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ce\Documents\"/>
    </mc:Choice>
  </mc:AlternateContent>
  <xr:revisionPtr revIDLastSave="0" documentId="13_ncr:1_{2E8E39C1-BE47-4E48-9A3F-952B5160A933}" xr6:coauthVersionLast="34" xr6:coauthVersionMax="34" xr10:uidLastSave="{00000000-0000-0000-0000-000000000000}"/>
  <bookViews>
    <workbookView xWindow="0" yWindow="0" windowWidth="20490" windowHeight="6945" xr2:uid="{BDA89831-AD9B-4644-AF42-37D0ECF59AEB}"/>
  </bookViews>
  <sheets>
    <sheet name="AMORTIZACION Unid 4, Act 3." sheetId="1" r:id="rId1"/>
  </sheets>
  <definedNames>
    <definedName name="_xlnm._FilterDatabase" localSheetId="0" hidden="1">'AMORTIZACION Unid 4, Act 3.'!$B$9:$C$14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C14" i="1"/>
  <c r="E11" i="1" s="1"/>
  <c r="E12" i="1" s="1"/>
  <c r="C13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G59" i="1" s="1"/>
  <c r="G13" i="1"/>
  <c r="G11" i="1"/>
  <c r="G24" i="1"/>
  <c r="G12" i="1"/>
  <c r="F13" i="1"/>
  <c r="F23" i="1"/>
  <c r="F12" i="1"/>
  <c r="F18" i="1"/>
  <c r="F11" i="1"/>
  <c r="F21" i="1"/>
  <c r="F17" i="1"/>
  <c r="H11" i="1"/>
  <c r="F14" i="1"/>
  <c r="F20" i="1"/>
  <c r="G20" i="1" l="1"/>
  <c r="G17" i="1"/>
  <c r="G27" i="1"/>
  <c r="G22" i="1"/>
  <c r="G28" i="1"/>
  <c r="G30" i="1"/>
  <c r="F51" i="1"/>
  <c r="F31" i="1"/>
  <c r="F24" i="1"/>
  <c r="F50" i="1"/>
  <c r="F44" i="1"/>
  <c r="F15" i="1"/>
  <c r="F29" i="1"/>
  <c r="F22" i="1"/>
  <c r="F16" i="1"/>
  <c r="F34" i="1"/>
  <c r="F27" i="1"/>
  <c r="G31" i="1"/>
  <c r="G47" i="1"/>
  <c r="F57" i="1"/>
  <c r="G36" i="1"/>
  <c r="G52" i="1"/>
  <c r="G21" i="1"/>
  <c r="G29" i="1"/>
  <c r="G45" i="1"/>
  <c r="G14" i="1"/>
  <c r="F59" i="1"/>
  <c r="G46" i="1"/>
  <c r="G15" i="1"/>
  <c r="F48" i="1"/>
  <c r="F42" i="1"/>
  <c r="G39" i="1"/>
  <c r="G44" i="1"/>
  <c r="F58" i="1"/>
  <c r="G37" i="1"/>
  <c r="G53" i="1"/>
  <c r="G38" i="1"/>
  <c r="G54" i="1"/>
  <c r="F49" i="1"/>
  <c r="F43" i="1"/>
  <c r="F46" i="1"/>
  <c r="F40" i="1"/>
  <c r="F47" i="1"/>
  <c r="F41" i="1"/>
  <c r="F30" i="1"/>
  <c r="G43" i="1"/>
  <c r="G32" i="1"/>
  <c r="G48" i="1"/>
  <c r="G23" i="1"/>
  <c r="G41" i="1"/>
  <c r="G57" i="1"/>
  <c r="G26" i="1"/>
  <c r="G42" i="1"/>
  <c r="G58" i="1"/>
  <c r="F55" i="1"/>
  <c r="F35" i="1"/>
  <c r="F28" i="1"/>
  <c r="F52" i="1"/>
  <c r="F32" i="1"/>
  <c r="F25" i="1"/>
  <c r="F33" i="1"/>
  <c r="F26" i="1"/>
  <c r="F54" i="1"/>
  <c r="F38" i="1"/>
  <c r="F19" i="1"/>
  <c r="G35" i="1"/>
  <c r="G51" i="1"/>
  <c r="G16" i="1"/>
  <c r="G40" i="1"/>
  <c r="G56" i="1"/>
  <c r="G25" i="1"/>
  <c r="G33" i="1"/>
  <c r="G49" i="1"/>
  <c r="G18" i="1"/>
  <c r="G34" i="1"/>
  <c r="G50" i="1"/>
  <c r="G19" i="1"/>
  <c r="F45" i="1"/>
  <c r="F39" i="1"/>
  <c r="F56" i="1"/>
  <c r="F53" i="1"/>
  <c r="G55" i="1"/>
  <c r="F36" i="1"/>
  <c r="F37" i="1"/>
  <c r="E60" i="1"/>
  <c r="I11" i="1"/>
  <c r="E61" i="1" l="1"/>
  <c r="G60" i="1"/>
  <c r="F60" i="1"/>
  <c r="J11" i="1"/>
  <c r="K11" i="1"/>
  <c r="H12" i="1" l="1"/>
  <c r="I12" i="1" s="1"/>
  <c r="K12" i="1" s="1"/>
  <c r="E62" i="1"/>
  <c r="G61" i="1"/>
  <c r="F61" i="1"/>
  <c r="J12" i="1" l="1"/>
  <c r="H13" i="1" s="1"/>
  <c r="I13" i="1" s="1"/>
  <c r="J13" i="1" s="1"/>
  <c r="H14" i="1" s="1"/>
  <c r="I14" i="1" s="1"/>
  <c r="J14" i="1" s="1"/>
  <c r="H15" i="1" s="1"/>
  <c r="I15" i="1" s="1"/>
  <c r="J15" i="1" s="1"/>
  <c r="E63" i="1"/>
  <c r="G62" i="1"/>
  <c r="F62" i="1"/>
  <c r="K13" i="1" l="1"/>
  <c r="K14" i="1" s="1"/>
  <c r="K15" i="1" s="1"/>
  <c r="H16" i="1"/>
  <c r="I16" i="1" s="1"/>
  <c r="J16" i="1" s="1"/>
  <c r="H17" i="1" s="1"/>
  <c r="I17" i="1" s="1"/>
  <c r="E64" i="1"/>
  <c r="G63" i="1"/>
  <c r="F63" i="1"/>
  <c r="K16" i="1" l="1"/>
  <c r="K17" i="1" s="1"/>
  <c r="E65" i="1"/>
  <c r="G64" i="1"/>
  <c r="F64" i="1"/>
  <c r="J17" i="1"/>
  <c r="E66" i="1" l="1"/>
  <c r="F65" i="1"/>
  <c r="G65" i="1"/>
  <c r="H18" i="1"/>
  <c r="I18" i="1" s="1"/>
  <c r="K18" i="1" s="1"/>
  <c r="E67" i="1" l="1"/>
  <c r="G66" i="1"/>
  <c r="F66" i="1"/>
  <c r="J18" i="1"/>
  <c r="E68" i="1" l="1"/>
  <c r="G67" i="1"/>
  <c r="F67" i="1"/>
  <c r="H19" i="1"/>
  <c r="I19" i="1" s="1"/>
  <c r="K19" i="1" s="1"/>
  <c r="E69" i="1" l="1"/>
  <c r="G68" i="1"/>
  <c r="F68" i="1"/>
  <c r="J19" i="1"/>
  <c r="H20" i="1" s="1"/>
  <c r="I20" i="1" s="1"/>
  <c r="J20" i="1" s="1"/>
  <c r="E70" i="1" l="1"/>
  <c r="G69" i="1"/>
  <c r="F69" i="1"/>
  <c r="H21" i="1"/>
  <c r="I21" i="1" s="1"/>
  <c r="J21" i="1" s="1"/>
  <c r="K20" i="1"/>
  <c r="K21" i="1" l="1"/>
  <c r="E71" i="1"/>
  <c r="G70" i="1"/>
  <c r="F70" i="1"/>
  <c r="H22" i="1"/>
  <c r="I22" i="1" s="1"/>
  <c r="J22" i="1" s="1"/>
  <c r="K22" i="1" l="1"/>
  <c r="E72" i="1"/>
  <c r="G71" i="1"/>
  <c r="F71" i="1"/>
  <c r="H23" i="1"/>
  <c r="I23" i="1" s="1"/>
  <c r="K23" i="1" s="1"/>
  <c r="E73" i="1" l="1"/>
  <c r="G72" i="1"/>
  <c r="F72" i="1"/>
  <c r="J23" i="1"/>
  <c r="E74" i="1" l="1"/>
  <c r="F73" i="1"/>
  <c r="G73" i="1"/>
  <c r="H24" i="1"/>
  <c r="I24" i="1" s="1"/>
  <c r="K24" i="1" s="1"/>
  <c r="E75" i="1" l="1"/>
  <c r="G74" i="1"/>
  <c r="F74" i="1"/>
  <c r="J24" i="1"/>
  <c r="H25" i="1" s="1"/>
  <c r="I25" i="1" s="1"/>
  <c r="J25" i="1" s="1"/>
  <c r="E76" i="1" l="1"/>
  <c r="F75" i="1"/>
  <c r="G75" i="1"/>
  <c r="H26" i="1"/>
  <c r="I26" i="1" s="1"/>
  <c r="J26" i="1" s="1"/>
  <c r="K25" i="1"/>
  <c r="E77" i="1" l="1"/>
  <c r="G76" i="1"/>
  <c r="F76" i="1"/>
  <c r="H27" i="1"/>
  <c r="I27" i="1" s="1"/>
  <c r="J27" i="1" s="1"/>
  <c r="K26" i="1"/>
  <c r="K27" i="1" l="1"/>
  <c r="E78" i="1"/>
  <c r="G77" i="1"/>
  <c r="F77" i="1"/>
  <c r="H28" i="1"/>
  <c r="I28" i="1" s="1"/>
  <c r="J28" i="1" s="1"/>
  <c r="K28" i="1" l="1"/>
  <c r="E79" i="1"/>
  <c r="G78" i="1"/>
  <c r="F78" i="1"/>
  <c r="H29" i="1"/>
  <c r="I29" i="1" s="1"/>
  <c r="J29" i="1" s="1"/>
  <c r="K29" i="1" l="1"/>
  <c r="E80" i="1"/>
  <c r="F79" i="1"/>
  <c r="G79" i="1"/>
  <c r="H30" i="1"/>
  <c r="I30" i="1" s="1"/>
  <c r="J30" i="1" s="1"/>
  <c r="E81" i="1" l="1"/>
  <c r="F80" i="1"/>
  <c r="G80" i="1"/>
  <c r="H31" i="1"/>
  <c r="I31" i="1" s="1"/>
  <c r="J31" i="1" s="1"/>
  <c r="K30" i="1"/>
  <c r="K31" i="1" l="1"/>
  <c r="E82" i="1"/>
  <c r="G81" i="1"/>
  <c r="F81" i="1"/>
  <c r="H32" i="1"/>
  <c r="I32" i="1" s="1"/>
  <c r="K32" i="1" s="1"/>
  <c r="E83" i="1" l="1"/>
  <c r="G82" i="1"/>
  <c r="F82" i="1"/>
  <c r="J32" i="1"/>
  <c r="E84" i="1" l="1"/>
  <c r="J83" i="1"/>
  <c r="K83" i="1"/>
  <c r="H83" i="1"/>
  <c r="I83" i="1"/>
  <c r="G83" i="1"/>
  <c r="F83" i="1"/>
  <c r="H33" i="1"/>
  <c r="I33" i="1" s="1"/>
  <c r="K33" i="1" s="1"/>
  <c r="E85" i="1" l="1"/>
  <c r="J84" i="1"/>
  <c r="K84" i="1"/>
  <c r="H84" i="1"/>
  <c r="I84" i="1"/>
  <c r="G84" i="1"/>
  <c r="F84" i="1"/>
  <c r="J33" i="1"/>
  <c r="E86" i="1" l="1"/>
  <c r="J85" i="1"/>
  <c r="K85" i="1"/>
  <c r="H85" i="1"/>
  <c r="I85" i="1"/>
  <c r="F85" i="1"/>
  <c r="G85" i="1"/>
  <c r="H34" i="1"/>
  <c r="I34" i="1" s="1"/>
  <c r="K34" i="1" s="1"/>
  <c r="E87" i="1" l="1"/>
  <c r="J86" i="1"/>
  <c r="K86" i="1"/>
  <c r="H86" i="1"/>
  <c r="I86" i="1"/>
  <c r="G86" i="1"/>
  <c r="F86" i="1"/>
  <c r="J34" i="1"/>
  <c r="E88" i="1" l="1"/>
  <c r="J87" i="1"/>
  <c r="K87" i="1"/>
  <c r="H87" i="1"/>
  <c r="I87" i="1"/>
  <c r="G87" i="1"/>
  <c r="F87" i="1"/>
  <c r="H35" i="1"/>
  <c r="I35" i="1" s="1"/>
  <c r="K35" i="1" s="1"/>
  <c r="E89" i="1" l="1"/>
  <c r="J88" i="1"/>
  <c r="K88" i="1"/>
  <c r="H88" i="1"/>
  <c r="I88" i="1"/>
  <c r="F88" i="1"/>
  <c r="G88" i="1"/>
  <c r="J35" i="1"/>
  <c r="E90" i="1" l="1"/>
  <c r="J89" i="1"/>
  <c r="K89" i="1"/>
  <c r="H89" i="1"/>
  <c r="I89" i="1"/>
  <c r="G89" i="1"/>
  <c r="F89" i="1"/>
  <c r="H36" i="1"/>
  <c r="I36" i="1" s="1"/>
  <c r="K36" i="1" s="1"/>
  <c r="J36" i="1" l="1"/>
  <c r="E91" i="1"/>
  <c r="J90" i="1"/>
  <c r="K90" i="1"/>
  <c r="H90" i="1"/>
  <c r="I90" i="1"/>
  <c r="G90" i="1"/>
  <c r="F90" i="1"/>
  <c r="H37" i="1"/>
  <c r="I37" i="1" s="1"/>
  <c r="J37" i="1" s="1"/>
  <c r="K37" i="1" l="1"/>
  <c r="E92" i="1"/>
  <c r="J91" i="1"/>
  <c r="K91" i="1"/>
  <c r="H91" i="1"/>
  <c r="I91" i="1"/>
  <c r="F91" i="1"/>
  <c r="G91" i="1"/>
  <c r="H38" i="1"/>
  <c r="I38" i="1" s="1"/>
  <c r="J38" i="1" s="1"/>
  <c r="K38" i="1" l="1"/>
  <c r="E93" i="1"/>
  <c r="J92" i="1"/>
  <c r="K92" i="1"/>
  <c r="H92" i="1"/>
  <c r="I92" i="1"/>
  <c r="G92" i="1"/>
  <c r="F92" i="1"/>
  <c r="H39" i="1"/>
  <c r="I39" i="1" s="1"/>
  <c r="J39" i="1" s="1"/>
  <c r="K39" i="1" l="1"/>
  <c r="E94" i="1"/>
  <c r="J93" i="1"/>
  <c r="K93" i="1"/>
  <c r="H93" i="1"/>
  <c r="I93" i="1"/>
  <c r="G93" i="1"/>
  <c r="F93" i="1"/>
  <c r="H40" i="1"/>
  <c r="I40" i="1" s="1"/>
  <c r="J40" i="1" s="1"/>
  <c r="E95" i="1" l="1"/>
  <c r="J94" i="1"/>
  <c r="K94" i="1"/>
  <c r="H94" i="1"/>
  <c r="I94" i="1"/>
  <c r="G94" i="1"/>
  <c r="F94" i="1"/>
  <c r="H41" i="1"/>
  <c r="I41" i="1" s="1"/>
  <c r="J41" i="1" s="1"/>
  <c r="K40" i="1"/>
  <c r="K41" i="1" l="1"/>
  <c r="E96" i="1"/>
  <c r="J95" i="1"/>
  <c r="K95" i="1"/>
  <c r="H95" i="1"/>
  <c r="I95" i="1"/>
  <c r="F95" i="1"/>
  <c r="G95" i="1"/>
  <c r="H42" i="1"/>
  <c r="I42" i="1" s="1"/>
  <c r="J42" i="1" s="1"/>
  <c r="K42" i="1" l="1"/>
  <c r="E97" i="1"/>
  <c r="J96" i="1"/>
  <c r="K96" i="1"/>
  <c r="H96" i="1"/>
  <c r="I96" i="1"/>
  <c r="F96" i="1"/>
  <c r="G96" i="1"/>
  <c r="H43" i="1"/>
  <c r="I43" i="1" s="1"/>
  <c r="J43" i="1" s="1"/>
  <c r="K43" i="1" l="1"/>
  <c r="E98" i="1"/>
  <c r="J97" i="1"/>
  <c r="K97" i="1"/>
  <c r="H97" i="1"/>
  <c r="I97" i="1"/>
  <c r="G97" i="1"/>
  <c r="F97" i="1"/>
  <c r="H44" i="1"/>
  <c r="I44" i="1" s="1"/>
  <c r="J44" i="1" s="1"/>
  <c r="K44" i="1" l="1"/>
  <c r="E99" i="1"/>
  <c r="J98" i="1"/>
  <c r="K98" i="1"/>
  <c r="H98" i="1"/>
  <c r="I98" i="1"/>
  <c r="G98" i="1"/>
  <c r="F98" i="1"/>
  <c r="H45" i="1"/>
  <c r="I45" i="1" s="1"/>
  <c r="K45" i="1" s="1"/>
  <c r="E100" i="1" l="1"/>
  <c r="J99" i="1"/>
  <c r="K99" i="1"/>
  <c r="H99" i="1"/>
  <c r="I99" i="1"/>
  <c r="G99" i="1"/>
  <c r="F99" i="1"/>
  <c r="J45" i="1"/>
  <c r="E101" i="1" l="1"/>
  <c r="J100" i="1"/>
  <c r="K100" i="1"/>
  <c r="H100" i="1"/>
  <c r="I100" i="1"/>
  <c r="G100" i="1"/>
  <c r="F100" i="1"/>
  <c r="H46" i="1"/>
  <c r="I46" i="1" s="1"/>
  <c r="K46" i="1" s="1"/>
  <c r="E102" i="1" l="1"/>
  <c r="J101" i="1"/>
  <c r="K101" i="1"/>
  <c r="H101" i="1"/>
  <c r="I101" i="1"/>
  <c r="F101" i="1"/>
  <c r="G101" i="1"/>
  <c r="J46" i="1"/>
  <c r="E103" i="1" l="1"/>
  <c r="J102" i="1"/>
  <c r="K102" i="1"/>
  <c r="H102" i="1"/>
  <c r="I102" i="1"/>
  <c r="G102" i="1"/>
  <c r="F102" i="1"/>
  <c r="H47" i="1"/>
  <c r="I47" i="1" s="1"/>
  <c r="K47" i="1" s="1"/>
  <c r="E104" i="1" l="1"/>
  <c r="J103" i="1"/>
  <c r="K103" i="1"/>
  <c r="H103" i="1"/>
  <c r="I103" i="1"/>
  <c r="G103" i="1"/>
  <c r="F103" i="1"/>
  <c r="J47" i="1"/>
  <c r="E105" i="1" l="1"/>
  <c r="J104" i="1"/>
  <c r="K104" i="1"/>
  <c r="H104" i="1"/>
  <c r="I104" i="1"/>
  <c r="F104" i="1"/>
  <c r="G104" i="1"/>
  <c r="H48" i="1"/>
  <c r="I48" i="1" s="1"/>
  <c r="K48" i="1" s="1"/>
  <c r="J48" i="1" l="1"/>
  <c r="E106" i="1"/>
  <c r="J105" i="1"/>
  <c r="K105" i="1"/>
  <c r="H105" i="1"/>
  <c r="I105" i="1"/>
  <c r="F105" i="1"/>
  <c r="G105" i="1"/>
  <c r="H49" i="1"/>
  <c r="I49" i="1" s="1"/>
  <c r="J49" i="1" s="1"/>
  <c r="K49" i="1" l="1"/>
  <c r="E107" i="1"/>
  <c r="J106" i="1"/>
  <c r="K106" i="1"/>
  <c r="H106" i="1"/>
  <c r="I106" i="1"/>
  <c r="G106" i="1"/>
  <c r="F106" i="1"/>
  <c r="H50" i="1"/>
  <c r="I50" i="1" s="1"/>
  <c r="J50" i="1" s="1"/>
  <c r="E108" i="1" l="1"/>
  <c r="J107" i="1"/>
  <c r="K107" i="1"/>
  <c r="H107" i="1"/>
  <c r="I107" i="1"/>
  <c r="F107" i="1"/>
  <c r="G107" i="1"/>
  <c r="H51" i="1"/>
  <c r="I51" i="1" s="1"/>
  <c r="J51" i="1" s="1"/>
  <c r="K50" i="1"/>
  <c r="K51" i="1" l="1"/>
  <c r="E109" i="1"/>
  <c r="J108" i="1"/>
  <c r="K108" i="1"/>
  <c r="H108" i="1"/>
  <c r="I108" i="1"/>
  <c r="G108" i="1"/>
  <c r="F108" i="1"/>
  <c r="H52" i="1"/>
  <c r="I52" i="1" s="1"/>
  <c r="K52" i="1" s="1"/>
  <c r="E110" i="1" l="1"/>
  <c r="J109" i="1"/>
  <c r="K109" i="1"/>
  <c r="H109" i="1"/>
  <c r="I109" i="1"/>
  <c r="G109" i="1"/>
  <c r="F109" i="1"/>
  <c r="J52" i="1"/>
  <c r="E111" i="1" l="1"/>
  <c r="J110" i="1"/>
  <c r="K110" i="1"/>
  <c r="H110" i="1"/>
  <c r="I110" i="1"/>
  <c r="F110" i="1"/>
  <c r="G110" i="1"/>
  <c r="H53" i="1"/>
  <c r="I53" i="1" s="1"/>
  <c r="K53" i="1" s="1"/>
  <c r="E112" i="1" l="1"/>
  <c r="J111" i="1"/>
  <c r="K111" i="1"/>
  <c r="H111" i="1"/>
  <c r="I111" i="1"/>
  <c r="F111" i="1"/>
  <c r="G111" i="1"/>
  <c r="J53" i="1"/>
  <c r="E113" i="1" l="1"/>
  <c r="J112" i="1"/>
  <c r="K112" i="1"/>
  <c r="H112" i="1"/>
  <c r="I112" i="1"/>
  <c r="G112" i="1"/>
  <c r="F112" i="1"/>
  <c r="H54" i="1"/>
  <c r="I54" i="1" s="1"/>
  <c r="K54" i="1" s="1"/>
  <c r="J54" i="1" l="1"/>
  <c r="E114" i="1"/>
  <c r="J113" i="1"/>
  <c r="K113" i="1"/>
  <c r="H113" i="1"/>
  <c r="I113" i="1"/>
  <c r="G113" i="1"/>
  <c r="F113" i="1"/>
  <c r="H55" i="1"/>
  <c r="I55" i="1" s="1"/>
  <c r="J55" i="1" s="1"/>
  <c r="K55" i="1" l="1"/>
  <c r="E115" i="1"/>
  <c r="J114" i="1"/>
  <c r="K114" i="1"/>
  <c r="H114" i="1"/>
  <c r="I114" i="1"/>
  <c r="G114" i="1"/>
  <c r="F114" i="1"/>
  <c r="H56" i="1"/>
  <c r="I56" i="1" s="1"/>
  <c r="J56" i="1" s="1"/>
  <c r="E116" i="1" l="1"/>
  <c r="J115" i="1"/>
  <c r="K115" i="1"/>
  <c r="H115" i="1"/>
  <c r="I115" i="1"/>
  <c r="F115" i="1"/>
  <c r="G115" i="1"/>
  <c r="H57" i="1"/>
  <c r="I57" i="1" s="1"/>
  <c r="J57" i="1" s="1"/>
  <c r="K56" i="1"/>
  <c r="E117" i="1" l="1"/>
  <c r="J116" i="1"/>
  <c r="K116" i="1"/>
  <c r="H116" i="1"/>
  <c r="I116" i="1"/>
  <c r="G116" i="1"/>
  <c r="F116" i="1"/>
  <c r="H58" i="1"/>
  <c r="I58" i="1" s="1"/>
  <c r="J58" i="1" s="1"/>
  <c r="K57" i="1"/>
  <c r="H59" i="1" l="1"/>
  <c r="I59" i="1" s="1"/>
  <c r="J59" i="1" s="1"/>
  <c r="E118" i="1"/>
  <c r="J117" i="1"/>
  <c r="K117" i="1"/>
  <c r="H117" i="1"/>
  <c r="I117" i="1"/>
  <c r="F117" i="1"/>
  <c r="G117" i="1"/>
  <c r="K58" i="1"/>
  <c r="K59" i="1" s="1"/>
  <c r="H60" i="1" l="1"/>
  <c r="I60" i="1" s="1"/>
  <c r="J60" i="1" s="1"/>
  <c r="E119" i="1"/>
  <c r="J118" i="1"/>
  <c r="K118" i="1"/>
  <c r="H118" i="1"/>
  <c r="I118" i="1"/>
  <c r="G118" i="1"/>
  <c r="F118" i="1"/>
  <c r="K60" i="1"/>
  <c r="H61" i="1" l="1"/>
  <c r="I61" i="1" s="1"/>
  <c r="J61" i="1" s="1"/>
  <c r="E120" i="1"/>
  <c r="J119" i="1"/>
  <c r="K119" i="1"/>
  <c r="H119" i="1"/>
  <c r="I119" i="1"/>
  <c r="F119" i="1"/>
  <c r="G119" i="1"/>
  <c r="K61" i="1"/>
  <c r="H62" i="1" l="1"/>
  <c r="I62" i="1" s="1"/>
  <c r="K62" i="1" s="1"/>
  <c r="E121" i="1"/>
  <c r="J120" i="1"/>
  <c r="K120" i="1"/>
  <c r="H120" i="1"/>
  <c r="I120" i="1"/>
  <c r="F120" i="1"/>
  <c r="G120" i="1"/>
  <c r="J62" i="1" l="1"/>
  <c r="E122" i="1"/>
  <c r="J121" i="1"/>
  <c r="K121" i="1"/>
  <c r="H121" i="1"/>
  <c r="I121" i="1"/>
  <c r="G121" i="1"/>
  <c r="F121" i="1"/>
  <c r="E123" i="1" l="1"/>
  <c r="J122" i="1"/>
  <c r="K122" i="1"/>
  <c r="H122" i="1"/>
  <c r="I122" i="1"/>
  <c r="G122" i="1"/>
  <c r="F122" i="1"/>
  <c r="H63" i="1"/>
  <c r="I63" i="1" s="1"/>
  <c r="K63" i="1" s="1"/>
  <c r="J63" i="1" l="1"/>
  <c r="H64" i="1"/>
  <c r="I64" i="1" s="1"/>
  <c r="J64" i="1" s="1"/>
  <c r="E124" i="1"/>
  <c r="J123" i="1"/>
  <c r="K123" i="1"/>
  <c r="H123" i="1"/>
  <c r="I123" i="1"/>
  <c r="F123" i="1"/>
  <c r="G123" i="1"/>
  <c r="H65" i="1" l="1"/>
  <c r="I65" i="1" s="1"/>
  <c r="J65" i="1" s="1"/>
  <c r="K64" i="1"/>
  <c r="E125" i="1"/>
  <c r="J124" i="1"/>
  <c r="K124" i="1"/>
  <c r="H124" i="1"/>
  <c r="I124" i="1"/>
  <c r="G124" i="1"/>
  <c r="F124" i="1"/>
  <c r="H66" i="1" l="1"/>
  <c r="I66" i="1" s="1"/>
  <c r="J66" i="1" s="1"/>
  <c r="E126" i="1"/>
  <c r="J125" i="1"/>
  <c r="K125" i="1"/>
  <c r="H125" i="1"/>
  <c r="I125" i="1"/>
  <c r="G125" i="1"/>
  <c r="F125" i="1"/>
  <c r="K65" i="1"/>
  <c r="K66" i="1" s="1"/>
  <c r="H67" i="1" l="1"/>
  <c r="I67" i="1" s="1"/>
  <c r="J67" i="1" s="1"/>
  <c r="E127" i="1"/>
  <c r="J126" i="1"/>
  <c r="K126" i="1"/>
  <c r="H126" i="1"/>
  <c r="I126" i="1"/>
  <c r="G126" i="1"/>
  <c r="F126" i="1"/>
  <c r="K67" i="1"/>
  <c r="H68" i="1" l="1"/>
  <c r="I68" i="1" s="1"/>
  <c r="J68" i="1" s="1"/>
  <c r="E128" i="1"/>
  <c r="J127" i="1"/>
  <c r="K127" i="1"/>
  <c r="H127" i="1"/>
  <c r="I127" i="1"/>
  <c r="F127" i="1"/>
  <c r="G127" i="1"/>
  <c r="H69" i="1" l="1"/>
  <c r="I69" i="1" s="1"/>
  <c r="J69" i="1" s="1"/>
  <c r="E129" i="1"/>
  <c r="J128" i="1"/>
  <c r="K128" i="1"/>
  <c r="H128" i="1"/>
  <c r="I128" i="1"/>
  <c r="F128" i="1"/>
  <c r="G128" i="1"/>
  <c r="K68" i="1"/>
  <c r="K69" i="1" s="1"/>
  <c r="H70" i="1" l="1"/>
  <c r="I70" i="1" s="1"/>
  <c r="J70" i="1"/>
  <c r="E130" i="1"/>
  <c r="J129" i="1"/>
  <c r="K129" i="1"/>
  <c r="H129" i="1"/>
  <c r="I129" i="1"/>
  <c r="G129" i="1"/>
  <c r="F129" i="1"/>
  <c r="K70" i="1"/>
  <c r="H71" i="1" l="1"/>
  <c r="I71" i="1" s="1"/>
  <c r="K71" i="1" s="1"/>
  <c r="F130" i="1"/>
  <c r="J130" i="1"/>
  <c r="K130" i="1"/>
  <c r="H130" i="1"/>
  <c r="I130" i="1"/>
  <c r="G130" i="1"/>
  <c r="J71" i="1" l="1"/>
  <c r="H72" i="1" l="1"/>
  <c r="I72" i="1" s="1"/>
  <c r="K72" i="1" s="1"/>
  <c r="J72" i="1"/>
  <c r="H73" i="1" l="1"/>
  <c r="I73" i="1" s="1"/>
  <c r="J73" i="1" s="1"/>
  <c r="H74" i="1" l="1"/>
  <c r="I74" i="1" s="1"/>
  <c r="J74" i="1"/>
  <c r="K73" i="1"/>
  <c r="H75" i="1" l="1"/>
  <c r="I75" i="1" s="1"/>
  <c r="J75" i="1" s="1"/>
  <c r="K74" i="1"/>
  <c r="H76" i="1" l="1"/>
  <c r="I76" i="1" s="1"/>
  <c r="J76" i="1" s="1"/>
  <c r="K75" i="1"/>
  <c r="K76" i="1" s="1"/>
  <c r="H77" i="1" l="1"/>
  <c r="I77" i="1" s="1"/>
  <c r="J77" i="1" s="1"/>
  <c r="H78" i="1" l="1"/>
  <c r="I78" i="1" s="1"/>
  <c r="J78" i="1" s="1"/>
  <c r="K77" i="1"/>
  <c r="K78" i="1" s="1"/>
  <c r="H79" i="1" l="1"/>
  <c r="I79" i="1" s="1"/>
  <c r="J79" i="1" s="1"/>
  <c r="K79" i="1" l="1"/>
  <c r="H80" i="1"/>
  <c r="I80" i="1" s="1"/>
  <c r="J80" i="1" s="1"/>
  <c r="K80" i="1" l="1"/>
  <c r="K81" i="1" s="1"/>
  <c r="H81" i="1"/>
  <c r="I81" i="1" s="1"/>
  <c r="J81" i="1" s="1"/>
  <c r="H82" i="1" l="1"/>
  <c r="I82" i="1" s="1"/>
  <c r="K82" i="1" s="1"/>
  <c r="J82" i="1"/>
</calcChain>
</file>

<file path=xl/sharedStrings.xml><?xml version="1.0" encoding="utf-8"?>
<sst xmlns="http://schemas.openxmlformats.org/spreadsheetml/2006/main" count="14" uniqueCount="14">
  <si>
    <t>capital</t>
  </si>
  <si>
    <t>interes del saldo</t>
  </si>
  <si>
    <t xml:space="preserve">amortizacion </t>
  </si>
  <si>
    <t>duracion en años</t>
  </si>
  <si>
    <t>tipo de interes</t>
  </si>
  <si>
    <t>periodo de pago</t>
  </si>
  <si>
    <t>interes del periodo</t>
  </si>
  <si>
    <t>total pagos</t>
  </si>
  <si>
    <t>CAPITAL AMORTIZADO</t>
  </si>
  <si>
    <t>SALDO</t>
  </si>
  <si>
    <t>NUMERO DE PAGOS</t>
  </si>
  <si>
    <t>CUOTA( con formula de excel =PAGO(C13;C14;-C9))</t>
  </si>
  <si>
    <t>CUOTA (con formula R = C * i  / 1 - (1 + i) ^ -n)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</si>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</sst>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General\ &quot;años&quot;"/>
    <numFmt numFmtId="165" formatCode="0.000"/>
    <numFmt numFmtId="166" formatCode="_-&quot;$&quot;\ * #,##0.00_-;\-&quot;$&quot;\ * #,##0.0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0" xfId="1" applyNumberFormat="1" applyFont="1"/>
    <xf numFmtId="0" fontId="0" fillId="0" borderId="0" xfId="0" applyAlignment="1"/>
    <xf numFmtId="164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UpGgxfKjCjQ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66676</xdr:rowOff>
    </xdr:from>
    <xdr:to>
      <xdr:col>2</xdr:col>
      <xdr:colOff>1162050</xdr:colOff>
      <xdr:row>6</xdr:row>
      <xdr:rowOff>400050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9FC27B-F8A4-41D4-B836-98CFB411938C}"/>
            </a:ext>
          </a:extLst>
        </xdr:cNvPr>
        <xdr:cNvSpPr txBox="1"/>
      </xdr:nvSpPr>
      <xdr:spPr>
        <a:xfrm>
          <a:off x="47625" y="66676"/>
          <a:ext cx="3476625" cy="2847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MODULO "</a:t>
          </a:r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MATEMATICAS APLICADAS"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UNIDAD 4, ACTIVIDAD 3, Momento Independiente.</a:t>
          </a:r>
        </a:p>
        <a:p>
          <a:pPr algn="ctr"/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URIEL ANDRES TINOCO ACERO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Alumno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ctr"/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DORIS STELLA ORDUY RUIZ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Tutor-Docente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ctr"/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FUNDACION UNIVERSITARA SAN MATEO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PROGRAMA PROFESIONAL EN GASTRONAMIA VIRTUAL</a:t>
          </a:r>
        </a:p>
        <a:p>
          <a:pPr algn="ctr"/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2018</a:t>
          </a:r>
          <a:b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s-CO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38100</xdr:colOff>
      <xdr:row>0</xdr:row>
      <xdr:rowOff>76200</xdr:rowOff>
    </xdr:from>
    <xdr:to>
      <xdr:col>5</xdr:col>
      <xdr:colOff>3314700</xdr:colOff>
      <xdr:row>6</xdr:row>
      <xdr:rowOff>400049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5DF671D-352F-4BFC-8BCA-EEBA26D18011}"/>
            </a:ext>
          </a:extLst>
        </xdr:cNvPr>
        <xdr:cNvSpPr txBox="1"/>
      </xdr:nvSpPr>
      <xdr:spPr>
        <a:xfrm>
          <a:off x="3429000" y="76200"/>
          <a:ext cx="6096000" cy="2838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UNIDAD 4 ACTIVIDAD 3.</a:t>
          </a:r>
        </a:p>
        <a:p>
          <a:endParaRPr lang="es-CO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CO" sz="1100">
              <a:latin typeface="Times New Roman" panose="02020603050405020304" pitchFamily="18" charset="0"/>
              <a:cs typeface="Times New Roman" panose="02020603050405020304" pitchFamily="18" charset="0"/>
            </a:rPr>
            <a:t>Interés</a:t>
          </a:r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compuesto en Excel:</a:t>
          </a:r>
        </a:p>
        <a:p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Utilice la herramienta en Excel que le permita hallar la amortización de la compra de la moto dada en el contexto.</a:t>
          </a:r>
        </a:p>
        <a:p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Muestre atreves de un video como se pueden cambiar algunas variables y como Excel genera nuevamente la tasa de amortización.</a:t>
          </a:r>
        </a:p>
        <a:p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s-CO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Financiación tasa de interés: </a:t>
          </a:r>
        </a:p>
        <a:p>
          <a:r>
            <a:rPr lang="es-CO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Un estudiante de la Universidad San Mateo, quiere comprar una moto y la cotiza por un valor $ 7'500.000 de sietemillones quinientos mil pesos,  la cual la puede adquirir financiando por cuatro años, con una tasa de interes 12% capitalizable mensual, ¿el desea conocer el valor de la cuota y saber si el puede comprarla?</a:t>
          </a:r>
        </a:p>
      </xdr:txBody>
    </xdr:sp>
    <xdr:clientData/>
  </xdr:twoCellAnchor>
  <xdr:twoCellAnchor>
    <xdr:from>
      <xdr:col>6</xdr:col>
      <xdr:colOff>38100</xdr:colOff>
      <xdr:row>0</xdr:row>
      <xdr:rowOff>47626</xdr:rowOff>
    </xdr:from>
    <xdr:to>
      <xdr:col>7</xdr:col>
      <xdr:colOff>3200399</xdr:colOff>
      <xdr:row>6</xdr:row>
      <xdr:rowOff>314326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EFAB134-E857-4B68-BF94-DFC9742AA5D1}"/>
            </a:ext>
          </a:extLst>
        </xdr:cNvPr>
        <xdr:cNvSpPr txBox="1"/>
      </xdr:nvSpPr>
      <xdr:spPr>
        <a:xfrm>
          <a:off x="7562850" y="47626"/>
          <a:ext cx="6457949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C= CAPITAL</a:t>
          </a:r>
        </a:p>
        <a:p>
          <a:r>
            <a:rPr lang="es-CO" sz="1100"/>
            <a:t>R=</a:t>
          </a:r>
          <a:r>
            <a:rPr lang="es-CO" sz="1100" baseline="0"/>
            <a:t> CUOTA</a:t>
          </a:r>
        </a:p>
        <a:p>
          <a:r>
            <a:rPr lang="es-CO" sz="1100" baseline="0"/>
            <a:t>i= interes</a:t>
          </a:r>
        </a:p>
        <a:p>
          <a:r>
            <a:rPr lang="es-CO" sz="1100" baseline="0"/>
            <a:t>n= periodos o tiempo</a:t>
          </a:r>
          <a:endParaRPr lang="es-CO" sz="1100"/>
        </a:p>
      </xdr:txBody>
    </xdr:sp>
    <xdr:clientData/>
  </xdr:twoCellAnchor>
  <xdr:twoCellAnchor editAs="oneCell">
    <xdr:from>
      <xdr:col>6</xdr:col>
      <xdr:colOff>285750</xdr:colOff>
      <xdr:row>2</xdr:row>
      <xdr:rowOff>304801</xdr:rowOff>
    </xdr:from>
    <xdr:to>
      <xdr:col>7</xdr:col>
      <xdr:colOff>299357</xdr:colOff>
      <xdr:row>6</xdr:row>
      <xdr:rowOff>276225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43E2753-303E-4902-8EBF-9D42AB236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9964" y="1148444"/>
          <a:ext cx="3701143" cy="1658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15</xdr:row>
      <xdr:rowOff>19050</xdr:rowOff>
    </xdr:from>
    <xdr:to>
      <xdr:col>2</xdr:col>
      <xdr:colOff>1314450</xdr:colOff>
      <xdr:row>17</xdr:row>
      <xdr:rowOff>180975</xdr:rowOff>
    </xdr:to>
    <xdr:sp macro="" textlink="">
      <xdr:nvSpPr>
        <xdr:cNvPr id="7" name="CuadroText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ADE217-D71B-4E6A-91B8-332DFCF3417C}"/>
            </a:ext>
          </a:extLst>
        </xdr:cNvPr>
        <xdr:cNvSpPr txBox="1"/>
      </xdr:nvSpPr>
      <xdr:spPr>
        <a:xfrm>
          <a:off x="38100" y="4486275"/>
          <a:ext cx="38385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link de video: https://www.youtube.com/watch?v=UpGgxfKjCjQ&amp;feature=youtu.be</a:t>
          </a:r>
        </a:p>
        <a:p>
          <a:r>
            <a:rPr lang="es-CO" sz="1100" u="sng"/>
            <a:t>https://youtu.be/UpGgxfKjCjQ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ADB4-6FDA-4CCF-A813-FCDDECB7DC07}">
  <dimension ref="A1:K130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8.28515625" customWidth="1"/>
    <col min="2" max="3" width="20.140625" customWidth="1"/>
    <col min="4" max="4" width="22.85546875" customWidth="1"/>
    <col min="5" max="5" width="21.42578125" bestFit="1" customWidth="1"/>
    <col min="6" max="6" width="61.7109375" bestFit="1" customWidth="1"/>
    <col min="7" max="7" width="55.28515625" bestFit="1" customWidth="1"/>
    <col min="8" max="8" width="16.42578125" style="9" customWidth="1"/>
    <col min="9" max="10" width="17.7109375" customWidth="1"/>
    <col min="11" max="12" width="23.5703125" bestFit="1" customWidth="1"/>
    <col min="13" max="13" width="6.140625" bestFit="1" customWidth="1"/>
  </cols>
  <sheetData>
    <row r="1" spans="1:11" ht="33" customHeight="1" x14ac:dyDescent="0.25">
      <c r="A1" s="16"/>
      <c r="B1" s="16"/>
      <c r="C1" s="16"/>
      <c r="D1" s="16"/>
      <c r="E1" s="16"/>
      <c r="F1" s="16"/>
      <c r="G1" s="16"/>
      <c r="H1" s="16"/>
      <c r="I1" s="10"/>
      <c r="J1" s="10"/>
    </row>
    <row r="2" spans="1:11" ht="33" customHeight="1" x14ac:dyDescent="0.25">
      <c r="A2" s="16"/>
      <c r="B2" s="16"/>
      <c r="C2" s="16"/>
      <c r="D2" s="16"/>
      <c r="E2" s="16"/>
      <c r="F2" s="16"/>
      <c r="G2" s="16"/>
      <c r="H2" s="16"/>
      <c r="I2" s="10"/>
      <c r="J2" s="10"/>
    </row>
    <row r="3" spans="1:11" ht="33" customHeight="1" x14ac:dyDescent="0.25">
      <c r="A3" s="16"/>
      <c r="B3" s="16"/>
      <c r="C3" s="16"/>
      <c r="D3" s="16"/>
      <c r="E3" s="16"/>
      <c r="F3" s="16"/>
      <c r="G3" s="16"/>
      <c r="H3" s="16"/>
      <c r="I3" s="10"/>
      <c r="J3" s="10"/>
    </row>
    <row r="4" spans="1:11" ht="33" customHeight="1" x14ac:dyDescent="0.25">
      <c r="A4" s="16"/>
      <c r="B4" s="16"/>
      <c r="C4" s="16"/>
      <c r="D4" s="16"/>
      <c r="E4" s="16"/>
      <c r="F4" s="16"/>
      <c r="G4" s="16"/>
      <c r="H4" s="16"/>
      <c r="I4" s="10"/>
      <c r="J4" s="10"/>
    </row>
    <row r="5" spans="1:11" ht="33" customHeight="1" x14ac:dyDescent="0.25">
      <c r="A5" s="16"/>
      <c r="B5" s="16"/>
      <c r="C5" s="16"/>
      <c r="D5" s="16"/>
      <c r="E5" s="16"/>
      <c r="F5" s="16"/>
      <c r="G5" s="16"/>
      <c r="H5" s="16"/>
      <c r="I5" s="10"/>
      <c r="J5" s="10"/>
    </row>
    <row r="6" spans="1:11" ht="33" customHeight="1" x14ac:dyDescent="0.25">
      <c r="A6" s="16"/>
      <c r="B6" s="16"/>
      <c r="C6" s="16"/>
      <c r="D6" s="16"/>
      <c r="E6" s="16"/>
      <c r="F6" s="16"/>
      <c r="G6" s="16"/>
      <c r="H6" s="16"/>
      <c r="I6" s="10"/>
      <c r="J6" s="10"/>
    </row>
    <row r="7" spans="1:11" ht="33" customHeight="1" x14ac:dyDescent="0.25">
      <c r="A7" s="16"/>
      <c r="B7" s="16"/>
      <c r="C7" s="16"/>
      <c r="D7" s="16"/>
      <c r="E7" s="16"/>
      <c r="F7" s="16"/>
      <c r="G7" s="16"/>
      <c r="H7" s="16"/>
      <c r="I7" s="10"/>
      <c r="J7" s="10"/>
    </row>
    <row r="8" spans="1:11" x14ac:dyDescent="0.25">
      <c r="C8" s="4"/>
    </row>
    <row r="9" spans="1:11" x14ac:dyDescent="0.25">
      <c r="B9" s="1" t="s">
        <v>0</v>
      </c>
      <c r="C9" s="6">
        <v>7500000</v>
      </c>
      <c r="E9" s="2" t="s">
        <v>10</v>
      </c>
      <c r="F9" s="15" t="s">
        <v>11</v>
      </c>
      <c r="G9" s="14" t="s">
        <v>12</v>
      </c>
      <c r="H9" s="2" t="s">
        <v>1</v>
      </c>
      <c r="I9" s="2" t="s">
        <v>2</v>
      </c>
      <c r="J9" s="2" t="s">
        <v>9</v>
      </c>
      <c r="K9" s="5" t="s">
        <v>8</v>
      </c>
    </row>
    <row r="10" spans="1:11" x14ac:dyDescent="0.25">
      <c r="B10" s="1" t="s">
        <v>3</v>
      </c>
      <c r="C10" s="11">
        <v>4</v>
      </c>
      <c r="E10" s="2">
        <v>0</v>
      </c>
      <c r="F10" s="7"/>
      <c r="G10" s="7"/>
      <c r="H10" s="7"/>
      <c r="I10" s="7"/>
      <c r="J10" s="7">
        <f>C9</f>
        <v>7500000</v>
      </c>
      <c r="K10" s="8"/>
    </row>
    <row r="11" spans="1:11" x14ac:dyDescent="0.25">
      <c r="B11" s="1" t="s">
        <v>4</v>
      </c>
      <c r="C11" s="12">
        <v>0.12</v>
      </c>
      <c r="D11" s="3"/>
      <c r="E11" s="2">
        <f>IF(E10&lt;$C$14,E10+1,"")</f>
        <v>1</v>
      </c>
      <c r="F11" s="7">
        <f>IF(E11&lt;=$C$14,PMT($C$13,$C$14,-$C$9),"")</f>
        <v>197503.76573945823</v>
      </c>
      <c r="G11" s="8">
        <f>IF(E11&lt;=$C$14,($C$9*($C$11/12))/(1-((1+($C$11/12))^-$C$14)),"")</f>
        <v>197503.76573945809</v>
      </c>
      <c r="H11" s="7">
        <f>IF(E11&lt;=$C$14,J10*$C$13,"")</f>
        <v>75000</v>
      </c>
      <c r="I11" s="7">
        <f>IF(E11&lt;=$C$14,F11-H11,"")</f>
        <v>122503.76573945823</v>
      </c>
      <c r="J11" s="7">
        <f>IF(E11&lt;=$C$14,J10-I11,"")</f>
        <v>7377496.2342605414</v>
      </c>
      <c r="K11" s="8">
        <f>IF(E11&lt;=$C$14,K10+I11,"")</f>
        <v>122503.76573945823</v>
      </c>
    </row>
    <row r="12" spans="1:11" x14ac:dyDescent="0.25">
      <c r="B12" s="1" t="s">
        <v>5</v>
      </c>
      <c r="C12" s="2" t="s">
        <v>13</v>
      </c>
      <c r="E12" s="2">
        <f t="shared" ref="E12:E75" si="0">IF(E11&lt;$C$14,E11+1,"")</f>
        <v>2</v>
      </c>
      <c r="F12" s="7">
        <f t="shared" ref="F12:F27" si="1">IF(E12&lt;=$C$14,PMT($C$13,$C$14,-$C$9),"")</f>
        <v>197503.76573945823</v>
      </c>
      <c r="G12" s="8">
        <f t="shared" ref="G12:G75" si="2">IF(E12&lt;=$C$14,($C$9*($C$11/12))/(1-((1+($C$11/12))^-$C$14)),"")</f>
        <v>197503.76573945809</v>
      </c>
      <c r="H12" s="7">
        <f t="shared" ref="H12:H75" si="3">IF(E12&lt;=$C$14,J11*$C$13,"")</f>
        <v>73774.962342605417</v>
      </c>
      <c r="I12" s="7">
        <f t="shared" ref="I12:I75" si="4">IF(E12&lt;=$C$14,F12-H12,"")</f>
        <v>123728.80339685282</v>
      </c>
      <c r="J12" s="7">
        <f t="shared" ref="J12:J75" si="5">IF(E12&lt;=$C$14,J11-I12,"")</f>
        <v>7253767.4308636887</v>
      </c>
      <c r="K12" s="8">
        <f t="shared" ref="K12:K75" si="6">IF(E12&lt;=$C$14,K11+I12,"")</f>
        <v>246232.56913631107</v>
      </c>
    </row>
    <row r="13" spans="1:11" x14ac:dyDescent="0.25">
      <c r="B13" s="1" t="s">
        <v>6</v>
      </c>
      <c r="C13" s="13">
        <f>IF($C$12="anual",$C$11/1,IF($C$12="semestral",$C$11/2,IF($C$12="cuatrimestral",$C$11/3,IF($C$12="trimestral",$C$11/4,IF($C$12="bimestral",$C$11/6,IF($C$12="mensual",$C$11/12))))))</f>
        <v>0.01</v>
      </c>
      <c r="E13" s="2">
        <f t="shared" si="0"/>
        <v>3</v>
      </c>
      <c r="F13" s="7">
        <f t="shared" si="1"/>
        <v>197503.76573945823</v>
      </c>
      <c r="G13" s="8">
        <f t="shared" si="2"/>
        <v>197503.76573945809</v>
      </c>
      <c r="H13" s="7">
        <f t="shared" si="3"/>
        <v>72537.674308636895</v>
      </c>
      <c r="I13" s="7">
        <f t="shared" si="4"/>
        <v>124966.09143082134</v>
      </c>
      <c r="J13" s="7">
        <f t="shared" si="5"/>
        <v>7128801.3394328672</v>
      </c>
      <c r="K13" s="8">
        <f t="shared" si="6"/>
        <v>371198.66056713241</v>
      </c>
    </row>
    <row r="14" spans="1:11" x14ac:dyDescent="0.25">
      <c r="B14" s="1" t="s">
        <v>7</v>
      </c>
      <c r="C14" s="2">
        <f>IF($C$12="anual",$C$10*1,IF($C$12="semestral",$C$10*2,IF($C$12="cuatrimestral",$C$10*3,IF($C$12="trimestral",$C$10*4,IF($C$12="bimestral",$C$10*6,IF($C$12="mensual",$C$10*12))))))</f>
        <v>48</v>
      </c>
      <c r="E14" s="2">
        <f t="shared" si="0"/>
        <v>4</v>
      </c>
      <c r="F14" s="7">
        <f t="shared" si="1"/>
        <v>197503.76573945823</v>
      </c>
      <c r="G14" s="8">
        <f t="shared" si="2"/>
        <v>197503.76573945809</v>
      </c>
      <c r="H14" s="7">
        <f t="shared" si="3"/>
        <v>71288.013394328678</v>
      </c>
      <c r="I14" s="7">
        <f t="shared" si="4"/>
        <v>126215.75234512956</v>
      </c>
      <c r="J14" s="7">
        <f t="shared" si="5"/>
        <v>7002585.5870877374</v>
      </c>
      <c r="K14" s="8">
        <f t="shared" si="6"/>
        <v>497414.41291226196</v>
      </c>
    </row>
    <row r="15" spans="1:11" ht="15.75" thickBot="1" x14ac:dyDescent="0.3">
      <c r="E15" s="2">
        <f t="shared" si="0"/>
        <v>5</v>
      </c>
      <c r="F15" s="7">
        <f t="shared" si="1"/>
        <v>197503.76573945823</v>
      </c>
      <c r="G15" s="8">
        <f t="shared" si="2"/>
        <v>197503.76573945809</v>
      </c>
      <c r="H15" s="7">
        <f t="shared" si="3"/>
        <v>70025.855870877378</v>
      </c>
      <c r="I15" s="7">
        <f t="shared" si="4"/>
        <v>127477.90986858086</v>
      </c>
      <c r="J15" s="7">
        <f t="shared" si="5"/>
        <v>6875107.6772191562</v>
      </c>
      <c r="K15" s="8">
        <f t="shared" si="6"/>
        <v>624892.32278084278</v>
      </c>
    </row>
    <row r="16" spans="1:11" x14ac:dyDescent="0.25">
      <c r="A16" s="17"/>
      <c r="B16" s="17"/>
      <c r="C16" s="17"/>
      <c r="E16" s="2">
        <f t="shared" si="0"/>
        <v>6</v>
      </c>
      <c r="F16" s="7">
        <f t="shared" si="1"/>
        <v>197503.76573945823</v>
      </c>
      <c r="G16" s="8">
        <f t="shared" si="2"/>
        <v>197503.76573945809</v>
      </c>
      <c r="H16" s="7">
        <f t="shared" si="3"/>
        <v>68751.076772191562</v>
      </c>
      <c r="I16" s="7">
        <f t="shared" si="4"/>
        <v>128752.68896726667</v>
      </c>
      <c r="J16" s="7">
        <f t="shared" si="5"/>
        <v>6746354.9882518891</v>
      </c>
      <c r="K16" s="8">
        <f t="shared" si="6"/>
        <v>753645.01174810948</v>
      </c>
    </row>
    <row r="17" spans="1:11" x14ac:dyDescent="0.25">
      <c r="A17" s="18"/>
      <c r="B17" s="18"/>
      <c r="C17" s="18"/>
      <c r="E17" s="2">
        <f t="shared" si="0"/>
        <v>7</v>
      </c>
      <c r="F17" s="7">
        <f>IF(E17&lt;=$C$14,PMT($C$13,$C$14,-$C$9),"")</f>
        <v>197503.76573945823</v>
      </c>
      <c r="G17" s="8">
        <f t="shared" si="2"/>
        <v>197503.76573945809</v>
      </c>
      <c r="H17" s="7">
        <f t="shared" si="3"/>
        <v>67463.549882518899</v>
      </c>
      <c r="I17" s="7">
        <f t="shared" si="4"/>
        <v>130040.21585693934</v>
      </c>
      <c r="J17" s="7">
        <f t="shared" si="5"/>
        <v>6616314.7723949496</v>
      </c>
      <c r="K17" s="8">
        <f t="shared" si="6"/>
        <v>883685.2276050488</v>
      </c>
    </row>
    <row r="18" spans="1:11" x14ac:dyDescent="0.25">
      <c r="A18" s="18"/>
      <c r="B18" s="18"/>
      <c r="C18" s="18"/>
      <c r="E18" s="2">
        <f t="shared" si="0"/>
        <v>8</v>
      </c>
      <c r="F18" s="7">
        <f t="shared" si="1"/>
        <v>197503.76573945823</v>
      </c>
      <c r="G18" s="8">
        <f t="shared" si="2"/>
        <v>197503.76573945809</v>
      </c>
      <c r="H18" s="7">
        <f t="shared" si="3"/>
        <v>66163.1477239495</v>
      </c>
      <c r="I18" s="7">
        <f t="shared" si="4"/>
        <v>131340.61801550875</v>
      </c>
      <c r="J18" s="7">
        <f t="shared" si="5"/>
        <v>6484974.1543794405</v>
      </c>
      <c r="K18" s="8">
        <f t="shared" si="6"/>
        <v>1015025.8456205575</v>
      </c>
    </row>
    <row r="19" spans="1:11" x14ac:dyDescent="0.25">
      <c r="A19" s="18"/>
      <c r="B19" s="18"/>
      <c r="C19" s="18"/>
      <c r="E19" s="2">
        <f t="shared" si="0"/>
        <v>9</v>
      </c>
      <c r="F19" s="7">
        <f t="shared" si="1"/>
        <v>197503.76573945823</v>
      </c>
      <c r="G19" s="8">
        <f t="shared" si="2"/>
        <v>197503.76573945809</v>
      </c>
      <c r="H19" s="7">
        <f t="shared" si="3"/>
        <v>64849.741543794407</v>
      </c>
      <c r="I19" s="7">
        <f t="shared" si="4"/>
        <v>132654.02419566383</v>
      </c>
      <c r="J19" s="7">
        <f t="shared" si="5"/>
        <v>6352320.1301837768</v>
      </c>
      <c r="K19" s="8">
        <f t="shared" si="6"/>
        <v>1147679.8698162213</v>
      </c>
    </row>
    <row r="20" spans="1:11" x14ac:dyDescent="0.25">
      <c r="E20" s="2">
        <f t="shared" si="0"/>
        <v>10</v>
      </c>
      <c r="F20" s="7">
        <f t="shared" si="1"/>
        <v>197503.76573945823</v>
      </c>
      <c r="G20" s="8">
        <f t="shared" si="2"/>
        <v>197503.76573945809</v>
      </c>
      <c r="H20" s="7">
        <f t="shared" si="3"/>
        <v>63523.201301837769</v>
      </c>
      <c r="I20" s="7">
        <f t="shared" si="4"/>
        <v>133980.56443762046</v>
      </c>
      <c r="J20" s="7">
        <f t="shared" si="5"/>
        <v>6218339.5657461565</v>
      </c>
      <c r="K20" s="8">
        <f t="shared" si="6"/>
        <v>1281660.4342538416</v>
      </c>
    </row>
    <row r="21" spans="1:11" x14ac:dyDescent="0.25">
      <c r="E21" s="2">
        <f t="shared" si="0"/>
        <v>11</v>
      </c>
      <c r="F21" s="7">
        <f t="shared" si="1"/>
        <v>197503.76573945823</v>
      </c>
      <c r="G21" s="8">
        <f t="shared" si="2"/>
        <v>197503.76573945809</v>
      </c>
      <c r="H21" s="7">
        <f t="shared" si="3"/>
        <v>62183.395657461566</v>
      </c>
      <c r="I21" s="7">
        <f t="shared" si="4"/>
        <v>135320.37008199666</v>
      </c>
      <c r="J21" s="7">
        <f t="shared" si="5"/>
        <v>6083019.19566416</v>
      </c>
      <c r="K21" s="8">
        <f t="shared" si="6"/>
        <v>1416980.8043358382</v>
      </c>
    </row>
    <row r="22" spans="1:11" x14ac:dyDescent="0.25">
      <c r="E22" s="2">
        <f t="shared" si="0"/>
        <v>12</v>
      </c>
      <c r="F22" s="7">
        <f>IF(E22&lt;=$C$14,PMT($C$13,$C$14,-$C$9),"")</f>
        <v>197503.76573945823</v>
      </c>
      <c r="G22" s="8">
        <f t="shared" si="2"/>
        <v>197503.76573945809</v>
      </c>
      <c r="H22" s="7">
        <f t="shared" si="3"/>
        <v>60830.191956641604</v>
      </c>
      <c r="I22" s="7">
        <f t="shared" si="4"/>
        <v>136673.57378281665</v>
      </c>
      <c r="J22" s="7">
        <f t="shared" si="5"/>
        <v>5946345.6218813434</v>
      </c>
      <c r="K22" s="8">
        <f t="shared" si="6"/>
        <v>1553654.3781186547</v>
      </c>
    </row>
    <row r="23" spans="1:11" x14ac:dyDescent="0.25">
      <c r="E23" s="2">
        <f t="shared" si="0"/>
        <v>13</v>
      </c>
      <c r="F23" s="7">
        <f t="shared" si="1"/>
        <v>197503.76573945823</v>
      </c>
      <c r="G23" s="8">
        <f t="shared" si="2"/>
        <v>197503.76573945809</v>
      </c>
      <c r="H23" s="7">
        <f t="shared" si="3"/>
        <v>59463.456218813437</v>
      </c>
      <c r="I23" s="7">
        <f t="shared" si="4"/>
        <v>138040.30952064481</v>
      </c>
      <c r="J23" s="7">
        <f t="shared" si="5"/>
        <v>5808305.3123606984</v>
      </c>
      <c r="K23" s="8">
        <f t="shared" si="6"/>
        <v>1691694.6876392995</v>
      </c>
    </row>
    <row r="24" spans="1:11" x14ac:dyDescent="0.25">
      <c r="E24" s="2">
        <f t="shared" si="0"/>
        <v>14</v>
      </c>
      <c r="F24" s="7">
        <f t="shared" si="1"/>
        <v>197503.76573945823</v>
      </c>
      <c r="G24" s="8">
        <f t="shared" si="2"/>
        <v>197503.76573945809</v>
      </c>
      <c r="H24" s="7">
        <f t="shared" si="3"/>
        <v>58083.053123606987</v>
      </c>
      <c r="I24" s="7">
        <f t="shared" si="4"/>
        <v>139420.71261585125</v>
      </c>
      <c r="J24" s="7">
        <f t="shared" si="5"/>
        <v>5668884.599744847</v>
      </c>
      <c r="K24" s="8">
        <f t="shared" si="6"/>
        <v>1831115.4002551509</v>
      </c>
    </row>
    <row r="25" spans="1:11" x14ac:dyDescent="0.25">
      <c r="E25" s="2">
        <f t="shared" si="0"/>
        <v>15</v>
      </c>
      <c r="F25" s="7">
        <f t="shared" si="1"/>
        <v>197503.76573945823</v>
      </c>
      <c r="G25" s="8">
        <f t="shared" si="2"/>
        <v>197503.76573945809</v>
      </c>
      <c r="H25" s="7">
        <f t="shared" si="3"/>
        <v>56688.845997448472</v>
      </c>
      <c r="I25" s="7">
        <f t="shared" si="4"/>
        <v>140814.91974200978</v>
      </c>
      <c r="J25" s="7">
        <f t="shared" si="5"/>
        <v>5528069.6800028374</v>
      </c>
      <c r="K25" s="8">
        <f t="shared" si="6"/>
        <v>1971930.3199971607</v>
      </c>
    </row>
    <row r="26" spans="1:11" x14ac:dyDescent="0.25">
      <c r="E26" s="2">
        <f t="shared" si="0"/>
        <v>16</v>
      </c>
      <c r="F26" s="7">
        <f t="shared" si="1"/>
        <v>197503.76573945823</v>
      </c>
      <c r="G26" s="8">
        <f t="shared" si="2"/>
        <v>197503.76573945809</v>
      </c>
      <c r="H26" s="7">
        <f t="shared" si="3"/>
        <v>55280.696800028374</v>
      </c>
      <c r="I26" s="7">
        <f t="shared" si="4"/>
        <v>142223.06893942985</v>
      </c>
      <c r="J26" s="7">
        <f t="shared" si="5"/>
        <v>5385846.6110634077</v>
      </c>
      <c r="K26" s="8">
        <f t="shared" si="6"/>
        <v>2114153.3889365904</v>
      </c>
    </row>
    <row r="27" spans="1:11" x14ac:dyDescent="0.25">
      <c r="E27" s="2">
        <f t="shared" si="0"/>
        <v>17</v>
      </c>
      <c r="F27" s="7">
        <f t="shared" si="1"/>
        <v>197503.76573945823</v>
      </c>
      <c r="G27" s="8">
        <f t="shared" si="2"/>
        <v>197503.76573945809</v>
      </c>
      <c r="H27" s="7">
        <f t="shared" si="3"/>
        <v>53858.466110634079</v>
      </c>
      <c r="I27" s="7">
        <f t="shared" si="4"/>
        <v>143645.29962882417</v>
      </c>
      <c r="J27" s="7">
        <f t="shared" si="5"/>
        <v>5242201.3114345837</v>
      </c>
      <c r="K27" s="8">
        <f t="shared" si="6"/>
        <v>2257798.6885654144</v>
      </c>
    </row>
    <row r="28" spans="1:11" x14ac:dyDescent="0.25">
      <c r="E28" s="2">
        <f t="shared" si="0"/>
        <v>18</v>
      </c>
      <c r="F28" s="7">
        <f>IF(E28&lt;=$C$14,PMT($C$13,$C$14,-$C$9),"")</f>
        <v>197503.76573945823</v>
      </c>
      <c r="G28" s="8">
        <f t="shared" si="2"/>
        <v>197503.76573945809</v>
      </c>
      <c r="H28" s="7">
        <f t="shared" si="3"/>
        <v>52422.013114345842</v>
      </c>
      <c r="I28" s="7">
        <f t="shared" si="4"/>
        <v>145081.75262511239</v>
      </c>
      <c r="J28" s="7">
        <f t="shared" si="5"/>
        <v>5097119.5588094713</v>
      </c>
      <c r="K28" s="8">
        <f t="shared" si="6"/>
        <v>2402880.4411905268</v>
      </c>
    </row>
    <row r="29" spans="1:11" x14ac:dyDescent="0.25">
      <c r="E29" s="2">
        <f t="shared" si="0"/>
        <v>19</v>
      </c>
      <c r="F29" s="7">
        <f>IF(E29&lt;=$C$14,PMT($C$13,$C$14,-$C$9),"")</f>
        <v>197503.76573945823</v>
      </c>
      <c r="G29" s="8">
        <f t="shared" si="2"/>
        <v>197503.76573945809</v>
      </c>
      <c r="H29" s="7">
        <f t="shared" si="3"/>
        <v>50971.195588094713</v>
      </c>
      <c r="I29" s="7">
        <f t="shared" si="4"/>
        <v>146532.57015136353</v>
      </c>
      <c r="J29" s="7">
        <f t="shared" si="5"/>
        <v>4950586.9886581078</v>
      </c>
      <c r="K29" s="8">
        <f t="shared" si="6"/>
        <v>2549413.0113418903</v>
      </c>
    </row>
    <row r="30" spans="1:11" x14ac:dyDescent="0.25">
      <c r="E30" s="2">
        <f t="shared" si="0"/>
        <v>20</v>
      </c>
      <c r="F30" s="7">
        <f t="shared" ref="F30:F44" si="7">IF(E30&lt;=$C$14,PMT($C$13,$C$14,-$C$9),"")</f>
        <v>197503.76573945823</v>
      </c>
      <c r="G30" s="8">
        <f t="shared" si="2"/>
        <v>197503.76573945809</v>
      </c>
      <c r="H30" s="7">
        <f t="shared" si="3"/>
        <v>49505.86988658108</v>
      </c>
      <c r="I30" s="7">
        <f t="shared" si="4"/>
        <v>147997.89585287715</v>
      </c>
      <c r="J30" s="7">
        <f t="shared" si="5"/>
        <v>4802589.092805231</v>
      </c>
      <c r="K30" s="8">
        <f t="shared" si="6"/>
        <v>2697410.9071947676</v>
      </c>
    </row>
    <row r="31" spans="1:11" x14ac:dyDescent="0.25">
      <c r="E31" s="2">
        <f t="shared" si="0"/>
        <v>21</v>
      </c>
      <c r="F31" s="7">
        <f t="shared" si="7"/>
        <v>197503.76573945823</v>
      </c>
      <c r="G31" s="8">
        <f t="shared" si="2"/>
        <v>197503.76573945809</v>
      </c>
      <c r="H31" s="7">
        <f t="shared" si="3"/>
        <v>48025.890928052308</v>
      </c>
      <c r="I31" s="7">
        <f t="shared" si="4"/>
        <v>149477.87481140593</v>
      </c>
      <c r="J31" s="7">
        <f t="shared" si="5"/>
        <v>4653111.2179938247</v>
      </c>
      <c r="K31" s="8">
        <f t="shared" si="6"/>
        <v>2846888.7820061734</v>
      </c>
    </row>
    <row r="32" spans="1:11" x14ac:dyDescent="0.25">
      <c r="E32" s="2">
        <f t="shared" si="0"/>
        <v>22</v>
      </c>
      <c r="F32" s="7">
        <f t="shared" si="7"/>
        <v>197503.76573945823</v>
      </c>
      <c r="G32" s="8">
        <f t="shared" si="2"/>
        <v>197503.76573945809</v>
      </c>
      <c r="H32" s="7">
        <f t="shared" si="3"/>
        <v>46531.112179938245</v>
      </c>
      <c r="I32" s="7">
        <f t="shared" si="4"/>
        <v>150972.65355952</v>
      </c>
      <c r="J32" s="7">
        <f t="shared" si="5"/>
        <v>4502138.5644343048</v>
      </c>
      <c r="K32" s="8">
        <f t="shared" si="6"/>
        <v>2997861.4355656933</v>
      </c>
    </row>
    <row r="33" spans="5:11" x14ac:dyDescent="0.25">
      <c r="E33" s="2">
        <f t="shared" si="0"/>
        <v>23</v>
      </c>
      <c r="F33" s="7">
        <f t="shared" si="7"/>
        <v>197503.76573945823</v>
      </c>
      <c r="G33" s="8">
        <f t="shared" si="2"/>
        <v>197503.76573945809</v>
      </c>
      <c r="H33" s="7">
        <f t="shared" si="3"/>
        <v>45021.385644343049</v>
      </c>
      <c r="I33" s="7">
        <f t="shared" si="4"/>
        <v>152482.38009511519</v>
      </c>
      <c r="J33" s="7">
        <f t="shared" si="5"/>
        <v>4349656.1843391899</v>
      </c>
      <c r="K33" s="8">
        <f t="shared" si="6"/>
        <v>3150343.8156608087</v>
      </c>
    </row>
    <row r="34" spans="5:11" x14ac:dyDescent="0.25">
      <c r="E34" s="2">
        <f t="shared" si="0"/>
        <v>24</v>
      </c>
      <c r="F34" s="7">
        <f t="shared" si="7"/>
        <v>197503.76573945823</v>
      </c>
      <c r="G34" s="8">
        <f t="shared" si="2"/>
        <v>197503.76573945809</v>
      </c>
      <c r="H34" s="7">
        <f t="shared" si="3"/>
        <v>43496.561843391901</v>
      </c>
      <c r="I34" s="7">
        <f t="shared" si="4"/>
        <v>154007.20389606635</v>
      </c>
      <c r="J34" s="7">
        <f t="shared" si="5"/>
        <v>4195648.9804431237</v>
      </c>
      <c r="K34" s="8">
        <f t="shared" si="6"/>
        <v>3304351.0195568749</v>
      </c>
    </row>
    <row r="35" spans="5:11" x14ac:dyDescent="0.25">
      <c r="E35" s="2">
        <f t="shared" si="0"/>
        <v>25</v>
      </c>
      <c r="F35" s="7">
        <f>IF(E35&lt;=$C$14,PMT($C$13,$C$14,-$C$9),"")</f>
        <v>197503.76573945823</v>
      </c>
      <c r="G35" s="8">
        <f t="shared" si="2"/>
        <v>197503.76573945809</v>
      </c>
      <c r="H35" s="7">
        <f t="shared" si="3"/>
        <v>41956.489804431236</v>
      </c>
      <c r="I35" s="7">
        <f t="shared" si="4"/>
        <v>155547.27593502699</v>
      </c>
      <c r="J35" s="7">
        <f t="shared" si="5"/>
        <v>4040101.7045080969</v>
      </c>
      <c r="K35" s="8">
        <f t="shared" si="6"/>
        <v>3459898.2954919017</v>
      </c>
    </row>
    <row r="36" spans="5:11" x14ac:dyDescent="0.25">
      <c r="E36" s="2">
        <f t="shared" si="0"/>
        <v>26</v>
      </c>
      <c r="F36" s="7">
        <f t="shared" si="7"/>
        <v>197503.76573945823</v>
      </c>
      <c r="G36" s="8">
        <f t="shared" si="2"/>
        <v>197503.76573945809</v>
      </c>
      <c r="H36" s="7">
        <f t="shared" si="3"/>
        <v>40401.017045080967</v>
      </c>
      <c r="I36" s="7">
        <f t="shared" si="4"/>
        <v>157102.74869437725</v>
      </c>
      <c r="J36" s="7">
        <f t="shared" si="5"/>
        <v>3882998.9558137199</v>
      </c>
      <c r="K36" s="8">
        <f t="shared" si="6"/>
        <v>3617001.0441862792</v>
      </c>
    </row>
    <row r="37" spans="5:11" x14ac:dyDescent="0.25">
      <c r="E37" s="2">
        <f t="shared" si="0"/>
        <v>27</v>
      </c>
      <c r="F37" s="7">
        <f t="shared" si="7"/>
        <v>197503.76573945823</v>
      </c>
      <c r="G37" s="8">
        <f t="shared" si="2"/>
        <v>197503.76573945809</v>
      </c>
      <c r="H37" s="7">
        <f t="shared" si="3"/>
        <v>38829.989558137197</v>
      </c>
      <c r="I37" s="7">
        <f t="shared" si="4"/>
        <v>158673.77618132104</v>
      </c>
      <c r="J37" s="7">
        <f t="shared" si="5"/>
        <v>3724325.1796323988</v>
      </c>
      <c r="K37" s="8">
        <f t="shared" si="6"/>
        <v>3775674.8203676003</v>
      </c>
    </row>
    <row r="38" spans="5:11" x14ac:dyDescent="0.25">
      <c r="E38" s="2">
        <f t="shared" si="0"/>
        <v>28</v>
      </c>
      <c r="F38" s="7">
        <f t="shared" si="7"/>
        <v>197503.76573945823</v>
      </c>
      <c r="G38" s="8">
        <f t="shared" si="2"/>
        <v>197503.76573945809</v>
      </c>
      <c r="H38" s="7">
        <f t="shared" si="3"/>
        <v>37243.251796323988</v>
      </c>
      <c r="I38" s="7">
        <f t="shared" si="4"/>
        <v>160260.51394313425</v>
      </c>
      <c r="J38" s="7">
        <f t="shared" si="5"/>
        <v>3564064.6656892644</v>
      </c>
      <c r="K38" s="8">
        <f t="shared" si="6"/>
        <v>3935935.3343107346</v>
      </c>
    </row>
    <row r="39" spans="5:11" x14ac:dyDescent="0.25">
      <c r="E39" s="2">
        <f t="shared" si="0"/>
        <v>29</v>
      </c>
      <c r="F39" s="7">
        <f t="shared" si="7"/>
        <v>197503.76573945823</v>
      </c>
      <c r="G39" s="8">
        <f t="shared" si="2"/>
        <v>197503.76573945809</v>
      </c>
      <c r="H39" s="7">
        <f t="shared" si="3"/>
        <v>35640.646656892648</v>
      </c>
      <c r="I39" s="7">
        <f t="shared" si="4"/>
        <v>161863.11908256559</v>
      </c>
      <c r="J39" s="7">
        <f t="shared" si="5"/>
        <v>3402201.546606699</v>
      </c>
      <c r="K39" s="8">
        <f t="shared" si="6"/>
        <v>4097798.4533933001</v>
      </c>
    </row>
    <row r="40" spans="5:11" x14ac:dyDescent="0.25">
      <c r="E40" s="2">
        <f t="shared" si="0"/>
        <v>30</v>
      </c>
      <c r="F40" s="7">
        <f>IF(E40&lt;=$C$14,PMT($C$13,$C$14,-$C$9),"")</f>
        <v>197503.76573945823</v>
      </c>
      <c r="G40" s="8">
        <f t="shared" si="2"/>
        <v>197503.76573945809</v>
      </c>
      <c r="H40" s="7">
        <f t="shared" si="3"/>
        <v>34022.015466066994</v>
      </c>
      <c r="I40" s="7">
        <f t="shared" si="4"/>
        <v>163481.75027339126</v>
      </c>
      <c r="J40" s="7">
        <f t="shared" si="5"/>
        <v>3238719.7963333079</v>
      </c>
      <c r="K40" s="8">
        <f t="shared" si="6"/>
        <v>4261280.2036666917</v>
      </c>
    </row>
    <row r="41" spans="5:11" x14ac:dyDescent="0.25">
      <c r="E41" s="2">
        <f t="shared" si="0"/>
        <v>31</v>
      </c>
      <c r="F41" s="7">
        <f t="shared" si="7"/>
        <v>197503.76573945823</v>
      </c>
      <c r="G41" s="8">
        <f t="shared" si="2"/>
        <v>197503.76573945809</v>
      </c>
      <c r="H41" s="7">
        <f t="shared" si="3"/>
        <v>32387.197963333081</v>
      </c>
      <c r="I41" s="7">
        <f t="shared" si="4"/>
        <v>165116.56777612516</v>
      </c>
      <c r="J41" s="7">
        <f t="shared" si="5"/>
        <v>3073603.2285571825</v>
      </c>
      <c r="K41" s="8">
        <f t="shared" si="6"/>
        <v>4426396.7714428166</v>
      </c>
    </row>
    <row r="42" spans="5:11" x14ac:dyDescent="0.25">
      <c r="E42" s="2">
        <f t="shared" si="0"/>
        <v>32</v>
      </c>
      <c r="F42" s="7">
        <f t="shared" si="7"/>
        <v>197503.76573945823</v>
      </c>
      <c r="G42" s="8">
        <f t="shared" si="2"/>
        <v>197503.76573945809</v>
      </c>
      <c r="H42" s="7">
        <f t="shared" si="3"/>
        <v>30736.032285571826</v>
      </c>
      <c r="I42" s="7">
        <f t="shared" si="4"/>
        <v>166767.73345388641</v>
      </c>
      <c r="J42" s="7">
        <f t="shared" si="5"/>
        <v>2906835.4951032959</v>
      </c>
      <c r="K42" s="8">
        <f t="shared" si="6"/>
        <v>4593164.5048967032</v>
      </c>
    </row>
    <row r="43" spans="5:11" x14ac:dyDescent="0.25">
      <c r="E43" s="2">
        <f t="shared" si="0"/>
        <v>33</v>
      </c>
      <c r="F43" s="7">
        <f t="shared" si="7"/>
        <v>197503.76573945823</v>
      </c>
      <c r="G43" s="8">
        <f t="shared" si="2"/>
        <v>197503.76573945809</v>
      </c>
      <c r="H43" s="7">
        <f t="shared" si="3"/>
        <v>29068.354951032961</v>
      </c>
      <c r="I43" s="7">
        <f t="shared" si="4"/>
        <v>168435.41078842527</v>
      </c>
      <c r="J43" s="7">
        <f t="shared" si="5"/>
        <v>2738400.0843148706</v>
      </c>
      <c r="K43" s="8">
        <f t="shared" si="6"/>
        <v>4761599.9156851284</v>
      </c>
    </row>
    <row r="44" spans="5:11" x14ac:dyDescent="0.25">
      <c r="E44" s="2">
        <f t="shared" si="0"/>
        <v>34</v>
      </c>
      <c r="F44" s="7">
        <f t="shared" si="7"/>
        <v>197503.76573945823</v>
      </c>
      <c r="G44" s="8">
        <f t="shared" si="2"/>
        <v>197503.76573945809</v>
      </c>
      <c r="H44" s="7">
        <f t="shared" si="3"/>
        <v>27384.000843148708</v>
      </c>
      <c r="I44" s="7">
        <f t="shared" si="4"/>
        <v>170119.76489630953</v>
      </c>
      <c r="J44" s="7">
        <f t="shared" si="5"/>
        <v>2568280.3194185612</v>
      </c>
      <c r="K44" s="8">
        <f t="shared" si="6"/>
        <v>4931719.6805814384</v>
      </c>
    </row>
    <row r="45" spans="5:11" x14ac:dyDescent="0.25">
      <c r="E45" s="2">
        <f t="shared" si="0"/>
        <v>35</v>
      </c>
      <c r="F45" s="7">
        <f>IF(E45&lt;=$C$14,PMT($C$13,$C$14,-$C$9),"")</f>
        <v>197503.76573945823</v>
      </c>
      <c r="G45" s="8">
        <f t="shared" si="2"/>
        <v>197503.76573945809</v>
      </c>
      <c r="H45" s="7">
        <f t="shared" si="3"/>
        <v>25682.803194185613</v>
      </c>
      <c r="I45" s="7">
        <f t="shared" si="4"/>
        <v>171820.96254527263</v>
      </c>
      <c r="J45" s="7">
        <f t="shared" si="5"/>
        <v>2396459.3568732888</v>
      </c>
      <c r="K45" s="8">
        <f t="shared" si="6"/>
        <v>5103540.6431267112</v>
      </c>
    </row>
    <row r="46" spans="5:11" x14ac:dyDescent="0.25">
      <c r="E46" s="2">
        <f t="shared" si="0"/>
        <v>36</v>
      </c>
      <c r="F46" s="7">
        <f t="shared" ref="F46:F50" si="8">IF(E46&lt;=$C$14,PMT($C$13,$C$14,-$C$9),"")</f>
        <v>197503.76573945823</v>
      </c>
      <c r="G46" s="8">
        <f t="shared" si="2"/>
        <v>197503.76573945809</v>
      </c>
      <c r="H46" s="7">
        <f t="shared" si="3"/>
        <v>23964.593568732889</v>
      </c>
      <c r="I46" s="7">
        <f t="shared" si="4"/>
        <v>173539.17217072536</v>
      </c>
      <c r="J46" s="7">
        <f t="shared" si="5"/>
        <v>2222920.1847025636</v>
      </c>
      <c r="K46" s="8">
        <f t="shared" si="6"/>
        <v>5277079.8152974369</v>
      </c>
    </row>
    <row r="47" spans="5:11" x14ac:dyDescent="0.25">
      <c r="E47" s="2">
        <f t="shared" si="0"/>
        <v>37</v>
      </c>
      <c r="F47" s="7">
        <f t="shared" si="8"/>
        <v>197503.76573945823</v>
      </c>
      <c r="G47" s="8">
        <f t="shared" si="2"/>
        <v>197503.76573945809</v>
      </c>
      <c r="H47" s="7">
        <f t="shared" si="3"/>
        <v>22229.201847025637</v>
      </c>
      <c r="I47" s="7">
        <f t="shared" si="4"/>
        <v>175274.5638924326</v>
      </c>
      <c r="J47" s="7">
        <f t="shared" si="5"/>
        <v>2047645.6208101311</v>
      </c>
      <c r="K47" s="8">
        <f t="shared" si="6"/>
        <v>5452354.3791898694</v>
      </c>
    </row>
    <row r="48" spans="5:11" x14ac:dyDescent="0.25">
      <c r="E48" s="2">
        <f t="shared" si="0"/>
        <v>38</v>
      </c>
      <c r="F48" s="7">
        <f t="shared" si="8"/>
        <v>197503.76573945823</v>
      </c>
      <c r="G48" s="8">
        <f t="shared" si="2"/>
        <v>197503.76573945809</v>
      </c>
      <c r="H48" s="7">
        <f t="shared" si="3"/>
        <v>20476.45620810131</v>
      </c>
      <c r="I48" s="7">
        <f t="shared" si="4"/>
        <v>177027.30953135694</v>
      </c>
      <c r="J48" s="7">
        <f t="shared" si="5"/>
        <v>1870618.3112787742</v>
      </c>
      <c r="K48" s="8">
        <f t="shared" si="6"/>
        <v>5629381.6887212265</v>
      </c>
    </row>
    <row r="49" spans="5:11" x14ac:dyDescent="0.25">
      <c r="E49" s="2">
        <f t="shared" si="0"/>
        <v>39</v>
      </c>
      <c r="F49" s="7">
        <f t="shared" si="8"/>
        <v>197503.76573945823</v>
      </c>
      <c r="G49" s="8">
        <f t="shared" si="2"/>
        <v>197503.76573945809</v>
      </c>
      <c r="H49" s="7">
        <f t="shared" si="3"/>
        <v>18706.183112787741</v>
      </c>
      <c r="I49" s="7">
        <f t="shared" si="4"/>
        <v>178797.58262667048</v>
      </c>
      <c r="J49" s="7">
        <f t="shared" si="5"/>
        <v>1691820.7286521038</v>
      </c>
      <c r="K49" s="8">
        <f t="shared" si="6"/>
        <v>5808179.2713478971</v>
      </c>
    </row>
    <row r="50" spans="5:11" x14ac:dyDescent="0.25">
      <c r="E50" s="2">
        <f t="shared" si="0"/>
        <v>40</v>
      </c>
      <c r="F50" s="7">
        <f t="shared" si="8"/>
        <v>197503.76573945823</v>
      </c>
      <c r="G50" s="8">
        <f t="shared" si="2"/>
        <v>197503.76573945809</v>
      </c>
      <c r="H50" s="7">
        <f t="shared" si="3"/>
        <v>16918.207286521039</v>
      </c>
      <c r="I50" s="7">
        <f t="shared" si="4"/>
        <v>180585.5584529372</v>
      </c>
      <c r="J50" s="7">
        <f t="shared" si="5"/>
        <v>1511235.1701991665</v>
      </c>
      <c r="K50" s="8">
        <f t="shared" si="6"/>
        <v>5988764.8298008339</v>
      </c>
    </row>
    <row r="51" spans="5:11" x14ac:dyDescent="0.25">
      <c r="E51" s="2">
        <f t="shared" si="0"/>
        <v>41</v>
      </c>
      <c r="F51" s="7">
        <f>IF(E51&lt;=$C$14,PMT($C$13,$C$14,-$C$9),"")</f>
        <v>197503.76573945823</v>
      </c>
      <c r="G51" s="8">
        <f t="shared" si="2"/>
        <v>197503.76573945809</v>
      </c>
      <c r="H51" s="7">
        <f t="shared" si="3"/>
        <v>15112.351701991665</v>
      </c>
      <c r="I51" s="7">
        <f t="shared" si="4"/>
        <v>182391.41403746657</v>
      </c>
      <c r="J51" s="7">
        <f t="shared" si="5"/>
        <v>1328843.7561617</v>
      </c>
      <c r="K51" s="8">
        <f t="shared" si="6"/>
        <v>6171156.2438383009</v>
      </c>
    </row>
    <row r="52" spans="5:11" x14ac:dyDescent="0.25">
      <c r="E52" s="2">
        <f t="shared" si="0"/>
        <v>42</v>
      </c>
      <c r="F52" s="7">
        <f t="shared" ref="F52:F115" si="9">IF(E52&lt;=$C$14,PMT($C$13,$C$14,-$C$9),"")</f>
        <v>197503.76573945823</v>
      </c>
      <c r="G52" s="8">
        <f t="shared" si="2"/>
        <v>197503.76573945809</v>
      </c>
      <c r="H52" s="7">
        <f t="shared" si="3"/>
        <v>13288.437561617</v>
      </c>
      <c r="I52" s="7">
        <f t="shared" si="4"/>
        <v>184215.32817784123</v>
      </c>
      <c r="J52" s="7">
        <f t="shared" si="5"/>
        <v>1144628.4279838589</v>
      </c>
      <c r="K52" s="8">
        <f t="shared" si="6"/>
        <v>6355371.5720161423</v>
      </c>
    </row>
    <row r="53" spans="5:11" x14ac:dyDescent="0.25">
      <c r="E53" s="2">
        <f t="shared" si="0"/>
        <v>43</v>
      </c>
      <c r="F53" s="7">
        <f t="shared" si="9"/>
        <v>197503.76573945823</v>
      </c>
      <c r="G53" s="8">
        <f t="shared" si="2"/>
        <v>197503.76573945809</v>
      </c>
      <c r="H53" s="7">
        <f t="shared" si="3"/>
        <v>11446.284279838588</v>
      </c>
      <c r="I53" s="7">
        <f t="shared" si="4"/>
        <v>186057.48145961965</v>
      </c>
      <c r="J53" s="7">
        <f t="shared" si="5"/>
        <v>958570.94652423915</v>
      </c>
      <c r="K53" s="8">
        <f t="shared" si="6"/>
        <v>6541429.0534757618</v>
      </c>
    </row>
    <row r="54" spans="5:11" x14ac:dyDescent="0.25">
      <c r="E54" s="2">
        <f t="shared" si="0"/>
        <v>44</v>
      </c>
      <c r="F54" s="7">
        <f t="shared" si="9"/>
        <v>197503.76573945823</v>
      </c>
      <c r="G54" s="8">
        <f t="shared" si="2"/>
        <v>197503.76573945809</v>
      </c>
      <c r="H54" s="7">
        <f t="shared" si="3"/>
        <v>9585.7094652423912</v>
      </c>
      <c r="I54" s="7">
        <f t="shared" si="4"/>
        <v>187918.05627421584</v>
      </c>
      <c r="J54" s="7">
        <f t="shared" si="5"/>
        <v>770652.89025002334</v>
      </c>
      <c r="K54" s="8">
        <f t="shared" si="6"/>
        <v>6729347.1097499775</v>
      </c>
    </row>
    <row r="55" spans="5:11" x14ac:dyDescent="0.25">
      <c r="E55" s="2">
        <f t="shared" si="0"/>
        <v>45</v>
      </c>
      <c r="F55" s="7">
        <f t="shared" si="9"/>
        <v>197503.76573945823</v>
      </c>
      <c r="G55" s="8">
        <f t="shared" si="2"/>
        <v>197503.76573945809</v>
      </c>
      <c r="H55" s="7">
        <f t="shared" si="3"/>
        <v>7706.5289025002339</v>
      </c>
      <c r="I55" s="7">
        <f t="shared" si="4"/>
        <v>189797.23683695801</v>
      </c>
      <c r="J55" s="7">
        <f t="shared" si="5"/>
        <v>580855.65341306536</v>
      </c>
      <c r="K55" s="8">
        <f t="shared" si="6"/>
        <v>6919144.3465869352</v>
      </c>
    </row>
    <row r="56" spans="5:11" x14ac:dyDescent="0.25">
      <c r="E56" s="2">
        <f t="shared" si="0"/>
        <v>46</v>
      </c>
      <c r="F56" s="7">
        <f t="shared" si="9"/>
        <v>197503.76573945823</v>
      </c>
      <c r="G56" s="8">
        <f t="shared" si="2"/>
        <v>197503.76573945809</v>
      </c>
      <c r="H56" s="7">
        <f t="shared" si="3"/>
        <v>5808.5565341306537</v>
      </c>
      <c r="I56" s="7">
        <f t="shared" si="4"/>
        <v>191695.20920532758</v>
      </c>
      <c r="J56" s="7">
        <f t="shared" si="5"/>
        <v>389160.4442077378</v>
      </c>
      <c r="K56" s="8">
        <f t="shared" si="6"/>
        <v>7110839.5557922628</v>
      </c>
    </row>
    <row r="57" spans="5:11" x14ac:dyDescent="0.25">
      <c r="E57" s="2">
        <f t="shared" si="0"/>
        <v>47</v>
      </c>
      <c r="F57" s="7">
        <f t="shared" si="9"/>
        <v>197503.76573945823</v>
      </c>
      <c r="G57" s="8">
        <f t="shared" si="2"/>
        <v>197503.76573945809</v>
      </c>
      <c r="H57" s="7">
        <f t="shared" si="3"/>
        <v>3891.6044420773783</v>
      </c>
      <c r="I57" s="7">
        <f t="shared" si="4"/>
        <v>193612.16129738087</v>
      </c>
      <c r="J57" s="7">
        <f t="shared" si="5"/>
        <v>195548.28291035694</v>
      </c>
      <c r="K57" s="8">
        <f t="shared" si="6"/>
        <v>7304451.7170896437</v>
      </c>
    </row>
    <row r="58" spans="5:11" x14ac:dyDescent="0.25">
      <c r="E58" s="2">
        <f t="shared" si="0"/>
        <v>48</v>
      </c>
      <c r="F58" s="7">
        <f t="shared" si="9"/>
        <v>197503.76573945823</v>
      </c>
      <c r="G58" s="8">
        <f t="shared" si="2"/>
        <v>197503.76573945809</v>
      </c>
      <c r="H58" s="7">
        <f t="shared" si="3"/>
        <v>1955.4828291035694</v>
      </c>
      <c r="I58" s="7">
        <f t="shared" si="4"/>
        <v>195548.28291035467</v>
      </c>
      <c r="J58" s="7">
        <f t="shared" si="5"/>
        <v>2.2700987756252289E-9</v>
      </c>
      <c r="K58" s="8">
        <f t="shared" si="6"/>
        <v>7499999.9999999981</v>
      </c>
    </row>
    <row r="59" spans="5:11" x14ac:dyDescent="0.25">
      <c r="E59" s="2" t="str">
        <f t="shared" si="0"/>
        <v/>
      </c>
      <c r="F59" s="7" t="str">
        <f t="shared" si="9"/>
        <v/>
      </c>
      <c r="G59" s="8" t="str">
        <f t="shared" si="2"/>
        <v/>
      </c>
      <c r="H59" s="7" t="str">
        <f t="shared" si="3"/>
        <v/>
      </c>
      <c r="I59" s="7" t="str">
        <f t="shared" si="4"/>
        <v/>
      </c>
      <c r="J59" s="7" t="str">
        <f t="shared" si="5"/>
        <v/>
      </c>
      <c r="K59" s="8" t="str">
        <f t="shared" si="6"/>
        <v/>
      </c>
    </row>
    <row r="60" spans="5:11" x14ac:dyDescent="0.25">
      <c r="E60" s="2" t="str">
        <f t="shared" si="0"/>
        <v/>
      </c>
      <c r="F60" s="7" t="str">
        <f t="shared" si="9"/>
        <v/>
      </c>
      <c r="G60" s="8" t="str">
        <f t="shared" si="2"/>
        <v/>
      </c>
      <c r="H60" s="7" t="str">
        <f t="shared" si="3"/>
        <v/>
      </c>
      <c r="I60" s="7" t="str">
        <f t="shared" si="4"/>
        <v/>
      </c>
      <c r="J60" s="7" t="str">
        <f t="shared" si="5"/>
        <v/>
      </c>
      <c r="K60" s="8" t="str">
        <f t="shared" si="6"/>
        <v/>
      </c>
    </row>
    <row r="61" spans="5:11" x14ac:dyDescent="0.25">
      <c r="E61" s="2" t="str">
        <f t="shared" si="0"/>
        <v/>
      </c>
      <c r="F61" s="7" t="str">
        <f t="shared" si="9"/>
        <v/>
      </c>
      <c r="G61" s="8" t="str">
        <f t="shared" si="2"/>
        <v/>
      </c>
      <c r="H61" s="7" t="str">
        <f t="shared" si="3"/>
        <v/>
      </c>
      <c r="I61" s="7" t="str">
        <f t="shared" si="4"/>
        <v/>
      </c>
      <c r="J61" s="7" t="str">
        <f t="shared" si="5"/>
        <v/>
      </c>
      <c r="K61" s="8" t="str">
        <f t="shared" si="6"/>
        <v/>
      </c>
    </row>
    <row r="62" spans="5:11" x14ac:dyDescent="0.25">
      <c r="E62" s="2" t="str">
        <f t="shared" si="0"/>
        <v/>
      </c>
      <c r="F62" s="7" t="str">
        <f t="shared" si="9"/>
        <v/>
      </c>
      <c r="G62" s="8" t="str">
        <f t="shared" si="2"/>
        <v/>
      </c>
      <c r="H62" s="7" t="str">
        <f t="shared" si="3"/>
        <v/>
      </c>
      <c r="I62" s="7" t="str">
        <f t="shared" si="4"/>
        <v/>
      </c>
      <c r="J62" s="7" t="str">
        <f t="shared" si="5"/>
        <v/>
      </c>
      <c r="K62" s="8" t="str">
        <f t="shared" si="6"/>
        <v/>
      </c>
    </row>
    <row r="63" spans="5:11" x14ac:dyDescent="0.25">
      <c r="E63" s="2" t="str">
        <f t="shared" si="0"/>
        <v/>
      </c>
      <c r="F63" s="7" t="str">
        <f t="shared" si="9"/>
        <v/>
      </c>
      <c r="G63" s="8" t="str">
        <f t="shared" si="2"/>
        <v/>
      </c>
      <c r="H63" s="7" t="str">
        <f t="shared" si="3"/>
        <v/>
      </c>
      <c r="I63" s="7" t="str">
        <f t="shared" si="4"/>
        <v/>
      </c>
      <c r="J63" s="7" t="str">
        <f t="shared" si="5"/>
        <v/>
      </c>
      <c r="K63" s="8" t="str">
        <f t="shared" si="6"/>
        <v/>
      </c>
    </row>
    <row r="64" spans="5:11" x14ac:dyDescent="0.25">
      <c r="E64" s="2" t="str">
        <f t="shared" si="0"/>
        <v/>
      </c>
      <c r="F64" s="7" t="str">
        <f t="shared" si="9"/>
        <v/>
      </c>
      <c r="G64" s="8" t="str">
        <f t="shared" si="2"/>
        <v/>
      </c>
      <c r="H64" s="7" t="str">
        <f t="shared" si="3"/>
        <v/>
      </c>
      <c r="I64" s="7" t="str">
        <f t="shared" si="4"/>
        <v/>
      </c>
      <c r="J64" s="7" t="str">
        <f t="shared" si="5"/>
        <v/>
      </c>
      <c r="K64" s="8" t="str">
        <f t="shared" si="6"/>
        <v/>
      </c>
    </row>
    <row r="65" spans="5:11" x14ac:dyDescent="0.25">
      <c r="E65" s="2" t="str">
        <f t="shared" si="0"/>
        <v/>
      </c>
      <c r="F65" s="7" t="str">
        <f t="shared" si="9"/>
        <v/>
      </c>
      <c r="G65" s="8" t="str">
        <f t="shared" si="2"/>
        <v/>
      </c>
      <c r="H65" s="7" t="str">
        <f t="shared" si="3"/>
        <v/>
      </c>
      <c r="I65" s="7" t="str">
        <f t="shared" si="4"/>
        <v/>
      </c>
      <c r="J65" s="7" t="str">
        <f t="shared" si="5"/>
        <v/>
      </c>
      <c r="K65" s="8" t="str">
        <f t="shared" si="6"/>
        <v/>
      </c>
    </row>
    <row r="66" spans="5:11" x14ac:dyDescent="0.25">
      <c r="E66" s="2" t="str">
        <f t="shared" si="0"/>
        <v/>
      </c>
      <c r="F66" s="7" t="str">
        <f t="shared" si="9"/>
        <v/>
      </c>
      <c r="G66" s="8" t="str">
        <f t="shared" si="2"/>
        <v/>
      </c>
      <c r="H66" s="7" t="str">
        <f t="shared" si="3"/>
        <v/>
      </c>
      <c r="I66" s="7" t="str">
        <f t="shared" si="4"/>
        <v/>
      </c>
      <c r="J66" s="7" t="str">
        <f t="shared" si="5"/>
        <v/>
      </c>
      <c r="K66" s="8" t="str">
        <f t="shared" si="6"/>
        <v/>
      </c>
    </row>
    <row r="67" spans="5:11" x14ac:dyDescent="0.25">
      <c r="E67" s="2" t="str">
        <f t="shared" si="0"/>
        <v/>
      </c>
      <c r="F67" s="7" t="str">
        <f t="shared" si="9"/>
        <v/>
      </c>
      <c r="G67" s="8" t="str">
        <f t="shared" si="2"/>
        <v/>
      </c>
      <c r="H67" s="7" t="str">
        <f t="shared" si="3"/>
        <v/>
      </c>
      <c r="I67" s="7" t="str">
        <f t="shared" si="4"/>
        <v/>
      </c>
      <c r="J67" s="7" t="str">
        <f t="shared" si="5"/>
        <v/>
      </c>
      <c r="K67" s="8" t="str">
        <f t="shared" si="6"/>
        <v/>
      </c>
    </row>
    <row r="68" spans="5:11" x14ac:dyDescent="0.25">
      <c r="E68" s="2" t="str">
        <f t="shared" si="0"/>
        <v/>
      </c>
      <c r="F68" s="7" t="str">
        <f t="shared" si="9"/>
        <v/>
      </c>
      <c r="G68" s="8" t="str">
        <f t="shared" si="2"/>
        <v/>
      </c>
      <c r="H68" s="7" t="str">
        <f t="shared" si="3"/>
        <v/>
      </c>
      <c r="I68" s="7" t="str">
        <f t="shared" si="4"/>
        <v/>
      </c>
      <c r="J68" s="7" t="str">
        <f t="shared" si="5"/>
        <v/>
      </c>
      <c r="K68" s="8" t="str">
        <f t="shared" si="6"/>
        <v/>
      </c>
    </row>
    <row r="69" spans="5:11" x14ac:dyDescent="0.25">
      <c r="E69" s="2" t="str">
        <f t="shared" si="0"/>
        <v/>
      </c>
      <c r="F69" s="7" t="str">
        <f t="shared" si="9"/>
        <v/>
      </c>
      <c r="G69" s="8" t="str">
        <f t="shared" si="2"/>
        <v/>
      </c>
      <c r="H69" s="7" t="str">
        <f t="shared" si="3"/>
        <v/>
      </c>
      <c r="I69" s="7" t="str">
        <f t="shared" si="4"/>
        <v/>
      </c>
      <c r="J69" s="7" t="str">
        <f t="shared" si="5"/>
        <v/>
      </c>
      <c r="K69" s="8" t="str">
        <f t="shared" si="6"/>
        <v/>
      </c>
    </row>
    <row r="70" spans="5:11" x14ac:dyDescent="0.25">
      <c r="E70" s="2" t="str">
        <f t="shared" si="0"/>
        <v/>
      </c>
      <c r="F70" s="7" t="str">
        <f t="shared" si="9"/>
        <v/>
      </c>
      <c r="G70" s="8" t="str">
        <f t="shared" si="2"/>
        <v/>
      </c>
      <c r="H70" s="7" t="str">
        <f t="shared" si="3"/>
        <v/>
      </c>
      <c r="I70" s="7" t="str">
        <f t="shared" si="4"/>
        <v/>
      </c>
      <c r="J70" s="7" t="str">
        <f t="shared" si="5"/>
        <v/>
      </c>
      <c r="K70" s="8" t="str">
        <f t="shared" si="6"/>
        <v/>
      </c>
    </row>
    <row r="71" spans="5:11" x14ac:dyDescent="0.25">
      <c r="E71" s="2" t="str">
        <f t="shared" si="0"/>
        <v/>
      </c>
      <c r="F71" s="7" t="str">
        <f t="shared" si="9"/>
        <v/>
      </c>
      <c r="G71" s="8" t="str">
        <f t="shared" si="2"/>
        <v/>
      </c>
      <c r="H71" s="7" t="str">
        <f t="shared" si="3"/>
        <v/>
      </c>
      <c r="I71" s="7" t="str">
        <f t="shared" si="4"/>
        <v/>
      </c>
      <c r="J71" s="7" t="str">
        <f t="shared" si="5"/>
        <v/>
      </c>
      <c r="K71" s="8" t="str">
        <f t="shared" si="6"/>
        <v/>
      </c>
    </row>
    <row r="72" spans="5:11" x14ac:dyDescent="0.25">
      <c r="E72" s="2" t="str">
        <f t="shared" si="0"/>
        <v/>
      </c>
      <c r="F72" s="7" t="str">
        <f t="shared" si="9"/>
        <v/>
      </c>
      <c r="G72" s="8" t="str">
        <f t="shared" si="2"/>
        <v/>
      </c>
      <c r="H72" s="7" t="str">
        <f t="shared" si="3"/>
        <v/>
      </c>
      <c r="I72" s="7" t="str">
        <f t="shared" si="4"/>
        <v/>
      </c>
      <c r="J72" s="7" t="str">
        <f t="shared" si="5"/>
        <v/>
      </c>
      <c r="K72" s="8" t="str">
        <f t="shared" si="6"/>
        <v/>
      </c>
    </row>
    <row r="73" spans="5:11" x14ac:dyDescent="0.25">
      <c r="E73" s="2" t="str">
        <f t="shared" si="0"/>
        <v/>
      </c>
      <c r="F73" s="7" t="str">
        <f t="shared" si="9"/>
        <v/>
      </c>
      <c r="G73" s="8" t="str">
        <f t="shared" si="2"/>
        <v/>
      </c>
      <c r="H73" s="7" t="str">
        <f t="shared" si="3"/>
        <v/>
      </c>
      <c r="I73" s="7" t="str">
        <f t="shared" si="4"/>
        <v/>
      </c>
      <c r="J73" s="7" t="str">
        <f t="shared" si="5"/>
        <v/>
      </c>
      <c r="K73" s="8" t="str">
        <f t="shared" si="6"/>
        <v/>
      </c>
    </row>
    <row r="74" spans="5:11" x14ac:dyDescent="0.25">
      <c r="E74" s="2" t="str">
        <f t="shared" si="0"/>
        <v/>
      </c>
      <c r="F74" s="7" t="str">
        <f t="shared" si="9"/>
        <v/>
      </c>
      <c r="G74" s="8" t="str">
        <f t="shared" si="2"/>
        <v/>
      </c>
      <c r="H74" s="7" t="str">
        <f t="shared" si="3"/>
        <v/>
      </c>
      <c r="I74" s="7" t="str">
        <f t="shared" si="4"/>
        <v/>
      </c>
      <c r="J74" s="7" t="str">
        <f t="shared" si="5"/>
        <v/>
      </c>
      <c r="K74" s="8" t="str">
        <f t="shared" si="6"/>
        <v/>
      </c>
    </row>
    <row r="75" spans="5:11" x14ac:dyDescent="0.25">
      <c r="E75" s="2" t="str">
        <f t="shared" si="0"/>
        <v/>
      </c>
      <c r="F75" s="7" t="str">
        <f t="shared" si="9"/>
        <v/>
      </c>
      <c r="G75" s="8" t="str">
        <f t="shared" si="2"/>
        <v/>
      </c>
      <c r="H75" s="7" t="str">
        <f t="shared" si="3"/>
        <v/>
      </c>
      <c r="I75" s="7" t="str">
        <f t="shared" si="4"/>
        <v/>
      </c>
      <c r="J75" s="7" t="str">
        <f t="shared" si="5"/>
        <v/>
      </c>
      <c r="K75" s="8" t="str">
        <f t="shared" si="6"/>
        <v/>
      </c>
    </row>
    <row r="76" spans="5:11" x14ac:dyDescent="0.25">
      <c r="E76" s="2" t="str">
        <f t="shared" ref="E76:E130" si="10">IF(E75&lt;$C$14,E75+1,"")</f>
        <v/>
      </c>
      <c r="F76" s="7" t="str">
        <f t="shared" si="9"/>
        <v/>
      </c>
      <c r="G76" s="8" t="str">
        <f t="shared" ref="G76:G130" si="11">IF(E76&lt;=$C$14,($C$9*($C$11/12))/(1-((1+($C$11/12))^-$C$14)),"")</f>
        <v/>
      </c>
      <c r="H76" s="7" t="str">
        <f t="shared" ref="H76:H130" si="12">IF(E76&lt;=$C$14,J75*$C$13,"")</f>
        <v/>
      </c>
      <c r="I76" s="7" t="str">
        <f t="shared" ref="I76:I130" si="13">IF(E76&lt;=$C$14,F76-H76,"")</f>
        <v/>
      </c>
      <c r="J76" s="7" t="str">
        <f t="shared" ref="J76:J130" si="14">IF(E76&lt;=$C$14,J75-I76,"")</f>
        <v/>
      </c>
      <c r="K76" s="8" t="str">
        <f t="shared" ref="K76:K130" si="15">IF(E76&lt;=$C$14,K75+I76,"")</f>
        <v/>
      </c>
    </row>
    <row r="77" spans="5:11" x14ac:dyDescent="0.25">
      <c r="E77" s="2" t="str">
        <f t="shared" si="10"/>
        <v/>
      </c>
      <c r="F77" s="7" t="str">
        <f t="shared" si="9"/>
        <v/>
      </c>
      <c r="G77" s="8" t="str">
        <f t="shared" si="11"/>
        <v/>
      </c>
      <c r="H77" s="7" t="str">
        <f t="shared" si="12"/>
        <v/>
      </c>
      <c r="I77" s="7" t="str">
        <f t="shared" si="13"/>
        <v/>
      </c>
      <c r="J77" s="7" t="str">
        <f t="shared" si="14"/>
        <v/>
      </c>
      <c r="K77" s="8" t="str">
        <f t="shared" si="15"/>
        <v/>
      </c>
    </row>
    <row r="78" spans="5:11" x14ac:dyDescent="0.25">
      <c r="E78" s="2" t="str">
        <f t="shared" si="10"/>
        <v/>
      </c>
      <c r="F78" s="7" t="str">
        <f t="shared" si="9"/>
        <v/>
      </c>
      <c r="G78" s="8" t="str">
        <f t="shared" si="11"/>
        <v/>
      </c>
      <c r="H78" s="7" t="str">
        <f t="shared" si="12"/>
        <v/>
      </c>
      <c r="I78" s="7" t="str">
        <f t="shared" si="13"/>
        <v/>
      </c>
      <c r="J78" s="7" t="str">
        <f t="shared" si="14"/>
        <v/>
      </c>
      <c r="K78" s="8" t="str">
        <f t="shared" si="15"/>
        <v/>
      </c>
    </row>
    <row r="79" spans="5:11" x14ac:dyDescent="0.25">
      <c r="E79" s="2" t="str">
        <f t="shared" si="10"/>
        <v/>
      </c>
      <c r="F79" s="7" t="str">
        <f t="shared" si="9"/>
        <v/>
      </c>
      <c r="G79" s="8" t="str">
        <f t="shared" si="11"/>
        <v/>
      </c>
      <c r="H79" s="7" t="str">
        <f t="shared" si="12"/>
        <v/>
      </c>
      <c r="I79" s="7" t="str">
        <f t="shared" si="13"/>
        <v/>
      </c>
      <c r="J79" s="7" t="str">
        <f t="shared" si="14"/>
        <v/>
      </c>
      <c r="K79" s="8" t="str">
        <f t="shared" si="15"/>
        <v/>
      </c>
    </row>
    <row r="80" spans="5:11" x14ac:dyDescent="0.25">
      <c r="E80" s="2" t="str">
        <f t="shared" si="10"/>
        <v/>
      </c>
      <c r="F80" s="7" t="str">
        <f t="shared" si="9"/>
        <v/>
      </c>
      <c r="G80" s="8" t="str">
        <f t="shared" si="11"/>
        <v/>
      </c>
      <c r="H80" s="7" t="str">
        <f t="shared" si="12"/>
        <v/>
      </c>
      <c r="I80" s="7" t="str">
        <f t="shared" si="13"/>
        <v/>
      </c>
      <c r="J80" s="7" t="str">
        <f t="shared" si="14"/>
        <v/>
      </c>
      <c r="K80" s="8" t="str">
        <f t="shared" si="15"/>
        <v/>
      </c>
    </row>
    <row r="81" spans="5:11" x14ac:dyDescent="0.25">
      <c r="E81" s="2" t="str">
        <f t="shared" si="10"/>
        <v/>
      </c>
      <c r="F81" s="7" t="str">
        <f t="shared" si="9"/>
        <v/>
      </c>
      <c r="G81" s="8" t="str">
        <f t="shared" si="11"/>
        <v/>
      </c>
      <c r="H81" s="7" t="str">
        <f t="shared" si="12"/>
        <v/>
      </c>
      <c r="I81" s="7" t="str">
        <f t="shared" si="13"/>
        <v/>
      </c>
      <c r="J81" s="7" t="str">
        <f t="shared" si="14"/>
        <v/>
      </c>
      <c r="K81" s="8" t="str">
        <f t="shared" si="15"/>
        <v/>
      </c>
    </row>
    <row r="82" spans="5:11" x14ac:dyDescent="0.25">
      <c r="E82" s="2" t="str">
        <f t="shared" si="10"/>
        <v/>
      </c>
      <c r="F82" s="7" t="str">
        <f t="shared" si="9"/>
        <v/>
      </c>
      <c r="G82" s="8" t="str">
        <f t="shared" si="11"/>
        <v/>
      </c>
      <c r="H82" s="7" t="str">
        <f t="shared" si="12"/>
        <v/>
      </c>
      <c r="I82" s="7" t="str">
        <f t="shared" si="13"/>
        <v/>
      </c>
      <c r="J82" s="7" t="str">
        <f t="shared" si="14"/>
        <v/>
      </c>
      <c r="K82" s="8" t="str">
        <f t="shared" si="15"/>
        <v/>
      </c>
    </row>
    <row r="83" spans="5:11" x14ac:dyDescent="0.25">
      <c r="E83" s="2" t="str">
        <f t="shared" si="10"/>
        <v/>
      </c>
      <c r="F83" s="7" t="str">
        <f t="shared" si="9"/>
        <v/>
      </c>
      <c r="G83" s="8" t="str">
        <f t="shared" si="11"/>
        <v/>
      </c>
      <c r="H83" s="7" t="str">
        <f t="shared" si="12"/>
        <v/>
      </c>
      <c r="I83" s="7" t="str">
        <f t="shared" si="13"/>
        <v/>
      </c>
      <c r="J83" s="7" t="str">
        <f t="shared" si="14"/>
        <v/>
      </c>
      <c r="K83" s="8" t="str">
        <f t="shared" si="15"/>
        <v/>
      </c>
    </row>
    <row r="84" spans="5:11" x14ac:dyDescent="0.25">
      <c r="E84" s="2" t="str">
        <f t="shared" si="10"/>
        <v/>
      </c>
      <c r="F84" s="7" t="str">
        <f t="shared" si="9"/>
        <v/>
      </c>
      <c r="G84" s="8" t="str">
        <f t="shared" si="11"/>
        <v/>
      </c>
      <c r="H84" s="7" t="str">
        <f t="shared" si="12"/>
        <v/>
      </c>
      <c r="I84" s="7" t="str">
        <f t="shared" si="13"/>
        <v/>
      </c>
      <c r="J84" s="7" t="str">
        <f t="shared" si="14"/>
        <v/>
      </c>
      <c r="K84" s="8" t="str">
        <f t="shared" si="15"/>
        <v/>
      </c>
    </row>
    <row r="85" spans="5:11" x14ac:dyDescent="0.25">
      <c r="E85" s="2" t="str">
        <f t="shared" si="10"/>
        <v/>
      </c>
      <c r="F85" s="7" t="str">
        <f t="shared" si="9"/>
        <v/>
      </c>
      <c r="G85" s="8" t="str">
        <f t="shared" si="11"/>
        <v/>
      </c>
      <c r="H85" s="7" t="str">
        <f t="shared" si="12"/>
        <v/>
      </c>
      <c r="I85" s="7" t="str">
        <f t="shared" si="13"/>
        <v/>
      </c>
      <c r="J85" s="7" t="str">
        <f t="shared" si="14"/>
        <v/>
      </c>
      <c r="K85" s="8" t="str">
        <f t="shared" si="15"/>
        <v/>
      </c>
    </row>
    <row r="86" spans="5:11" x14ac:dyDescent="0.25">
      <c r="E86" s="2" t="str">
        <f t="shared" si="10"/>
        <v/>
      </c>
      <c r="F86" s="7" t="str">
        <f t="shared" si="9"/>
        <v/>
      </c>
      <c r="G86" s="8" t="str">
        <f t="shared" si="11"/>
        <v/>
      </c>
      <c r="H86" s="7" t="str">
        <f t="shared" si="12"/>
        <v/>
      </c>
      <c r="I86" s="7" t="str">
        <f t="shared" si="13"/>
        <v/>
      </c>
      <c r="J86" s="7" t="str">
        <f t="shared" si="14"/>
        <v/>
      </c>
      <c r="K86" s="8" t="str">
        <f t="shared" si="15"/>
        <v/>
      </c>
    </row>
    <row r="87" spans="5:11" x14ac:dyDescent="0.25">
      <c r="E87" s="2" t="str">
        <f t="shared" si="10"/>
        <v/>
      </c>
      <c r="F87" s="7" t="str">
        <f t="shared" si="9"/>
        <v/>
      </c>
      <c r="G87" s="8" t="str">
        <f t="shared" si="11"/>
        <v/>
      </c>
      <c r="H87" s="7" t="str">
        <f t="shared" si="12"/>
        <v/>
      </c>
      <c r="I87" s="7" t="str">
        <f t="shared" si="13"/>
        <v/>
      </c>
      <c r="J87" s="7" t="str">
        <f t="shared" si="14"/>
        <v/>
      </c>
      <c r="K87" s="8" t="str">
        <f t="shared" si="15"/>
        <v/>
      </c>
    </row>
    <row r="88" spans="5:11" x14ac:dyDescent="0.25">
      <c r="E88" s="2" t="str">
        <f t="shared" si="10"/>
        <v/>
      </c>
      <c r="F88" s="7" t="str">
        <f t="shared" si="9"/>
        <v/>
      </c>
      <c r="G88" s="8" t="str">
        <f t="shared" si="11"/>
        <v/>
      </c>
      <c r="H88" s="7" t="str">
        <f t="shared" si="12"/>
        <v/>
      </c>
      <c r="I88" s="7" t="str">
        <f t="shared" si="13"/>
        <v/>
      </c>
      <c r="J88" s="7" t="str">
        <f t="shared" si="14"/>
        <v/>
      </c>
      <c r="K88" s="8" t="str">
        <f t="shared" si="15"/>
        <v/>
      </c>
    </row>
    <row r="89" spans="5:11" x14ac:dyDescent="0.25">
      <c r="E89" s="2" t="str">
        <f t="shared" si="10"/>
        <v/>
      </c>
      <c r="F89" s="7" t="str">
        <f t="shared" si="9"/>
        <v/>
      </c>
      <c r="G89" s="8" t="str">
        <f t="shared" si="11"/>
        <v/>
      </c>
      <c r="H89" s="7" t="str">
        <f t="shared" si="12"/>
        <v/>
      </c>
      <c r="I89" s="7" t="str">
        <f t="shared" si="13"/>
        <v/>
      </c>
      <c r="J89" s="7" t="str">
        <f t="shared" si="14"/>
        <v/>
      </c>
      <c r="K89" s="8" t="str">
        <f t="shared" si="15"/>
        <v/>
      </c>
    </row>
    <row r="90" spans="5:11" x14ac:dyDescent="0.25">
      <c r="E90" s="2" t="str">
        <f t="shared" si="10"/>
        <v/>
      </c>
      <c r="F90" s="7" t="str">
        <f t="shared" si="9"/>
        <v/>
      </c>
      <c r="G90" s="8" t="str">
        <f t="shared" si="11"/>
        <v/>
      </c>
      <c r="H90" s="7" t="str">
        <f t="shared" si="12"/>
        <v/>
      </c>
      <c r="I90" s="7" t="str">
        <f t="shared" si="13"/>
        <v/>
      </c>
      <c r="J90" s="7" t="str">
        <f t="shared" si="14"/>
        <v/>
      </c>
      <c r="K90" s="8" t="str">
        <f t="shared" si="15"/>
        <v/>
      </c>
    </row>
    <row r="91" spans="5:11" x14ac:dyDescent="0.25">
      <c r="E91" s="2" t="str">
        <f t="shared" si="10"/>
        <v/>
      </c>
      <c r="F91" s="7" t="str">
        <f t="shared" si="9"/>
        <v/>
      </c>
      <c r="G91" s="8" t="str">
        <f t="shared" si="11"/>
        <v/>
      </c>
      <c r="H91" s="7" t="str">
        <f t="shared" si="12"/>
        <v/>
      </c>
      <c r="I91" s="7" t="str">
        <f t="shared" si="13"/>
        <v/>
      </c>
      <c r="J91" s="7" t="str">
        <f t="shared" si="14"/>
        <v/>
      </c>
      <c r="K91" s="8" t="str">
        <f t="shared" si="15"/>
        <v/>
      </c>
    </row>
    <row r="92" spans="5:11" x14ac:dyDescent="0.25">
      <c r="E92" s="2" t="str">
        <f t="shared" si="10"/>
        <v/>
      </c>
      <c r="F92" s="7" t="str">
        <f t="shared" si="9"/>
        <v/>
      </c>
      <c r="G92" s="8" t="str">
        <f t="shared" si="11"/>
        <v/>
      </c>
      <c r="H92" s="7" t="str">
        <f t="shared" si="12"/>
        <v/>
      </c>
      <c r="I92" s="7" t="str">
        <f t="shared" si="13"/>
        <v/>
      </c>
      <c r="J92" s="7" t="str">
        <f t="shared" si="14"/>
        <v/>
      </c>
      <c r="K92" s="8" t="str">
        <f t="shared" si="15"/>
        <v/>
      </c>
    </row>
    <row r="93" spans="5:11" x14ac:dyDescent="0.25">
      <c r="E93" s="2" t="str">
        <f t="shared" si="10"/>
        <v/>
      </c>
      <c r="F93" s="7" t="str">
        <f t="shared" si="9"/>
        <v/>
      </c>
      <c r="G93" s="8" t="str">
        <f t="shared" si="11"/>
        <v/>
      </c>
      <c r="H93" s="7" t="str">
        <f t="shared" si="12"/>
        <v/>
      </c>
      <c r="I93" s="7" t="str">
        <f t="shared" si="13"/>
        <v/>
      </c>
      <c r="J93" s="7" t="str">
        <f t="shared" si="14"/>
        <v/>
      </c>
      <c r="K93" s="8" t="str">
        <f t="shared" si="15"/>
        <v/>
      </c>
    </row>
    <row r="94" spans="5:11" x14ac:dyDescent="0.25">
      <c r="E94" s="2" t="str">
        <f t="shared" si="10"/>
        <v/>
      </c>
      <c r="F94" s="7" t="str">
        <f t="shared" si="9"/>
        <v/>
      </c>
      <c r="G94" s="8" t="str">
        <f t="shared" si="11"/>
        <v/>
      </c>
      <c r="H94" s="7" t="str">
        <f t="shared" si="12"/>
        <v/>
      </c>
      <c r="I94" s="7" t="str">
        <f t="shared" si="13"/>
        <v/>
      </c>
      <c r="J94" s="7" t="str">
        <f t="shared" si="14"/>
        <v/>
      </c>
      <c r="K94" s="8" t="str">
        <f t="shared" si="15"/>
        <v/>
      </c>
    </row>
    <row r="95" spans="5:11" x14ac:dyDescent="0.25">
      <c r="E95" s="2" t="str">
        <f t="shared" si="10"/>
        <v/>
      </c>
      <c r="F95" s="7" t="str">
        <f t="shared" si="9"/>
        <v/>
      </c>
      <c r="G95" s="8" t="str">
        <f t="shared" si="11"/>
        <v/>
      </c>
      <c r="H95" s="7" t="str">
        <f t="shared" si="12"/>
        <v/>
      </c>
      <c r="I95" s="7" t="str">
        <f t="shared" si="13"/>
        <v/>
      </c>
      <c r="J95" s="7" t="str">
        <f t="shared" si="14"/>
        <v/>
      </c>
      <c r="K95" s="8" t="str">
        <f t="shared" si="15"/>
        <v/>
      </c>
    </row>
    <row r="96" spans="5:11" x14ac:dyDescent="0.25">
      <c r="E96" s="2" t="str">
        <f t="shared" si="10"/>
        <v/>
      </c>
      <c r="F96" s="7" t="str">
        <f t="shared" si="9"/>
        <v/>
      </c>
      <c r="G96" s="8" t="str">
        <f t="shared" si="11"/>
        <v/>
      </c>
      <c r="H96" s="7" t="str">
        <f t="shared" si="12"/>
        <v/>
      </c>
      <c r="I96" s="7" t="str">
        <f t="shared" si="13"/>
        <v/>
      </c>
      <c r="J96" s="7" t="str">
        <f t="shared" si="14"/>
        <v/>
      </c>
      <c r="K96" s="8" t="str">
        <f t="shared" si="15"/>
        <v/>
      </c>
    </row>
    <row r="97" spans="5:11" x14ac:dyDescent="0.25">
      <c r="E97" s="2" t="str">
        <f t="shared" si="10"/>
        <v/>
      </c>
      <c r="F97" s="7" t="str">
        <f t="shared" si="9"/>
        <v/>
      </c>
      <c r="G97" s="8" t="str">
        <f t="shared" si="11"/>
        <v/>
      </c>
      <c r="H97" s="7" t="str">
        <f t="shared" si="12"/>
        <v/>
      </c>
      <c r="I97" s="7" t="str">
        <f t="shared" si="13"/>
        <v/>
      </c>
      <c r="J97" s="7" t="str">
        <f t="shared" si="14"/>
        <v/>
      </c>
      <c r="K97" s="8" t="str">
        <f t="shared" si="15"/>
        <v/>
      </c>
    </row>
    <row r="98" spans="5:11" x14ac:dyDescent="0.25">
      <c r="E98" s="2" t="str">
        <f t="shared" si="10"/>
        <v/>
      </c>
      <c r="F98" s="7" t="str">
        <f t="shared" si="9"/>
        <v/>
      </c>
      <c r="G98" s="8" t="str">
        <f t="shared" si="11"/>
        <v/>
      </c>
      <c r="H98" s="7" t="str">
        <f t="shared" si="12"/>
        <v/>
      </c>
      <c r="I98" s="7" t="str">
        <f t="shared" si="13"/>
        <v/>
      </c>
      <c r="J98" s="7" t="str">
        <f t="shared" si="14"/>
        <v/>
      </c>
      <c r="K98" s="8" t="str">
        <f t="shared" si="15"/>
        <v/>
      </c>
    </row>
    <row r="99" spans="5:11" x14ac:dyDescent="0.25">
      <c r="E99" s="2" t="str">
        <f t="shared" si="10"/>
        <v/>
      </c>
      <c r="F99" s="7" t="str">
        <f t="shared" si="9"/>
        <v/>
      </c>
      <c r="G99" s="8" t="str">
        <f t="shared" si="11"/>
        <v/>
      </c>
      <c r="H99" s="7" t="str">
        <f t="shared" si="12"/>
        <v/>
      </c>
      <c r="I99" s="7" t="str">
        <f t="shared" si="13"/>
        <v/>
      </c>
      <c r="J99" s="7" t="str">
        <f t="shared" si="14"/>
        <v/>
      </c>
      <c r="K99" s="8" t="str">
        <f t="shared" si="15"/>
        <v/>
      </c>
    </row>
    <row r="100" spans="5:11" x14ac:dyDescent="0.25">
      <c r="E100" s="2" t="str">
        <f t="shared" si="10"/>
        <v/>
      </c>
      <c r="F100" s="7" t="str">
        <f t="shared" si="9"/>
        <v/>
      </c>
      <c r="G100" s="8" t="str">
        <f t="shared" si="11"/>
        <v/>
      </c>
      <c r="H100" s="7" t="str">
        <f t="shared" si="12"/>
        <v/>
      </c>
      <c r="I100" s="7" t="str">
        <f t="shared" si="13"/>
        <v/>
      </c>
      <c r="J100" s="7" t="str">
        <f t="shared" si="14"/>
        <v/>
      </c>
      <c r="K100" s="8" t="str">
        <f t="shared" si="15"/>
        <v/>
      </c>
    </row>
    <row r="101" spans="5:11" x14ac:dyDescent="0.25">
      <c r="E101" s="2" t="str">
        <f t="shared" si="10"/>
        <v/>
      </c>
      <c r="F101" s="7" t="str">
        <f t="shared" si="9"/>
        <v/>
      </c>
      <c r="G101" s="8" t="str">
        <f t="shared" si="11"/>
        <v/>
      </c>
      <c r="H101" s="7" t="str">
        <f t="shared" si="12"/>
        <v/>
      </c>
      <c r="I101" s="7" t="str">
        <f t="shared" si="13"/>
        <v/>
      </c>
      <c r="J101" s="7" t="str">
        <f t="shared" si="14"/>
        <v/>
      </c>
      <c r="K101" s="8" t="str">
        <f t="shared" si="15"/>
        <v/>
      </c>
    </row>
    <row r="102" spans="5:11" x14ac:dyDescent="0.25">
      <c r="E102" s="2" t="str">
        <f t="shared" si="10"/>
        <v/>
      </c>
      <c r="F102" s="7" t="str">
        <f t="shared" si="9"/>
        <v/>
      </c>
      <c r="G102" s="8" t="str">
        <f t="shared" si="11"/>
        <v/>
      </c>
      <c r="H102" s="7" t="str">
        <f t="shared" si="12"/>
        <v/>
      </c>
      <c r="I102" s="7" t="str">
        <f t="shared" si="13"/>
        <v/>
      </c>
      <c r="J102" s="7" t="str">
        <f t="shared" si="14"/>
        <v/>
      </c>
      <c r="K102" s="8" t="str">
        <f t="shared" si="15"/>
        <v/>
      </c>
    </row>
    <row r="103" spans="5:11" x14ac:dyDescent="0.25">
      <c r="E103" s="2" t="str">
        <f t="shared" si="10"/>
        <v/>
      </c>
      <c r="F103" s="7" t="str">
        <f t="shared" si="9"/>
        <v/>
      </c>
      <c r="G103" s="8" t="str">
        <f t="shared" si="11"/>
        <v/>
      </c>
      <c r="H103" s="7" t="str">
        <f t="shared" si="12"/>
        <v/>
      </c>
      <c r="I103" s="7" t="str">
        <f t="shared" si="13"/>
        <v/>
      </c>
      <c r="J103" s="7" t="str">
        <f t="shared" si="14"/>
        <v/>
      </c>
      <c r="K103" s="8" t="str">
        <f t="shared" si="15"/>
        <v/>
      </c>
    </row>
    <row r="104" spans="5:11" x14ac:dyDescent="0.25">
      <c r="E104" s="2" t="str">
        <f t="shared" si="10"/>
        <v/>
      </c>
      <c r="F104" s="7" t="str">
        <f t="shared" si="9"/>
        <v/>
      </c>
      <c r="G104" s="8" t="str">
        <f t="shared" si="11"/>
        <v/>
      </c>
      <c r="H104" s="7" t="str">
        <f t="shared" si="12"/>
        <v/>
      </c>
      <c r="I104" s="7" t="str">
        <f t="shared" si="13"/>
        <v/>
      </c>
      <c r="J104" s="7" t="str">
        <f t="shared" si="14"/>
        <v/>
      </c>
      <c r="K104" s="8" t="str">
        <f t="shared" si="15"/>
        <v/>
      </c>
    </row>
    <row r="105" spans="5:11" x14ac:dyDescent="0.25">
      <c r="E105" s="2" t="str">
        <f t="shared" si="10"/>
        <v/>
      </c>
      <c r="F105" s="7" t="str">
        <f t="shared" si="9"/>
        <v/>
      </c>
      <c r="G105" s="8" t="str">
        <f t="shared" si="11"/>
        <v/>
      </c>
      <c r="H105" s="7" t="str">
        <f t="shared" si="12"/>
        <v/>
      </c>
      <c r="I105" s="7" t="str">
        <f t="shared" si="13"/>
        <v/>
      </c>
      <c r="J105" s="7" t="str">
        <f t="shared" si="14"/>
        <v/>
      </c>
      <c r="K105" s="8" t="str">
        <f t="shared" si="15"/>
        <v/>
      </c>
    </row>
    <row r="106" spans="5:11" x14ac:dyDescent="0.25">
      <c r="E106" s="2" t="str">
        <f t="shared" si="10"/>
        <v/>
      </c>
      <c r="F106" s="7" t="str">
        <f t="shared" si="9"/>
        <v/>
      </c>
      <c r="G106" s="8" t="str">
        <f t="shared" si="11"/>
        <v/>
      </c>
      <c r="H106" s="7" t="str">
        <f t="shared" si="12"/>
        <v/>
      </c>
      <c r="I106" s="7" t="str">
        <f t="shared" si="13"/>
        <v/>
      </c>
      <c r="J106" s="7" t="str">
        <f t="shared" si="14"/>
        <v/>
      </c>
      <c r="K106" s="8" t="str">
        <f t="shared" si="15"/>
        <v/>
      </c>
    </row>
    <row r="107" spans="5:11" x14ac:dyDescent="0.25">
      <c r="E107" s="2" t="str">
        <f t="shared" si="10"/>
        <v/>
      </c>
      <c r="F107" s="7" t="str">
        <f t="shared" si="9"/>
        <v/>
      </c>
      <c r="G107" s="8" t="str">
        <f t="shared" si="11"/>
        <v/>
      </c>
      <c r="H107" s="7" t="str">
        <f t="shared" si="12"/>
        <v/>
      </c>
      <c r="I107" s="7" t="str">
        <f t="shared" si="13"/>
        <v/>
      </c>
      <c r="J107" s="7" t="str">
        <f t="shared" si="14"/>
        <v/>
      </c>
      <c r="K107" s="8" t="str">
        <f t="shared" si="15"/>
        <v/>
      </c>
    </row>
    <row r="108" spans="5:11" x14ac:dyDescent="0.25">
      <c r="E108" s="2" t="str">
        <f t="shared" si="10"/>
        <v/>
      </c>
      <c r="F108" s="7" t="str">
        <f t="shared" si="9"/>
        <v/>
      </c>
      <c r="G108" s="8" t="str">
        <f t="shared" si="11"/>
        <v/>
      </c>
      <c r="H108" s="7" t="str">
        <f t="shared" si="12"/>
        <v/>
      </c>
      <c r="I108" s="7" t="str">
        <f t="shared" si="13"/>
        <v/>
      </c>
      <c r="J108" s="7" t="str">
        <f t="shared" si="14"/>
        <v/>
      </c>
      <c r="K108" s="8" t="str">
        <f t="shared" si="15"/>
        <v/>
      </c>
    </row>
    <row r="109" spans="5:11" x14ac:dyDescent="0.25">
      <c r="E109" s="2" t="str">
        <f t="shared" si="10"/>
        <v/>
      </c>
      <c r="F109" s="7" t="str">
        <f t="shared" si="9"/>
        <v/>
      </c>
      <c r="G109" s="8" t="str">
        <f t="shared" si="11"/>
        <v/>
      </c>
      <c r="H109" s="7" t="str">
        <f t="shared" si="12"/>
        <v/>
      </c>
      <c r="I109" s="7" t="str">
        <f t="shared" si="13"/>
        <v/>
      </c>
      <c r="J109" s="7" t="str">
        <f t="shared" si="14"/>
        <v/>
      </c>
      <c r="K109" s="8" t="str">
        <f t="shared" si="15"/>
        <v/>
      </c>
    </row>
    <row r="110" spans="5:11" x14ac:dyDescent="0.25">
      <c r="E110" s="2" t="str">
        <f t="shared" si="10"/>
        <v/>
      </c>
      <c r="F110" s="7" t="str">
        <f t="shared" si="9"/>
        <v/>
      </c>
      <c r="G110" s="8" t="str">
        <f t="shared" si="11"/>
        <v/>
      </c>
      <c r="H110" s="7" t="str">
        <f t="shared" si="12"/>
        <v/>
      </c>
      <c r="I110" s="7" t="str">
        <f t="shared" si="13"/>
        <v/>
      </c>
      <c r="J110" s="7" t="str">
        <f t="shared" si="14"/>
        <v/>
      </c>
      <c r="K110" s="8" t="str">
        <f t="shared" si="15"/>
        <v/>
      </c>
    </row>
    <row r="111" spans="5:11" x14ac:dyDescent="0.25">
      <c r="E111" s="2" t="str">
        <f t="shared" si="10"/>
        <v/>
      </c>
      <c r="F111" s="7" t="str">
        <f t="shared" si="9"/>
        <v/>
      </c>
      <c r="G111" s="8" t="str">
        <f t="shared" si="11"/>
        <v/>
      </c>
      <c r="H111" s="7" t="str">
        <f t="shared" si="12"/>
        <v/>
      </c>
      <c r="I111" s="7" t="str">
        <f t="shared" si="13"/>
        <v/>
      </c>
      <c r="J111" s="7" t="str">
        <f t="shared" si="14"/>
        <v/>
      </c>
      <c r="K111" s="8" t="str">
        <f t="shared" si="15"/>
        <v/>
      </c>
    </row>
    <row r="112" spans="5:11" x14ac:dyDescent="0.25">
      <c r="E112" s="2" t="str">
        <f t="shared" si="10"/>
        <v/>
      </c>
      <c r="F112" s="7" t="str">
        <f t="shared" si="9"/>
        <v/>
      </c>
      <c r="G112" s="8" t="str">
        <f t="shared" si="11"/>
        <v/>
      </c>
      <c r="H112" s="7" t="str">
        <f t="shared" si="12"/>
        <v/>
      </c>
      <c r="I112" s="7" t="str">
        <f t="shared" si="13"/>
        <v/>
      </c>
      <c r="J112" s="7" t="str">
        <f t="shared" si="14"/>
        <v/>
      </c>
      <c r="K112" s="8" t="str">
        <f t="shared" si="15"/>
        <v/>
      </c>
    </row>
    <row r="113" spans="5:11" x14ac:dyDescent="0.25">
      <c r="E113" s="2" t="str">
        <f t="shared" si="10"/>
        <v/>
      </c>
      <c r="F113" s="7" t="str">
        <f t="shared" si="9"/>
        <v/>
      </c>
      <c r="G113" s="8" t="str">
        <f t="shared" si="11"/>
        <v/>
      </c>
      <c r="H113" s="7" t="str">
        <f t="shared" si="12"/>
        <v/>
      </c>
      <c r="I113" s="7" t="str">
        <f t="shared" si="13"/>
        <v/>
      </c>
      <c r="J113" s="7" t="str">
        <f t="shared" si="14"/>
        <v/>
      </c>
      <c r="K113" s="8" t="str">
        <f t="shared" si="15"/>
        <v/>
      </c>
    </row>
    <row r="114" spans="5:11" x14ac:dyDescent="0.25">
      <c r="E114" s="2" t="str">
        <f t="shared" si="10"/>
        <v/>
      </c>
      <c r="F114" s="7" t="str">
        <f t="shared" si="9"/>
        <v/>
      </c>
      <c r="G114" s="8" t="str">
        <f t="shared" si="11"/>
        <v/>
      </c>
      <c r="H114" s="7" t="str">
        <f t="shared" si="12"/>
        <v/>
      </c>
      <c r="I114" s="7" t="str">
        <f t="shared" si="13"/>
        <v/>
      </c>
      <c r="J114" s="7" t="str">
        <f t="shared" si="14"/>
        <v/>
      </c>
      <c r="K114" s="8" t="str">
        <f t="shared" si="15"/>
        <v/>
      </c>
    </row>
    <row r="115" spans="5:11" x14ac:dyDescent="0.25">
      <c r="E115" s="2" t="str">
        <f t="shared" si="10"/>
        <v/>
      </c>
      <c r="F115" s="7" t="str">
        <f t="shared" si="9"/>
        <v/>
      </c>
      <c r="G115" s="8" t="str">
        <f t="shared" si="11"/>
        <v/>
      </c>
      <c r="H115" s="7" t="str">
        <f t="shared" si="12"/>
        <v/>
      </c>
      <c r="I115" s="7" t="str">
        <f t="shared" si="13"/>
        <v/>
      </c>
      <c r="J115" s="7" t="str">
        <f t="shared" si="14"/>
        <v/>
      </c>
      <c r="K115" s="8" t="str">
        <f t="shared" si="15"/>
        <v/>
      </c>
    </row>
    <row r="116" spans="5:11" x14ac:dyDescent="0.25">
      <c r="E116" s="2" t="str">
        <f t="shared" si="10"/>
        <v/>
      </c>
      <c r="F116" s="7" t="str">
        <f t="shared" ref="F116:F130" si="16">IF(E116&lt;=$C$14,PMT($C$13,$C$14,-$C$9),"")</f>
        <v/>
      </c>
      <c r="G116" s="8" t="str">
        <f t="shared" si="11"/>
        <v/>
      </c>
      <c r="H116" s="7" t="str">
        <f t="shared" si="12"/>
        <v/>
      </c>
      <c r="I116" s="7" t="str">
        <f t="shared" si="13"/>
        <v/>
      </c>
      <c r="J116" s="7" t="str">
        <f t="shared" si="14"/>
        <v/>
      </c>
      <c r="K116" s="8" t="str">
        <f t="shared" si="15"/>
        <v/>
      </c>
    </row>
    <row r="117" spans="5:11" x14ac:dyDescent="0.25">
      <c r="E117" s="2" t="str">
        <f t="shared" si="10"/>
        <v/>
      </c>
      <c r="F117" s="7" t="str">
        <f t="shared" si="16"/>
        <v/>
      </c>
      <c r="G117" s="8" t="str">
        <f t="shared" si="11"/>
        <v/>
      </c>
      <c r="H117" s="7" t="str">
        <f t="shared" si="12"/>
        <v/>
      </c>
      <c r="I117" s="7" t="str">
        <f t="shared" si="13"/>
        <v/>
      </c>
      <c r="J117" s="7" t="str">
        <f t="shared" si="14"/>
        <v/>
      </c>
      <c r="K117" s="8" t="str">
        <f t="shared" si="15"/>
        <v/>
      </c>
    </row>
    <row r="118" spans="5:11" x14ac:dyDescent="0.25">
      <c r="E118" s="2" t="str">
        <f t="shared" si="10"/>
        <v/>
      </c>
      <c r="F118" s="7" t="str">
        <f t="shared" si="16"/>
        <v/>
      </c>
      <c r="G118" s="8" t="str">
        <f t="shared" si="11"/>
        <v/>
      </c>
      <c r="H118" s="7" t="str">
        <f t="shared" si="12"/>
        <v/>
      </c>
      <c r="I118" s="7" t="str">
        <f t="shared" si="13"/>
        <v/>
      </c>
      <c r="J118" s="7" t="str">
        <f t="shared" si="14"/>
        <v/>
      </c>
      <c r="K118" s="8" t="str">
        <f t="shared" si="15"/>
        <v/>
      </c>
    </row>
    <row r="119" spans="5:11" x14ac:dyDescent="0.25">
      <c r="E119" s="2" t="str">
        <f t="shared" si="10"/>
        <v/>
      </c>
      <c r="F119" s="7" t="str">
        <f t="shared" si="16"/>
        <v/>
      </c>
      <c r="G119" s="8" t="str">
        <f t="shared" si="11"/>
        <v/>
      </c>
      <c r="H119" s="7" t="str">
        <f t="shared" si="12"/>
        <v/>
      </c>
      <c r="I119" s="7" t="str">
        <f t="shared" si="13"/>
        <v/>
      </c>
      <c r="J119" s="7" t="str">
        <f t="shared" si="14"/>
        <v/>
      </c>
      <c r="K119" s="8" t="str">
        <f t="shared" si="15"/>
        <v/>
      </c>
    </row>
    <row r="120" spans="5:11" x14ac:dyDescent="0.25">
      <c r="E120" s="2" t="str">
        <f t="shared" si="10"/>
        <v/>
      </c>
      <c r="F120" s="7" t="str">
        <f t="shared" si="16"/>
        <v/>
      </c>
      <c r="G120" s="8" t="str">
        <f t="shared" si="11"/>
        <v/>
      </c>
      <c r="H120" s="7" t="str">
        <f t="shared" si="12"/>
        <v/>
      </c>
      <c r="I120" s="7" t="str">
        <f t="shared" si="13"/>
        <v/>
      </c>
      <c r="J120" s="7" t="str">
        <f t="shared" si="14"/>
        <v/>
      </c>
      <c r="K120" s="8" t="str">
        <f t="shared" si="15"/>
        <v/>
      </c>
    </row>
    <row r="121" spans="5:11" x14ac:dyDescent="0.25">
      <c r="E121" s="2" t="str">
        <f t="shared" si="10"/>
        <v/>
      </c>
      <c r="F121" s="7" t="str">
        <f t="shared" si="16"/>
        <v/>
      </c>
      <c r="G121" s="8" t="str">
        <f t="shared" si="11"/>
        <v/>
      </c>
      <c r="H121" s="7" t="str">
        <f t="shared" si="12"/>
        <v/>
      </c>
      <c r="I121" s="7" t="str">
        <f t="shared" si="13"/>
        <v/>
      </c>
      <c r="J121" s="7" t="str">
        <f t="shared" si="14"/>
        <v/>
      </c>
      <c r="K121" s="8" t="str">
        <f t="shared" si="15"/>
        <v/>
      </c>
    </row>
    <row r="122" spans="5:11" x14ac:dyDescent="0.25">
      <c r="E122" s="2" t="str">
        <f t="shared" si="10"/>
        <v/>
      </c>
      <c r="F122" s="7" t="str">
        <f t="shared" si="16"/>
        <v/>
      </c>
      <c r="G122" s="8" t="str">
        <f t="shared" si="11"/>
        <v/>
      </c>
      <c r="H122" s="7" t="str">
        <f t="shared" si="12"/>
        <v/>
      </c>
      <c r="I122" s="7" t="str">
        <f t="shared" si="13"/>
        <v/>
      </c>
      <c r="J122" s="7" t="str">
        <f t="shared" si="14"/>
        <v/>
      </c>
      <c r="K122" s="8" t="str">
        <f t="shared" si="15"/>
        <v/>
      </c>
    </row>
    <row r="123" spans="5:11" x14ac:dyDescent="0.25">
      <c r="E123" s="2" t="str">
        <f t="shared" si="10"/>
        <v/>
      </c>
      <c r="F123" s="7" t="str">
        <f t="shared" si="16"/>
        <v/>
      </c>
      <c r="G123" s="8" t="str">
        <f t="shared" si="11"/>
        <v/>
      </c>
      <c r="H123" s="7" t="str">
        <f t="shared" si="12"/>
        <v/>
      </c>
      <c r="I123" s="7" t="str">
        <f t="shared" si="13"/>
        <v/>
      </c>
      <c r="J123" s="7" t="str">
        <f t="shared" si="14"/>
        <v/>
      </c>
      <c r="K123" s="8" t="str">
        <f t="shared" si="15"/>
        <v/>
      </c>
    </row>
    <row r="124" spans="5:11" x14ac:dyDescent="0.25">
      <c r="E124" s="2" t="str">
        <f t="shared" si="10"/>
        <v/>
      </c>
      <c r="F124" s="7" t="str">
        <f t="shared" si="16"/>
        <v/>
      </c>
      <c r="G124" s="8" t="str">
        <f t="shared" si="11"/>
        <v/>
      </c>
      <c r="H124" s="7" t="str">
        <f t="shared" si="12"/>
        <v/>
      </c>
      <c r="I124" s="7" t="str">
        <f t="shared" si="13"/>
        <v/>
      </c>
      <c r="J124" s="7" t="str">
        <f t="shared" si="14"/>
        <v/>
      </c>
      <c r="K124" s="8" t="str">
        <f t="shared" si="15"/>
        <v/>
      </c>
    </row>
    <row r="125" spans="5:11" x14ac:dyDescent="0.25">
      <c r="E125" s="2" t="str">
        <f t="shared" si="10"/>
        <v/>
      </c>
      <c r="F125" s="7" t="str">
        <f t="shared" si="16"/>
        <v/>
      </c>
      <c r="G125" s="8" t="str">
        <f t="shared" si="11"/>
        <v/>
      </c>
      <c r="H125" s="7" t="str">
        <f t="shared" si="12"/>
        <v/>
      </c>
      <c r="I125" s="7" t="str">
        <f t="shared" si="13"/>
        <v/>
      </c>
      <c r="J125" s="7" t="str">
        <f t="shared" si="14"/>
        <v/>
      </c>
      <c r="K125" s="8" t="str">
        <f t="shared" si="15"/>
        <v/>
      </c>
    </row>
    <row r="126" spans="5:11" x14ac:dyDescent="0.25">
      <c r="E126" s="2" t="str">
        <f t="shared" si="10"/>
        <v/>
      </c>
      <c r="F126" s="7" t="str">
        <f t="shared" si="16"/>
        <v/>
      </c>
      <c r="G126" s="8" t="str">
        <f t="shared" si="11"/>
        <v/>
      </c>
      <c r="H126" s="7" t="str">
        <f t="shared" si="12"/>
        <v/>
      </c>
      <c r="I126" s="7" t="str">
        <f t="shared" si="13"/>
        <v/>
      </c>
      <c r="J126" s="7" t="str">
        <f t="shared" si="14"/>
        <v/>
      </c>
      <c r="K126" s="8" t="str">
        <f t="shared" si="15"/>
        <v/>
      </c>
    </row>
    <row r="127" spans="5:11" x14ac:dyDescent="0.25">
      <c r="E127" s="2" t="str">
        <f t="shared" si="10"/>
        <v/>
      </c>
      <c r="F127" s="7" t="str">
        <f t="shared" si="16"/>
        <v/>
      </c>
      <c r="G127" s="8" t="str">
        <f t="shared" si="11"/>
        <v/>
      </c>
      <c r="H127" s="7" t="str">
        <f t="shared" si="12"/>
        <v/>
      </c>
      <c r="I127" s="7" t="str">
        <f t="shared" si="13"/>
        <v/>
      </c>
      <c r="J127" s="7" t="str">
        <f t="shared" si="14"/>
        <v/>
      </c>
      <c r="K127" s="8" t="str">
        <f t="shared" si="15"/>
        <v/>
      </c>
    </row>
    <row r="128" spans="5:11" x14ac:dyDescent="0.25">
      <c r="E128" s="2" t="str">
        <f t="shared" si="10"/>
        <v/>
      </c>
      <c r="F128" s="7" t="str">
        <f t="shared" si="16"/>
        <v/>
      </c>
      <c r="G128" s="8" t="str">
        <f t="shared" si="11"/>
        <v/>
      </c>
      <c r="H128" s="7" t="str">
        <f t="shared" si="12"/>
        <v/>
      </c>
      <c r="I128" s="7" t="str">
        <f t="shared" si="13"/>
        <v/>
      </c>
      <c r="J128" s="7" t="str">
        <f t="shared" si="14"/>
        <v/>
      </c>
      <c r="K128" s="8" t="str">
        <f t="shared" si="15"/>
        <v/>
      </c>
    </row>
    <row r="129" spans="5:11" x14ac:dyDescent="0.25">
      <c r="E129" s="2" t="str">
        <f t="shared" si="10"/>
        <v/>
      </c>
      <c r="F129" s="7" t="str">
        <f t="shared" si="16"/>
        <v/>
      </c>
      <c r="G129" s="8" t="str">
        <f t="shared" si="11"/>
        <v/>
      </c>
      <c r="H129" s="7" t="str">
        <f t="shared" si="12"/>
        <v/>
      </c>
      <c r="I129" s="7" t="str">
        <f t="shared" si="13"/>
        <v/>
      </c>
      <c r="J129" s="7" t="str">
        <f t="shared" si="14"/>
        <v/>
      </c>
      <c r="K129" s="8" t="str">
        <f t="shared" si="15"/>
        <v/>
      </c>
    </row>
    <row r="130" spans="5:11" x14ac:dyDescent="0.25">
      <c r="E130" s="2" t="str">
        <f t="shared" si="10"/>
        <v/>
      </c>
      <c r="F130" s="7" t="str">
        <f t="shared" si="16"/>
        <v/>
      </c>
      <c r="G130" s="8" t="str">
        <f t="shared" si="11"/>
        <v/>
      </c>
      <c r="H130" s="7" t="str">
        <f t="shared" si="12"/>
        <v/>
      </c>
      <c r="I130" s="7" t="str">
        <f t="shared" si="13"/>
        <v/>
      </c>
      <c r="J130" s="7" t="str">
        <f t="shared" si="14"/>
        <v/>
      </c>
      <c r="K130" s="8" t="str">
        <f t="shared" si="15"/>
        <v/>
      </c>
    </row>
  </sheetData>
  <mergeCells count="4">
    <mergeCell ref="G1:H7"/>
    <mergeCell ref="A1:C7"/>
    <mergeCell ref="D1:F7"/>
    <mergeCell ref="A16:C19"/>
  </mergeCells>
  <dataValidations count="1">
    <dataValidation type="list" allowBlank="1" showInputMessage="1" showErrorMessage="1" sqref="C12" xr:uid="{096D1473-4CB8-45BA-87BC-F11274A8946D}">
      <formula1>"anual,semestral,cuatrimestral,trimestral,bimestras,mensual"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AMORTIZACION Unid 4, Act 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Emilce</dc:creator>
  <cp:lastModifiedBy>Emilce</cp:lastModifiedBy>
  <dcterms:created xsi:type="dcterms:W3CDTF">2018-08-09T17:18:44Z</dcterms:created>
  <dcterms:modified xsi:type="dcterms:W3CDTF">2018-08-10T01:04:48Z</dcterms:modified>
</cp:coreProperties>
</file>