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G:\ACCESO\497\"/>
    </mc:Choice>
  </mc:AlternateContent>
  <bookViews>
    <workbookView xWindow="0" yWindow="0" windowWidth="20490" windowHeight="7155"/>
  </bookViews>
  <sheets>
    <sheet name="Hoja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7" i="1" l="1"/>
  <c r="E46" i="1"/>
  <c r="H29" i="1" l="1"/>
  <c r="E24" i="1" l="1"/>
  <c r="E25" i="1"/>
  <c r="E33" i="1" l="1"/>
  <c r="E31" i="1"/>
  <c r="E34" i="1"/>
  <c r="E35" i="1"/>
  <c r="E30" i="1"/>
  <c r="E32" i="1"/>
  <c r="G30" i="1"/>
  <c r="E37" i="1" l="1"/>
  <c r="F30" i="1"/>
  <c r="H30" i="1" l="1"/>
  <c r="G31" i="1" s="1"/>
  <c r="F31" i="1" s="1"/>
  <c r="H31" i="1" s="1"/>
  <c r="G32" i="1" l="1"/>
  <c r="F32" i="1" s="1"/>
  <c r="H32" i="1" s="1"/>
  <c r="G33" i="1" l="1"/>
  <c r="F33" i="1" s="1"/>
  <c r="H33" i="1" l="1"/>
  <c r="G34" i="1" l="1"/>
  <c r="F34" i="1" s="1"/>
  <c r="H34" i="1"/>
  <c r="G35" i="1" l="1"/>
  <c r="F35" i="1" s="1"/>
  <c r="H35" i="1" s="1"/>
  <c r="F37" i="1"/>
  <c r="G37" i="1" s="1"/>
</calcChain>
</file>

<file path=xl/sharedStrings.xml><?xml version="1.0" encoding="utf-8"?>
<sst xmlns="http://schemas.openxmlformats.org/spreadsheetml/2006/main" count="23" uniqueCount="23">
  <si>
    <t>Actividad 1 Unidad 4 Tasa de descuento</t>
  </si>
  <si>
    <t>Tasa Anual vencida</t>
  </si>
  <si>
    <t>Tasa Anual Anticipada</t>
  </si>
  <si>
    <t>Tiempo</t>
  </si>
  <si>
    <t>C</t>
  </si>
  <si>
    <t>d</t>
  </si>
  <si>
    <t>n</t>
  </si>
  <si>
    <t>Interes Mes Vencido</t>
  </si>
  <si>
    <t>Interes Mes anticipado</t>
  </si>
  <si>
    <t>(1+2,3%)^30/360 -1)</t>
  </si>
  <si>
    <t>Cuota fija</t>
  </si>
  <si>
    <t>capital</t>
  </si>
  <si>
    <t>interes</t>
  </si>
  <si>
    <t>total</t>
  </si>
  <si>
    <t>Total</t>
  </si>
  <si>
    <t>Cuota F=(10000000*B30)/(1-(1+B30)^-6)</t>
  </si>
  <si>
    <t>TOTALES</t>
  </si>
  <si>
    <t xml:space="preserve">Entiendo que el señor Javier firmo ese pagare con la promesa de pagarlo en 6 meses, en ningun momento especifica el problema que este es el numero de cuotas, pero lo tomaré asi, porque sino haria falta información para resolver el problema.  Según la Hipótesis al mes 3 el consigue toda la plata para cancelar todo, por lo que se busca el monto al cual calcular el descuento anticipado: </t>
  </si>
  <si>
    <t>Pagado hasta la cuota 3 = 5.033.245,61</t>
  </si>
  <si>
    <t>Para saber que monto debe pagar por anticipado se realiza la siguiente accion:</t>
  </si>
  <si>
    <t>Valor adeudado a la fecha Cuota 3</t>
  </si>
  <si>
    <t>Valor a pagar por anticipado</t>
  </si>
  <si>
    <t>Interes descuento anticipado</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</si>
</sst>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8" formatCode="&quot;$&quot;\ #,##0.00_);[Red]\(&quot;$&quot;\ #,##0.00\)"/>
    <numFmt numFmtId="164" formatCode="0.00000%"/>
  </numFmts>
  <fonts count="4" x14ac:knownFonts="1">
    <font>
      <sz val="11"/>
      <color theme="1"/>
      <name val="Calibri"/>
      <family val="2"/>
      <scheme val="minor"/>
    </font>
    <font>
      <b/>
      <i/>
      <sz val="11"/>
      <color theme="1"/>
      <name val="Calibri"/>
      <family val="2"/>
      <scheme val="minor"/>
    </font>
    <font>
      <b/>
      <sz val="12"/>
      <color rgb="FFFF0000"/>
      <name val="Calibri"/>
      <family val="2"/>
      <scheme val="minor"/>
    </font>
    <font>
      <sz val="16"/>
      <color theme="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0"/>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rgb="FF00B0F0"/>
        <bgColor indexed="64"/>
      </patternFill>
    </fill>
  </fills>
  <borders count="2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46">
    <xf numFmtId="0" fontId="0" fillId="0" borderId="0" xfId="0"/>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10" fontId="0" fillId="0" borderId="9" xfId="0" applyNumberFormat="1" applyBorder="1"/>
    <xf numFmtId="0" fontId="0" fillId="0" borderId="9" xfId="0" applyBorder="1"/>
    <xf numFmtId="0" fontId="0" fillId="0" borderId="10" xfId="0" applyBorder="1"/>
    <xf numFmtId="0" fontId="0" fillId="0" borderId="11" xfId="0" applyBorder="1"/>
    <xf numFmtId="0" fontId="0" fillId="0" borderId="13" xfId="0" applyFill="1" applyBorder="1"/>
    <xf numFmtId="164" fontId="0" fillId="2" borderId="12" xfId="0" applyNumberFormat="1" applyFill="1" applyBorder="1"/>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0" xfId="0" applyBorder="1" applyAlignment="1">
      <alignment horizontal="center" vertical="center" wrapText="1"/>
    </xf>
    <xf numFmtId="0" fontId="0" fillId="0" borderId="18" xfId="0" applyBorder="1" applyAlignment="1">
      <alignment horizontal="center"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2" fillId="0" borderId="1" xfId="0" applyFont="1" applyBorder="1"/>
    <xf numFmtId="0" fontId="2" fillId="0" borderId="2" xfId="0" applyFont="1" applyBorder="1"/>
    <xf numFmtId="0" fontId="2" fillId="0" borderId="3" xfId="0" applyFont="1" applyBorder="1"/>
    <xf numFmtId="0" fontId="3" fillId="7" borderId="1" xfId="0" applyFont="1" applyFill="1" applyBorder="1" applyAlignment="1">
      <alignment horizontal="center"/>
    </xf>
    <xf numFmtId="0" fontId="3" fillId="7" borderId="2" xfId="0" applyFont="1" applyFill="1" applyBorder="1" applyAlignment="1">
      <alignment horizontal="center"/>
    </xf>
    <xf numFmtId="0" fontId="3" fillId="7" borderId="3" xfId="0" applyFont="1" applyFill="1" applyBorder="1" applyAlignment="1">
      <alignment horizontal="center"/>
    </xf>
    <xf numFmtId="0" fontId="3" fillId="4" borderId="3" xfId="0" applyFont="1" applyFill="1" applyBorder="1" applyAlignment="1"/>
    <xf numFmtId="0" fontId="0" fillId="0" borderId="14" xfId="0" applyBorder="1"/>
    <xf numFmtId="0" fontId="0" fillId="0" borderId="15" xfId="0" applyBorder="1"/>
    <xf numFmtId="0" fontId="0" fillId="0" borderId="16" xfId="0" applyBorder="1"/>
    <xf numFmtId="0" fontId="0" fillId="0" borderId="17" xfId="0" applyBorder="1"/>
    <xf numFmtId="0" fontId="0" fillId="0" borderId="0" xfId="0" applyBorder="1"/>
    <xf numFmtId="0" fontId="0" fillId="0" borderId="18" xfId="0" applyBorder="1"/>
    <xf numFmtId="0" fontId="1" fillId="0" borderId="0" xfId="0" applyFont="1" applyBorder="1"/>
    <xf numFmtId="164" fontId="0" fillId="0" borderId="0" xfId="0" applyNumberFormat="1" applyBorder="1"/>
    <xf numFmtId="0" fontId="0" fillId="3" borderId="0" xfId="0" applyFill="1" applyBorder="1"/>
    <xf numFmtId="8" fontId="0" fillId="0" borderId="0" xfId="0" applyNumberFormat="1" applyBorder="1"/>
    <xf numFmtId="8" fontId="0" fillId="6" borderId="0" xfId="0" applyNumberFormat="1" applyFill="1" applyBorder="1"/>
    <xf numFmtId="0" fontId="0" fillId="4" borderId="0" xfId="0" applyFill="1" applyBorder="1"/>
    <xf numFmtId="0" fontId="0" fillId="0" borderId="0" xfId="0" applyBorder="1" applyAlignment="1">
      <alignment horizontal="center"/>
    </xf>
    <xf numFmtId="8" fontId="0" fillId="5" borderId="0" xfId="0" applyNumberFormat="1" applyFill="1" applyBorder="1"/>
    <xf numFmtId="0" fontId="0" fillId="6" borderId="0" xfId="0" applyFill="1" applyBorder="1"/>
    <xf numFmtId="0" fontId="0" fillId="0" borderId="19" xfId="0" applyBorder="1"/>
    <xf numFmtId="0" fontId="0" fillId="0" borderId="20" xfId="0" applyBorder="1"/>
    <xf numFmtId="0" fontId="0" fillId="0" borderId="21"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171450</xdr:colOff>
      <xdr:row>3</xdr:row>
      <xdr:rowOff>142875</xdr:rowOff>
    </xdr:from>
    <xdr:to>
      <xdr:col>6</xdr:col>
      <xdr:colOff>581025</xdr:colOff>
      <xdr:row>7</xdr:row>
      <xdr:rowOff>123825</xdr:rowOff>
    </xdr:to>
    <xdr:pic>
      <xdr:nvPicPr>
        <xdr:cNvPr id="2" name="Imagen 1" descr="https://www.aprendeyavanza2.com.co/NC/MateAplicada/files/M93705/pweb/UV_GR_PWEB_MMA_U04_750_V01/images/ecuaciones/ecuacion1.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38625" y="819150"/>
          <a:ext cx="3067050" cy="742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638175</xdr:colOff>
      <xdr:row>9</xdr:row>
      <xdr:rowOff>38101</xdr:rowOff>
    </xdr:from>
    <xdr:to>
      <xdr:col>10</xdr:col>
      <xdr:colOff>628651</xdr:colOff>
      <xdr:row>18</xdr:row>
      <xdr:rowOff>133351</xdr:rowOff>
    </xdr:to>
    <xdr:sp macro="" textlink="">
      <xdr:nvSpPr>
        <xdr:cNvPr id="3" name="CuadroTexto 2"/>
        <xdr:cNvSpPr txBox="1"/>
      </xdr:nvSpPr>
      <xdr:spPr>
        <a:xfrm>
          <a:off x="1400175" y="1847851"/>
          <a:ext cx="9553576" cy="1809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200" b="1"/>
            <a:t>Luego de leer el siguiente contexto, realice las actividades propuestas:</a:t>
          </a:r>
        </a:p>
        <a:p>
          <a:r>
            <a:rPr lang="es-CO" sz="1100"/>
            <a:t>Al firmar un pagaré,</a:t>
          </a:r>
          <a:r>
            <a:rPr lang="es-CO" sz="1100" baseline="0"/>
            <a:t> el señor Javier se compromete a cancelar 6 meses después, sin embargo a los 3 meses de firmado el pagaré cosigue el dinero para pagarlo.  para ello se aplica un descuento con una tasa de reducción o anticipada.  Si el valor del pagaré esta por $10.000.000 y le aplican una tasa de descuento de 1,2% simple anual, la tasa nominal  o vencida por el pagaré esta por un 2,3% simple anual.</a:t>
          </a:r>
        </a:p>
        <a:p>
          <a:endParaRPr lang="es-CO" sz="1100" baseline="0"/>
        </a:p>
        <a:p>
          <a:r>
            <a:rPr lang="es-CO" sz="1100" baseline="0"/>
            <a:t>1. ¿Cual es la diferencia entre tasa nominal vencida y tasa de descuento anticipada?</a:t>
          </a:r>
        </a:p>
        <a:p>
          <a:r>
            <a:rPr lang="es-CO" sz="1100" baseline="0"/>
            <a:t>La Tasa nominal vencida es aquella que genera intereses al final de cada periodo de capitalización, mientras que la tasa de descuento anticipada es aquella que genera intereses desde el principio de cada periodo de capitalización.</a:t>
          </a:r>
        </a:p>
        <a:p>
          <a:endParaRPr lang="es-CO" sz="1100" baseline="0"/>
        </a:p>
        <a:p>
          <a:r>
            <a:rPr lang="es-CO" sz="1100" baseline="0">
              <a:solidFill>
                <a:schemeClr val="dk1"/>
              </a:solidFill>
              <a:latin typeface="+mn-lt"/>
              <a:ea typeface="+mn-ea"/>
              <a:cs typeface="+mn-cs"/>
            </a:rPr>
            <a:t>2. ¿En qué consiste la tasa efectiva anual?</a:t>
          </a:r>
        </a:p>
        <a:p>
          <a:r>
            <a:rPr lang="es-CO" sz="1100" baseline="0">
              <a:solidFill>
                <a:schemeClr val="dk1"/>
              </a:solidFill>
              <a:latin typeface="+mn-lt"/>
              <a:ea typeface="+mn-ea"/>
              <a:cs typeface="+mn-cs"/>
            </a:rPr>
            <a:t>La Tasa Efectiva Anual (T.E.A.) es un indicador expresado como tanto por ciento anual, que muestra el costo o rendimiento efectivo de un producto financiero. El cálculo de la TEA está basado en el tipo de interés compuesto y parte del supuesto de que los intereses obtenidos se vuelven a invertir a la misma tasa de interés.  </a:t>
          </a:r>
        </a:p>
        <a:p>
          <a:endParaRPr lang="es-CO" sz="1100" baseline="0">
            <a:solidFill>
              <a:schemeClr val="dk1"/>
            </a:solidFill>
            <a:latin typeface="+mn-lt"/>
            <a:ea typeface="+mn-ea"/>
            <a:cs typeface="+mn-cs"/>
          </a:endParaRPr>
        </a:p>
        <a:p>
          <a:r>
            <a:rPr lang="es-CO" sz="1100" baseline="0">
              <a:solidFill>
                <a:schemeClr val="dk1"/>
              </a:solidFill>
              <a:latin typeface="+mn-lt"/>
              <a:ea typeface="+mn-ea"/>
              <a:cs typeface="+mn-cs"/>
            </a:rPr>
            <a:t>2.  ¿Cual es el valor a pagar por el señor Javier?</a:t>
          </a:r>
        </a:p>
      </xdr:txBody>
    </xdr:sp>
    <xdr:clientData/>
  </xdr:twoCellAnchor>
  <xdr:twoCellAnchor>
    <xdr:from>
      <xdr:col>8</xdr:col>
      <xdr:colOff>95250</xdr:colOff>
      <xdr:row>23</xdr:row>
      <xdr:rowOff>19050</xdr:rowOff>
    </xdr:from>
    <xdr:to>
      <xdr:col>8</xdr:col>
      <xdr:colOff>552450</xdr:colOff>
      <xdr:row>23</xdr:row>
      <xdr:rowOff>123825</xdr:rowOff>
    </xdr:to>
    <xdr:sp macro="" textlink="">
      <xdr:nvSpPr>
        <xdr:cNvPr id="5" name="Flecha a la derecha con bandas 4"/>
        <xdr:cNvSpPr/>
      </xdr:nvSpPr>
      <xdr:spPr>
        <a:xfrm>
          <a:off x="6629400" y="4429125"/>
          <a:ext cx="457200" cy="104775"/>
        </a:xfrm>
        <a:prstGeom prst="strip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5</xdr:col>
      <xdr:colOff>85725</xdr:colOff>
      <xdr:row>22</xdr:row>
      <xdr:rowOff>104775</xdr:rowOff>
    </xdr:from>
    <xdr:to>
      <xdr:col>7</xdr:col>
      <xdr:colOff>619125</xdr:colOff>
      <xdr:row>23</xdr:row>
      <xdr:rowOff>171450</xdr:rowOff>
    </xdr:to>
    <xdr:pic>
      <xdr:nvPicPr>
        <xdr:cNvPr id="7" name="Imagen 6"/>
        <xdr:cNvPicPr>
          <a:picLocks noChangeAspect="1" noChangeArrowheads="1"/>
        </xdr:cNvPicPr>
      </xdr:nvPicPr>
      <xdr:blipFill rotWithShape="1">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l="47477"/>
        <a:stretch/>
      </xdr:blipFill>
      <xdr:spPr bwMode="auto">
        <a:xfrm>
          <a:off x="4210050" y="4324350"/>
          <a:ext cx="2181225" cy="257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9"/>
  <sheetViews>
    <sheetView tabSelected="1" workbookViewId="0">
      <selection activeCell="K3" sqref="K3"/>
    </sheetView>
  </sheetViews>
  <sheetFormatPr baseColWidth="10" defaultRowHeight="15" x14ac:dyDescent="0.25"/>
  <cols>
    <col min="3" max="3" width="38.140625" customWidth="1"/>
    <col min="4" max="4" width="4.140625" customWidth="1"/>
    <col min="5" max="5" width="18.28515625" customWidth="1"/>
    <col min="6" max="6" width="17.42578125" customWidth="1"/>
    <col min="7" max="7" width="14.85546875" bestFit="1" customWidth="1"/>
    <col min="8" max="9" width="13.85546875" bestFit="1" customWidth="1"/>
  </cols>
  <sheetData>
    <row r="1" spans="2:12" ht="15.75" thickBot="1" x14ac:dyDescent="0.3"/>
    <row r="2" spans="2:12" ht="15.75" thickBot="1" x14ac:dyDescent="0.3">
      <c r="B2" s="28"/>
      <c r="C2" s="29"/>
      <c r="D2" s="29"/>
      <c r="E2" s="29"/>
      <c r="F2" s="29"/>
      <c r="G2" s="29"/>
      <c r="H2" s="29"/>
      <c r="I2" s="29"/>
      <c r="J2" s="29"/>
      <c r="K2" s="30"/>
    </row>
    <row r="3" spans="2:12" ht="21.75" thickBot="1" x14ac:dyDescent="0.4">
      <c r="B3" s="31"/>
      <c r="C3" s="24" t="s">
        <v>0</v>
      </c>
      <c r="D3" s="25"/>
      <c r="E3" s="25"/>
      <c r="F3" s="25"/>
      <c r="G3" s="25"/>
      <c r="H3" s="25"/>
      <c r="I3" s="25"/>
      <c r="J3" s="26"/>
      <c r="K3" s="27"/>
      <c r="L3" s="27"/>
    </row>
    <row r="4" spans="2:12" x14ac:dyDescent="0.25">
      <c r="B4" s="31"/>
      <c r="C4" s="32"/>
      <c r="D4" s="32"/>
      <c r="E4" s="32"/>
      <c r="F4" s="32"/>
      <c r="G4" s="32"/>
      <c r="H4" s="32"/>
      <c r="I4" s="32"/>
      <c r="J4" s="32"/>
      <c r="K4" s="33"/>
    </row>
    <row r="5" spans="2:12" x14ac:dyDescent="0.25">
      <c r="B5" s="31"/>
      <c r="C5" s="32"/>
      <c r="D5" s="32"/>
      <c r="E5" s="32"/>
      <c r="F5" s="32"/>
      <c r="G5" s="32"/>
      <c r="H5" s="32"/>
      <c r="I5" s="32"/>
      <c r="J5" s="32"/>
      <c r="K5" s="33"/>
    </row>
    <row r="6" spans="2:12" x14ac:dyDescent="0.25">
      <c r="B6" s="31"/>
      <c r="C6" s="32"/>
      <c r="D6" s="32"/>
      <c r="E6" s="32"/>
      <c r="F6" s="32"/>
      <c r="G6" s="32"/>
      <c r="H6" s="32"/>
      <c r="I6" s="32"/>
      <c r="J6" s="32"/>
      <c r="K6" s="33"/>
    </row>
    <row r="7" spans="2:12" x14ac:dyDescent="0.25">
      <c r="B7" s="31"/>
      <c r="C7" s="32"/>
      <c r="D7" s="32"/>
      <c r="E7" s="32"/>
      <c r="F7" s="32"/>
      <c r="G7" s="32"/>
      <c r="H7" s="32"/>
      <c r="I7" s="32"/>
      <c r="J7" s="32"/>
      <c r="K7" s="33"/>
    </row>
    <row r="8" spans="2:12" x14ac:dyDescent="0.25">
      <c r="B8" s="31"/>
      <c r="C8" s="32"/>
      <c r="D8" s="32"/>
      <c r="E8" s="32"/>
      <c r="F8" s="32"/>
      <c r="G8" s="32"/>
      <c r="H8" s="32"/>
      <c r="I8" s="32"/>
      <c r="J8" s="32"/>
      <c r="K8" s="33"/>
    </row>
    <row r="9" spans="2:12" x14ac:dyDescent="0.25">
      <c r="B9" s="31"/>
      <c r="C9" s="32"/>
      <c r="D9" s="32"/>
      <c r="E9" s="32"/>
      <c r="F9" s="32"/>
      <c r="G9" s="32"/>
      <c r="H9" s="32"/>
      <c r="I9" s="32"/>
      <c r="J9" s="32"/>
      <c r="K9" s="33"/>
    </row>
    <row r="10" spans="2:12" x14ac:dyDescent="0.25">
      <c r="B10" s="31"/>
      <c r="C10" s="32"/>
      <c r="D10" s="32"/>
      <c r="E10" s="32"/>
      <c r="F10" s="32"/>
      <c r="G10" s="32"/>
      <c r="H10" s="32"/>
      <c r="I10" s="32"/>
      <c r="J10" s="32"/>
      <c r="K10" s="33"/>
    </row>
    <row r="11" spans="2:12" x14ac:dyDescent="0.25">
      <c r="B11" s="31"/>
      <c r="C11" s="32"/>
      <c r="D11" s="32"/>
      <c r="E11" s="32"/>
      <c r="F11" s="32"/>
      <c r="G11" s="32"/>
      <c r="H11" s="32"/>
      <c r="I11" s="32"/>
      <c r="J11" s="32"/>
      <c r="K11" s="33"/>
    </row>
    <row r="12" spans="2:12" x14ac:dyDescent="0.25">
      <c r="B12" s="31"/>
      <c r="C12" s="32"/>
      <c r="D12" s="32"/>
      <c r="E12" s="32"/>
      <c r="F12" s="32"/>
      <c r="G12" s="32"/>
      <c r="H12" s="32"/>
      <c r="I12" s="32"/>
      <c r="J12" s="32"/>
      <c r="K12" s="33"/>
    </row>
    <row r="13" spans="2:12" x14ac:dyDescent="0.25">
      <c r="B13" s="31"/>
      <c r="C13" s="32"/>
      <c r="D13" s="32"/>
      <c r="E13" s="32"/>
      <c r="F13" s="32"/>
      <c r="G13" s="32"/>
      <c r="H13" s="32"/>
      <c r="I13" s="32"/>
      <c r="J13" s="32"/>
      <c r="K13" s="33"/>
    </row>
    <row r="14" spans="2:12" x14ac:dyDescent="0.25">
      <c r="B14" s="31"/>
      <c r="C14" s="32"/>
      <c r="D14" s="32"/>
      <c r="E14" s="32"/>
      <c r="F14" s="32"/>
      <c r="G14" s="32"/>
      <c r="H14" s="32"/>
      <c r="I14" s="32"/>
      <c r="J14" s="32"/>
      <c r="K14" s="33"/>
    </row>
    <row r="15" spans="2:12" x14ac:dyDescent="0.25">
      <c r="B15" s="31"/>
      <c r="C15" s="32"/>
      <c r="D15" s="32"/>
      <c r="E15" s="32"/>
      <c r="F15" s="32"/>
      <c r="G15" s="32"/>
      <c r="H15" s="32"/>
      <c r="I15" s="32"/>
      <c r="J15" s="32"/>
      <c r="K15" s="33"/>
    </row>
    <row r="16" spans="2:12" x14ac:dyDescent="0.25">
      <c r="B16" s="31"/>
      <c r="C16" s="32"/>
      <c r="D16" s="32"/>
      <c r="E16" s="32"/>
      <c r="F16" s="32"/>
      <c r="G16" s="32"/>
      <c r="H16" s="32"/>
      <c r="I16" s="32"/>
      <c r="J16" s="32"/>
      <c r="K16" s="33"/>
    </row>
    <row r="17" spans="2:11" x14ac:dyDescent="0.25">
      <c r="B17" s="31"/>
      <c r="C17" s="32"/>
      <c r="D17" s="32"/>
      <c r="E17" s="32"/>
      <c r="F17" s="32"/>
      <c r="G17" s="32"/>
      <c r="H17" s="32"/>
      <c r="I17" s="32"/>
      <c r="J17" s="32"/>
      <c r="K17" s="33"/>
    </row>
    <row r="18" spans="2:11" x14ac:dyDescent="0.25">
      <c r="B18" s="31"/>
      <c r="C18" s="32"/>
      <c r="D18" s="32"/>
      <c r="E18" s="32"/>
      <c r="F18" s="32"/>
      <c r="G18" s="32"/>
      <c r="H18" s="32"/>
      <c r="I18" s="32"/>
      <c r="J18" s="32"/>
      <c r="K18" s="33"/>
    </row>
    <row r="19" spans="2:11" ht="15.75" thickBot="1" x14ac:dyDescent="0.3">
      <c r="B19" s="31"/>
      <c r="C19" s="32"/>
      <c r="D19" s="32"/>
      <c r="E19" s="32"/>
      <c r="F19" s="32"/>
      <c r="G19" s="32"/>
      <c r="H19" s="32"/>
      <c r="I19" s="32"/>
      <c r="J19" s="32"/>
      <c r="K19" s="33"/>
    </row>
    <row r="20" spans="2:11" x14ac:dyDescent="0.25">
      <c r="B20" s="31"/>
      <c r="C20" s="2" t="s">
        <v>14</v>
      </c>
      <c r="D20" s="3" t="s">
        <v>4</v>
      </c>
      <c r="E20" s="4">
        <v>10000000</v>
      </c>
      <c r="F20" s="32"/>
      <c r="G20" s="32"/>
      <c r="H20" s="32"/>
      <c r="I20" s="32"/>
      <c r="J20" s="32"/>
      <c r="K20" s="33"/>
    </row>
    <row r="21" spans="2:11" x14ac:dyDescent="0.25">
      <c r="B21" s="31"/>
      <c r="C21" s="5" t="s">
        <v>1</v>
      </c>
      <c r="D21" s="1"/>
      <c r="E21" s="6">
        <v>2.3E-2</v>
      </c>
      <c r="F21" s="32"/>
      <c r="G21" s="32"/>
      <c r="H21" s="32"/>
      <c r="I21" s="32"/>
      <c r="J21" s="32"/>
      <c r="K21" s="33"/>
    </row>
    <row r="22" spans="2:11" x14ac:dyDescent="0.25">
      <c r="B22" s="31"/>
      <c r="C22" s="5" t="s">
        <v>3</v>
      </c>
      <c r="D22" s="1" t="s">
        <v>6</v>
      </c>
      <c r="E22" s="7">
        <v>6</v>
      </c>
      <c r="F22" s="32"/>
      <c r="G22" s="32"/>
      <c r="H22" s="32"/>
      <c r="I22" s="32"/>
      <c r="J22" s="32"/>
      <c r="K22" s="33"/>
    </row>
    <row r="23" spans="2:11" x14ac:dyDescent="0.25">
      <c r="B23" s="31"/>
      <c r="C23" s="5" t="s">
        <v>2</v>
      </c>
      <c r="D23" s="1"/>
      <c r="E23" s="6">
        <v>1.2E-2</v>
      </c>
      <c r="F23" s="32"/>
      <c r="G23" s="32"/>
      <c r="H23" s="32"/>
      <c r="I23" s="32"/>
      <c r="J23" s="32"/>
      <c r="K23" s="33"/>
    </row>
    <row r="24" spans="2:11" ht="15.75" thickBot="1" x14ac:dyDescent="0.3">
      <c r="B24" s="31"/>
      <c r="C24" s="8" t="s">
        <v>7</v>
      </c>
      <c r="D24" s="9" t="s">
        <v>5</v>
      </c>
      <c r="E24" s="11">
        <f>+(1+E21)^(30/360)-1</f>
        <v>1.8967538135683526E-3</v>
      </c>
      <c r="F24" s="34"/>
      <c r="G24" s="32"/>
      <c r="H24" s="32"/>
      <c r="I24" s="32"/>
      <c r="J24" s="32" t="s">
        <v>9</v>
      </c>
      <c r="K24" s="33"/>
    </row>
    <row r="25" spans="2:11" x14ac:dyDescent="0.25">
      <c r="B25" s="31"/>
      <c r="C25" s="10" t="s">
        <v>8</v>
      </c>
      <c r="D25" s="32"/>
      <c r="E25" s="35">
        <f>+(1+E23)^(30/360)-1</f>
        <v>9.9454180114277868E-4</v>
      </c>
      <c r="F25" s="32"/>
      <c r="G25" s="32"/>
      <c r="H25" s="32"/>
      <c r="I25" s="32"/>
      <c r="J25" s="32"/>
      <c r="K25" s="33"/>
    </row>
    <row r="26" spans="2:11" x14ac:dyDescent="0.25">
      <c r="B26" s="31"/>
      <c r="C26" s="32"/>
      <c r="D26" s="32"/>
      <c r="E26" s="32"/>
      <c r="F26" s="32"/>
      <c r="G26" s="32"/>
      <c r="H26" s="32"/>
      <c r="I26" s="32"/>
      <c r="J26" s="32"/>
      <c r="K26" s="33"/>
    </row>
    <row r="27" spans="2:11" x14ac:dyDescent="0.25">
      <c r="B27" s="31"/>
      <c r="C27" s="32"/>
      <c r="D27" s="32"/>
      <c r="E27" s="32"/>
      <c r="F27" s="32"/>
      <c r="G27" s="32"/>
      <c r="H27" s="32"/>
      <c r="I27" s="32"/>
      <c r="J27" s="32"/>
      <c r="K27" s="33"/>
    </row>
    <row r="28" spans="2:11" x14ac:dyDescent="0.25">
      <c r="B28" s="31"/>
      <c r="C28" s="36" t="s">
        <v>15</v>
      </c>
      <c r="D28" s="32"/>
      <c r="E28" s="36" t="s">
        <v>10</v>
      </c>
      <c r="F28" s="32" t="s">
        <v>11</v>
      </c>
      <c r="G28" s="32" t="s">
        <v>12</v>
      </c>
      <c r="H28" s="32" t="s">
        <v>13</v>
      </c>
      <c r="I28" s="32"/>
      <c r="J28" s="32"/>
      <c r="K28" s="33"/>
    </row>
    <row r="29" spans="2:11" x14ac:dyDescent="0.25">
      <c r="B29" s="31"/>
      <c r="C29" s="32"/>
      <c r="D29" s="36">
        <v>0</v>
      </c>
      <c r="E29" s="32">
        <v>0</v>
      </c>
      <c r="F29" s="32">
        <v>0</v>
      </c>
      <c r="G29" s="32">
        <v>0</v>
      </c>
      <c r="H29" s="32">
        <f>+E20</f>
        <v>10000000</v>
      </c>
      <c r="I29" s="32"/>
      <c r="J29" s="32"/>
      <c r="K29" s="33"/>
    </row>
    <row r="30" spans="2:11" x14ac:dyDescent="0.25">
      <c r="B30" s="31"/>
      <c r="C30" s="32"/>
      <c r="D30" s="36">
        <v>1</v>
      </c>
      <c r="E30" s="37">
        <f>+PMT($E$24,$E$22,-$E$20,,)</f>
        <v>1677748.5360069172</v>
      </c>
      <c r="F30" s="37">
        <f>+E30-G30</f>
        <v>1658780.9978712336</v>
      </c>
      <c r="G30" s="32">
        <f>+H29*$E$24</f>
        <v>18967.538135683528</v>
      </c>
      <c r="H30" s="37">
        <f>+H29-F30</f>
        <v>8341219.0021287668</v>
      </c>
      <c r="I30" s="32"/>
      <c r="J30" s="37"/>
      <c r="K30" s="33"/>
    </row>
    <row r="31" spans="2:11" x14ac:dyDescent="0.25">
      <c r="B31" s="31"/>
      <c r="C31" s="32"/>
      <c r="D31" s="36">
        <v>2</v>
      </c>
      <c r="E31" s="37">
        <f t="shared" ref="E31:E35" si="0">+PMT($E$24,$E$22,-$E$20,,)</f>
        <v>1677748.5360069172</v>
      </c>
      <c r="F31" s="37">
        <f t="shared" ref="F31:F35" si="1">+E31-G31</f>
        <v>1661927.2970548207</v>
      </c>
      <c r="G31" s="32">
        <f t="shared" ref="G31:G35" si="2">+H30*$E$24</f>
        <v>15821.238952096548</v>
      </c>
      <c r="H31" s="37">
        <f t="shared" ref="H31:H35" si="3">+H30-F31</f>
        <v>6679291.7050739462</v>
      </c>
      <c r="I31" s="32"/>
      <c r="J31" s="32"/>
      <c r="K31" s="33"/>
    </row>
    <row r="32" spans="2:11" x14ac:dyDescent="0.25">
      <c r="B32" s="31"/>
      <c r="C32" s="32"/>
      <c r="D32" s="36">
        <v>3</v>
      </c>
      <c r="E32" s="37">
        <f t="shared" si="0"/>
        <v>1677748.5360069172</v>
      </c>
      <c r="F32" s="37">
        <f t="shared" si="1"/>
        <v>1665079.5639933827</v>
      </c>
      <c r="G32" s="32">
        <f t="shared" si="2"/>
        <v>12668.972013534472</v>
      </c>
      <c r="H32" s="38">
        <f t="shared" si="3"/>
        <v>5014212.1410805639</v>
      </c>
      <c r="I32" s="32"/>
      <c r="J32" s="32"/>
      <c r="K32" s="33"/>
    </row>
    <row r="33" spans="2:11" x14ac:dyDescent="0.25">
      <c r="B33" s="31"/>
      <c r="C33" s="32"/>
      <c r="D33" s="36">
        <v>4</v>
      </c>
      <c r="E33" s="37">
        <f t="shared" si="0"/>
        <v>1677748.5360069172</v>
      </c>
      <c r="F33" s="37">
        <f t="shared" si="1"/>
        <v>1668237.8100062821</v>
      </c>
      <c r="G33" s="32">
        <f t="shared" si="2"/>
        <v>9510.7260006352935</v>
      </c>
      <c r="H33" s="37">
        <f t="shared" si="3"/>
        <v>3345974.3310742816</v>
      </c>
      <c r="I33" s="32"/>
      <c r="J33" s="32"/>
      <c r="K33" s="33"/>
    </row>
    <row r="34" spans="2:11" x14ac:dyDescent="0.25">
      <c r="B34" s="31"/>
      <c r="C34" s="32"/>
      <c r="D34" s="36">
        <v>5</v>
      </c>
      <c r="E34" s="37">
        <f t="shared" si="0"/>
        <v>1677748.5360069172</v>
      </c>
      <c r="F34" s="37">
        <f t="shared" si="1"/>
        <v>1671402.0464343503</v>
      </c>
      <c r="G34" s="32">
        <f t="shared" si="2"/>
        <v>6346.4895725669612</v>
      </c>
      <c r="H34" s="37">
        <f t="shared" si="3"/>
        <v>1674572.2846399313</v>
      </c>
      <c r="I34" s="32"/>
      <c r="J34" s="32"/>
      <c r="K34" s="33"/>
    </row>
    <row r="35" spans="2:11" x14ac:dyDescent="0.25">
      <c r="B35" s="31"/>
      <c r="C35" s="32"/>
      <c r="D35" s="36">
        <v>6</v>
      </c>
      <c r="E35" s="37">
        <f t="shared" si="0"/>
        <v>1677748.5360069172</v>
      </c>
      <c r="F35" s="37">
        <f t="shared" si="1"/>
        <v>1674572.2846399306</v>
      </c>
      <c r="G35" s="32">
        <f t="shared" si="2"/>
        <v>3176.2513669866585</v>
      </c>
      <c r="H35" s="37">
        <f t="shared" si="3"/>
        <v>0</v>
      </c>
      <c r="I35" s="32"/>
      <c r="J35" s="32"/>
      <c r="K35" s="33"/>
    </row>
    <row r="36" spans="2:11" x14ac:dyDescent="0.25">
      <c r="B36" s="31"/>
      <c r="C36" s="32"/>
      <c r="D36" s="39"/>
      <c r="E36" s="37"/>
      <c r="F36" s="37"/>
      <c r="G36" s="32"/>
      <c r="H36" s="37"/>
      <c r="I36" s="32"/>
      <c r="J36" s="32"/>
      <c r="K36" s="33"/>
    </row>
    <row r="37" spans="2:11" ht="15.75" thickBot="1" x14ac:dyDescent="0.3">
      <c r="B37" s="31"/>
      <c r="C37" s="40" t="s">
        <v>16</v>
      </c>
      <c r="D37" s="40"/>
      <c r="E37" s="41">
        <f>SUM(E29:E36)</f>
        <v>10066491.216041502</v>
      </c>
      <c r="F37" s="41">
        <f>SUM(F29:F36)</f>
        <v>10000000</v>
      </c>
      <c r="G37" s="41">
        <f>SUM(E37:F37)</f>
        <v>20066491.216041502</v>
      </c>
      <c r="H37" s="32"/>
      <c r="I37" s="32"/>
      <c r="J37" s="32"/>
      <c r="K37" s="33"/>
    </row>
    <row r="38" spans="2:11" x14ac:dyDescent="0.25">
      <c r="B38" s="31"/>
      <c r="C38" s="12" t="s">
        <v>17</v>
      </c>
      <c r="D38" s="13"/>
      <c r="E38" s="13"/>
      <c r="F38" s="13"/>
      <c r="G38" s="13"/>
      <c r="H38" s="13"/>
      <c r="I38" s="13"/>
      <c r="J38" s="13"/>
      <c r="K38" s="14"/>
    </row>
    <row r="39" spans="2:11" x14ac:dyDescent="0.25">
      <c r="B39" s="31"/>
      <c r="C39" s="15"/>
      <c r="D39" s="16"/>
      <c r="E39" s="16"/>
      <c r="F39" s="16"/>
      <c r="G39" s="16"/>
      <c r="H39" s="16"/>
      <c r="I39" s="16"/>
      <c r="J39" s="16"/>
      <c r="K39" s="17"/>
    </row>
    <row r="40" spans="2:11" x14ac:dyDescent="0.25">
      <c r="B40" s="31"/>
      <c r="C40" s="15"/>
      <c r="D40" s="16"/>
      <c r="E40" s="16"/>
      <c r="F40" s="16"/>
      <c r="G40" s="16"/>
      <c r="H40" s="16"/>
      <c r="I40" s="16"/>
      <c r="J40" s="16"/>
      <c r="K40" s="17"/>
    </row>
    <row r="41" spans="2:11" ht="15.75" thickBot="1" x14ac:dyDescent="0.3">
      <c r="B41" s="31"/>
      <c r="C41" s="18"/>
      <c r="D41" s="19"/>
      <c r="E41" s="19"/>
      <c r="F41" s="19"/>
      <c r="G41" s="19"/>
      <c r="H41" s="19"/>
      <c r="I41" s="19"/>
      <c r="J41" s="19"/>
      <c r="K41" s="20"/>
    </row>
    <row r="42" spans="2:11" x14ac:dyDescent="0.25">
      <c r="B42" s="31"/>
      <c r="C42" s="32"/>
      <c r="D42" s="32"/>
      <c r="E42" s="32"/>
      <c r="F42" s="32"/>
      <c r="G42" s="32"/>
      <c r="H42" s="32"/>
      <c r="I42" s="32"/>
      <c r="J42" s="32"/>
      <c r="K42" s="33"/>
    </row>
    <row r="43" spans="2:11" x14ac:dyDescent="0.25">
      <c r="B43" s="31"/>
      <c r="C43" s="32" t="s">
        <v>18</v>
      </c>
      <c r="D43" s="32"/>
      <c r="E43" s="32"/>
      <c r="F43" s="32"/>
      <c r="G43" s="32"/>
      <c r="H43" s="32"/>
      <c r="I43" s="32"/>
      <c r="J43" s="32"/>
      <c r="K43" s="33"/>
    </row>
    <row r="44" spans="2:11" x14ac:dyDescent="0.25">
      <c r="B44" s="31"/>
      <c r="C44" s="32" t="s">
        <v>19</v>
      </c>
      <c r="D44" s="32"/>
      <c r="E44" s="32"/>
      <c r="F44" s="32"/>
      <c r="G44" s="32"/>
      <c r="H44" s="32"/>
      <c r="I44" s="32"/>
      <c r="J44" s="32"/>
      <c r="K44" s="33"/>
    </row>
    <row r="45" spans="2:11" x14ac:dyDescent="0.25">
      <c r="B45" s="31"/>
      <c r="C45" s="32" t="s">
        <v>20</v>
      </c>
      <c r="D45" s="32"/>
      <c r="E45" s="42">
        <v>5014212.1399999997</v>
      </c>
      <c r="F45" s="32"/>
      <c r="G45" s="32"/>
      <c r="H45" s="32"/>
      <c r="I45" s="32"/>
      <c r="J45" s="32"/>
      <c r="K45" s="33"/>
    </row>
    <row r="46" spans="2:11" ht="15.75" thickBot="1" x14ac:dyDescent="0.3">
      <c r="B46" s="31"/>
      <c r="C46" s="32" t="s">
        <v>22</v>
      </c>
      <c r="D46" s="32"/>
      <c r="E46" s="32">
        <f>+E45*E25</f>
        <v>4986.843573027586</v>
      </c>
      <c r="F46" s="32"/>
      <c r="G46" s="32"/>
      <c r="H46" s="32"/>
      <c r="I46" s="32"/>
      <c r="J46" s="32"/>
      <c r="K46" s="33"/>
    </row>
    <row r="47" spans="2:11" ht="16.5" thickBot="1" x14ac:dyDescent="0.3">
      <c r="B47" s="31"/>
      <c r="C47" s="21" t="s">
        <v>21</v>
      </c>
      <c r="D47" s="22"/>
      <c r="E47" s="23">
        <f>+E46+E45</f>
        <v>5019198.983573027</v>
      </c>
      <c r="F47" s="32"/>
      <c r="G47" s="32"/>
      <c r="H47" s="32"/>
      <c r="I47" s="32"/>
      <c r="J47" s="32"/>
      <c r="K47" s="33"/>
    </row>
    <row r="48" spans="2:11" x14ac:dyDescent="0.25">
      <c r="B48" s="31"/>
      <c r="C48" s="32"/>
      <c r="D48" s="32"/>
      <c r="E48" s="32"/>
      <c r="F48" s="32"/>
      <c r="G48" s="32"/>
      <c r="H48" s="32"/>
      <c r="I48" s="32"/>
      <c r="J48" s="32"/>
      <c r="K48" s="33"/>
    </row>
    <row r="49" spans="2:11" ht="15.75" thickBot="1" x14ac:dyDescent="0.3">
      <c r="B49" s="43"/>
      <c r="C49" s="44"/>
      <c r="D49" s="44"/>
      <c r="E49" s="44"/>
      <c r="F49" s="44"/>
      <c r="G49" s="44"/>
      <c r="H49" s="44"/>
      <c r="I49" s="44"/>
      <c r="J49" s="44"/>
      <c r="K49" s="45"/>
    </row>
  </sheetData>
  <mergeCells count="3">
    <mergeCell ref="C38:K41"/>
    <mergeCell ref="C37:D37"/>
    <mergeCell ref="C3:J3"/>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Full name</cp:lastModifiedBy>
  <dcterms:created xsi:type="dcterms:W3CDTF">2018-08-14T17:11:08Z</dcterms:created>
  <dcterms:modified xsi:type="dcterms:W3CDTF">2018-08-14T21:39:55Z</dcterms:modified>
</cp:coreProperties>
</file>