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u/BGU/PhD Research/Flintstone Manul Experiments/Dataset_Construction/processed_annotations/"/>
    </mc:Choice>
  </mc:AlternateContent>
  <xr:revisionPtr revIDLastSave="0" documentId="13_ncr:1_{3B507FB6-DAA3-2144-8057-F7D4B454E68C}" xr6:coauthVersionLast="36" xr6:coauthVersionMax="36" xr10:uidLastSave="{00000000-0000-0000-0000-000000000000}"/>
  <bookViews>
    <workbookView xWindow="0" yWindow="460" windowWidth="25600" windowHeight="7780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calcPr calcId="181029"/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B3" i="2"/>
  <c r="B4" i="2"/>
  <c r="B5" i="2"/>
  <c r="B6" i="2"/>
  <c r="B7" i="2"/>
  <c r="B8" i="2"/>
  <c r="B9" i="2"/>
  <c r="B10" i="2"/>
  <c r="B11" i="2"/>
  <c r="B2" i="2"/>
  <c r="A13" i="2" l="1" a="1"/>
  <c r="A13" i="2" s="1"/>
  <c r="B14" i="2" l="1"/>
  <c r="I21" i="2"/>
  <c r="E29" i="2"/>
  <c r="E37" i="2"/>
  <c r="F37" i="2"/>
  <c r="D27" i="2"/>
  <c r="B16" i="2"/>
  <c r="A31" i="2"/>
  <c r="J20" i="2"/>
  <c r="D34" i="2"/>
  <c r="K15" i="2"/>
  <c r="G23" i="2"/>
  <c r="G31" i="2"/>
  <c r="B13" i="2"/>
  <c r="C45" i="2" s="1"/>
  <c r="A35" i="2"/>
  <c r="E24" i="2"/>
  <c r="I38" i="2"/>
  <c r="G28" i="2"/>
  <c r="K17" i="2"/>
  <c r="J31" i="2"/>
  <c r="I17" i="2"/>
  <c r="I25" i="2"/>
  <c r="E33" i="2"/>
  <c r="K14" i="2"/>
  <c r="B32" i="2"/>
  <c r="K21" i="2"/>
  <c r="E36" i="2"/>
  <c r="H25" i="2"/>
  <c r="E14" i="2"/>
  <c r="F29" i="2"/>
  <c r="K19" i="2"/>
  <c r="G27" i="2"/>
  <c r="C35" i="2"/>
  <c r="B17" i="2"/>
  <c r="H29" i="2"/>
  <c r="F19" i="2"/>
  <c r="F33" i="2"/>
  <c r="D23" i="2"/>
  <c r="C37" i="2"/>
  <c r="G26" i="2"/>
  <c r="B24" i="2"/>
  <c r="I18" i="2"/>
  <c r="B37" i="2"/>
  <c r="D29" i="2"/>
  <c r="G21" i="2"/>
  <c r="F14" i="2"/>
  <c r="F18" i="2"/>
  <c r="B22" i="2"/>
  <c r="B26" i="2"/>
  <c r="B30" i="2"/>
  <c r="I33" i="2"/>
  <c r="I37" i="2"/>
  <c r="H15" i="2"/>
  <c r="K36" i="2"/>
  <c r="H31" i="2"/>
  <c r="D26" i="2"/>
  <c r="F21" i="2"/>
  <c r="E15" i="2"/>
  <c r="E35" i="2"/>
  <c r="G30" i="2"/>
  <c r="C25" i="2"/>
  <c r="J19" i="2"/>
  <c r="H13" i="2"/>
  <c r="I45" i="2" s="1"/>
  <c r="J33" i="2"/>
  <c r="A26" i="2"/>
  <c r="B21" i="2"/>
  <c r="J14" i="2"/>
  <c r="A17" i="2"/>
  <c r="J18" i="2"/>
  <c r="H20" i="2"/>
  <c r="J22" i="2"/>
  <c r="H24" i="2"/>
  <c r="F26" i="2"/>
  <c r="H28" i="2"/>
  <c r="F30" i="2"/>
  <c r="D32" i="2"/>
  <c r="F34" i="2"/>
  <c r="D36" i="2"/>
  <c r="B38" i="2"/>
  <c r="C14" i="2"/>
  <c r="A16" i="2"/>
  <c r="K38" i="2"/>
  <c r="A36" i="2"/>
  <c r="G33" i="2"/>
  <c r="B31" i="2"/>
  <c r="C28" i="2"/>
  <c r="J25" i="2"/>
  <c r="E23" i="2"/>
  <c r="F20" i="2"/>
  <c r="A18" i="2"/>
  <c r="H14" i="2"/>
  <c r="D37" i="2"/>
  <c r="K34" i="2"/>
  <c r="F32" i="2"/>
  <c r="G29" i="2"/>
  <c r="B27" i="2"/>
  <c r="I24" i="2"/>
  <c r="J21" i="2"/>
  <c r="E19" i="2"/>
  <c r="G16" i="2"/>
  <c r="C38" i="2"/>
  <c r="I35" i="2"/>
  <c r="D33" i="2"/>
  <c r="E30" i="2"/>
  <c r="A28" i="2"/>
  <c r="G25" i="2"/>
  <c r="H22" i="2"/>
  <c r="C20" i="2"/>
  <c r="J17" i="2"/>
  <c r="G13" i="2"/>
  <c r="H45" i="2" s="1"/>
  <c r="B35" i="2"/>
  <c r="D31" i="2"/>
  <c r="E27" i="2"/>
  <c r="F23" i="2"/>
  <c r="H19" i="2"/>
  <c r="I14" i="2"/>
  <c r="H21" i="2"/>
  <c r="I15" i="2"/>
  <c r="C33" i="2"/>
  <c r="F25" i="2"/>
  <c r="H17" i="2"/>
  <c r="D16" i="2"/>
  <c r="D20" i="2"/>
  <c r="D24" i="2"/>
  <c r="K27" i="2"/>
  <c r="K31" i="2"/>
  <c r="K35" i="2"/>
  <c r="F13" i="2"/>
  <c r="G45" i="2" s="1"/>
  <c r="F17" i="2"/>
  <c r="A34" i="2"/>
  <c r="C29" i="2"/>
  <c r="J23" i="2"/>
  <c r="G18" i="2"/>
  <c r="D38" i="2"/>
  <c r="K32" i="2"/>
  <c r="H27" i="2"/>
  <c r="I22" i="2"/>
  <c r="D17" i="2"/>
  <c r="C36" i="2"/>
  <c r="E31" i="2"/>
  <c r="F28" i="2"/>
  <c r="H23" i="2"/>
  <c r="I20" i="2"/>
  <c r="D18" i="2"/>
  <c r="A15" i="2"/>
  <c r="G36" i="2"/>
  <c r="I32" i="2"/>
  <c r="J28" i="2"/>
  <c r="K24" i="2"/>
  <c r="K16" i="2"/>
  <c r="E13" i="2"/>
  <c r="F45" i="2" s="1"/>
  <c r="G15" i="2"/>
  <c r="E17" i="2"/>
  <c r="C19" i="2"/>
  <c r="E21" i="2"/>
  <c r="C23" i="2"/>
  <c r="A25" i="2"/>
  <c r="C27" i="2"/>
  <c r="A29" i="2"/>
  <c r="J30" i="2"/>
  <c r="A33" i="2"/>
  <c r="J34" i="2"/>
  <c r="H36" i="2"/>
  <c r="J38" i="2"/>
  <c r="G14" i="2"/>
  <c r="E16" i="2"/>
  <c r="K37" i="2"/>
  <c r="F35" i="2"/>
  <c r="B33" i="2"/>
  <c r="C30" i="2"/>
  <c r="I27" i="2"/>
  <c r="D25" i="2"/>
  <c r="E22" i="2"/>
  <c r="A20" i="2"/>
  <c r="G17" i="2"/>
  <c r="C13" i="2"/>
  <c r="D45" i="2" s="1"/>
  <c r="J36" i="2"/>
  <c r="E34" i="2"/>
  <c r="F31" i="2"/>
  <c r="B29" i="2"/>
  <c r="H26" i="2"/>
  <c r="I23" i="2"/>
  <c r="D21" i="2"/>
  <c r="K18" i="2"/>
  <c r="B15" i="2"/>
  <c r="H37" i="2"/>
  <c r="D35" i="2"/>
  <c r="E32" i="2"/>
  <c r="K29" i="2"/>
  <c r="F27" i="2"/>
  <c r="G24" i="2"/>
  <c r="C22" i="2"/>
  <c r="I19" i="2"/>
  <c r="F16" i="2"/>
  <c r="G38" i="2"/>
  <c r="H34" i="2"/>
  <c r="I30" i="2"/>
  <c r="K26" i="2"/>
  <c r="A23" i="2"/>
  <c r="B19" i="2"/>
  <c r="A14" i="2"/>
  <c r="A38" i="2"/>
  <c r="B36" i="2"/>
  <c r="C34" i="2"/>
  <c r="C32" i="2"/>
  <c r="D30" i="2"/>
  <c r="E28" i="2"/>
  <c r="E26" i="2"/>
  <c r="F24" i="2"/>
  <c r="G22" i="2"/>
  <c r="G20" i="2"/>
  <c r="H18" i="2"/>
  <c r="C16" i="2"/>
  <c r="D13" i="2"/>
  <c r="E45" i="2" s="1"/>
  <c r="I13" i="2"/>
  <c r="J45" i="2" s="1"/>
  <c r="C15" i="2"/>
  <c r="H16" i="2"/>
  <c r="B18" i="2"/>
  <c r="G19" i="2"/>
  <c r="A21" i="2"/>
  <c r="F22" i="2"/>
  <c r="K23" i="2"/>
  <c r="E25" i="2"/>
  <c r="J26" i="2"/>
  <c r="D28" i="2"/>
  <c r="I29" i="2"/>
  <c r="C31" i="2"/>
  <c r="H32" i="2"/>
  <c r="B34" i="2"/>
  <c r="G35" i="2"/>
  <c r="A37" i="2"/>
  <c r="F38" i="2"/>
  <c r="J13" i="2"/>
  <c r="K45" i="2" s="1"/>
  <c r="D15" i="2"/>
  <c r="I16" i="2"/>
  <c r="E38" i="2"/>
  <c r="F36" i="2"/>
  <c r="G34" i="2"/>
  <c r="G32" i="2"/>
  <c r="H30" i="2"/>
  <c r="I28" i="2"/>
  <c r="I26" i="2"/>
  <c r="J24" i="2"/>
  <c r="K22" i="2"/>
  <c r="K20" i="2"/>
  <c r="A19" i="2"/>
  <c r="J16" i="2"/>
  <c r="K13" i="2"/>
  <c r="L45" i="2" s="1"/>
  <c r="J37" i="2"/>
  <c r="J35" i="2"/>
  <c r="K33" i="2"/>
  <c r="A32" i="2"/>
  <c r="A30" i="2"/>
  <c r="B28" i="2"/>
  <c r="C26" i="2"/>
  <c r="C24" i="2"/>
  <c r="D22" i="2"/>
  <c r="E20" i="2"/>
  <c r="E18" i="2"/>
  <c r="J15" i="2"/>
  <c r="H38" i="2"/>
  <c r="I36" i="2"/>
  <c r="I34" i="2"/>
  <c r="J32" i="2"/>
  <c r="K30" i="2"/>
  <c r="K28" i="2"/>
  <c r="A27" i="2"/>
  <c r="B25" i="2"/>
  <c r="B23" i="2"/>
  <c r="C21" i="2"/>
  <c r="D19" i="2"/>
  <c r="C17" i="2"/>
  <c r="D14" i="2"/>
  <c r="G37" i="2"/>
  <c r="H35" i="2"/>
  <c r="H33" i="2"/>
  <c r="I31" i="2"/>
  <c r="J29" i="2"/>
  <c r="J27" i="2"/>
  <c r="K25" i="2"/>
  <c r="A24" i="2"/>
  <c r="A22" i="2"/>
  <c r="B20" i="2"/>
  <c r="C18" i="2"/>
  <c r="F15" i="2"/>
  <c r="E46" i="2" a="1"/>
  <c r="A46" i="2" a="1"/>
  <c r="J46" i="2" a="1"/>
  <c r="H46" i="2" a="1"/>
  <c r="C46" i="2" a="1"/>
  <c r="L46" i="2" a="1"/>
  <c r="D46" i="2" a="1"/>
  <c r="G46" i="2" a="1"/>
  <c r="F46" i="2" a="1"/>
  <c r="K46" i="2" a="1"/>
  <c r="I46" i="2" a="1"/>
  <c r="I51" i="2" l="1"/>
  <c r="I47" i="2"/>
  <c r="I49" i="2"/>
  <c r="I48" i="2"/>
  <c r="I50" i="2"/>
  <c r="I46" i="2"/>
  <c r="K49" i="2"/>
  <c r="K46" i="2"/>
  <c r="K47" i="2"/>
  <c r="K50" i="2"/>
  <c r="K51" i="2"/>
  <c r="K48" i="2"/>
  <c r="F50" i="2"/>
  <c r="F46" i="2"/>
  <c r="F47" i="2"/>
  <c r="F48" i="2"/>
  <c r="F49" i="2"/>
  <c r="F51" i="2"/>
  <c r="G51" i="2"/>
  <c r="G48" i="2"/>
  <c r="G49" i="2"/>
  <c r="G46" i="2"/>
  <c r="G47" i="2"/>
  <c r="G50" i="2"/>
  <c r="D49" i="2"/>
  <c r="D50" i="2"/>
  <c r="D48" i="2"/>
  <c r="D51" i="2"/>
  <c r="D46" i="2"/>
  <c r="D47" i="2"/>
  <c r="L49" i="2"/>
  <c r="L47" i="2"/>
  <c r="L46" i="2"/>
  <c r="L51" i="2"/>
  <c r="L50" i="2"/>
  <c r="L48" i="2"/>
  <c r="C49" i="2"/>
  <c r="C48" i="2"/>
  <c r="C47" i="2"/>
  <c r="C51" i="2"/>
  <c r="C46" i="2"/>
  <c r="C50" i="2"/>
  <c r="H49" i="2"/>
  <c r="H50" i="2"/>
  <c r="H48" i="2"/>
  <c r="H51" i="2"/>
  <c r="H46" i="2"/>
  <c r="H47" i="2"/>
  <c r="J48" i="2"/>
  <c r="J51" i="2"/>
  <c r="J46" i="2"/>
  <c r="J47" i="2"/>
  <c r="J49" i="2"/>
  <c r="J50" i="2"/>
  <c r="B51" i="2"/>
  <c r="A48" i="2"/>
  <c r="A50" i="2"/>
  <c r="A46" i="2"/>
  <c r="A47" i="2"/>
  <c r="B49" i="2"/>
  <c r="B50" i="2"/>
  <c r="B47" i="2"/>
  <c r="A51" i="2"/>
  <c r="B48" i="2"/>
  <c r="A49" i="2"/>
  <c r="B46" i="2"/>
  <c r="E49" i="2"/>
  <c r="E46" i="2"/>
  <c r="E47" i="2"/>
  <c r="E50" i="2"/>
  <c r="E51" i="2"/>
  <c r="E48" i="2"/>
</calcChain>
</file>

<file path=xl/sharedStrings.xml><?xml version="1.0" encoding="utf-8"?>
<sst xmlns="http://schemas.openxmlformats.org/spreadsheetml/2006/main" count="164" uniqueCount="49">
  <si>
    <t>Scene 1</t>
  </si>
  <si>
    <t>Scene 2</t>
  </si>
  <si>
    <t>Scene 3</t>
  </si>
  <si>
    <t>Scene 4</t>
  </si>
  <si>
    <t>Scene 5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</si>
  <si>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</si>
  <si>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</si>
  <si>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</si>
  <si>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</si>
  <si>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</si>
  <si>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</si>
  <si>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</si>
  <si>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</si>
  <si>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</si>
  <si>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</si>
  <si>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</si>
  <si>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Scene 17</t>
  </si>
  <si>
    <t>Scene 18</t>
  </si>
  <si>
    <t>Scene 19</t>
  </si>
  <si>
    <t>Scene 20</t>
  </si>
  <si>
    <t>Scene 21</t>
  </si>
  <si>
    <t>Scene 22</t>
  </si>
  <si>
    <t>Scene 23</t>
  </si>
  <si>
    <t>Scene 24</t>
  </si>
  <si>
    <t>Scene 25</t>
  </si>
  <si>
    <t>Inciting incident</t>
  </si>
  <si>
    <t>Climax 1</t>
  </si>
  <si>
    <t>Non-Key</t>
  </si>
  <si>
    <t>Midpoint</t>
  </si>
  <si>
    <t>Climax 2</t>
  </si>
  <si>
    <t>Crisis</t>
  </si>
  <si>
    <t>Climax 3</t>
  </si>
  <si>
    <t>Wrap-up</t>
  </si>
  <si>
    <t>Obstacle</t>
  </si>
  <si>
    <t>Disaster</t>
  </si>
  <si>
    <t>Inciting incident</t>
    <phoneticPr fontId="18" type="noConversion"/>
  </si>
  <si>
    <t>Climax 1</t>
    <phoneticPr fontId="18" type="noConversion"/>
  </si>
  <si>
    <t>Obstacle</t>
    <phoneticPr fontId="18" type="noConversion"/>
  </si>
  <si>
    <t>Midpoint</t>
    <phoneticPr fontId="18" type="noConversion"/>
  </si>
  <si>
    <t>Disaster</t>
    <phoneticPr fontId="18" type="noConversion"/>
  </si>
  <si>
    <t>Crisis</t>
    <phoneticPr fontId="18" type="noConversion"/>
  </si>
  <si>
    <t>Climax 2</t>
    <phoneticPr fontId="18" type="noConversion"/>
  </si>
  <si>
    <t>Climax 3</t>
    <phoneticPr fontId="18" type="noConversion"/>
  </si>
  <si>
    <t>Wrap-up</t>
    <phoneticPr fontId="18" type="noConversion"/>
  </si>
  <si>
    <t>Non-key</t>
    <phoneticPr fontId="18" type="noConversion"/>
  </si>
  <si>
    <t>Fleiss's Kappa</t>
  </si>
  <si>
    <t>alpha</t>
  </si>
  <si>
    <t>tails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</si>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</sst>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2" fontId="19" fillId="0" borderId="10" xfId="0" applyNumberFormat="1" applyFont="1" applyBorder="1">
      <alignment vertical="center"/>
    </xf>
    <xf numFmtId="2" fontId="0" fillId="0" borderId="13" xfId="0" applyNumberFormat="1" applyBorder="1">
      <alignment vertical="center"/>
    </xf>
    <xf numFmtId="2" fontId="0" fillId="0" borderId="14" xfId="0" applyNumberFormat="1" applyBorder="1">
      <alignment vertical="center"/>
    </xf>
    <xf numFmtId="2" fontId="0" fillId="0" borderId="15" xfId="0" applyNumberFormat="1" applyBorder="1">
      <alignment vertical="center"/>
    </xf>
    <xf numFmtId="2" fontId="0" fillId="0" borderId="12" xfId="0" applyNumberFormat="1" applyBorder="1">
      <alignment vertical="center"/>
    </xf>
    <xf numFmtId="2" fontId="0" fillId="0" borderId="16" xfId="0" applyNumberFormat="1" applyBorder="1">
      <alignment vertical="center"/>
    </xf>
    <xf numFmtId="2" fontId="0" fillId="0" borderId="0" xfId="0" applyNumberFormat="1" applyBorder="1">
      <alignment vertical="center"/>
    </xf>
    <xf numFmtId="2" fontId="0" fillId="0" borderId="17" xfId="0" applyNumberFormat="1" applyBorder="1">
      <alignment vertical="center"/>
    </xf>
    <xf numFmtId="2" fontId="0" fillId="0" borderId="11" xfId="0" applyNumberFormat="1" applyBorder="1">
      <alignment vertical="center"/>
    </xf>
    <xf numFmtId="2" fontId="0" fillId="0" borderId="18" xfId="0" applyNumberFormat="1" applyBorder="1">
      <alignment vertical="center"/>
    </xf>
    <xf numFmtId="2" fontId="0" fillId="0" borderId="19" xfId="0" applyNumberFormat="1" applyBorder="1">
      <alignment vertical="center"/>
    </xf>
    <xf numFmtId="2" fontId="0" fillId="0" borderId="20" xfId="0" applyNumberFormat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u/BGU/Tools/RealStats-Mac-2016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</sheetNames>
    <definedNames>
      <definedName name="KAPP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5"/>
  <sheetViews>
    <sheetView tabSelected="1" workbookViewId="0">
      <selection activeCell="A5" sqref="A5:XFD5"/>
    </sheetView>
  </sheetViews>
  <sheetFormatPr baseColWidth="10" defaultRowHeight="16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25</v>
      </c>
      <c r="C2" t="s">
        <v>26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28</v>
      </c>
      <c r="N2" t="s">
        <v>27</v>
      </c>
      <c r="O2" t="s">
        <v>27</v>
      </c>
      <c r="P2" t="s">
        <v>27</v>
      </c>
      <c r="Q2" t="s">
        <v>29</v>
      </c>
      <c r="R2" t="s">
        <v>27</v>
      </c>
      <c r="S2" t="s">
        <v>27</v>
      </c>
      <c r="T2" t="s">
        <v>30</v>
      </c>
      <c r="U2" t="s">
        <v>27</v>
      </c>
      <c r="V2" t="s">
        <v>27</v>
      </c>
      <c r="W2" t="s">
        <v>27</v>
      </c>
      <c r="X2" t="s">
        <v>31</v>
      </c>
      <c r="Y2" t="s">
        <v>32</v>
      </c>
    </row>
    <row r="3" spans="1:25">
      <c r="A3" t="s">
        <v>25</v>
      </c>
      <c r="B3" t="s">
        <v>27</v>
      </c>
      <c r="C3" t="s">
        <v>27</v>
      </c>
      <c r="D3" t="s">
        <v>27</v>
      </c>
      <c r="E3" t="s">
        <v>27</v>
      </c>
      <c r="F3" t="s">
        <v>26</v>
      </c>
      <c r="G3" t="s">
        <v>27</v>
      </c>
      <c r="H3" t="s">
        <v>28</v>
      </c>
      <c r="I3" t="s">
        <v>33</v>
      </c>
      <c r="J3" t="s">
        <v>27</v>
      </c>
      <c r="K3" t="s">
        <v>27</v>
      </c>
      <c r="L3" t="s">
        <v>27</v>
      </c>
      <c r="M3" t="s">
        <v>34</v>
      </c>
      <c r="N3" t="s">
        <v>27</v>
      </c>
      <c r="O3" t="s">
        <v>27</v>
      </c>
      <c r="P3" t="s">
        <v>27</v>
      </c>
      <c r="Q3" t="s">
        <v>33</v>
      </c>
      <c r="R3" t="s">
        <v>33</v>
      </c>
      <c r="S3" t="s">
        <v>27</v>
      </c>
      <c r="T3" t="s">
        <v>29</v>
      </c>
      <c r="U3" t="s">
        <v>27</v>
      </c>
      <c r="V3" t="s">
        <v>30</v>
      </c>
      <c r="W3" t="s">
        <v>27</v>
      </c>
      <c r="X3" t="s">
        <v>31</v>
      </c>
      <c r="Y3" t="s">
        <v>32</v>
      </c>
    </row>
    <row r="4" spans="1:25">
      <c r="A4" t="s">
        <v>25</v>
      </c>
      <c r="B4" t="s">
        <v>25</v>
      </c>
      <c r="C4" t="s">
        <v>26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33</v>
      </c>
      <c r="P4" t="s">
        <v>27</v>
      </c>
      <c r="Q4" t="s">
        <v>28</v>
      </c>
      <c r="R4" t="s">
        <v>33</v>
      </c>
      <c r="S4" t="s">
        <v>34</v>
      </c>
      <c r="T4" t="s">
        <v>30</v>
      </c>
      <c r="U4" t="s">
        <v>27</v>
      </c>
      <c r="V4" t="s">
        <v>27</v>
      </c>
      <c r="W4" t="s">
        <v>29</v>
      </c>
      <c r="X4" t="s">
        <v>31</v>
      </c>
      <c r="Y4" t="s">
        <v>32</v>
      </c>
    </row>
    <row r="5" spans="1:25">
      <c r="A5" t="s">
        <v>25</v>
      </c>
      <c r="B5" t="s">
        <v>27</v>
      </c>
      <c r="C5" t="s">
        <v>26</v>
      </c>
      <c r="D5" t="s">
        <v>27</v>
      </c>
      <c r="E5" t="s">
        <v>27</v>
      </c>
      <c r="F5" t="s">
        <v>28</v>
      </c>
      <c r="G5" t="s">
        <v>27</v>
      </c>
      <c r="H5" t="s">
        <v>27</v>
      </c>
      <c r="I5" t="s">
        <v>33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33</v>
      </c>
      <c r="P5" t="s">
        <v>27</v>
      </c>
      <c r="Q5" t="s">
        <v>33</v>
      </c>
      <c r="R5" t="s">
        <v>34</v>
      </c>
      <c r="S5" t="s">
        <v>33</v>
      </c>
      <c r="T5" t="s">
        <v>30</v>
      </c>
      <c r="U5" t="s">
        <v>27</v>
      </c>
      <c r="V5" t="s">
        <v>29</v>
      </c>
      <c r="W5" t="s">
        <v>27</v>
      </c>
      <c r="X5" t="s">
        <v>32</v>
      </c>
      <c r="Y5" t="s">
        <v>27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1"/>
  <sheetViews>
    <sheetView topLeftCell="A44" workbookViewId="0">
      <selection activeCell="B46" sqref="B46:L51"/>
    </sheetView>
  </sheetViews>
  <sheetFormatPr baseColWidth="10" defaultRowHeight="16"/>
  <cols>
    <col min="1" max="1" width="16.33203125" bestFit="1" customWidth="1"/>
  </cols>
  <sheetData>
    <row r="1" spans="1: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 s="1" t="s">
        <v>35</v>
      </c>
      <c r="B2">
        <f>COUNTIFS(Sheet1!A:A,Sheet2!$A2)</f>
        <v>4</v>
      </c>
      <c r="C2">
        <f>COUNTIFS(Sheet1!B:B,Sheet2!$A2)</f>
        <v>2</v>
      </c>
      <c r="D2">
        <f>COUNTIFS(Sheet1!C:C,Sheet2!$A2)</f>
        <v>0</v>
      </c>
      <c r="E2">
        <f>COUNTIFS(Sheet1!D:D,Sheet2!$A2)</f>
        <v>0</v>
      </c>
      <c r="F2">
        <f>COUNTIFS(Sheet1!E:E,Sheet2!$A2)</f>
        <v>0</v>
      </c>
      <c r="G2">
        <f>COUNTIFS(Sheet1!F:F,Sheet2!$A2)</f>
        <v>0</v>
      </c>
      <c r="H2">
        <f>COUNTIFS(Sheet1!G:G,Sheet2!$A2)</f>
        <v>0</v>
      </c>
      <c r="I2">
        <f>COUNTIFS(Sheet1!H:H,Sheet2!$A2)</f>
        <v>0</v>
      </c>
      <c r="J2">
        <f>COUNTIFS(Sheet1!I:I,Sheet2!$A2)</f>
        <v>0</v>
      </c>
      <c r="K2">
        <f>COUNTIFS(Sheet1!J:J,Sheet2!$A2)</f>
        <v>0</v>
      </c>
      <c r="L2">
        <f>COUNTIFS(Sheet1!K:K,Sheet2!$A2)</f>
        <v>0</v>
      </c>
      <c r="M2">
        <f>COUNTIFS(Sheet1!L:L,Sheet2!$A2)</f>
        <v>0</v>
      </c>
      <c r="N2">
        <f>COUNTIFS(Sheet1!M:M,Sheet2!$A2)</f>
        <v>0</v>
      </c>
      <c r="O2">
        <f>COUNTIFS(Sheet1!N:N,Sheet2!$A2)</f>
        <v>0</v>
      </c>
      <c r="P2">
        <f>COUNTIFS(Sheet1!O:O,Sheet2!$A2)</f>
        <v>0</v>
      </c>
      <c r="Q2">
        <f>COUNTIFS(Sheet1!P:P,Sheet2!$A2)</f>
        <v>0</v>
      </c>
      <c r="R2">
        <f>COUNTIFS(Sheet1!Q:Q,Sheet2!$A2)</f>
        <v>0</v>
      </c>
      <c r="S2">
        <f>COUNTIFS(Sheet1!R:R,Sheet2!$A2)</f>
        <v>0</v>
      </c>
      <c r="T2">
        <f>COUNTIFS(Sheet1!S:S,Sheet2!$A2)</f>
        <v>0</v>
      </c>
      <c r="U2">
        <f>COUNTIFS(Sheet1!T:T,Sheet2!$A2)</f>
        <v>0</v>
      </c>
      <c r="V2">
        <f>COUNTIFS(Sheet1!U:U,Sheet2!$A2)</f>
        <v>0</v>
      </c>
      <c r="W2">
        <f>COUNTIFS(Sheet1!V:V,Sheet2!$A2)</f>
        <v>0</v>
      </c>
      <c r="X2">
        <f>COUNTIFS(Sheet1!W:W,Sheet2!$A2)</f>
        <v>0</v>
      </c>
      <c r="Y2">
        <f>COUNTIFS(Sheet1!X:X,Sheet2!$A2)</f>
        <v>0</v>
      </c>
      <c r="Z2">
        <f>COUNTIFS(Sheet1!Y:Y,Sheet2!$A2)</f>
        <v>0</v>
      </c>
    </row>
    <row r="3" spans="1:26">
      <c r="A3" s="1" t="s">
        <v>36</v>
      </c>
      <c r="B3">
        <f>COUNTIFS(Sheet1!A:A,Sheet2!$A3)</f>
        <v>0</v>
      </c>
      <c r="C3">
        <f>COUNTIFS(Sheet1!B:B,Sheet2!$A3)</f>
        <v>0</v>
      </c>
      <c r="D3">
        <f>COUNTIFS(Sheet1!C:C,Sheet2!$A3)</f>
        <v>3</v>
      </c>
      <c r="E3">
        <f>COUNTIFS(Sheet1!D:D,Sheet2!$A3)</f>
        <v>0</v>
      </c>
      <c r="F3">
        <f>COUNTIFS(Sheet1!E:E,Sheet2!$A3)</f>
        <v>0</v>
      </c>
      <c r="G3">
        <f>COUNTIFS(Sheet1!F:F,Sheet2!$A3)</f>
        <v>1</v>
      </c>
      <c r="H3">
        <f>COUNTIFS(Sheet1!G:G,Sheet2!$A3)</f>
        <v>0</v>
      </c>
      <c r="I3">
        <f>COUNTIFS(Sheet1!H:H,Sheet2!$A3)</f>
        <v>0</v>
      </c>
      <c r="J3">
        <f>COUNTIFS(Sheet1!I:I,Sheet2!$A3)</f>
        <v>0</v>
      </c>
      <c r="K3">
        <f>COUNTIFS(Sheet1!J:J,Sheet2!$A3)</f>
        <v>0</v>
      </c>
      <c r="L3">
        <f>COUNTIFS(Sheet1!K:K,Sheet2!$A3)</f>
        <v>0</v>
      </c>
      <c r="M3">
        <f>COUNTIFS(Sheet1!L:L,Sheet2!$A3)</f>
        <v>0</v>
      </c>
      <c r="N3">
        <f>COUNTIFS(Sheet1!M:M,Sheet2!$A3)</f>
        <v>0</v>
      </c>
      <c r="O3">
        <f>COUNTIFS(Sheet1!N:N,Sheet2!$A3)</f>
        <v>0</v>
      </c>
      <c r="P3">
        <f>COUNTIFS(Sheet1!O:O,Sheet2!$A3)</f>
        <v>0</v>
      </c>
      <c r="Q3">
        <f>COUNTIFS(Sheet1!P:P,Sheet2!$A3)</f>
        <v>0</v>
      </c>
      <c r="R3">
        <f>COUNTIFS(Sheet1!Q:Q,Sheet2!$A3)</f>
        <v>0</v>
      </c>
      <c r="S3">
        <f>COUNTIFS(Sheet1!R:R,Sheet2!$A3)</f>
        <v>0</v>
      </c>
      <c r="T3">
        <f>COUNTIFS(Sheet1!S:S,Sheet2!$A3)</f>
        <v>0</v>
      </c>
      <c r="U3">
        <f>COUNTIFS(Sheet1!T:T,Sheet2!$A3)</f>
        <v>0</v>
      </c>
      <c r="V3">
        <f>COUNTIFS(Sheet1!U:U,Sheet2!$A3)</f>
        <v>0</v>
      </c>
      <c r="W3">
        <f>COUNTIFS(Sheet1!V:V,Sheet2!$A3)</f>
        <v>0</v>
      </c>
      <c r="X3">
        <f>COUNTIFS(Sheet1!W:W,Sheet2!$A3)</f>
        <v>0</v>
      </c>
      <c r="Y3">
        <f>COUNTIFS(Sheet1!X:X,Sheet2!$A3)</f>
        <v>0</v>
      </c>
      <c r="Z3">
        <f>COUNTIFS(Sheet1!Y:Y,Sheet2!$A3)</f>
        <v>0</v>
      </c>
    </row>
    <row r="4" spans="1:26">
      <c r="A4" s="1" t="s">
        <v>37</v>
      </c>
      <c r="B4">
        <f>COUNTIFS(Sheet1!A:A,Sheet2!$A4)</f>
        <v>0</v>
      </c>
      <c r="C4">
        <f>COUNTIFS(Sheet1!B:B,Sheet2!$A4)</f>
        <v>0</v>
      </c>
      <c r="D4">
        <f>COUNTIFS(Sheet1!C:C,Sheet2!$A4)</f>
        <v>0</v>
      </c>
      <c r="E4">
        <f>COUNTIFS(Sheet1!D:D,Sheet2!$A4)</f>
        <v>0</v>
      </c>
      <c r="F4">
        <f>COUNTIFS(Sheet1!E:E,Sheet2!$A4)</f>
        <v>0</v>
      </c>
      <c r="G4">
        <f>COUNTIFS(Sheet1!F:F,Sheet2!$A4)</f>
        <v>0</v>
      </c>
      <c r="H4">
        <f>COUNTIFS(Sheet1!G:G,Sheet2!$A4)</f>
        <v>0</v>
      </c>
      <c r="I4">
        <f>COUNTIFS(Sheet1!H:H,Sheet2!$A4)</f>
        <v>0</v>
      </c>
      <c r="J4">
        <f>COUNTIFS(Sheet1!I:I,Sheet2!$A4)</f>
        <v>2</v>
      </c>
      <c r="K4">
        <f>COUNTIFS(Sheet1!J:J,Sheet2!$A4)</f>
        <v>0</v>
      </c>
      <c r="L4">
        <f>COUNTIFS(Sheet1!K:K,Sheet2!$A4)</f>
        <v>0</v>
      </c>
      <c r="M4">
        <f>COUNTIFS(Sheet1!L:L,Sheet2!$A4)</f>
        <v>0</v>
      </c>
      <c r="N4">
        <f>COUNTIFS(Sheet1!M:M,Sheet2!$A4)</f>
        <v>0</v>
      </c>
      <c r="O4">
        <f>COUNTIFS(Sheet1!N:N,Sheet2!$A4)</f>
        <v>0</v>
      </c>
      <c r="P4">
        <f>COUNTIFS(Sheet1!O:O,Sheet2!$A4)</f>
        <v>2</v>
      </c>
      <c r="Q4">
        <f>COUNTIFS(Sheet1!P:P,Sheet2!$A4)</f>
        <v>0</v>
      </c>
      <c r="R4">
        <f>COUNTIFS(Sheet1!Q:Q,Sheet2!$A4)</f>
        <v>2</v>
      </c>
      <c r="S4">
        <f>COUNTIFS(Sheet1!R:R,Sheet2!$A4)</f>
        <v>2</v>
      </c>
      <c r="T4">
        <f>COUNTIFS(Sheet1!S:S,Sheet2!$A4)</f>
        <v>1</v>
      </c>
      <c r="U4">
        <f>COUNTIFS(Sheet1!T:T,Sheet2!$A4)</f>
        <v>0</v>
      </c>
      <c r="V4">
        <f>COUNTIFS(Sheet1!U:U,Sheet2!$A4)</f>
        <v>0</v>
      </c>
      <c r="W4">
        <f>COUNTIFS(Sheet1!V:V,Sheet2!$A4)</f>
        <v>0</v>
      </c>
      <c r="X4">
        <f>COUNTIFS(Sheet1!W:W,Sheet2!$A4)</f>
        <v>0</v>
      </c>
      <c r="Y4">
        <f>COUNTIFS(Sheet1!X:X,Sheet2!$A4)</f>
        <v>0</v>
      </c>
      <c r="Z4">
        <f>COUNTIFS(Sheet1!Y:Y,Sheet2!$A4)</f>
        <v>0</v>
      </c>
    </row>
    <row r="5" spans="1:26">
      <c r="A5" s="1" t="s">
        <v>38</v>
      </c>
      <c r="B5">
        <f>COUNTIFS(Sheet1!A:A,Sheet2!$A5)</f>
        <v>0</v>
      </c>
      <c r="C5">
        <f>COUNTIFS(Sheet1!B:B,Sheet2!$A5)</f>
        <v>0</v>
      </c>
      <c r="D5">
        <f>COUNTIFS(Sheet1!C:C,Sheet2!$A5)</f>
        <v>0</v>
      </c>
      <c r="E5">
        <f>COUNTIFS(Sheet1!D:D,Sheet2!$A5)</f>
        <v>0</v>
      </c>
      <c r="F5">
        <f>COUNTIFS(Sheet1!E:E,Sheet2!$A5)</f>
        <v>0</v>
      </c>
      <c r="G5">
        <f>COUNTIFS(Sheet1!F:F,Sheet2!$A5)</f>
        <v>1</v>
      </c>
      <c r="H5">
        <f>COUNTIFS(Sheet1!G:G,Sheet2!$A5)</f>
        <v>0</v>
      </c>
      <c r="I5">
        <f>COUNTIFS(Sheet1!H:H,Sheet2!$A5)</f>
        <v>1</v>
      </c>
      <c r="J5">
        <f>COUNTIFS(Sheet1!I:I,Sheet2!$A5)</f>
        <v>0</v>
      </c>
      <c r="K5">
        <f>COUNTIFS(Sheet1!J:J,Sheet2!$A5)</f>
        <v>0</v>
      </c>
      <c r="L5">
        <f>COUNTIFS(Sheet1!K:K,Sheet2!$A5)</f>
        <v>0</v>
      </c>
      <c r="M5">
        <f>COUNTIFS(Sheet1!L:L,Sheet2!$A5)</f>
        <v>0</v>
      </c>
      <c r="N5">
        <f>COUNTIFS(Sheet1!M:M,Sheet2!$A5)</f>
        <v>1</v>
      </c>
      <c r="O5">
        <f>COUNTIFS(Sheet1!N:N,Sheet2!$A5)</f>
        <v>0</v>
      </c>
      <c r="P5">
        <f>COUNTIFS(Sheet1!O:O,Sheet2!$A5)</f>
        <v>0</v>
      </c>
      <c r="Q5">
        <f>COUNTIFS(Sheet1!P:P,Sheet2!$A5)</f>
        <v>0</v>
      </c>
      <c r="R5">
        <f>COUNTIFS(Sheet1!Q:Q,Sheet2!$A5)</f>
        <v>1</v>
      </c>
      <c r="S5">
        <f>COUNTIFS(Sheet1!R:R,Sheet2!$A5)</f>
        <v>0</v>
      </c>
      <c r="T5">
        <f>COUNTIFS(Sheet1!S:S,Sheet2!$A5)</f>
        <v>0</v>
      </c>
      <c r="U5">
        <f>COUNTIFS(Sheet1!T:T,Sheet2!$A5)</f>
        <v>0</v>
      </c>
      <c r="V5">
        <f>COUNTIFS(Sheet1!U:U,Sheet2!$A5)</f>
        <v>0</v>
      </c>
      <c r="W5">
        <f>COUNTIFS(Sheet1!V:V,Sheet2!$A5)</f>
        <v>0</v>
      </c>
      <c r="X5">
        <f>COUNTIFS(Sheet1!W:W,Sheet2!$A5)</f>
        <v>0</v>
      </c>
      <c r="Y5">
        <f>COUNTIFS(Sheet1!X:X,Sheet2!$A5)</f>
        <v>0</v>
      </c>
      <c r="Z5">
        <f>COUNTIFS(Sheet1!Y:Y,Sheet2!$A5)</f>
        <v>0</v>
      </c>
    </row>
    <row r="6" spans="1:26">
      <c r="A6" s="1" t="s">
        <v>39</v>
      </c>
      <c r="B6">
        <f>COUNTIFS(Sheet1!A:A,Sheet2!$A6)</f>
        <v>0</v>
      </c>
      <c r="C6">
        <f>COUNTIFS(Sheet1!B:B,Sheet2!$A6)</f>
        <v>0</v>
      </c>
      <c r="D6">
        <f>COUNTIFS(Sheet1!C:C,Sheet2!$A6)</f>
        <v>0</v>
      </c>
      <c r="E6">
        <f>COUNTIFS(Sheet1!D:D,Sheet2!$A6)</f>
        <v>0</v>
      </c>
      <c r="F6">
        <f>COUNTIFS(Sheet1!E:E,Sheet2!$A6)</f>
        <v>0</v>
      </c>
      <c r="G6">
        <f>COUNTIFS(Sheet1!F:F,Sheet2!$A6)</f>
        <v>0</v>
      </c>
      <c r="H6">
        <f>COUNTIFS(Sheet1!G:G,Sheet2!$A6)</f>
        <v>0</v>
      </c>
      <c r="I6">
        <f>COUNTIFS(Sheet1!H:H,Sheet2!$A6)</f>
        <v>0</v>
      </c>
      <c r="J6">
        <f>COUNTIFS(Sheet1!I:I,Sheet2!$A6)</f>
        <v>0</v>
      </c>
      <c r="K6">
        <f>COUNTIFS(Sheet1!J:J,Sheet2!$A6)</f>
        <v>0</v>
      </c>
      <c r="L6">
        <f>COUNTIFS(Sheet1!K:K,Sheet2!$A6)</f>
        <v>0</v>
      </c>
      <c r="M6">
        <f>COUNTIFS(Sheet1!L:L,Sheet2!$A6)</f>
        <v>0</v>
      </c>
      <c r="N6">
        <f>COUNTIFS(Sheet1!M:M,Sheet2!$A6)</f>
        <v>1</v>
      </c>
      <c r="O6">
        <f>COUNTIFS(Sheet1!N:N,Sheet2!$A6)</f>
        <v>0</v>
      </c>
      <c r="P6">
        <f>COUNTIFS(Sheet1!O:O,Sheet2!$A6)</f>
        <v>0</v>
      </c>
      <c r="Q6">
        <f>COUNTIFS(Sheet1!P:P,Sheet2!$A6)</f>
        <v>0</v>
      </c>
      <c r="R6">
        <f>COUNTIFS(Sheet1!Q:Q,Sheet2!$A6)</f>
        <v>0</v>
      </c>
      <c r="S6">
        <f>COUNTIFS(Sheet1!R:R,Sheet2!$A6)</f>
        <v>1</v>
      </c>
      <c r="T6">
        <f>COUNTIFS(Sheet1!S:S,Sheet2!$A6)</f>
        <v>1</v>
      </c>
      <c r="U6">
        <f>COUNTIFS(Sheet1!T:T,Sheet2!$A6)</f>
        <v>0</v>
      </c>
      <c r="V6">
        <f>COUNTIFS(Sheet1!U:U,Sheet2!$A6)</f>
        <v>0</v>
      </c>
      <c r="W6">
        <f>COUNTIFS(Sheet1!V:V,Sheet2!$A6)</f>
        <v>0</v>
      </c>
      <c r="X6">
        <f>COUNTIFS(Sheet1!W:W,Sheet2!$A6)</f>
        <v>0</v>
      </c>
      <c r="Y6">
        <f>COUNTIFS(Sheet1!X:X,Sheet2!$A6)</f>
        <v>0</v>
      </c>
      <c r="Z6">
        <f>COUNTIFS(Sheet1!Y:Y,Sheet2!$A6)</f>
        <v>0</v>
      </c>
    </row>
    <row r="7" spans="1:26">
      <c r="A7" s="1" t="s">
        <v>40</v>
      </c>
      <c r="B7">
        <f>COUNTIFS(Sheet1!A:A,Sheet2!$A7)</f>
        <v>0</v>
      </c>
      <c r="C7">
        <f>COUNTIFS(Sheet1!B:B,Sheet2!$A7)</f>
        <v>0</v>
      </c>
      <c r="D7">
        <f>COUNTIFS(Sheet1!C:C,Sheet2!$A7)</f>
        <v>0</v>
      </c>
      <c r="E7">
        <f>COUNTIFS(Sheet1!D:D,Sheet2!$A7)</f>
        <v>0</v>
      </c>
      <c r="F7">
        <f>COUNTIFS(Sheet1!E:E,Sheet2!$A7)</f>
        <v>0</v>
      </c>
      <c r="G7">
        <f>COUNTIFS(Sheet1!F:F,Sheet2!$A7)</f>
        <v>0</v>
      </c>
      <c r="H7">
        <f>COUNTIFS(Sheet1!G:G,Sheet2!$A7)</f>
        <v>0</v>
      </c>
      <c r="I7">
        <f>COUNTIFS(Sheet1!H:H,Sheet2!$A7)</f>
        <v>0</v>
      </c>
      <c r="J7">
        <f>COUNTIFS(Sheet1!I:I,Sheet2!$A7)</f>
        <v>0</v>
      </c>
      <c r="K7">
        <f>COUNTIFS(Sheet1!J:J,Sheet2!$A7)</f>
        <v>0</v>
      </c>
      <c r="L7">
        <f>COUNTIFS(Sheet1!K:K,Sheet2!$A7)</f>
        <v>0</v>
      </c>
      <c r="M7">
        <f>COUNTIFS(Sheet1!L:L,Sheet2!$A7)</f>
        <v>0</v>
      </c>
      <c r="N7">
        <f>COUNTIFS(Sheet1!M:M,Sheet2!$A7)</f>
        <v>0</v>
      </c>
      <c r="O7">
        <f>COUNTIFS(Sheet1!N:N,Sheet2!$A7)</f>
        <v>0</v>
      </c>
      <c r="P7">
        <f>COUNTIFS(Sheet1!O:O,Sheet2!$A7)</f>
        <v>0</v>
      </c>
      <c r="Q7">
        <f>COUNTIFS(Sheet1!P:P,Sheet2!$A7)</f>
        <v>0</v>
      </c>
      <c r="R7">
        <f>COUNTIFS(Sheet1!Q:Q,Sheet2!$A7)</f>
        <v>0</v>
      </c>
      <c r="S7">
        <f>COUNTIFS(Sheet1!R:R,Sheet2!$A7)</f>
        <v>0</v>
      </c>
      <c r="T7">
        <f>COUNTIFS(Sheet1!S:S,Sheet2!$A7)</f>
        <v>0</v>
      </c>
      <c r="U7">
        <f>COUNTIFS(Sheet1!T:T,Sheet2!$A7)</f>
        <v>3</v>
      </c>
      <c r="V7">
        <f>COUNTIFS(Sheet1!U:U,Sheet2!$A7)</f>
        <v>0</v>
      </c>
      <c r="W7">
        <f>COUNTIFS(Sheet1!V:V,Sheet2!$A7)</f>
        <v>1</v>
      </c>
      <c r="X7">
        <f>COUNTIFS(Sheet1!W:W,Sheet2!$A7)</f>
        <v>0</v>
      </c>
      <c r="Y7">
        <f>COUNTIFS(Sheet1!X:X,Sheet2!$A7)</f>
        <v>0</v>
      </c>
      <c r="Z7">
        <f>COUNTIFS(Sheet1!Y:Y,Sheet2!$A7)</f>
        <v>0</v>
      </c>
    </row>
    <row r="8" spans="1:26">
      <c r="A8" s="1" t="s">
        <v>41</v>
      </c>
      <c r="B8">
        <f>COUNTIFS(Sheet1!A:A,Sheet2!$A8)</f>
        <v>0</v>
      </c>
      <c r="C8">
        <f>COUNTIFS(Sheet1!B:B,Sheet2!$A8)</f>
        <v>0</v>
      </c>
      <c r="D8">
        <f>COUNTIFS(Sheet1!C:C,Sheet2!$A8)</f>
        <v>0</v>
      </c>
      <c r="E8">
        <f>COUNTIFS(Sheet1!D:D,Sheet2!$A8)</f>
        <v>0</v>
      </c>
      <c r="F8">
        <f>COUNTIFS(Sheet1!E:E,Sheet2!$A8)</f>
        <v>0</v>
      </c>
      <c r="G8">
        <f>COUNTIFS(Sheet1!F:F,Sheet2!$A8)</f>
        <v>0</v>
      </c>
      <c r="H8">
        <f>COUNTIFS(Sheet1!G:G,Sheet2!$A8)</f>
        <v>0</v>
      </c>
      <c r="I8">
        <f>COUNTIFS(Sheet1!H:H,Sheet2!$A8)</f>
        <v>0</v>
      </c>
      <c r="J8">
        <f>COUNTIFS(Sheet1!I:I,Sheet2!$A8)</f>
        <v>0</v>
      </c>
      <c r="K8">
        <f>COUNTIFS(Sheet1!J:J,Sheet2!$A8)</f>
        <v>0</v>
      </c>
      <c r="L8">
        <f>COUNTIFS(Sheet1!K:K,Sheet2!$A8)</f>
        <v>0</v>
      </c>
      <c r="M8">
        <f>COUNTIFS(Sheet1!L:L,Sheet2!$A8)</f>
        <v>0</v>
      </c>
      <c r="N8">
        <f>COUNTIFS(Sheet1!M:M,Sheet2!$A8)</f>
        <v>0</v>
      </c>
      <c r="O8">
        <f>COUNTIFS(Sheet1!N:N,Sheet2!$A8)</f>
        <v>0</v>
      </c>
      <c r="P8">
        <f>COUNTIFS(Sheet1!O:O,Sheet2!$A8)</f>
        <v>0</v>
      </c>
      <c r="Q8">
        <f>COUNTIFS(Sheet1!P:P,Sheet2!$A8)</f>
        <v>0</v>
      </c>
      <c r="R8">
        <f>COUNTIFS(Sheet1!Q:Q,Sheet2!$A8)</f>
        <v>1</v>
      </c>
      <c r="S8">
        <f>COUNTIFS(Sheet1!R:R,Sheet2!$A8)</f>
        <v>0</v>
      </c>
      <c r="T8">
        <f>COUNTIFS(Sheet1!S:S,Sheet2!$A8)</f>
        <v>0</v>
      </c>
      <c r="U8">
        <f>COUNTIFS(Sheet1!T:T,Sheet2!$A8)</f>
        <v>1</v>
      </c>
      <c r="V8">
        <f>COUNTIFS(Sheet1!U:U,Sheet2!$A8)</f>
        <v>0</v>
      </c>
      <c r="W8">
        <f>COUNTIFS(Sheet1!V:V,Sheet2!$A8)</f>
        <v>1</v>
      </c>
      <c r="X8">
        <f>COUNTIFS(Sheet1!W:W,Sheet2!$A8)</f>
        <v>1</v>
      </c>
      <c r="Y8">
        <f>COUNTIFS(Sheet1!X:X,Sheet2!$A8)</f>
        <v>0</v>
      </c>
      <c r="Z8">
        <f>COUNTIFS(Sheet1!Y:Y,Sheet2!$A8)</f>
        <v>0</v>
      </c>
    </row>
    <row r="9" spans="1:26">
      <c r="A9" s="1" t="s">
        <v>42</v>
      </c>
      <c r="B9">
        <f>COUNTIFS(Sheet1!A:A,Sheet2!$A9)</f>
        <v>0</v>
      </c>
      <c r="C9">
        <f>COUNTIFS(Sheet1!B:B,Sheet2!$A9)</f>
        <v>0</v>
      </c>
      <c r="D9">
        <f>COUNTIFS(Sheet1!C:C,Sheet2!$A9)</f>
        <v>0</v>
      </c>
      <c r="E9">
        <f>COUNTIFS(Sheet1!D:D,Sheet2!$A9)</f>
        <v>0</v>
      </c>
      <c r="F9">
        <f>COUNTIFS(Sheet1!E:E,Sheet2!$A9)</f>
        <v>0</v>
      </c>
      <c r="G9">
        <f>COUNTIFS(Sheet1!F:F,Sheet2!$A9)</f>
        <v>0</v>
      </c>
      <c r="H9">
        <f>COUNTIFS(Sheet1!G:G,Sheet2!$A9)</f>
        <v>0</v>
      </c>
      <c r="I9">
        <f>COUNTIFS(Sheet1!H:H,Sheet2!$A9)</f>
        <v>0</v>
      </c>
      <c r="J9">
        <f>COUNTIFS(Sheet1!I:I,Sheet2!$A9)</f>
        <v>0</v>
      </c>
      <c r="K9">
        <f>COUNTIFS(Sheet1!J:J,Sheet2!$A9)</f>
        <v>0</v>
      </c>
      <c r="L9">
        <f>COUNTIFS(Sheet1!K:K,Sheet2!$A9)</f>
        <v>0</v>
      </c>
      <c r="M9">
        <f>COUNTIFS(Sheet1!L:L,Sheet2!$A9)</f>
        <v>0</v>
      </c>
      <c r="N9">
        <f>COUNTIFS(Sheet1!M:M,Sheet2!$A9)</f>
        <v>0</v>
      </c>
      <c r="O9">
        <f>COUNTIFS(Sheet1!N:N,Sheet2!$A9)</f>
        <v>0</v>
      </c>
      <c r="P9">
        <f>COUNTIFS(Sheet1!O:O,Sheet2!$A9)</f>
        <v>0</v>
      </c>
      <c r="Q9">
        <f>COUNTIFS(Sheet1!P:P,Sheet2!$A9)</f>
        <v>0</v>
      </c>
      <c r="R9">
        <f>COUNTIFS(Sheet1!Q:Q,Sheet2!$A9)</f>
        <v>0</v>
      </c>
      <c r="S9">
        <f>COUNTIFS(Sheet1!R:R,Sheet2!$A9)</f>
        <v>0</v>
      </c>
      <c r="T9">
        <f>COUNTIFS(Sheet1!S:S,Sheet2!$A9)</f>
        <v>0</v>
      </c>
      <c r="U9">
        <f>COUNTIFS(Sheet1!T:T,Sheet2!$A9)</f>
        <v>0</v>
      </c>
      <c r="V9">
        <f>COUNTIFS(Sheet1!U:U,Sheet2!$A9)</f>
        <v>0</v>
      </c>
      <c r="W9">
        <f>COUNTIFS(Sheet1!V:V,Sheet2!$A9)</f>
        <v>0</v>
      </c>
      <c r="X9">
        <f>COUNTIFS(Sheet1!W:W,Sheet2!$A9)</f>
        <v>0</v>
      </c>
      <c r="Y9">
        <f>COUNTIFS(Sheet1!X:X,Sheet2!$A9)</f>
        <v>3</v>
      </c>
      <c r="Z9">
        <f>COUNTIFS(Sheet1!Y:Y,Sheet2!$A9)</f>
        <v>0</v>
      </c>
    </row>
    <row r="10" spans="1:26">
      <c r="A10" s="1" t="s">
        <v>43</v>
      </c>
      <c r="B10">
        <f>COUNTIFS(Sheet1!A:A,Sheet2!$A10)</f>
        <v>0</v>
      </c>
      <c r="C10">
        <f>COUNTIFS(Sheet1!B:B,Sheet2!$A10)</f>
        <v>0</v>
      </c>
      <c r="D10">
        <f>COUNTIFS(Sheet1!C:C,Sheet2!$A10)</f>
        <v>0</v>
      </c>
      <c r="E10">
        <f>COUNTIFS(Sheet1!D:D,Sheet2!$A10)</f>
        <v>0</v>
      </c>
      <c r="F10">
        <f>COUNTIFS(Sheet1!E:E,Sheet2!$A10)</f>
        <v>0</v>
      </c>
      <c r="G10">
        <f>COUNTIFS(Sheet1!F:F,Sheet2!$A10)</f>
        <v>0</v>
      </c>
      <c r="H10">
        <f>COUNTIFS(Sheet1!G:G,Sheet2!$A10)</f>
        <v>0</v>
      </c>
      <c r="I10">
        <f>COUNTIFS(Sheet1!H:H,Sheet2!$A10)</f>
        <v>0</v>
      </c>
      <c r="J10">
        <f>COUNTIFS(Sheet1!I:I,Sheet2!$A10)</f>
        <v>0</v>
      </c>
      <c r="K10">
        <f>COUNTIFS(Sheet1!J:J,Sheet2!$A10)</f>
        <v>0</v>
      </c>
      <c r="L10">
        <f>COUNTIFS(Sheet1!K:K,Sheet2!$A10)</f>
        <v>0</v>
      </c>
      <c r="M10">
        <f>COUNTIFS(Sheet1!L:L,Sheet2!$A10)</f>
        <v>0</v>
      </c>
      <c r="N10">
        <f>COUNTIFS(Sheet1!M:M,Sheet2!$A10)</f>
        <v>0</v>
      </c>
      <c r="O10">
        <f>COUNTIFS(Sheet1!N:N,Sheet2!$A10)</f>
        <v>0</v>
      </c>
      <c r="P10">
        <f>COUNTIFS(Sheet1!O:O,Sheet2!$A10)</f>
        <v>0</v>
      </c>
      <c r="Q10">
        <f>COUNTIFS(Sheet1!P:P,Sheet2!$A10)</f>
        <v>0</v>
      </c>
      <c r="R10">
        <f>COUNTIFS(Sheet1!Q:Q,Sheet2!$A10)</f>
        <v>0</v>
      </c>
      <c r="S10">
        <f>COUNTIFS(Sheet1!R:R,Sheet2!$A10)</f>
        <v>0</v>
      </c>
      <c r="T10">
        <f>COUNTIFS(Sheet1!S:S,Sheet2!$A10)</f>
        <v>0</v>
      </c>
      <c r="U10">
        <f>COUNTIFS(Sheet1!T:T,Sheet2!$A10)</f>
        <v>0</v>
      </c>
      <c r="V10">
        <f>COUNTIFS(Sheet1!U:U,Sheet2!$A10)</f>
        <v>0</v>
      </c>
      <c r="W10">
        <f>COUNTIFS(Sheet1!V:V,Sheet2!$A10)</f>
        <v>0</v>
      </c>
      <c r="X10">
        <f>COUNTIFS(Sheet1!W:W,Sheet2!$A10)</f>
        <v>0</v>
      </c>
      <c r="Y10">
        <f>COUNTIFS(Sheet1!X:X,Sheet2!$A10)</f>
        <v>1</v>
      </c>
      <c r="Z10">
        <f>COUNTIFS(Sheet1!Y:Y,Sheet2!$A10)</f>
        <v>3</v>
      </c>
    </row>
    <row r="11" spans="1:26">
      <c r="A11" s="1" t="s">
        <v>44</v>
      </c>
      <c r="B11">
        <f>COUNTIFS(Sheet1!A:A,Sheet2!$A11)</f>
        <v>0</v>
      </c>
      <c r="C11">
        <f>COUNTIFS(Sheet1!B:B,Sheet2!$A11)</f>
        <v>2</v>
      </c>
      <c r="D11">
        <f>COUNTIFS(Sheet1!C:C,Sheet2!$A11)</f>
        <v>1</v>
      </c>
      <c r="E11">
        <f>COUNTIFS(Sheet1!D:D,Sheet2!$A11)</f>
        <v>4</v>
      </c>
      <c r="F11">
        <f>COUNTIFS(Sheet1!E:E,Sheet2!$A11)</f>
        <v>4</v>
      </c>
      <c r="G11">
        <f>COUNTIFS(Sheet1!F:F,Sheet2!$A11)</f>
        <v>2</v>
      </c>
      <c r="H11">
        <f>COUNTIFS(Sheet1!G:G,Sheet2!$A11)</f>
        <v>4</v>
      </c>
      <c r="I11">
        <f>COUNTIFS(Sheet1!H:H,Sheet2!$A11)</f>
        <v>3</v>
      </c>
      <c r="J11">
        <f>COUNTIFS(Sheet1!I:I,Sheet2!$A11)</f>
        <v>2</v>
      </c>
      <c r="K11">
        <f>COUNTIFS(Sheet1!J:J,Sheet2!$A11)</f>
        <v>4</v>
      </c>
      <c r="L11">
        <f>COUNTIFS(Sheet1!K:K,Sheet2!$A11)</f>
        <v>4</v>
      </c>
      <c r="M11">
        <f>COUNTIFS(Sheet1!L:L,Sheet2!$A11)</f>
        <v>4</v>
      </c>
      <c r="N11">
        <f>COUNTIFS(Sheet1!M:M,Sheet2!$A11)</f>
        <v>2</v>
      </c>
      <c r="O11">
        <f>COUNTIFS(Sheet1!N:N,Sheet2!$A11)</f>
        <v>4</v>
      </c>
      <c r="P11">
        <f>COUNTIFS(Sheet1!O:O,Sheet2!$A11)</f>
        <v>2</v>
      </c>
      <c r="Q11">
        <f>COUNTIFS(Sheet1!P:P,Sheet2!$A11)</f>
        <v>4</v>
      </c>
      <c r="R11">
        <f>COUNTIFS(Sheet1!Q:Q,Sheet2!$A11)</f>
        <v>0</v>
      </c>
      <c r="S11">
        <f>COUNTIFS(Sheet1!R:R,Sheet2!$A11)</f>
        <v>1</v>
      </c>
      <c r="T11">
        <f>COUNTIFS(Sheet1!S:S,Sheet2!$A11)</f>
        <v>2</v>
      </c>
      <c r="U11">
        <f>COUNTIFS(Sheet1!T:T,Sheet2!$A11)</f>
        <v>0</v>
      </c>
      <c r="V11">
        <f>COUNTIFS(Sheet1!U:U,Sheet2!$A11)</f>
        <v>4</v>
      </c>
      <c r="W11">
        <f>COUNTIFS(Sheet1!V:V,Sheet2!$A11)</f>
        <v>2</v>
      </c>
      <c r="X11">
        <f>COUNTIFS(Sheet1!W:W,Sheet2!$A11)</f>
        <v>3</v>
      </c>
      <c r="Y11">
        <f>COUNTIFS(Sheet1!X:X,Sheet2!$A11)</f>
        <v>0</v>
      </c>
      <c r="Z11">
        <f>COUNTIFS(Sheet1!Y:Y,Sheet2!$A11)</f>
        <v>1</v>
      </c>
    </row>
    <row r="13" spans="1:26">
      <c r="A13">
        <f t="array" ref="A13:K38">TRANSPOSE(A1:Z11)</f>
        <v>0</v>
      </c>
      <c r="B13" t="str">
        <v>Inciting incident</v>
      </c>
      <c r="C13" t="str">
        <v>Climax 1</v>
      </c>
      <c r="D13" t="str">
        <v>Obstacle</v>
      </c>
      <c r="E13" t="str">
        <v>Midpoint</v>
      </c>
      <c r="F13" t="str">
        <v>Disaster</v>
      </c>
      <c r="G13" t="str">
        <v>Crisis</v>
      </c>
      <c r="H13" t="str">
        <v>Climax 2</v>
      </c>
      <c r="I13" t="str">
        <v>Climax 3</v>
      </c>
      <c r="J13" t="str">
        <v>Wrap-up</v>
      </c>
      <c r="K13" t="str">
        <v>Non-key</v>
      </c>
    </row>
    <row r="14" spans="1:26">
      <c r="A14" t="str">
        <v>Scene 1</v>
      </c>
      <c r="B14">
        <v>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26">
      <c r="A15" t="str">
        <v>Scene 2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</row>
    <row r="16" spans="1:26">
      <c r="A16" t="str">
        <v>Scene 3</v>
      </c>
      <c r="B16">
        <v>0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</row>
    <row r="17" spans="1:11">
      <c r="A17" t="str">
        <v>Scene 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</row>
    <row r="18" spans="1:11">
      <c r="A18" t="str">
        <v>Scene 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</v>
      </c>
    </row>
    <row r="19" spans="1:11">
      <c r="A19" t="str">
        <v>Scene 6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</row>
    <row r="20" spans="1:11">
      <c r="A20" t="str">
        <v>Scene 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</v>
      </c>
    </row>
    <row r="21" spans="1:11">
      <c r="A21" t="str">
        <v>Scene 8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3</v>
      </c>
    </row>
    <row r="22" spans="1:11">
      <c r="A22" t="str">
        <v>Scene 9</v>
      </c>
      <c r="B22">
        <v>0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</row>
    <row r="23" spans="1:11">
      <c r="A23" t="str">
        <v>Scene 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</v>
      </c>
    </row>
    <row r="24" spans="1:11">
      <c r="A24" t="str">
        <v>Scene 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4</v>
      </c>
    </row>
    <row r="25" spans="1:11">
      <c r="A25" t="str">
        <v>Scene 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4</v>
      </c>
    </row>
    <row r="26" spans="1:11">
      <c r="A26" t="str">
        <v>Scene 13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2</v>
      </c>
    </row>
    <row r="27" spans="1:11">
      <c r="A27" t="str">
        <v>Scene 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</v>
      </c>
    </row>
    <row r="28" spans="1:11">
      <c r="A28" t="str">
        <v>Scene 15</v>
      </c>
      <c r="B28">
        <v>0</v>
      </c>
      <c r="C28">
        <v>0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</row>
    <row r="29" spans="1:11">
      <c r="A29" t="str">
        <v>Scene 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</v>
      </c>
    </row>
    <row r="30" spans="1:11">
      <c r="A30" t="str">
        <v>Scene 17</v>
      </c>
      <c r="B30">
        <v>0</v>
      </c>
      <c r="C30">
        <v>0</v>
      </c>
      <c r="D30">
        <v>2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</row>
    <row r="31" spans="1:11">
      <c r="A31" t="str">
        <v>Scene 18</v>
      </c>
      <c r="B31">
        <v>0</v>
      </c>
      <c r="C31">
        <v>0</v>
      </c>
      <c r="D31">
        <v>2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</row>
    <row r="32" spans="1:11">
      <c r="A32" t="str">
        <v>Scene 19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2</v>
      </c>
    </row>
    <row r="33" spans="1:12">
      <c r="A33" t="str">
        <v>Scene 20</v>
      </c>
      <c r="B33">
        <v>0</v>
      </c>
      <c r="C33">
        <v>0</v>
      </c>
      <c r="D33">
        <v>0</v>
      </c>
      <c r="E33">
        <v>0</v>
      </c>
      <c r="F33">
        <v>0</v>
      </c>
      <c r="G33">
        <v>3</v>
      </c>
      <c r="H33">
        <v>1</v>
      </c>
      <c r="I33">
        <v>0</v>
      </c>
      <c r="J33">
        <v>0</v>
      </c>
      <c r="K33">
        <v>0</v>
      </c>
    </row>
    <row r="34" spans="1:12">
      <c r="A34" t="str">
        <v>Scene 21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</row>
    <row r="35" spans="1:12">
      <c r="A35" t="str">
        <v>Scene 22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</v>
      </c>
      <c r="K35">
        <v>2</v>
      </c>
    </row>
    <row r="36" spans="1:12">
      <c r="A36" t="str">
        <v>Scene 23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3</v>
      </c>
    </row>
    <row r="37" spans="1:12">
      <c r="A37" t="str">
        <v>Scene 24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3</v>
      </c>
      <c r="J37">
        <v>1</v>
      </c>
      <c r="K37">
        <v>0</v>
      </c>
    </row>
    <row r="38" spans="1:12">
      <c r="A38" t="str">
        <v>Scene 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</v>
      </c>
      <c r="K38">
        <v>1</v>
      </c>
    </row>
    <row r="40" spans="1:12">
      <c r="A40" t="s">
        <v>45</v>
      </c>
    </row>
    <row r="42" spans="1:12">
      <c r="A42" t="s">
        <v>46</v>
      </c>
      <c r="B42" s="2">
        <v>0.05</v>
      </c>
    </row>
    <row r="43" spans="1:12">
      <c r="A43" t="s">
        <v>47</v>
      </c>
      <c r="B43" s="3">
        <v>2</v>
      </c>
    </row>
    <row r="45" spans="1:12">
      <c r="B45" t="s">
        <v>48</v>
      </c>
      <c r="C45" t="str">
        <f>B13</f>
        <v>Inciting incident</v>
      </c>
      <c r="D45" t="str">
        <f t="shared" ref="D45:L45" si="0">C13</f>
        <v>Climax 1</v>
      </c>
      <c r="E45" t="str">
        <f t="shared" si="0"/>
        <v>Obstacle</v>
      </c>
      <c r="F45" t="str">
        <f t="shared" si="0"/>
        <v>Midpoint</v>
      </c>
      <c r="G45" t="str">
        <f t="shared" si="0"/>
        <v>Disaster</v>
      </c>
      <c r="H45" t="str">
        <f t="shared" si="0"/>
        <v>Crisis</v>
      </c>
      <c r="I45" t="str">
        <f t="shared" si="0"/>
        <v>Climax 2</v>
      </c>
      <c r="J45" t="str">
        <f t="shared" si="0"/>
        <v>Climax 3</v>
      </c>
      <c r="K45" t="str">
        <f t="shared" si="0"/>
        <v>Wrap-up</v>
      </c>
      <c r="L45" t="str">
        <f t="shared" si="0"/>
        <v>Non-key</v>
      </c>
    </row>
    <row r="46" spans="1:12">
      <c r="A46" t="str">
        <f t="array" ref="A46:B51">[1]!KAPPA(B14:K38,0,TRUE,B42,B43)</f>
        <v>kappa</v>
      </c>
      <c r="B46" s="4">
        <v>0.36548223350253806</v>
      </c>
      <c r="C46" s="5">
        <f t="array" ref="C46:C51">[1]!KAPPA(B14:K38, 1,,B42,B43)</f>
        <v>0.7635933806146572</v>
      </c>
      <c r="D46" s="6">
        <f t="array" ref="D46:D51">[1]!KAPPA(B14:K38, 2,,B42,B43)</f>
        <v>0.47916666666666669</v>
      </c>
      <c r="E46" s="6">
        <f t="array" ref="E46:E51">[1]!KAPPA(B14:K38, 3,,B42,B43)</f>
        <v>0.22669922669922668</v>
      </c>
      <c r="F46" s="6">
        <f t="array" ref="F46:F51">[1]!KAPPA(B14:K38, 4,,B42,B43)</f>
        <v>-4.1666666666666644E-2</v>
      </c>
      <c r="G46" s="6">
        <f t="array" ref="G46:G51">[1]!KAPPA(B14:K38, 5,,B42,B43)</f>
        <v>-3.0927835051546428E-2</v>
      </c>
      <c r="H46" s="6">
        <f t="array" ref="H46:H51">[1]!KAPPA(B14:K38, 6,,B42,B43)</f>
        <v>0.47916666666666669</v>
      </c>
      <c r="I46" s="6">
        <f t="array" ref="I46:I51">[1]!KAPPA(B14:K38, 7,,B42,B43)</f>
        <v>-4.1666666666666644E-2</v>
      </c>
      <c r="J46" s="6">
        <f t="array" ref="J46:J51">[1]!KAPPA(B14:K38, 8,,B42,B43)</f>
        <v>0.6563573883161512</v>
      </c>
      <c r="K46" s="6">
        <f t="array" ref="K46:K51">[1]!KAPPA(B14:K38, 9,,B42,B43)</f>
        <v>0.47916666666666669</v>
      </c>
      <c r="L46" s="7">
        <f t="array" ref="L46:L51">[1]!KAPPA(B14:K38, 10,,B42,B43)</f>
        <v>0.40746865095769602</v>
      </c>
    </row>
    <row r="47" spans="1:12">
      <c r="A47" t="str">
        <v>s.e.</v>
      </c>
      <c r="B47" s="8">
        <v>3.9457652821992491E-2</v>
      </c>
      <c r="C47" s="9">
        <v>8.1649658092772609E-2</v>
      </c>
      <c r="D47" s="10">
        <v>8.1649658092772609E-2</v>
      </c>
      <c r="E47" s="10">
        <v>8.1649658092772609E-2</v>
      </c>
      <c r="F47" s="10">
        <v>8.1649658092772609E-2</v>
      </c>
      <c r="G47" s="10">
        <v>8.1649658092772609E-2</v>
      </c>
      <c r="H47" s="10">
        <v>8.1649658092772609E-2</v>
      </c>
      <c r="I47" s="10">
        <v>8.1649658092772609E-2</v>
      </c>
      <c r="J47" s="10">
        <v>8.1649658092772609E-2</v>
      </c>
      <c r="K47" s="10">
        <v>8.1649658092772609E-2</v>
      </c>
      <c r="L47" s="11">
        <v>8.1649658092772609E-2</v>
      </c>
    </row>
    <row r="48" spans="1:12">
      <c r="A48" t="str">
        <v>z-stat</v>
      </c>
      <c r="B48" s="8">
        <v>9.2626450729686951</v>
      </c>
      <c r="C48" s="9">
        <v>9.3520707673636689</v>
      </c>
      <c r="D48" s="10">
        <v>5.8685691754180302</v>
      </c>
      <c r="E48" s="10">
        <v>2.7764871524831705</v>
      </c>
      <c r="F48" s="10">
        <v>-0.51031036307982847</v>
      </c>
      <c r="G48" s="10">
        <v>-0.37878707362626507</v>
      </c>
      <c r="H48" s="10">
        <v>5.8685691754180302</v>
      </c>
      <c r="I48" s="10">
        <v>-0.51031036307982847</v>
      </c>
      <c r="J48" s="10">
        <v>8.0387034514018385</v>
      </c>
      <c r="K48" s="10">
        <v>5.8685691754180302</v>
      </c>
      <c r="L48" s="11">
        <v>4.9904514051328768</v>
      </c>
    </row>
    <row r="49" spans="1:12">
      <c r="A49" t="str">
        <v>p-value</v>
      </c>
      <c r="B49" s="8">
        <v>0</v>
      </c>
      <c r="C49" s="9">
        <v>0</v>
      </c>
      <c r="D49" s="10">
        <v>4.3957200102084926E-9</v>
      </c>
      <c r="E49" s="10">
        <v>5.4949806701853898E-3</v>
      </c>
      <c r="F49" s="10">
        <v>0.6098340436734595</v>
      </c>
      <c r="G49" s="10">
        <v>0.70484598711513846</v>
      </c>
      <c r="H49" s="10">
        <v>4.3957200102084926E-9</v>
      </c>
      <c r="I49" s="10">
        <v>0.6098340436734595</v>
      </c>
      <c r="J49" s="10">
        <v>8.8817841970012523E-16</v>
      </c>
      <c r="K49" s="10">
        <v>4.3957200102084926E-9</v>
      </c>
      <c r="L49" s="11">
        <v>6.0238354060437871E-7</v>
      </c>
    </row>
    <row r="50" spans="1:12">
      <c r="A50" t="str">
        <v>lower</v>
      </c>
      <c r="B50" s="8">
        <v>0.28814665505694759</v>
      </c>
      <c r="C50" s="9">
        <v>0.60356299140281355</v>
      </c>
      <c r="D50" s="10">
        <v>0.31913627745482304</v>
      </c>
      <c r="E50" s="10">
        <v>6.6668837487383045E-2</v>
      </c>
      <c r="F50" s="10">
        <v>-0.20169705587851028</v>
      </c>
      <c r="G50" s="10">
        <v>-0.19095822426339007</v>
      </c>
      <c r="H50" s="10">
        <v>0.31913627745482304</v>
      </c>
      <c r="I50" s="10">
        <v>-0.20169705587851028</v>
      </c>
      <c r="J50" s="10">
        <v>0.49632699910430755</v>
      </c>
      <c r="K50" s="10">
        <v>0.31913627745482304</v>
      </c>
      <c r="L50" s="11">
        <v>0.24743826174585237</v>
      </c>
    </row>
    <row r="51" spans="1:12">
      <c r="A51" t="str">
        <v>upper</v>
      </c>
      <c r="B51" s="12">
        <v>0.44281781194812853</v>
      </c>
      <c r="C51" s="13">
        <v>0.92362376982650085</v>
      </c>
      <c r="D51" s="14">
        <v>0.63919705587851028</v>
      </c>
      <c r="E51" s="14">
        <v>0.3867296159110703</v>
      </c>
      <c r="F51" s="14">
        <v>0.11836372254517699</v>
      </c>
      <c r="G51" s="14">
        <v>0.1291025541602972</v>
      </c>
      <c r="H51" s="14">
        <v>0.63919705587851028</v>
      </c>
      <c r="I51" s="14">
        <v>0.11836372254517699</v>
      </c>
      <c r="J51" s="14">
        <v>0.81638777752799485</v>
      </c>
      <c r="K51" s="14">
        <v>0.63919705587851028</v>
      </c>
      <c r="L51" s="15">
        <v>0.56749904016953967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刘畅</cp:lastModifiedBy>
  <dcterms:modified xsi:type="dcterms:W3CDTF">2019-05-19T16:42:32Z</dcterms:modified>
</cp:coreProperties>
</file>