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9FAE72D7-9F00-534C-8468-7C264176F37F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B3" i="2"/>
  <c r="B4" i="2"/>
  <c r="B5" i="2"/>
  <c r="B6" i="2"/>
  <c r="B7" i="2"/>
  <c r="B8" i="2"/>
  <c r="B9" i="2"/>
  <c r="B10" i="2"/>
  <c r="B11" i="2"/>
  <c r="B2" i="2"/>
  <c r="A14" i="2" l="1" a="1"/>
  <c r="A14" i="2" s="1"/>
  <c r="B19" i="2" l="1"/>
  <c r="K24" i="2"/>
  <c r="G19" i="2"/>
  <c r="C57" i="2"/>
  <c r="B54" i="2"/>
  <c r="I44" i="2"/>
  <c r="H30" i="2"/>
  <c r="C38" i="2"/>
  <c r="D17" i="2"/>
  <c r="B23" i="2"/>
  <c r="H16" i="2"/>
  <c r="J26" i="2"/>
  <c r="C54" i="2"/>
  <c r="I48" i="2"/>
  <c r="G37" i="2"/>
  <c r="D18" i="2"/>
  <c r="J32" i="2"/>
  <c r="H17" i="2"/>
  <c r="F23" i="2"/>
  <c r="A17" i="2"/>
  <c r="A29" i="2"/>
  <c r="D50" i="2"/>
  <c r="H43" i="2"/>
  <c r="G45" i="2"/>
  <c r="A28" i="2"/>
  <c r="C16" i="2"/>
  <c r="A22" i="2"/>
  <c r="G15" i="2"/>
  <c r="E25" i="2"/>
  <c r="J34" i="2"/>
  <c r="J41" i="2"/>
  <c r="D27" i="2"/>
  <c r="F55" i="2"/>
  <c r="A16" i="2"/>
  <c r="E14" i="2"/>
  <c r="F65" i="2" s="1"/>
  <c r="C20" i="2"/>
  <c r="A26" i="2"/>
  <c r="A21" i="2"/>
  <c r="I37" i="2"/>
  <c r="E35" i="2"/>
  <c r="J58" i="2"/>
  <c r="F50" i="2"/>
  <c r="F51" i="2"/>
  <c r="I14" i="2"/>
  <c r="J65" i="2" s="1"/>
  <c r="G20" i="2"/>
  <c r="B14" i="2"/>
  <c r="C65" i="2" s="1"/>
  <c r="F22" i="2"/>
  <c r="H40" i="2"/>
  <c r="B25" i="2"/>
  <c r="J54" i="2"/>
  <c r="J28" i="2"/>
  <c r="G29" i="2"/>
  <c r="F47" i="2"/>
  <c r="J15" i="2"/>
  <c r="I18" i="2"/>
  <c r="H21" i="2"/>
  <c r="G24" i="2"/>
  <c r="C15" i="2"/>
  <c r="B18" i="2"/>
  <c r="K23" i="2"/>
  <c r="K31" i="2"/>
  <c r="G43" i="2"/>
  <c r="F46" i="2"/>
  <c r="C58" i="2"/>
  <c r="F36" i="2"/>
  <c r="G49" i="2"/>
  <c r="H15" i="2"/>
  <c r="I38" i="2"/>
  <c r="D23" i="2"/>
  <c r="F43" i="2"/>
  <c r="J20" i="2"/>
  <c r="K19" i="2"/>
  <c r="J22" i="2"/>
  <c r="I25" i="2"/>
  <c r="E29" i="2"/>
  <c r="C35" i="2"/>
  <c r="A41" i="2"/>
  <c r="J56" i="2"/>
  <c r="J49" i="2"/>
  <c r="C41" i="2"/>
  <c r="H23" i="2"/>
  <c r="G53" i="2"/>
  <c r="D42" i="2"/>
  <c r="D26" i="2"/>
  <c r="F54" i="2"/>
  <c r="E43" i="2"/>
  <c r="J27" i="2"/>
  <c r="B55" i="2"/>
  <c r="G44" i="2"/>
  <c r="H29" i="2"/>
  <c r="B29" i="2"/>
  <c r="G14" i="2"/>
  <c r="H65" i="2" s="1"/>
  <c r="B47" i="2"/>
  <c r="H37" i="2"/>
  <c r="B20" i="2"/>
  <c r="B15" i="2"/>
  <c r="G16" i="2"/>
  <c r="A18" i="2"/>
  <c r="F19" i="2"/>
  <c r="K20" i="2"/>
  <c r="E22" i="2"/>
  <c r="J23" i="2"/>
  <c r="D25" i="2"/>
  <c r="F14" i="2"/>
  <c r="G65" i="2" s="1"/>
  <c r="K15" i="2"/>
  <c r="E17" i="2"/>
  <c r="J18" i="2"/>
  <c r="D20" i="2"/>
  <c r="I21" i="2"/>
  <c r="C23" i="2"/>
  <c r="H24" i="2"/>
  <c r="B26" i="2"/>
  <c r="G27" i="2"/>
  <c r="F30" i="2"/>
  <c r="E33" i="2"/>
  <c r="D36" i="2"/>
  <c r="C39" i="2"/>
  <c r="B42" i="2"/>
  <c r="H58" i="2"/>
  <c r="I55" i="2"/>
  <c r="D52" i="2"/>
  <c r="E48" i="2"/>
  <c r="E44" i="2"/>
  <c r="G38" i="2"/>
  <c r="D31" i="2"/>
  <c r="J17" i="2"/>
  <c r="A56" i="2"/>
  <c r="H51" i="2"/>
  <c r="D46" i="2"/>
  <c r="I39" i="2"/>
  <c r="B33" i="2"/>
  <c r="F20" i="2"/>
  <c r="H56" i="2"/>
  <c r="F52" i="2"/>
  <c r="C47" i="2"/>
  <c r="J40" i="2"/>
  <c r="E34" i="2"/>
  <c r="K22" i="2"/>
  <c r="D57" i="2"/>
  <c r="E53" i="2"/>
  <c r="A48" i="2"/>
  <c r="K41" i="2"/>
  <c r="F35" i="2"/>
  <c r="G25" i="2"/>
  <c r="A32" i="2"/>
  <c r="B27" i="2"/>
  <c r="H19" i="2"/>
  <c r="D53" i="2"/>
  <c r="H49" i="2"/>
  <c r="H45" i="2"/>
  <c r="G40" i="2"/>
  <c r="I35" i="2"/>
  <c r="E30" i="2"/>
  <c r="F24" i="2"/>
  <c r="C17" i="2"/>
  <c r="F18" i="2"/>
  <c r="E21" i="2"/>
  <c r="D24" i="2"/>
  <c r="C27" i="2"/>
  <c r="D32" i="2"/>
  <c r="B38" i="2"/>
  <c r="K43" i="2"/>
  <c r="I53" i="2"/>
  <c r="K45" i="2"/>
  <c r="H34" i="2"/>
  <c r="F57" i="2"/>
  <c r="D48" i="2"/>
  <c r="J35" i="2"/>
  <c r="B58" i="2"/>
  <c r="B49" i="2"/>
  <c r="K36" i="2"/>
  <c r="I58" i="2"/>
  <c r="K49" i="2"/>
  <c r="A38" i="2"/>
  <c r="E15" i="2"/>
  <c r="G22" i="2"/>
  <c r="B51" i="2"/>
  <c r="G42" i="2"/>
  <c r="E32" i="2"/>
  <c r="A27" i="2"/>
  <c r="F15" i="2"/>
  <c r="K16" i="2"/>
  <c r="E18" i="2"/>
  <c r="J19" i="2"/>
  <c r="D21" i="2"/>
  <c r="I22" i="2"/>
  <c r="C24" i="2"/>
  <c r="H25" i="2"/>
  <c r="J14" i="2"/>
  <c r="K65" i="2" s="1"/>
  <c r="D16" i="2"/>
  <c r="I17" i="2"/>
  <c r="C19" i="2"/>
  <c r="H20" i="2"/>
  <c r="B22" i="2"/>
  <c r="G23" i="2"/>
  <c r="A25" i="2"/>
  <c r="F26" i="2"/>
  <c r="K27" i="2"/>
  <c r="J30" i="2"/>
  <c r="I33" i="2"/>
  <c r="H36" i="2"/>
  <c r="G39" i="2"/>
  <c r="F42" i="2"/>
  <c r="D58" i="2"/>
  <c r="E55" i="2"/>
  <c r="I51" i="2"/>
  <c r="K47" i="2"/>
  <c r="I43" i="2"/>
  <c r="K37" i="2"/>
  <c r="D29" i="2"/>
  <c r="E16" i="2"/>
  <c r="H55" i="2"/>
  <c r="H50" i="2"/>
  <c r="J45" i="2"/>
  <c r="A39" i="2"/>
  <c r="B31" i="2"/>
  <c r="A19" i="2"/>
  <c r="D56" i="2"/>
  <c r="G51" i="2"/>
  <c r="H46" i="2"/>
  <c r="C40" i="2"/>
  <c r="I32" i="2"/>
  <c r="F21" i="2"/>
  <c r="K56" i="2"/>
  <c r="E52" i="2"/>
  <c r="G47" i="2"/>
  <c r="D41" i="2"/>
  <c r="C34" i="2"/>
  <c r="B24" i="2"/>
  <c r="F31" i="2"/>
  <c r="C26" i="2"/>
  <c r="K18" i="2"/>
  <c r="K52" i="2"/>
  <c r="K48" i="2"/>
  <c r="D45" i="2"/>
  <c r="B40" i="2"/>
  <c r="I34" i="2"/>
  <c r="K29" i="2"/>
  <c r="I23" i="2"/>
  <c r="I15" i="2"/>
  <c r="D28" i="2"/>
  <c r="I29" i="2"/>
  <c r="C31" i="2"/>
  <c r="H32" i="2"/>
  <c r="B34" i="2"/>
  <c r="G35" i="2"/>
  <c r="A37" i="2"/>
  <c r="F38" i="2"/>
  <c r="K39" i="2"/>
  <c r="E41" i="2"/>
  <c r="J42" i="2"/>
  <c r="D44" i="2"/>
  <c r="K57" i="2"/>
  <c r="F56" i="2"/>
  <c r="A55" i="2"/>
  <c r="C53" i="2"/>
  <c r="D51" i="2"/>
  <c r="E49" i="2"/>
  <c r="E47" i="2"/>
  <c r="F45" i="2"/>
  <c r="B43" i="2"/>
  <c r="F40" i="2"/>
  <c r="D37" i="2"/>
  <c r="C33" i="2"/>
  <c r="E28" i="2"/>
  <c r="C22" i="2"/>
  <c r="K58" i="2"/>
  <c r="B57" i="2"/>
  <c r="D55" i="2"/>
  <c r="H52" i="2"/>
  <c r="C50" i="2"/>
  <c r="I47" i="2"/>
  <c r="J44" i="2"/>
  <c r="H41" i="2"/>
  <c r="E38" i="2"/>
  <c r="G34" i="2"/>
  <c r="C30" i="2"/>
  <c r="J24" i="2"/>
  <c r="B16" i="2"/>
  <c r="I57" i="2"/>
  <c r="K55" i="2"/>
  <c r="F53" i="2"/>
  <c r="A51" i="2"/>
  <c r="H48" i="2"/>
  <c r="I45" i="2"/>
  <c r="I42" i="2"/>
  <c r="F39" i="2"/>
  <c r="H35" i="2"/>
  <c r="I31" i="2"/>
  <c r="K26" i="2"/>
  <c r="G18" i="2"/>
  <c r="E58" i="2"/>
  <c r="G56" i="2"/>
  <c r="D54" i="2"/>
  <c r="K51" i="2"/>
  <c r="F49" i="2"/>
  <c r="G46" i="2"/>
  <c r="J43" i="2"/>
  <c r="I40" i="2"/>
  <c r="J36" i="2"/>
  <c r="G33" i="2"/>
  <c r="I28" i="2"/>
  <c r="C21" i="2"/>
  <c r="F33" i="2"/>
  <c r="A31" i="2"/>
  <c r="B28" i="2"/>
  <c r="F25" i="2"/>
  <c r="J21" i="2"/>
  <c r="F17" i="2"/>
  <c r="E54" i="2"/>
  <c r="G52" i="2"/>
  <c r="E50" i="2"/>
  <c r="G48" i="2"/>
  <c r="I46" i="2"/>
  <c r="F44" i="2"/>
  <c r="A42" i="2"/>
  <c r="H39" i="2"/>
  <c r="I36" i="2"/>
  <c r="D34" i="2"/>
  <c r="J31" i="2"/>
  <c r="K28" i="2"/>
  <c r="G26" i="2"/>
  <c r="A23" i="2"/>
  <c r="H18" i="2"/>
  <c r="A15" i="2"/>
  <c r="H28" i="2"/>
  <c r="B30" i="2"/>
  <c r="G31" i="2"/>
  <c r="A33" i="2"/>
  <c r="F34" i="2"/>
  <c r="K35" i="2"/>
  <c r="E37" i="2"/>
  <c r="J38" i="2"/>
  <c r="D40" i="2"/>
  <c r="I41" i="2"/>
  <c r="C43" i="2"/>
  <c r="H44" i="2"/>
  <c r="G57" i="2"/>
  <c r="B56" i="2"/>
  <c r="H54" i="2"/>
  <c r="I52" i="2"/>
  <c r="J50" i="2"/>
  <c r="J48" i="2"/>
  <c r="K46" i="2"/>
  <c r="A45" i="2"/>
  <c r="E42" i="2"/>
  <c r="J39" i="2"/>
  <c r="A36" i="2"/>
  <c r="C32" i="2"/>
  <c r="E27" i="2"/>
  <c r="D19" i="2"/>
  <c r="G58" i="2"/>
  <c r="I56" i="2"/>
  <c r="G54" i="2"/>
  <c r="B52" i="2"/>
  <c r="I49" i="2"/>
  <c r="J46" i="2"/>
  <c r="C44" i="2"/>
  <c r="K40" i="2"/>
  <c r="B37" i="2"/>
  <c r="K33" i="2"/>
  <c r="C29" i="2"/>
  <c r="K21" i="2"/>
  <c r="H14" i="2"/>
  <c r="I65" i="2" s="1"/>
  <c r="E57" i="2"/>
  <c r="C55" i="2"/>
  <c r="A53" i="2"/>
  <c r="G50" i="2"/>
  <c r="H47" i="2"/>
  <c r="C45" i="2"/>
  <c r="C42" i="2"/>
  <c r="D38" i="2"/>
  <c r="A35" i="2"/>
  <c r="I30" i="2"/>
  <c r="E24" i="2"/>
  <c r="B17" i="2"/>
  <c r="A58" i="2"/>
  <c r="J55" i="2"/>
  <c r="J53" i="2"/>
  <c r="E51" i="2"/>
  <c r="F48" i="2"/>
  <c r="B46" i="2"/>
  <c r="D43" i="2"/>
  <c r="E39" i="2"/>
  <c r="B36" i="2"/>
  <c r="G32" i="2"/>
  <c r="I26" i="2"/>
  <c r="I19" i="2"/>
  <c r="K32" i="2"/>
  <c r="A30" i="2"/>
  <c r="H27" i="2"/>
  <c r="I24" i="2"/>
  <c r="E20" i="2"/>
  <c r="I16" i="2"/>
  <c r="A54" i="2"/>
  <c r="J51" i="2"/>
  <c r="A50" i="2"/>
  <c r="C48" i="2"/>
  <c r="A46" i="2"/>
  <c r="A44" i="2"/>
  <c r="G41" i="2"/>
  <c r="H38" i="2"/>
  <c r="C36" i="2"/>
  <c r="J33" i="2"/>
  <c r="K30" i="2"/>
  <c r="F28" i="2"/>
  <c r="K25" i="2"/>
  <c r="G21" i="2"/>
  <c r="K17" i="2"/>
  <c r="D14" i="2"/>
  <c r="E65" i="2" s="1"/>
  <c r="D39" i="2"/>
  <c r="G36" i="2"/>
  <c r="A34" i="2"/>
  <c r="D30" i="2"/>
  <c r="E26" i="2"/>
  <c r="I20" i="2"/>
  <c r="K14" i="2"/>
  <c r="L65" i="2" s="1"/>
  <c r="J57" i="2"/>
  <c r="E56" i="2"/>
  <c r="K54" i="2"/>
  <c r="B53" i="2"/>
  <c r="C51" i="2"/>
  <c r="C49" i="2"/>
  <c r="D47" i="2"/>
  <c r="E45" i="2"/>
  <c r="K42" i="2"/>
  <c r="E40" i="2"/>
  <c r="J37" i="2"/>
  <c r="B35" i="2"/>
  <c r="B32" i="2"/>
  <c r="C28" i="2"/>
  <c r="E23" i="2"/>
  <c r="G17" i="2"/>
  <c r="F58" i="2"/>
  <c r="A57" i="2"/>
  <c r="G55" i="2"/>
  <c r="K53" i="2"/>
  <c r="A52" i="2"/>
  <c r="B50" i="2"/>
  <c r="B48" i="2"/>
  <c r="C46" i="2"/>
  <c r="B44" i="2"/>
  <c r="F41" i="2"/>
  <c r="K38" i="2"/>
  <c r="E36" i="2"/>
  <c r="H33" i="2"/>
  <c r="J29" i="2"/>
  <c r="J25" i="2"/>
  <c r="A20" i="2"/>
  <c r="C14" i="2"/>
  <c r="D65" i="2" s="1"/>
  <c r="H57" i="2"/>
  <c r="C56" i="2"/>
  <c r="I54" i="2"/>
  <c r="J52" i="2"/>
  <c r="K50" i="2"/>
  <c r="A49" i="2"/>
  <c r="A47" i="2"/>
  <c r="B45" i="2"/>
  <c r="H42" i="2"/>
  <c r="A40" i="2"/>
  <c r="F37" i="2"/>
  <c r="K34" i="2"/>
  <c r="H31" i="2"/>
  <c r="I27" i="2"/>
  <c r="H22" i="2"/>
  <c r="J16" i="2"/>
  <c r="F32" i="2"/>
  <c r="G30" i="2"/>
  <c r="G28" i="2"/>
  <c r="H26" i="2"/>
  <c r="A24" i="2"/>
  <c r="B21" i="2"/>
  <c r="C18" i="2"/>
  <c r="D15" i="2"/>
  <c r="H53" i="2"/>
  <c r="C52" i="2"/>
  <c r="I50" i="2"/>
  <c r="D49" i="2"/>
  <c r="J47" i="2"/>
  <c r="E46" i="2"/>
  <c r="K44" i="2"/>
  <c r="A43" i="2"/>
  <c r="B41" i="2"/>
  <c r="B39" i="2"/>
  <c r="C37" i="2"/>
  <c r="D35" i="2"/>
  <c r="D33" i="2"/>
  <c r="E31" i="2"/>
  <c r="F29" i="2"/>
  <c r="F27" i="2"/>
  <c r="C25" i="2"/>
  <c r="D22" i="2"/>
  <c r="E19" i="2"/>
  <c r="F16" i="2"/>
  <c r="H66" i="2" a="1"/>
  <c r="F66" i="2" a="1"/>
  <c r="L66" i="2" a="1"/>
  <c r="C66" i="2" a="1"/>
  <c r="J66" i="2" a="1"/>
  <c r="D66" i="2" a="1"/>
  <c r="K66" i="2" a="1"/>
  <c r="E66" i="2" a="1"/>
  <c r="A66" i="2" a="1"/>
  <c r="I66" i="2" a="1"/>
  <c r="G66" i="2" a="1"/>
  <c r="G69" i="2" l="1"/>
  <c r="G66" i="2"/>
  <c r="G71" i="2"/>
  <c r="G70" i="2"/>
  <c r="G68" i="2"/>
  <c r="G67" i="2"/>
  <c r="I71" i="2"/>
  <c r="I69" i="2"/>
  <c r="I68" i="2"/>
  <c r="I70" i="2"/>
  <c r="I67" i="2"/>
  <c r="I66" i="2"/>
  <c r="B66" i="2"/>
  <c r="A70" i="2"/>
  <c r="B70" i="2"/>
  <c r="A69" i="2"/>
  <c r="A66" i="2"/>
  <c r="A67" i="2"/>
  <c r="B71" i="2"/>
  <c r="B68" i="2"/>
  <c r="B67" i="2"/>
  <c r="A68" i="2"/>
  <c r="A71" i="2"/>
  <c r="B69" i="2"/>
  <c r="E67" i="2"/>
  <c r="E66" i="2"/>
  <c r="E71" i="2"/>
  <c r="E69" i="2"/>
  <c r="E68" i="2"/>
  <c r="E70" i="2"/>
  <c r="K71" i="2"/>
  <c r="K67" i="2"/>
  <c r="K68" i="2"/>
  <c r="K70" i="2"/>
  <c r="K69" i="2"/>
  <c r="K66" i="2"/>
  <c r="D69" i="2"/>
  <c r="D67" i="2"/>
  <c r="D70" i="2"/>
  <c r="D68" i="2"/>
  <c r="D71" i="2"/>
  <c r="D66" i="2"/>
  <c r="J68" i="2"/>
  <c r="J67" i="2"/>
  <c r="J71" i="2"/>
  <c r="J66" i="2"/>
  <c r="J70" i="2"/>
  <c r="J69" i="2"/>
  <c r="C69" i="2"/>
  <c r="C68" i="2"/>
  <c r="C71" i="2"/>
  <c r="C70" i="2"/>
  <c r="C67" i="2"/>
  <c r="C66" i="2"/>
  <c r="L70" i="2"/>
  <c r="L71" i="2"/>
  <c r="L69" i="2"/>
  <c r="L68" i="2"/>
  <c r="L67" i="2"/>
  <c r="L66" i="2"/>
  <c r="F69" i="2"/>
  <c r="F71" i="2"/>
  <c r="F70" i="2"/>
  <c r="F67" i="2"/>
  <c r="F66" i="2"/>
  <c r="F68" i="2"/>
  <c r="H70" i="2"/>
  <c r="H71" i="2"/>
  <c r="H69" i="2"/>
  <c r="H68" i="2"/>
  <c r="H67" i="2"/>
  <c r="H66" i="2"/>
</calcChain>
</file>

<file path=xl/sharedStrings.xml><?xml version="1.0" encoding="utf-8"?>
<sst xmlns="http://schemas.openxmlformats.org/spreadsheetml/2006/main" count="366" uniqueCount="68">
  <si>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</si>
  <si>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</si>
  <si>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</si>
  <si>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</si>
  <si>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</si>
  <si>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</si>
  <si>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</si>
  <si>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</si>
  <si>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</si>
  <si>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</si>
  <si>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</si>
  <si>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</si>
  <si>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</si>
  <si>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</si>
  <si>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</si>
  <si>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</si>
  <si>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</si>
  <si>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</si>
  <si>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</si>
  <si>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</si>
  <si>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</si>
  <si>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</si>
  <si>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</si>
  <si>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</si>
  <si>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</si>
  <si>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</si>
  <si>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</si>
  <si>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</si>
  <si>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</si>
  <si>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</si>
  <si>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</si>
  <si>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</si>
  <si>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</si>
  <si>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</si>
  <si>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</si>
  <si>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</si>
  <si>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</si>
  <si>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</si>
  <si>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</si>
  <si>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</si>
  <si>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</si>
  <si>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</si>
  <si>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</si>
  <si>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</si>
  <si>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Non-Key</t>
  </si>
  <si>
    <t>Inciting incident</t>
  </si>
  <si>
    <t>Climax 1</t>
  </si>
  <si>
    <t>Obstacle</t>
  </si>
  <si>
    <t>Crisis</t>
  </si>
  <si>
    <t>Climax 2</t>
  </si>
  <si>
    <t>Climax 3</t>
  </si>
  <si>
    <t>Wrap-up</t>
  </si>
  <si>
    <t>Midpoint</t>
  </si>
  <si>
    <t>Disaster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</si>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</sst>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7"/>
  <sheetViews>
    <sheetView tabSelected="1" workbookViewId="0">
      <selection activeCell="A7" sqref="A7:XFD7"/>
    </sheetView>
  </sheetViews>
  <sheetFormatPr baseColWidth="10" defaultRowHeight="16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44</v>
      </c>
      <c r="C2" t="s">
        <v>44</v>
      </c>
      <c r="D2" t="s">
        <v>45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44</v>
      </c>
      <c r="K2" t="s">
        <v>44</v>
      </c>
      <c r="L2" t="s">
        <v>47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47</v>
      </c>
      <c r="Z2" t="s">
        <v>44</v>
      </c>
      <c r="AA2" t="s">
        <v>44</v>
      </c>
      <c r="AB2" t="s">
        <v>47</v>
      </c>
      <c r="AC2" t="s">
        <v>44</v>
      </c>
      <c r="AD2" t="s">
        <v>48</v>
      </c>
      <c r="AE2" t="s">
        <v>44</v>
      </c>
      <c r="AF2" t="s">
        <v>49</v>
      </c>
      <c r="AG2" t="s">
        <v>50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51</v>
      </c>
      <c r="AO2" t="s">
        <v>44</v>
      </c>
      <c r="AP2" t="s">
        <v>44</v>
      </c>
      <c r="AQ2" t="s">
        <v>44</v>
      </c>
      <c r="AR2" t="s">
        <v>44</v>
      </c>
    </row>
    <row r="3" spans="1:44">
      <c r="A3" t="s">
        <v>44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45</v>
      </c>
      <c r="H3" t="s">
        <v>46</v>
      </c>
      <c r="I3" t="s">
        <v>44</v>
      </c>
      <c r="J3" t="s">
        <v>44</v>
      </c>
      <c r="K3" t="s">
        <v>47</v>
      </c>
      <c r="L3" t="s">
        <v>47</v>
      </c>
      <c r="M3" t="s">
        <v>47</v>
      </c>
      <c r="N3" t="s">
        <v>44</v>
      </c>
      <c r="O3" t="s">
        <v>44</v>
      </c>
      <c r="P3" t="s">
        <v>47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47</v>
      </c>
      <c r="Z3" t="s">
        <v>44</v>
      </c>
      <c r="AA3" t="s">
        <v>44</v>
      </c>
      <c r="AB3" t="s">
        <v>52</v>
      </c>
      <c r="AC3" t="s">
        <v>44</v>
      </c>
      <c r="AD3" t="s">
        <v>53</v>
      </c>
      <c r="AE3" t="s">
        <v>48</v>
      </c>
      <c r="AF3" t="s">
        <v>44</v>
      </c>
      <c r="AG3" t="s">
        <v>44</v>
      </c>
      <c r="AH3" t="s">
        <v>49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50</v>
      </c>
      <c r="AO3" t="s">
        <v>44</v>
      </c>
      <c r="AP3" t="s">
        <v>44</v>
      </c>
      <c r="AQ3" t="s">
        <v>51</v>
      </c>
      <c r="AR3" t="s">
        <v>44</v>
      </c>
    </row>
    <row r="4" spans="1:44">
      <c r="A4" t="s">
        <v>44</v>
      </c>
      <c r="B4" t="s">
        <v>44</v>
      </c>
      <c r="C4" t="s">
        <v>44</v>
      </c>
      <c r="D4" t="s">
        <v>44</v>
      </c>
      <c r="E4" t="s">
        <v>45</v>
      </c>
      <c r="F4" t="s">
        <v>44</v>
      </c>
      <c r="G4" t="s">
        <v>44</v>
      </c>
      <c r="H4" t="s">
        <v>46</v>
      </c>
      <c r="I4" t="s">
        <v>44</v>
      </c>
      <c r="J4" t="s">
        <v>44</v>
      </c>
      <c r="K4" t="s">
        <v>47</v>
      </c>
      <c r="L4" t="s">
        <v>47</v>
      </c>
      <c r="M4" t="s">
        <v>47</v>
      </c>
      <c r="N4" t="s">
        <v>44</v>
      </c>
      <c r="O4" t="s">
        <v>44</v>
      </c>
      <c r="P4" t="s">
        <v>47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52</v>
      </c>
      <c r="AC4" t="s">
        <v>44</v>
      </c>
      <c r="AD4" t="s">
        <v>53</v>
      </c>
      <c r="AE4" t="s">
        <v>48</v>
      </c>
      <c r="AF4" t="s">
        <v>49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50</v>
      </c>
      <c r="AO4" t="s">
        <v>44</v>
      </c>
      <c r="AP4" t="s">
        <v>44</v>
      </c>
      <c r="AQ4" t="s">
        <v>51</v>
      </c>
      <c r="AR4" t="s">
        <v>44</v>
      </c>
    </row>
    <row r="5" spans="1:44">
      <c r="A5" t="s">
        <v>44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46</v>
      </c>
      <c r="I5" t="s">
        <v>44</v>
      </c>
      <c r="J5" t="s">
        <v>44</v>
      </c>
      <c r="K5" t="s">
        <v>44</v>
      </c>
      <c r="L5" t="s">
        <v>47</v>
      </c>
      <c r="M5" t="s">
        <v>44</v>
      </c>
      <c r="N5" t="s">
        <v>44</v>
      </c>
      <c r="O5" t="s">
        <v>44</v>
      </c>
      <c r="P5" t="s">
        <v>47</v>
      </c>
      <c r="Q5" t="s">
        <v>44</v>
      </c>
      <c r="R5" t="s">
        <v>44</v>
      </c>
      <c r="S5" t="s">
        <v>44</v>
      </c>
      <c r="T5" t="s">
        <v>47</v>
      </c>
      <c r="U5" t="s">
        <v>44</v>
      </c>
      <c r="V5" t="s">
        <v>44</v>
      </c>
      <c r="W5" t="s">
        <v>44</v>
      </c>
      <c r="X5" t="s">
        <v>44</v>
      </c>
      <c r="Y5" t="s">
        <v>52</v>
      </c>
      <c r="Z5" t="s">
        <v>48</v>
      </c>
      <c r="AA5" t="s">
        <v>44</v>
      </c>
      <c r="AB5" t="s">
        <v>44</v>
      </c>
      <c r="AC5" t="s">
        <v>44</v>
      </c>
      <c r="AD5" t="s">
        <v>49</v>
      </c>
      <c r="AE5" t="s">
        <v>53</v>
      </c>
      <c r="AF5" t="s">
        <v>45</v>
      </c>
      <c r="AG5" t="s">
        <v>50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51</v>
      </c>
      <c r="AO5" t="s">
        <v>44</v>
      </c>
      <c r="AP5" t="s">
        <v>44</v>
      </c>
      <c r="AQ5" t="s">
        <v>44</v>
      </c>
      <c r="AR5" t="s">
        <v>44</v>
      </c>
    </row>
    <row r="6" spans="1:44">
      <c r="A6" t="s">
        <v>44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46</v>
      </c>
      <c r="I6" t="s">
        <v>44</v>
      </c>
      <c r="J6" t="s">
        <v>44</v>
      </c>
      <c r="K6" t="s">
        <v>44</v>
      </c>
      <c r="L6" t="s">
        <v>47</v>
      </c>
      <c r="M6" t="s">
        <v>44</v>
      </c>
      <c r="N6" t="s">
        <v>44</v>
      </c>
      <c r="O6" t="s">
        <v>44</v>
      </c>
      <c r="P6" t="s">
        <v>47</v>
      </c>
      <c r="Q6" t="s">
        <v>44</v>
      </c>
      <c r="R6" t="s">
        <v>44</v>
      </c>
      <c r="S6" t="s">
        <v>44</v>
      </c>
      <c r="T6" t="s">
        <v>47</v>
      </c>
      <c r="U6" t="s">
        <v>44</v>
      </c>
      <c r="V6" t="s">
        <v>44</v>
      </c>
      <c r="W6" t="s">
        <v>44</v>
      </c>
      <c r="X6" t="s">
        <v>44</v>
      </c>
      <c r="Y6" t="s">
        <v>52</v>
      </c>
      <c r="Z6" t="s">
        <v>44</v>
      </c>
      <c r="AA6" t="s">
        <v>44</v>
      </c>
      <c r="AB6" t="s">
        <v>44</v>
      </c>
      <c r="AC6" t="s">
        <v>44</v>
      </c>
      <c r="AD6" t="s">
        <v>53</v>
      </c>
      <c r="AE6" t="s">
        <v>48</v>
      </c>
      <c r="AF6" t="s">
        <v>49</v>
      </c>
      <c r="AG6" t="s">
        <v>50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51</v>
      </c>
      <c r="AO6" t="s">
        <v>44</v>
      </c>
      <c r="AP6" t="s">
        <v>44</v>
      </c>
      <c r="AQ6" t="s">
        <v>44</v>
      </c>
      <c r="AR6" t="s">
        <v>44</v>
      </c>
    </row>
    <row r="7" spans="1:44">
      <c r="A7" t="s">
        <v>44</v>
      </c>
      <c r="B7" t="s">
        <v>44</v>
      </c>
      <c r="C7" t="s">
        <v>44</v>
      </c>
      <c r="D7" t="s">
        <v>44</v>
      </c>
      <c r="E7" t="s">
        <v>45</v>
      </c>
      <c r="F7" t="s">
        <v>44</v>
      </c>
      <c r="G7" t="s">
        <v>44</v>
      </c>
      <c r="H7" t="s">
        <v>44</v>
      </c>
      <c r="I7" t="s">
        <v>46</v>
      </c>
      <c r="J7" t="s">
        <v>44</v>
      </c>
      <c r="K7" t="s">
        <v>47</v>
      </c>
      <c r="L7" t="s">
        <v>47</v>
      </c>
      <c r="M7" t="s">
        <v>47</v>
      </c>
      <c r="N7" t="s">
        <v>44</v>
      </c>
      <c r="O7" t="s">
        <v>47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52</v>
      </c>
      <c r="AC7" t="s">
        <v>44</v>
      </c>
      <c r="AD7" t="s">
        <v>53</v>
      </c>
      <c r="AE7" t="s">
        <v>48</v>
      </c>
      <c r="AF7" t="s">
        <v>49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50</v>
      </c>
      <c r="AO7" t="s">
        <v>44</v>
      </c>
      <c r="AP7" t="s">
        <v>51</v>
      </c>
      <c r="AQ7" t="s">
        <v>44</v>
      </c>
      <c r="AR7" t="s">
        <v>44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1"/>
  <sheetViews>
    <sheetView topLeftCell="A64" workbookViewId="0">
      <selection activeCell="B66" sqref="B66:L71"/>
    </sheetView>
  </sheetViews>
  <sheetFormatPr baseColWidth="10" defaultRowHeight="16"/>
  <cols>
    <col min="1" max="1" width="16.33203125" bestFit="1" customWidth="1"/>
  </cols>
  <sheetData>
    <row r="1" spans="1: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 s="1" t="s">
        <v>54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2</v>
      </c>
      <c r="F2">
        <f>COUNTIFS(Sheet1!E:E,Sheet2!$A2)</f>
        <v>2</v>
      </c>
      <c r="G2">
        <f>COUNTIFS(Sheet1!F:F,Sheet2!$A2)</f>
        <v>0</v>
      </c>
      <c r="H2">
        <f>COUNTIFS(Sheet1!G:G,Sheet2!$A2)</f>
        <v>3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1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  <c r="AM2">
        <f>COUNTIFS(Sheet1!AL:AL,Sheet2!$A2)</f>
        <v>0</v>
      </c>
      <c r="AN2">
        <f>COUNTIFS(Sheet1!AM:AM,Sheet2!$A2)</f>
        <v>0</v>
      </c>
      <c r="AO2">
        <f>COUNTIFS(Sheet1!AN:AN,Sheet2!$A2)</f>
        <v>0</v>
      </c>
      <c r="AP2">
        <f>COUNTIFS(Sheet1!AO:AO,Sheet2!$A2)</f>
        <v>0</v>
      </c>
      <c r="AQ2">
        <f>COUNTIFS(Sheet1!AP:AP,Sheet2!$A2)</f>
        <v>0</v>
      </c>
      <c r="AR2">
        <f>COUNTIFS(Sheet1!AQ:AQ,Sheet2!$A2)</f>
        <v>0</v>
      </c>
      <c r="AS2">
        <f>COUNTIFS(Sheet1!AR:AR,Sheet2!$A2)</f>
        <v>0</v>
      </c>
    </row>
    <row r="3" spans="1:45">
      <c r="A3" s="1" t="s">
        <v>55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1</v>
      </c>
      <c r="I3">
        <f>COUNTIFS(Sheet1!H:H,Sheet2!$A3)</f>
        <v>4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  <c r="AM3">
        <f>COUNTIFS(Sheet1!AL:AL,Sheet2!$A3)</f>
        <v>0</v>
      </c>
      <c r="AN3">
        <f>COUNTIFS(Sheet1!AM:AM,Sheet2!$A3)</f>
        <v>0</v>
      </c>
      <c r="AO3">
        <f>COUNTIFS(Sheet1!AN:AN,Sheet2!$A3)</f>
        <v>0</v>
      </c>
      <c r="AP3">
        <f>COUNTIFS(Sheet1!AO:AO,Sheet2!$A3)</f>
        <v>0</v>
      </c>
      <c r="AQ3">
        <f>COUNTIFS(Sheet1!AP:AP,Sheet2!$A3)</f>
        <v>0</v>
      </c>
      <c r="AR3">
        <f>COUNTIFS(Sheet1!AQ:AQ,Sheet2!$A3)</f>
        <v>0</v>
      </c>
      <c r="AS3">
        <f>COUNTIFS(Sheet1!AR:AR,Sheet2!$A3)</f>
        <v>0</v>
      </c>
    </row>
    <row r="4" spans="1:45">
      <c r="A4" s="1" t="s">
        <v>56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3</v>
      </c>
      <c r="M4">
        <f>COUNTIFS(Sheet1!L:L,Sheet2!$A4)</f>
        <v>6</v>
      </c>
      <c r="N4">
        <f>COUNTIFS(Sheet1!M:M,Sheet2!$A4)</f>
        <v>3</v>
      </c>
      <c r="O4">
        <f>COUNTIFS(Sheet1!N:N,Sheet2!$A4)</f>
        <v>0</v>
      </c>
      <c r="P4">
        <f>COUNTIFS(Sheet1!O:O,Sheet2!$A4)</f>
        <v>1</v>
      </c>
      <c r="Q4">
        <f>COUNTIFS(Sheet1!P:P,Sheet2!$A4)</f>
        <v>4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2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2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1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0</v>
      </c>
      <c r="AL4">
        <f>COUNTIFS(Sheet1!AK:AK,Sheet2!$A4)</f>
        <v>0</v>
      </c>
      <c r="AM4">
        <f>COUNTIFS(Sheet1!AL:AL,Sheet2!$A4)</f>
        <v>0</v>
      </c>
      <c r="AN4">
        <f>COUNTIFS(Sheet1!AM:AM,Sheet2!$A4)</f>
        <v>0</v>
      </c>
      <c r="AO4">
        <f>COUNTIFS(Sheet1!AN:AN,Sheet2!$A4)</f>
        <v>0</v>
      </c>
      <c r="AP4">
        <f>COUNTIFS(Sheet1!AO:AO,Sheet2!$A4)</f>
        <v>0</v>
      </c>
      <c r="AQ4">
        <f>COUNTIFS(Sheet1!AP:AP,Sheet2!$A4)</f>
        <v>0</v>
      </c>
      <c r="AR4">
        <f>COUNTIFS(Sheet1!AQ:AQ,Sheet2!$A4)</f>
        <v>0</v>
      </c>
      <c r="AS4">
        <f>COUNTIFS(Sheet1!AR:AR,Sheet2!$A4)</f>
        <v>0</v>
      </c>
    </row>
    <row r="5" spans="1:45">
      <c r="A5" s="1" t="s">
        <v>57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2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3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  <c r="AM5">
        <f>COUNTIFS(Sheet1!AL:AL,Sheet2!$A5)</f>
        <v>0</v>
      </c>
      <c r="AN5">
        <f>COUNTIFS(Sheet1!AM:AM,Sheet2!$A5)</f>
        <v>0</v>
      </c>
      <c r="AO5">
        <f>COUNTIFS(Sheet1!AN:AN,Sheet2!$A5)</f>
        <v>0</v>
      </c>
      <c r="AP5">
        <f>COUNTIFS(Sheet1!AO:AO,Sheet2!$A5)</f>
        <v>0</v>
      </c>
      <c r="AQ5">
        <f>COUNTIFS(Sheet1!AP:AP,Sheet2!$A5)</f>
        <v>0</v>
      </c>
      <c r="AR5">
        <f>COUNTIFS(Sheet1!AQ:AQ,Sheet2!$A5)</f>
        <v>0</v>
      </c>
      <c r="AS5">
        <f>COUNTIFS(Sheet1!AR:AR,Sheet2!$A5)</f>
        <v>0</v>
      </c>
    </row>
    <row r="6" spans="1:45">
      <c r="A6" s="1" t="s">
        <v>58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4</v>
      </c>
      <c r="AF6">
        <f>COUNTIFS(Sheet1!AE:AE,Sheet2!$A6)</f>
        <v>1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  <c r="AL6">
        <f>COUNTIFS(Sheet1!AK:AK,Sheet2!$A6)</f>
        <v>0</v>
      </c>
      <c r="AM6">
        <f>COUNTIFS(Sheet1!AL:AL,Sheet2!$A6)</f>
        <v>0</v>
      </c>
      <c r="AN6">
        <f>COUNTIFS(Sheet1!AM:AM,Sheet2!$A6)</f>
        <v>0</v>
      </c>
      <c r="AO6">
        <f>COUNTIFS(Sheet1!AN:AN,Sheet2!$A6)</f>
        <v>0</v>
      </c>
      <c r="AP6">
        <f>COUNTIFS(Sheet1!AO:AO,Sheet2!$A6)</f>
        <v>0</v>
      </c>
      <c r="AQ6">
        <f>COUNTIFS(Sheet1!AP:AP,Sheet2!$A6)</f>
        <v>0</v>
      </c>
      <c r="AR6">
        <f>COUNTIFS(Sheet1!AQ:AQ,Sheet2!$A6)</f>
        <v>0</v>
      </c>
      <c r="AS6">
        <f>COUNTIFS(Sheet1!AR:AR,Sheet2!$A6)</f>
        <v>0</v>
      </c>
    </row>
    <row r="7" spans="1:45">
      <c r="A7" s="1" t="s">
        <v>59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1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1</v>
      </c>
      <c r="AF7">
        <f>COUNTIFS(Sheet1!AE:AE,Sheet2!$A7)</f>
        <v>4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  <c r="AL7">
        <f>COUNTIFS(Sheet1!AK:AK,Sheet2!$A7)</f>
        <v>0</v>
      </c>
      <c r="AM7">
        <f>COUNTIFS(Sheet1!AL:AL,Sheet2!$A7)</f>
        <v>0</v>
      </c>
      <c r="AN7">
        <f>COUNTIFS(Sheet1!AM:AM,Sheet2!$A7)</f>
        <v>0</v>
      </c>
      <c r="AO7">
        <f>COUNTIFS(Sheet1!AN:AN,Sheet2!$A7)</f>
        <v>0</v>
      </c>
      <c r="AP7">
        <f>COUNTIFS(Sheet1!AO:AO,Sheet2!$A7)</f>
        <v>0</v>
      </c>
      <c r="AQ7">
        <f>COUNTIFS(Sheet1!AP:AP,Sheet2!$A7)</f>
        <v>0</v>
      </c>
      <c r="AR7">
        <f>COUNTIFS(Sheet1!AQ:AQ,Sheet2!$A7)</f>
        <v>0</v>
      </c>
      <c r="AS7">
        <f>COUNTIFS(Sheet1!AR:AR,Sheet2!$A7)</f>
        <v>0</v>
      </c>
    </row>
    <row r="8" spans="1:45">
      <c r="A8" s="1" t="s">
        <v>60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1</v>
      </c>
      <c r="AF8">
        <f>COUNTIFS(Sheet1!AE:AE,Sheet2!$A8)</f>
        <v>0</v>
      </c>
      <c r="AG8">
        <f>COUNTIFS(Sheet1!AF:AF,Sheet2!$A8)</f>
        <v>4</v>
      </c>
      <c r="AH8">
        <f>COUNTIFS(Sheet1!AG:AG,Sheet2!$A8)</f>
        <v>0</v>
      </c>
      <c r="AI8">
        <f>COUNTIFS(Sheet1!AH:AH,Sheet2!$A8)</f>
        <v>1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0</v>
      </c>
      <c r="AM8">
        <f>COUNTIFS(Sheet1!AL:AL,Sheet2!$A8)</f>
        <v>0</v>
      </c>
      <c r="AN8">
        <f>COUNTIFS(Sheet1!AM:AM,Sheet2!$A8)</f>
        <v>0</v>
      </c>
      <c r="AO8">
        <f>COUNTIFS(Sheet1!AN:AN,Sheet2!$A8)</f>
        <v>0</v>
      </c>
      <c r="AP8">
        <f>COUNTIFS(Sheet1!AO:AO,Sheet2!$A8)</f>
        <v>0</v>
      </c>
      <c r="AQ8">
        <f>COUNTIFS(Sheet1!AP:AP,Sheet2!$A8)</f>
        <v>0</v>
      </c>
      <c r="AR8">
        <f>COUNTIFS(Sheet1!AQ:AQ,Sheet2!$A8)</f>
        <v>0</v>
      </c>
      <c r="AS8">
        <f>COUNTIFS(Sheet1!AR:AR,Sheet2!$A8)</f>
        <v>0</v>
      </c>
    </row>
    <row r="9" spans="1:45">
      <c r="A9" s="1" t="s">
        <v>61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3</v>
      </c>
      <c r="AI9">
        <f>COUNTIFS(Sheet1!AH:AH,Sheet2!$A9)</f>
        <v>0</v>
      </c>
      <c r="AJ9">
        <f>COUNTIFS(Sheet1!AI:AI,Sheet2!$A9)</f>
        <v>0</v>
      </c>
      <c r="AK9">
        <f>COUNTIFS(Sheet1!AJ:AJ,Sheet2!$A9)</f>
        <v>0</v>
      </c>
      <c r="AL9">
        <f>COUNTIFS(Sheet1!AK:AK,Sheet2!$A9)</f>
        <v>0</v>
      </c>
      <c r="AM9">
        <f>COUNTIFS(Sheet1!AL:AL,Sheet2!$A9)</f>
        <v>0</v>
      </c>
      <c r="AN9">
        <f>COUNTIFS(Sheet1!AM:AM,Sheet2!$A9)</f>
        <v>0</v>
      </c>
      <c r="AO9">
        <f>COUNTIFS(Sheet1!AN:AN,Sheet2!$A9)</f>
        <v>3</v>
      </c>
      <c r="AP9">
        <f>COUNTIFS(Sheet1!AO:AO,Sheet2!$A9)</f>
        <v>0</v>
      </c>
      <c r="AQ9">
        <f>COUNTIFS(Sheet1!AP:AP,Sheet2!$A9)</f>
        <v>0</v>
      </c>
      <c r="AR9">
        <f>COUNTIFS(Sheet1!AQ:AQ,Sheet2!$A9)</f>
        <v>0</v>
      </c>
      <c r="AS9">
        <f>COUNTIFS(Sheet1!AR:AR,Sheet2!$A9)</f>
        <v>0</v>
      </c>
    </row>
    <row r="10" spans="1:45">
      <c r="A10" s="1" t="s">
        <v>62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0</v>
      </c>
      <c r="AM10">
        <f>COUNTIFS(Sheet1!AL:AL,Sheet2!$A10)</f>
        <v>0</v>
      </c>
      <c r="AN10">
        <f>COUNTIFS(Sheet1!AM:AM,Sheet2!$A10)</f>
        <v>0</v>
      </c>
      <c r="AO10">
        <f>COUNTIFS(Sheet1!AN:AN,Sheet2!$A10)</f>
        <v>3</v>
      </c>
      <c r="AP10">
        <f>COUNTIFS(Sheet1!AO:AO,Sheet2!$A10)</f>
        <v>0</v>
      </c>
      <c r="AQ10">
        <f>COUNTIFS(Sheet1!AP:AP,Sheet2!$A10)</f>
        <v>1</v>
      </c>
      <c r="AR10">
        <f>COUNTIFS(Sheet1!AQ:AQ,Sheet2!$A10)</f>
        <v>2</v>
      </c>
      <c r="AS10">
        <f>COUNTIFS(Sheet1!AR:AR,Sheet2!$A10)</f>
        <v>0</v>
      </c>
    </row>
    <row r="11" spans="1:45">
      <c r="A11" s="1" t="s">
        <v>63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4</v>
      </c>
      <c r="F11">
        <f>COUNTIFS(Sheet1!E:E,Sheet2!$A11)</f>
        <v>4</v>
      </c>
      <c r="G11">
        <f>COUNTIFS(Sheet1!F:F,Sheet2!$A11)</f>
        <v>6</v>
      </c>
      <c r="H11">
        <f>COUNTIFS(Sheet1!G:G,Sheet2!$A11)</f>
        <v>2</v>
      </c>
      <c r="I11">
        <f>COUNTIFS(Sheet1!H:H,Sheet2!$A11)</f>
        <v>2</v>
      </c>
      <c r="J11">
        <f>COUNTIFS(Sheet1!I:I,Sheet2!$A11)</f>
        <v>5</v>
      </c>
      <c r="K11">
        <f>COUNTIFS(Sheet1!J:J,Sheet2!$A11)</f>
        <v>6</v>
      </c>
      <c r="L11">
        <f>COUNTIFS(Sheet1!K:K,Sheet2!$A11)</f>
        <v>3</v>
      </c>
      <c r="M11">
        <f>COUNTIFS(Sheet1!L:L,Sheet2!$A11)</f>
        <v>0</v>
      </c>
      <c r="N11">
        <f>COUNTIFS(Sheet1!M:M,Sheet2!$A11)</f>
        <v>3</v>
      </c>
      <c r="O11">
        <f>COUNTIFS(Sheet1!N:N,Sheet2!$A11)</f>
        <v>6</v>
      </c>
      <c r="P11">
        <f>COUNTIFS(Sheet1!O:O,Sheet2!$A11)</f>
        <v>5</v>
      </c>
      <c r="Q11">
        <f>COUNTIFS(Sheet1!P:P,Sheet2!$A11)</f>
        <v>2</v>
      </c>
      <c r="R11">
        <f>COUNTIFS(Sheet1!Q:Q,Sheet2!$A11)</f>
        <v>6</v>
      </c>
      <c r="S11">
        <f>COUNTIFS(Sheet1!R:R,Sheet2!$A11)</f>
        <v>6</v>
      </c>
      <c r="T11">
        <f>COUNTIFS(Sheet1!S:S,Sheet2!$A11)</f>
        <v>6</v>
      </c>
      <c r="U11">
        <f>COUNTIFS(Sheet1!T:T,Sheet2!$A11)</f>
        <v>4</v>
      </c>
      <c r="V11">
        <f>COUNTIFS(Sheet1!U:U,Sheet2!$A11)</f>
        <v>6</v>
      </c>
      <c r="W11">
        <f>COUNTIFS(Sheet1!V:V,Sheet2!$A11)</f>
        <v>6</v>
      </c>
      <c r="X11">
        <f>COUNTIFS(Sheet1!W:W,Sheet2!$A11)</f>
        <v>6</v>
      </c>
      <c r="Y11">
        <f>COUNTIFS(Sheet1!X:X,Sheet2!$A11)</f>
        <v>6</v>
      </c>
      <c r="Z11">
        <f>COUNTIFS(Sheet1!Y:Y,Sheet2!$A11)</f>
        <v>2</v>
      </c>
      <c r="AA11">
        <f>COUNTIFS(Sheet1!Z:Z,Sheet2!$A11)</f>
        <v>5</v>
      </c>
      <c r="AB11">
        <f>COUNTIFS(Sheet1!AA:AA,Sheet2!$A11)</f>
        <v>6</v>
      </c>
      <c r="AC11">
        <f>COUNTIFS(Sheet1!AB:AB,Sheet2!$A11)</f>
        <v>2</v>
      </c>
      <c r="AD11">
        <f>COUNTIFS(Sheet1!AC:AC,Sheet2!$A11)</f>
        <v>6</v>
      </c>
      <c r="AE11">
        <f>COUNTIFS(Sheet1!AD:AD,Sheet2!$A11)</f>
        <v>0</v>
      </c>
      <c r="AF11">
        <f>COUNTIFS(Sheet1!AE:AE,Sheet2!$A11)</f>
        <v>1</v>
      </c>
      <c r="AG11">
        <f>COUNTIFS(Sheet1!AF:AF,Sheet2!$A11)</f>
        <v>1</v>
      </c>
      <c r="AH11">
        <f>COUNTIFS(Sheet1!AG:AG,Sheet2!$A11)</f>
        <v>3</v>
      </c>
      <c r="AI11">
        <f>COUNTIFS(Sheet1!AH:AH,Sheet2!$A11)</f>
        <v>5</v>
      </c>
      <c r="AJ11">
        <f>COUNTIFS(Sheet1!AI:AI,Sheet2!$A11)</f>
        <v>6</v>
      </c>
      <c r="AK11">
        <f>COUNTIFS(Sheet1!AJ:AJ,Sheet2!$A11)</f>
        <v>6</v>
      </c>
      <c r="AL11">
        <f>COUNTIFS(Sheet1!AK:AK,Sheet2!$A11)</f>
        <v>6</v>
      </c>
      <c r="AM11">
        <f>COUNTIFS(Sheet1!AL:AL,Sheet2!$A11)</f>
        <v>6</v>
      </c>
      <c r="AN11">
        <f>COUNTIFS(Sheet1!AM:AM,Sheet2!$A11)</f>
        <v>6</v>
      </c>
      <c r="AO11">
        <f>COUNTIFS(Sheet1!AN:AN,Sheet2!$A11)</f>
        <v>0</v>
      </c>
      <c r="AP11">
        <f>COUNTIFS(Sheet1!AO:AO,Sheet2!$A11)</f>
        <v>6</v>
      </c>
      <c r="AQ11">
        <f>COUNTIFS(Sheet1!AP:AP,Sheet2!$A11)</f>
        <v>5</v>
      </c>
      <c r="AR11">
        <f>COUNTIFS(Sheet1!AQ:AQ,Sheet2!$A11)</f>
        <v>4</v>
      </c>
      <c r="AS11">
        <f>COUNTIFS(Sheet1!AR:AR,Sheet2!$A11)</f>
        <v>6</v>
      </c>
    </row>
    <row r="14" spans="1:45">
      <c r="A14">
        <f t="array" ref="A14:K58">TRANSPOSE(A1:AS11)</f>
        <v>0</v>
      </c>
      <c r="B14" t="str">
        <v>Inciting incident</v>
      </c>
      <c r="C14" t="str">
        <v>Climax 1</v>
      </c>
      <c r="D14" t="str">
        <v>Obstacle</v>
      </c>
      <c r="E14" t="str">
        <v>Midpoint</v>
      </c>
      <c r="F14" t="str">
        <v>Disaster</v>
      </c>
      <c r="G14" t="str">
        <v>Crisis</v>
      </c>
      <c r="H14" t="str">
        <v>Climax 2</v>
      </c>
      <c r="I14" t="str">
        <v>Climax 3</v>
      </c>
      <c r="J14" t="str">
        <v>Wrap-up</v>
      </c>
      <c r="K14" t="str">
        <v>Non-key</v>
      </c>
    </row>
    <row r="15" spans="1:45">
      <c r="A15" t="str">
        <v>Scene 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45">
      <c r="A16" t="str">
        <v>Scene 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5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7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>
      <c r="A22" t="str">
        <v>Scene 8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>
      <c r="A23" t="str">
        <v>Scene 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11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>
      <c r="A26" t="str">
        <v>Scene 12</v>
      </c>
      <c r="B26">
        <v>0</v>
      </c>
      <c r="C26">
        <v>0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tr">
        <v>Scene 13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>
      <c r="A30" t="str">
        <v>Scene 16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t="str">
        <v>Scene 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>
      <c r="A32" t="str">
        <v>Scene 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1">
      <c r="A33" t="str">
        <v>Scene 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</row>
    <row r="34" spans="1:11">
      <c r="A34" t="str">
        <v>Scene 20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1">
      <c r="A35" t="str">
        <v>Scene 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t="str">
        <v>Scene 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>
      <c r="A37" t="str">
        <v>Scene 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>
      <c r="A38" t="str">
        <v>Scene 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</row>
    <row r="39" spans="1:11">
      <c r="A39" t="str">
        <v>Scene 25</v>
      </c>
      <c r="B39">
        <v>0</v>
      </c>
      <c r="C39">
        <v>0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t="str">
        <v>Scene 26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5</v>
      </c>
    </row>
    <row r="41" spans="1:11">
      <c r="A41" t="str">
        <v>Scene 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</row>
    <row r="42" spans="1:11">
      <c r="A42" t="str">
        <v>Scene 28</v>
      </c>
      <c r="B42">
        <v>0</v>
      </c>
      <c r="C42">
        <v>0</v>
      </c>
      <c r="D42">
        <v>1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</row>
    <row r="43" spans="1:11">
      <c r="A43" t="str">
        <v>Scene 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</row>
    <row r="44" spans="1:11">
      <c r="A44" t="str">
        <v>Scene 30</v>
      </c>
      <c r="B44">
        <v>0</v>
      </c>
      <c r="C44">
        <v>0</v>
      </c>
      <c r="D44">
        <v>0</v>
      </c>
      <c r="E44">
        <v>0</v>
      </c>
      <c r="F44">
        <v>4</v>
      </c>
      <c r="G44">
        <v>1</v>
      </c>
      <c r="H44">
        <v>1</v>
      </c>
      <c r="I44">
        <v>0</v>
      </c>
      <c r="J44">
        <v>0</v>
      </c>
      <c r="K44">
        <v>0</v>
      </c>
    </row>
    <row r="45" spans="1:11">
      <c r="A45" t="str">
        <v>Scene 31</v>
      </c>
      <c r="B45">
        <v>0</v>
      </c>
      <c r="C45">
        <v>0</v>
      </c>
      <c r="D45">
        <v>0</v>
      </c>
      <c r="E45">
        <v>0</v>
      </c>
      <c r="F45">
        <v>1</v>
      </c>
      <c r="G45">
        <v>4</v>
      </c>
      <c r="H45">
        <v>0</v>
      </c>
      <c r="I45">
        <v>0</v>
      </c>
      <c r="J45">
        <v>0</v>
      </c>
      <c r="K45">
        <v>1</v>
      </c>
    </row>
    <row r="46" spans="1:11">
      <c r="A46" t="str">
        <v>Scene 32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1</v>
      </c>
    </row>
    <row r="47" spans="1:11">
      <c r="A47" t="str">
        <v>Scene 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3</v>
      </c>
    </row>
    <row r="48" spans="1:11">
      <c r="A48" t="str">
        <v>Scene 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5</v>
      </c>
    </row>
    <row r="49" spans="1:11">
      <c r="A49" t="str">
        <v>Scene 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</row>
    <row r="50" spans="1:11">
      <c r="A50" t="str">
        <v>Scene 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</row>
    <row r="51" spans="1:11">
      <c r="A51" t="str">
        <v>Scene 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</row>
    <row r="52" spans="1:11">
      <c r="A52" t="str">
        <v>Scene 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</row>
    <row r="53" spans="1:11">
      <c r="A53" t="str">
        <v>Scene 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</row>
    <row r="54" spans="1:11">
      <c r="A54" t="str">
        <v>Scene 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3</v>
      </c>
      <c r="K54">
        <v>0</v>
      </c>
    </row>
    <row r="55" spans="1:11">
      <c r="A55" t="str">
        <v>Scene 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</v>
      </c>
    </row>
    <row r="56" spans="1:11">
      <c r="A56" t="str">
        <v>Scene 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5</v>
      </c>
    </row>
    <row r="57" spans="1:11">
      <c r="A57" t="str">
        <v>Scene 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4</v>
      </c>
    </row>
    <row r="58" spans="1:11">
      <c r="A58" t="str">
        <v>Scene 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</row>
    <row r="60" spans="1:11">
      <c r="A60" t="s">
        <v>64</v>
      </c>
    </row>
    <row r="62" spans="1:11">
      <c r="A62" t="s">
        <v>65</v>
      </c>
      <c r="B62" s="2">
        <v>0.05</v>
      </c>
    </row>
    <row r="63" spans="1:11">
      <c r="A63" t="s">
        <v>66</v>
      </c>
      <c r="B63" s="3">
        <v>2</v>
      </c>
    </row>
    <row r="65" spans="1:12">
      <c r="B65" t="s">
        <v>67</v>
      </c>
      <c r="C65" t="str">
        <f>B14</f>
        <v>Inciting incident</v>
      </c>
      <c r="D65" t="str">
        <f t="shared" ref="D65:L65" si="0">C14</f>
        <v>Climax 1</v>
      </c>
      <c r="E65" t="str">
        <f t="shared" si="0"/>
        <v>Obstacle</v>
      </c>
      <c r="F65" t="str">
        <f t="shared" si="0"/>
        <v>Midpoint</v>
      </c>
      <c r="G65" t="str">
        <f t="shared" si="0"/>
        <v>Disaster</v>
      </c>
      <c r="H65" t="str">
        <f t="shared" si="0"/>
        <v>Crisis</v>
      </c>
      <c r="I65" t="str">
        <f t="shared" si="0"/>
        <v>Climax 2</v>
      </c>
      <c r="J65" t="str">
        <f t="shared" si="0"/>
        <v>Climax 3</v>
      </c>
      <c r="K65" t="str">
        <f t="shared" si="0"/>
        <v>Wrap-up</v>
      </c>
      <c r="L65" t="str">
        <f t="shared" si="0"/>
        <v>Non-key</v>
      </c>
    </row>
    <row r="66" spans="1:12">
      <c r="A66" t="str">
        <f t="array" ref="A66:B71">[1]!KAPPA(B15:K58,0,TRUE,B62,B63)</f>
        <v>kappa</v>
      </c>
      <c r="B66" s="4">
        <v>0.42612364938303182</v>
      </c>
      <c r="C66" s="5">
        <f t="array" ref="C66:C71">[1]!KAPPA(B15:K58, 1,,B62,B63)</f>
        <v>0.22656250000000003</v>
      </c>
      <c r="D66" s="6">
        <f t="array" ref="D66:D71">[1]!KAPPA(B15:K58, 2,,B62,B63)</f>
        <v>0.38604651162790699</v>
      </c>
      <c r="E66" s="6">
        <f t="array" ref="E66:E71">[1]!KAPPA(B15:K58, 3,,B62,B63)</f>
        <v>0.484297520661157</v>
      </c>
      <c r="F66" s="6">
        <f t="array" ref="F66:F71">[1]!KAPPA(B15:K58, 4,,B62,B63)</f>
        <v>0.30687258687258689</v>
      </c>
      <c r="G66" s="6">
        <f t="array" ref="G66:G71">[1]!KAPPA(B15:K58, 5,,B62,B63)</f>
        <v>0.46996138996138997</v>
      </c>
      <c r="H66" s="6">
        <f t="array" ref="H66:H71">[1]!KAPPA(B15:K58, 6,,B62,B63)</f>
        <v>0.38604651162790699</v>
      </c>
      <c r="I66" s="6">
        <f t="array" ref="I66:I71">[1]!KAPPA(B15:K58, 7,,B62,B63)</f>
        <v>0.38604651162790699</v>
      </c>
      <c r="J66" s="6">
        <f t="array" ref="J66:J71">[1]!KAPPA(B15:K58, 8,,B62,B63)</f>
        <v>0.38604651162790699</v>
      </c>
      <c r="K66" s="6">
        <f t="array" ref="K66:K71">[1]!KAPPA(B15:K58, 9,,B62,B63)</f>
        <v>0.2496124031007752</v>
      </c>
      <c r="L66" s="7">
        <f t="array" ref="L66:L71">[1]!KAPPA(B15:K58, 10,,B62,B63)</f>
        <v>0.47899852724594993</v>
      </c>
    </row>
    <row r="67" spans="1:12">
      <c r="A67" t="str">
        <v>s.e.</v>
      </c>
      <c r="B67" s="8">
        <v>2.1234312513996802E-2</v>
      </c>
      <c r="C67" s="9">
        <v>3.8924947208076148E-2</v>
      </c>
      <c r="D67" s="10">
        <v>3.8924947208076148E-2</v>
      </c>
      <c r="E67" s="10">
        <v>3.8924947208076148E-2</v>
      </c>
      <c r="F67" s="10">
        <v>3.8924947208076148E-2</v>
      </c>
      <c r="G67" s="10">
        <v>3.8924947208076148E-2</v>
      </c>
      <c r="H67" s="10">
        <v>3.8924947208076148E-2</v>
      </c>
      <c r="I67" s="10">
        <v>3.8924947208076148E-2</v>
      </c>
      <c r="J67" s="10">
        <v>3.8924947208076148E-2</v>
      </c>
      <c r="K67" s="10">
        <v>3.8924947208076148E-2</v>
      </c>
      <c r="L67" s="11">
        <v>3.8924947208076148E-2</v>
      </c>
    </row>
    <row r="68" spans="1:12">
      <c r="A68" t="str">
        <v>z-stat</v>
      </c>
      <c r="B68" s="8">
        <v>20.067692283522167</v>
      </c>
      <c r="C68" s="9">
        <v>5.820496012207637</v>
      </c>
      <c r="D68" s="10">
        <v>9.9177144560856352</v>
      </c>
      <c r="E68" s="10">
        <v>12.441828580326884</v>
      </c>
      <c r="F68" s="10">
        <v>7.8836995007899962</v>
      </c>
      <c r="G68" s="10">
        <v>12.073526714093587</v>
      </c>
      <c r="H68" s="10">
        <v>9.9177144560856352</v>
      </c>
      <c r="I68" s="10">
        <v>9.9177144560856352</v>
      </c>
      <c r="J68" s="10">
        <v>9.9177144560856352</v>
      </c>
      <c r="K68" s="10">
        <v>6.4126587446979411</v>
      </c>
      <c r="L68" s="11">
        <v>12.305694974624585</v>
      </c>
    </row>
    <row r="69" spans="1:12">
      <c r="A69" t="str">
        <v>p-value</v>
      </c>
      <c r="B69" s="8">
        <v>0</v>
      </c>
      <c r="C69" s="9">
        <v>5.8673244041074213E-9</v>
      </c>
      <c r="D69" s="10">
        <v>0</v>
      </c>
      <c r="E69" s="10">
        <v>0</v>
      </c>
      <c r="F69" s="10">
        <v>3.1086244689504383E-15</v>
      </c>
      <c r="G69" s="10">
        <v>0</v>
      </c>
      <c r="H69" s="10">
        <v>0</v>
      </c>
      <c r="I69" s="10">
        <v>0</v>
      </c>
      <c r="J69" s="10">
        <v>0</v>
      </c>
      <c r="K69" s="10">
        <v>1.4300338690986791E-10</v>
      </c>
      <c r="L69" s="11">
        <v>0</v>
      </c>
    </row>
    <row r="70" spans="1:12">
      <c r="A70" t="str">
        <v>lower</v>
      </c>
      <c r="B70" s="8">
        <v>0.38450516161912995</v>
      </c>
      <c r="C70" s="9">
        <v>0.15027100537204788</v>
      </c>
      <c r="D70" s="10">
        <v>0.30975501699995484</v>
      </c>
      <c r="E70" s="10">
        <v>0.40800602603320485</v>
      </c>
      <c r="F70" s="10">
        <v>0.23058109224463474</v>
      </c>
      <c r="G70" s="10">
        <v>0.39366989533343782</v>
      </c>
      <c r="H70" s="10">
        <v>0.30975501699995484</v>
      </c>
      <c r="I70" s="10">
        <v>0.30975501699995484</v>
      </c>
      <c r="J70" s="10">
        <v>0.30975501699995484</v>
      </c>
      <c r="K70" s="10">
        <v>0.17332090847282305</v>
      </c>
      <c r="L70" s="11">
        <v>0.40270703261799778</v>
      </c>
    </row>
    <row r="71" spans="1:12">
      <c r="A71" t="str">
        <v>upper</v>
      </c>
      <c r="B71" s="12">
        <v>0.46774213714693369</v>
      </c>
      <c r="C71" s="13">
        <v>0.30285399462795221</v>
      </c>
      <c r="D71" s="14">
        <v>0.46233800625585914</v>
      </c>
      <c r="E71" s="14">
        <v>0.5605890152891092</v>
      </c>
      <c r="F71" s="14">
        <v>0.38316408150053904</v>
      </c>
      <c r="G71" s="14">
        <v>0.54625288458934218</v>
      </c>
      <c r="H71" s="14">
        <v>0.46233800625585914</v>
      </c>
      <c r="I71" s="14">
        <v>0.46233800625585914</v>
      </c>
      <c r="J71" s="14">
        <v>0.46233800625585914</v>
      </c>
      <c r="K71" s="14">
        <v>0.32590389772872735</v>
      </c>
      <c r="L71" s="15">
        <v>0.55529002187390208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2019-05-19T16:58:11Z</dcterms:modified>
</cp:coreProperties>
</file>