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639EE552-9B17-2A4D-B035-E54F6DA6182D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J14" i="2" l="1"/>
  <c r="E21" i="2"/>
  <c r="E29" i="2"/>
  <c r="A37" i="2"/>
  <c r="J17" i="2"/>
  <c r="J25" i="2"/>
  <c r="F33" i="2"/>
  <c r="E23" i="2"/>
  <c r="E44" i="2"/>
  <c r="B35" i="2"/>
  <c r="C19" i="2"/>
  <c r="J26" i="2"/>
  <c r="F34" i="2"/>
  <c r="H15" i="2"/>
  <c r="D23" i="2"/>
  <c r="K30" i="2"/>
  <c r="J41" i="2"/>
  <c r="G17" i="2"/>
  <c r="H40" i="2"/>
  <c r="D29" i="2"/>
  <c r="D16" i="2"/>
  <c r="G23" i="2"/>
  <c r="C31" i="2"/>
  <c r="J38" i="2"/>
  <c r="A20" i="2"/>
  <c r="H27" i="2"/>
  <c r="E36" i="2"/>
  <c r="C42" i="2"/>
  <c r="A35" i="2"/>
  <c r="J23" i="2"/>
  <c r="E35" i="2"/>
  <c r="D44" i="2"/>
  <c r="F23" i="2"/>
  <c r="I17" i="2"/>
  <c r="E25" i="2"/>
  <c r="A33" i="2"/>
  <c r="C14" i="2"/>
  <c r="J21" i="2"/>
  <c r="F29" i="2"/>
  <c r="D39" i="2"/>
  <c r="F40" i="2"/>
  <c r="F35" i="2"/>
  <c r="I23" i="2"/>
  <c r="K15" i="2"/>
  <c r="J22" i="2"/>
  <c r="J30" i="2"/>
  <c r="F38" i="2"/>
  <c r="D19" i="2"/>
  <c r="D27" i="2"/>
  <c r="A36" i="2"/>
  <c r="K39" i="2"/>
  <c r="H29" i="2"/>
  <c r="K17" i="2"/>
  <c r="E13" i="2"/>
  <c r="F51" i="2" s="1"/>
  <c r="G19" i="2"/>
  <c r="C27" i="2"/>
  <c r="C35" i="2"/>
  <c r="A16" i="2"/>
  <c r="H23" i="2"/>
  <c r="H31" i="2"/>
  <c r="F44" i="2"/>
  <c r="F14" i="2"/>
  <c r="E17" i="2"/>
  <c r="A21" i="2"/>
  <c r="A25" i="2"/>
  <c r="H28" i="2"/>
  <c r="H32" i="2"/>
  <c r="H36" i="2"/>
  <c r="F13" i="2"/>
  <c r="G51" i="2" s="1"/>
  <c r="F17" i="2"/>
  <c r="F21" i="2"/>
  <c r="B25" i="2"/>
  <c r="B29" i="2"/>
  <c r="B33" i="2"/>
  <c r="K38" i="2"/>
  <c r="C44" i="2"/>
  <c r="C29" i="2"/>
  <c r="J40" i="2"/>
  <c r="A18" i="2"/>
  <c r="G29" i="2"/>
  <c r="G40" i="2"/>
  <c r="H17" i="2"/>
  <c r="J43" i="2"/>
  <c r="D34" i="2"/>
  <c r="H22" i="2"/>
  <c r="J16" i="2"/>
  <c r="D40" i="2"/>
  <c r="K28" i="2"/>
  <c r="B23" i="2"/>
  <c r="A44" i="2"/>
  <c r="C40" i="2"/>
  <c r="J28" i="2"/>
  <c r="A23" i="2"/>
  <c r="K43" i="2"/>
  <c r="E34" i="2"/>
  <c r="G28" i="2"/>
  <c r="I22" i="2"/>
  <c r="C15" i="2"/>
  <c r="B18" i="2"/>
  <c r="B22" i="2"/>
  <c r="K27" i="2"/>
  <c r="I33" i="2"/>
  <c r="G14" i="2"/>
  <c r="E20" i="2"/>
  <c r="A28" i="2"/>
  <c r="F37" i="2"/>
  <c r="E42" i="2"/>
  <c r="D26" i="2"/>
  <c r="H14" i="2"/>
  <c r="I42" i="2"/>
  <c r="E38" i="2"/>
  <c r="G32" i="2"/>
  <c r="K20" i="2"/>
  <c r="B15" i="2"/>
  <c r="H42" i="2"/>
  <c r="D38" i="2"/>
  <c r="F32" i="2"/>
  <c r="H26" i="2"/>
  <c r="J20" i="2"/>
  <c r="A15" i="2"/>
  <c r="F42" i="2"/>
  <c r="A38" i="2"/>
  <c r="C32" i="2"/>
  <c r="E26" i="2"/>
  <c r="G20" i="2"/>
  <c r="I14" i="2"/>
  <c r="F28" i="2"/>
  <c r="B44" i="2"/>
  <c r="I34" i="2"/>
  <c r="D17" i="2"/>
  <c r="H34" i="2"/>
  <c r="C17" i="2"/>
  <c r="B40" i="2"/>
  <c r="K16" i="2"/>
  <c r="I13" i="2"/>
  <c r="J51" i="2" s="1"/>
  <c r="H16" i="2"/>
  <c r="K19" i="2"/>
  <c r="K23" i="2"/>
  <c r="I25" i="2"/>
  <c r="I29" i="2"/>
  <c r="G31" i="2"/>
  <c r="G35" i="2"/>
  <c r="E37" i="2"/>
  <c r="G39" i="2"/>
  <c r="E16" i="2"/>
  <c r="G18" i="2"/>
  <c r="C22" i="2"/>
  <c r="E24" i="2"/>
  <c r="C26" i="2"/>
  <c r="C30" i="2"/>
  <c r="A32" i="2"/>
  <c r="G34" i="2"/>
  <c r="E40" i="2"/>
  <c r="D43" i="2"/>
  <c r="K37" i="2"/>
  <c r="B32" i="2"/>
  <c r="F20" i="2"/>
  <c r="I26" i="2"/>
  <c r="B14" i="2"/>
  <c r="G15" i="2"/>
  <c r="A17" i="2"/>
  <c r="F18" i="2"/>
  <c r="H20" i="2"/>
  <c r="F22" i="2"/>
  <c r="D24" i="2"/>
  <c r="F26" i="2"/>
  <c r="D28" i="2"/>
  <c r="B30" i="2"/>
  <c r="D32" i="2"/>
  <c r="B34" i="2"/>
  <c r="K35" i="2"/>
  <c r="B38" i="2"/>
  <c r="B13" i="2"/>
  <c r="C51" i="2" s="1"/>
  <c r="K14" i="2"/>
  <c r="B17" i="2"/>
  <c r="K18" i="2"/>
  <c r="I20" i="2"/>
  <c r="K22" i="2"/>
  <c r="I24" i="2"/>
  <c r="G26" i="2"/>
  <c r="I28" i="2"/>
  <c r="G30" i="2"/>
  <c r="E32" i="2"/>
  <c r="K34" i="2"/>
  <c r="J37" i="2"/>
  <c r="I40" i="2"/>
  <c r="H43" i="2"/>
  <c r="K41" i="2"/>
  <c r="C37" i="2"/>
  <c r="E31" i="2"/>
  <c r="G25" i="2"/>
  <c r="I19" i="2"/>
  <c r="K13" i="2"/>
  <c r="L51" i="2" s="1"/>
  <c r="D42" i="2"/>
  <c r="H37" i="2"/>
  <c r="J31" i="2"/>
  <c r="A26" i="2"/>
  <c r="C20" i="2"/>
  <c r="E14" i="2"/>
  <c r="B42" i="2"/>
  <c r="G37" i="2"/>
  <c r="I31" i="2"/>
  <c r="K25" i="2"/>
  <c r="B20" i="2"/>
  <c r="D14" i="2"/>
  <c r="A42" i="2"/>
  <c r="D37" i="2"/>
  <c r="F31" i="2"/>
  <c r="H25" i="2"/>
  <c r="J19" i="2"/>
  <c r="A14" i="2"/>
  <c r="J33" i="2"/>
  <c r="D35" i="2"/>
  <c r="I36" i="2"/>
  <c r="C38" i="2"/>
  <c r="H39" i="2"/>
  <c r="B41" i="2"/>
  <c r="G42" i="2"/>
  <c r="K44" i="2"/>
  <c r="E43" i="2"/>
  <c r="E41" i="2"/>
  <c r="E39" i="2"/>
  <c r="F36" i="2"/>
  <c r="G33" i="2"/>
  <c r="H30" i="2"/>
  <c r="I27" i="2"/>
  <c r="J24" i="2"/>
  <c r="K21" i="2"/>
  <c r="A19" i="2"/>
  <c r="B16" i="2"/>
  <c r="C13" i="2"/>
  <c r="D51" i="2" s="1"/>
  <c r="I43" i="2"/>
  <c r="I41" i="2"/>
  <c r="J39" i="2"/>
  <c r="K36" i="2"/>
  <c r="A34" i="2"/>
  <c r="B31" i="2"/>
  <c r="C28" i="2"/>
  <c r="D25" i="2"/>
  <c r="E22" i="2"/>
  <c r="F19" i="2"/>
  <c r="G16" i="2"/>
  <c r="H13" i="2"/>
  <c r="I51" i="2" s="1"/>
  <c r="G43" i="2"/>
  <c r="H41" i="2"/>
  <c r="I39" i="2"/>
  <c r="J36" i="2"/>
  <c r="K33" i="2"/>
  <c r="A31" i="2"/>
  <c r="B28" i="2"/>
  <c r="C25" i="2"/>
  <c r="D22" i="2"/>
  <c r="E19" i="2"/>
  <c r="F16" i="2"/>
  <c r="G13" i="2"/>
  <c r="H51" i="2" s="1"/>
  <c r="F43" i="2"/>
  <c r="G41" i="2"/>
  <c r="F39" i="2"/>
  <c r="G36" i="2"/>
  <c r="H33" i="2"/>
  <c r="I30" i="2"/>
  <c r="J27" i="2"/>
  <c r="K24" i="2"/>
  <c r="A22" i="2"/>
  <c r="B19" i="2"/>
  <c r="C16" i="2"/>
  <c r="D13" i="2"/>
  <c r="E51" i="2" s="1"/>
  <c r="J18" i="2"/>
  <c r="D20" i="2"/>
  <c r="I21" i="2"/>
  <c r="C23" i="2"/>
  <c r="H24" i="2"/>
  <c r="B26" i="2"/>
  <c r="G27" i="2"/>
  <c r="A29" i="2"/>
  <c r="F30" i="2"/>
  <c r="K31" i="2"/>
  <c r="E33" i="2"/>
  <c r="J34" i="2"/>
  <c r="D36" i="2"/>
  <c r="I37" i="2"/>
  <c r="C39" i="2"/>
  <c r="J13" i="2"/>
  <c r="K51" i="2" s="1"/>
  <c r="D15" i="2"/>
  <c r="I16" i="2"/>
  <c r="C18" i="2"/>
  <c r="H19" i="2"/>
  <c r="B21" i="2"/>
  <c r="G22" i="2"/>
  <c r="A24" i="2"/>
  <c r="F25" i="2"/>
  <c r="K26" i="2"/>
  <c r="E28" i="2"/>
  <c r="J29" i="2"/>
  <c r="D31" i="2"/>
  <c r="I32" i="2"/>
  <c r="C34" i="2"/>
  <c r="H35" i="2"/>
  <c r="B37" i="2"/>
  <c r="G38" i="2"/>
  <c r="A40" i="2"/>
  <c r="F41" i="2"/>
  <c r="K42" i="2"/>
  <c r="G44" i="2"/>
  <c r="J42" i="2"/>
  <c r="K40" i="2"/>
  <c r="H38" i="2"/>
  <c r="I35" i="2"/>
  <c r="J32" i="2"/>
  <c r="K29" i="2"/>
  <c r="A27" i="2"/>
  <c r="B24" i="2"/>
  <c r="C21" i="2"/>
  <c r="D18" i="2"/>
  <c r="E15" i="2"/>
  <c r="J44" i="2"/>
  <c r="C43" i="2"/>
  <c r="D41" i="2"/>
  <c r="B39" i="2"/>
  <c r="C36" i="2"/>
  <c r="D33" i="2"/>
  <c r="E30" i="2"/>
  <c r="F27" i="2"/>
  <c r="G24" i="2"/>
  <c r="H21" i="2"/>
  <c r="I18" i="2"/>
  <c r="J15" i="2"/>
  <c r="I44" i="2"/>
  <c r="B43" i="2"/>
  <c r="C41" i="2"/>
  <c r="A39" i="2"/>
  <c r="B36" i="2"/>
  <c r="C33" i="2"/>
  <c r="D30" i="2"/>
  <c r="E27" i="2"/>
  <c r="F24" i="2"/>
  <c r="G21" i="2"/>
  <c r="H18" i="2"/>
  <c r="I15" i="2"/>
  <c r="H44" i="2"/>
  <c r="A43" i="2"/>
  <c r="A41" i="2"/>
  <c r="I38" i="2"/>
  <c r="J35" i="2"/>
  <c r="K32" i="2"/>
  <c r="A30" i="2"/>
  <c r="B27" i="2"/>
  <c r="C24" i="2"/>
  <c r="D21" i="2"/>
  <c r="E18" i="2"/>
  <c r="F15" i="2"/>
  <c r="G52" i="2" a="1"/>
  <c r="F52" i="2" a="1"/>
  <c r="E52" i="2" a="1"/>
  <c r="C52" i="2" a="1"/>
  <c r="D52" i="2" a="1"/>
  <c r="A52" i="2" a="1"/>
  <c r="L52" i="2" a="1"/>
  <c r="H52" i="2" a="1"/>
  <c r="K52" i="2" a="1"/>
  <c r="J52" i="2" a="1"/>
  <c r="I52" i="2" a="1"/>
  <c r="I56" i="2" l="1"/>
  <c r="I57" i="2"/>
  <c r="I55" i="2"/>
  <c r="I54" i="2"/>
  <c r="I52" i="2"/>
  <c r="I53" i="2"/>
  <c r="J54" i="2"/>
  <c r="J56" i="2"/>
  <c r="J55" i="2"/>
  <c r="J52" i="2"/>
  <c r="J57" i="2"/>
  <c r="J53" i="2"/>
  <c r="K52" i="2"/>
  <c r="K54" i="2"/>
  <c r="K53" i="2"/>
  <c r="K55" i="2"/>
  <c r="K56" i="2"/>
  <c r="K57" i="2"/>
  <c r="H52" i="2"/>
  <c r="H53" i="2"/>
  <c r="H55" i="2"/>
  <c r="H56" i="2"/>
  <c r="H54" i="2"/>
  <c r="H57" i="2"/>
  <c r="L53" i="2"/>
  <c r="L52" i="2"/>
  <c r="L55" i="2"/>
  <c r="L57" i="2"/>
  <c r="L54" i="2"/>
  <c r="L56" i="2"/>
  <c r="B56" i="2"/>
  <c r="A57" i="2"/>
  <c r="B55" i="2"/>
  <c r="A52" i="2"/>
  <c r="A53" i="2"/>
  <c r="B52" i="2"/>
  <c r="B53" i="2"/>
  <c r="B54" i="2"/>
  <c r="A56" i="2"/>
  <c r="B57" i="2"/>
  <c r="A54" i="2"/>
  <c r="A55" i="2"/>
  <c r="D54" i="2"/>
  <c r="D56" i="2"/>
  <c r="D52" i="2"/>
  <c r="D53" i="2"/>
  <c r="D57" i="2"/>
  <c r="D55" i="2"/>
  <c r="C57" i="2"/>
  <c r="C53" i="2"/>
  <c r="C52" i="2"/>
  <c r="C54" i="2"/>
  <c r="C55" i="2"/>
  <c r="C56" i="2"/>
  <c r="E55" i="2"/>
  <c r="E52" i="2"/>
  <c r="E53" i="2"/>
  <c r="E56" i="2"/>
  <c r="E54" i="2"/>
  <c r="E57" i="2"/>
  <c r="F54" i="2"/>
  <c r="F57" i="2"/>
  <c r="F55" i="2"/>
  <c r="F52" i="2"/>
  <c r="F53" i="2"/>
  <c r="F56" i="2"/>
  <c r="G52" i="2"/>
  <c r="G57" i="2"/>
  <c r="G55" i="2"/>
  <c r="G54" i="2"/>
  <c r="G53" i="2"/>
  <c r="G56" i="2"/>
</calcChain>
</file>

<file path=xl/sharedStrings.xml><?xml version="1.0" encoding="utf-8"?>
<sst xmlns="http://schemas.openxmlformats.org/spreadsheetml/2006/main" count="262" uniqueCount="55">
  <si>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</si>
  <si>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</si>
  <si>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</si>
  <si>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</si>
  <si>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</si>
  <si>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</si>
  <si>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</si>
  <si>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</si>
  <si>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</si>
  <si>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</si>
  <si>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</si>
  <si>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</si>
  <si>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</si>
  <si>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</si>
  <si>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</si>
  <si>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</si>
  <si>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</si>
  <si>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</si>
  <si>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</si>
  <si>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</si>
  <si>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</si>
  <si>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</si>
  <si>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</si>
  <si>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</si>
  <si>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</si>
  <si>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</si>
  <si>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</si>
  <si>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</si>
  <si>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</si>
  <si>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</si>
  <si>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</si>
  <si>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Inciting incident</t>
  </si>
  <si>
    <t>Climax 1</t>
  </si>
  <si>
    <t>Non-Key</t>
  </si>
  <si>
    <t>Obstacle</t>
  </si>
  <si>
    <t>Midpoint</t>
  </si>
  <si>
    <t>Disaster</t>
  </si>
  <si>
    <t>Climax 2</t>
  </si>
  <si>
    <t>Climax 3</t>
  </si>
  <si>
    <t>Wrap-up</t>
  </si>
  <si>
    <t>Crisis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</si>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</sst>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7"/>
  <sheetViews>
    <sheetView tabSelected="1" workbookViewId="0">
      <selection activeCell="A7" sqref="A7:XFD7"/>
    </sheetView>
  </sheetViews>
  <sheetFormatPr baseColWidth="10" defaultRowHeight="1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33</v>
      </c>
      <c r="E2" t="s">
        <v>34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35</v>
      </c>
      <c r="Q2" t="s">
        <v>33</v>
      </c>
      <c r="R2" t="s">
        <v>33</v>
      </c>
      <c r="S2" t="s">
        <v>36</v>
      </c>
      <c r="T2" t="s">
        <v>37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38</v>
      </c>
      <c r="AE2" t="s">
        <v>39</v>
      </c>
    </row>
    <row r="3" spans="1:31">
      <c r="A3" t="s">
        <v>31</v>
      </c>
      <c r="B3" t="s">
        <v>31</v>
      </c>
      <c r="C3" t="s">
        <v>33</v>
      </c>
      <c r="D3" t="s">
        <v>33</v>
      </c>
      <c r="E3" t="s">
        <v>33</v>
      </c>
      <c r="F3" t="s">
        <v>32</v>
      </c>
      <c r="G3" t="s">
        <v>33</v>
      </c>
      <c r="H3" t="s">
        <v>33</v>
      </c>
      <c r="I3" t="s">
        <v>35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36</v>
      </c>
      <c r="T3" t="s">
        <v>33</v>
      </c>
      <c r="U3" t="s">
        <v>34</v>
      </c>
      <c r="V3" t="s">
        <v>37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38</v>
      </c>
    </row>
    <row r="4" spans="1:31">
      <c r="A4" t="s">
        <v>31</v>
      </c>
      <c r="B4" t="s">
        <v>32</v>
      </c>
      <c r="C4" t="s">
        <v>35</v>
      </c>
      <c r="D4" t="s">
        <v>33</v>
      </c>
      <c r="E4" t="s">
        <v>36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37</v>
      </c>
      <c r="X4" t="s">
        <v>33</v>
      </c>
      <c r="Y4" t="s">
        <v>34</v>
      </c>
      <c r="Z4" t="s">
        <v>33</v>
      </c>
      <c r="AA4" t="s">
        <v>33</v>
      </c>
      <c r="AB4" t="s">
        <v>33</v>
      </c>
      <c r="AC4" t="s">
        <v>34</v>
      </c>
      <c r="AD4" t="s">
        <v>33</v>
      </c>
      <c r="AE4" t="s">
        <v>38</v>
      </c>
    </row>
    <row r="5" spans="1:31">
      <c r="A5" t="s">
        <v>33</v>
      </c>
      <c r="B5" t="s">
        <v>33</v>
      </c>
      <c r="C5" t="s">
        <v>31</v>
      </c>
      <c r="D5" t="s">
        <v>31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32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35</v>
      </c>
      <c r="S5" t="s">
        <v>34</v>
      </c>
      <c r="T5" t="s">
        <v>33</v>
      </c>
      <c r="U5" t="s">
        <v>33</v>
      </c>
      <c r="V5" t="s">
        <v>33</v>
      </c>
      <c r="W5" t="s">
        <v>34</v>
      </c>
      <c r="X5" t="s">
        <v>33</v>
      </c>
      <c r="Y5" t="s">
        <v>33</v>
      </c>
      <c r="Z5" t="s">
        <v>33</v>
      </c>
      <c r="AA5" t="s">
        <v>34</v>
      </c>
      <c r="AB5" t="s">
        <v>33</v>
      </c>
      <c r="AC5" t="s">
        <v>37</v>
      </c>
      <c r="AD5" t="s">
        <v>33</v>
      </c>
      <c r="AE5" t="s">
        <v>33</v>
      </c>
    </row>
    <row r="6" spans="1:31">
      <c r="A6" t="s">
        <v>31</v>
      </c>
      <c r="B6" t="s">
        <v>32</v>
      </c>
      <c r="C6" t="s">
        <v>33</v>
      </c>
      <c r="D6" t="s">
        <v>33</v>
      </c>
      <c r="E6" t="s">
        <v>34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35</v>
      </c>
      <c r="Q6" t="s">
        <v>33</v>
      </c>
      <c r="R6" t="s">
        <v>33</v>
      </c>
      <c r="S6" t="s">
        <v>36</v>
      </c>
      <c r="T6" t="s">
        <v>37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38</v>
      </c>
      <c r="AE6" t="s">
        <v>39</v>
      </c>
    </row>
    <row r="7" spans="1:31">
      <c r="A7" t="s">
        <v>31</v>
      </c>
      <c r="B7" t="s">
        <v>31</v>
      </c>
      <c r="C7" t="s">
        <v>33</v>
      </c>
      <c r="D7" t="s">
        <v>33</v>
      </c>
      <c r="E7" t="s">
        <v>33</v>
      </c>
      <c r="F7" t="s">
        <v>32</v>
      </c>
      <c r="G7" t="s">
        <v>34</v>
      </c>
      <c r="H7" t="s">
        <v>33</v>
      </c>
      <c r="I7" t="s">
        <v>35</v>
      </c>
      <c r="J7" t="s">
        <v>33</v>
      </c>
      <c r="K7" t="s">
        <v>34</v>
      </c>
      <c r="L7" t="s">
        <v>33</v>
      </c>
      <c r="M7" t="s">
        <v>33</v>
      </c>
      <c r="N7" t="s">
        <v>33</v>
      </c>
      <c r="O7" t="s">
        <v>34</v>
      </c>
      <c r="P7" t="s">
        <v>33</v>
      </c>
      <c r="Q7" t="s">
        <v>33</v>
      </c>
      <c r="R7" t="s">
        <v>33</v>
      </c>
      <c r="S7" t="s">
        <v>36</v>
      </c>
      <c r="T7" t="s">
        <v>34</v>
      </c>
      <c r="U7" t="s">
        <v>33</v>
      </c>
      <c r="V7" t="s">
        <v>33</v>
      </c>
      <c r="W7" t="s">
        <v>40</v>
      </c>
      <c r="X7" t="s">
        <v>37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38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opLeftCell="A50" workbookViewId="0">
      <selection activeCell="B52" sqref="B52:L57"/>
    </sheetView>
  </sheetViews>
  <sheetFormatPr baseColWidth="10" defaultRowHeight="16"/>
  <cols>
    <col min="1" max="1" width="16.33203125" bestFit="1" customWidth="1"/>
  </cols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s="1" t="s">
        <v>41</v>
      </c>
      <c r="B2">
        <f>COUNTIFS(Sheet1!A:A,Sheet2!$A2)</f>
        <v>5</v>
      </c>
      <c r="C2">
        <f>COUNTIFS(Sheet1!B:B,Sheet2!$A2)</f>
        <v>2</v>
      </c>
      <c r="D2">
        <f>COUNTIFS(Sheet1!C:C,Sheet2!$A2)</f>
        <v>1</v>
      </c>
      <c r="E2">
        <f>COUNTIFS(Sheet1!D:D,Sheet2!$A2)</f>
        <v>1</v>
      </c>
      <c r="F2">
        <f>COUNTIFS(Sheet1!E:E,Sheet2!$A2)</f>
        <v>0</v>
      </c>
      <c r="G2">
        <f>COUNTIFS(Sheet1!F:F,Sheet2!$A2)</f>
        <v>0</v>
      </c>
      <c r="H2">
        <f>COUNTIFS(Sheet1!G:G,Sheet2!$A2)</f>
        <v>0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  <c r="Y2">
        <f>COUNTIFS(Sheet1!X:X,Sheet2!$A2)</f>
        <v>0</v>
      </c>
      <c r="Z2">
        <f>COUNTIFS(Sheet1!Y:Y,Sheet2!$A2)</f>
        <v>0</v>
      </c>
      <c r="AA2">
        <f>COUNTIFS(Sheet1!Z:Z,Sheet2!$A2)</f>
        <v>0</v>
      </c>
      <c r="AB2">
        <f>COUNTIFS(Sheet1!AA:AA,Sheet2!$A2)</f>
        <v>0</v>
      </c>
      <c r="AC2">
        <f>COUNTIFS(Sheet1!AB:AB,Sheet2!$A2)</f>
        <v>0</v>
      </c>
      <c r="AD2">
        <f>COUNTIFS(Sheet1!AC:AC,Sheet2!$A2)</f>
        <v>0</v>
      </c>
      <c r="AE2">
        <f>COUNTIFS(Sheet1!AD:AD,Sheet2!$A2)</f>
        <v>0</v>
      </c>
      <c r="AF2">
        <f>COUNTIFS(Sheet1!AE:AE,Sheet2!$A2)</f>
        <v>0</v>
      </c>
    </row>
    <row r="3" spans="1:32">
      <c r="A3" s="1" t="s">
        <v>42</v>
      </c>
      <c r="B3">
        <f>COUNTIFS(Sheet1!A:A,Sheet2!$A3)</f>
        <v>0</v>
      </c>
      <c r="C3">
        <f>COUNTIFS(Sheet1!B:B,Sheet2!$A3)</f>
        <v>3</v>
      </c>
      <c r="D3">
        <f>COUNTIFS(Sheet1!C:C,Sheet2!$A3)</f>
        <v>0</v>
      </c>
      <c r="E3">
        <f>COUNTIFS(Sheet1!D:D,Sheet2!$A3)</f>
        <v>0</v>
      </c>
      <c r="F3">
        <f>COUNTIFS(Sheet1!E:E,Sheet2!$A3)</f>
        <v>0</v>
      </c>
      <c r="G3">
        <f>COUNTIFS(Sheet1!F:F,Sheet2!$A3)</f>
        <v>2</v>
      </c>
      <c r="H3">
        <f>COUNTIFS(Sheet1!G:G,Sheet2!$A3)</f>
        <v>0</v>
      </c>
      <c r="I3">
        <f>COUNTIFS(Sheet1!H:H,Sheet2!$A3)</f>
        <v>0</v>
      </c>
      <c r="J3">
        <f>COUNTIFS(Sheet1!I:I,Sheet2!$A3)</f>
        <v>0</v>
      </c>
      <c r="K3">
        <f>COUNTIFS(Sheet1!J:J,Sheet2!$A3)</f>
        <v>1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  <c r="AA3">
        <f>COUNTIFS(Sheet1!Z:Z,Sheet2!$A3)</f>
        <v>0</v>
      </c>
      <c r="AB3">
        <f>COUNTIFS(Sheet1!AA:AA,Sheet2!$A3)</f>
        <v>0</v>
      </c>
      <c r="AC3">
        <f>COUNTIFS(Sheet1!AB:AB,Sheet2!$A3)</f>
        <v>0</v>
      </c>
      <c r="AD3">
        <f>COUNTIFS(Sheet1!AC:AC,Sheet2!$A3)</f>
        <v>0</v>
      </c>
      <c r="AE3">
        <f>COUNTIFS(Sheet1!AD:AD,Sheet2!$A3)</f>
        <v>0</v>
      </c>
      <c r="AF3">
        <f>COUNTIFS(Sheet1!AE:AE,Sheet2!$A3)</f>
        <v>0</v>
      </c>
    </row>
    <row r="4" spans="1:32">
      <c r="A4" s="1" t="s">
        <v>43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2</v>
      </c>
      <c r="G4">
        <f>COUNTIFS(Sheet1!F:F,Sheet2!$A4)</f>
        <v>0</v>
      </c>
      <c r="H4">
        <f>COUNTIFS(Sheet1!G:G,Sheet2!$A4)</f>
        <v>1</v>
      </c>
      <c r="I4">
        <f>COUNTIFS(Sheet1!H:H,Sheet2!$A4)</f>
        <v>0</v>
      </c>
      <c r="J4">
        <f>COUNTIFS(Sheet1!I:I,Sheet2!$A4)</f>
        <v>0</v>
      </c>
      <c r="K4">
        <f>COUNTIFS(Sheet1!J:J,Sheet2!$A4)</f>
        <v>0</v>
      </c>
      <c r="L4">
        <f>COUNTIFS(Sheet1!K:K,Sheet2!$A4)</f>
        <v>1</v>
      </c>
      <c r="M4">
        <f>COUNTIFS(Sheet1!L:L,Sheet2!$A4)</f>
        <v>0</v>
      </c>
      <c r="N4">
        <f>COUNTIFS(Sheet1!M:M,Sheet2!$A4)</f>
        <v>0</v>
      </c>
      <c r="O4">
        <f>COUNTIFS(Sheet1!N:N,Sheet2!$A4)</f>
        <v>0</v>
      </c>
      <c r="P4">
        <f>COUNTIFS(Sheet1!O:O,Sheet2!$A4)</f>
        <v>1</v>
      </c>
      <c r="Q4">
        <f>COUNTIFS(Sheet1!P:P,Sheet2!$A4)</f>
        <v>0</v>
      </c>
      <c r="R4">
        <f>COUNTIFS(Sheet1!Q:Q,Sheet2!$A4)</f>
        <v>0</v>
      </c>
      <c r="S4">
        <f>COUNTIFS(Sheet1!R:R,Sheet2!$A4)</f>
        <v>0</v>
      </c>
      <c r="T4">
        <f>COUNTIFS(Sheet1!S:S,Sheet2!$A4)</f>
        <v>1</v>
      </c>
      <c r="U4">
        <f>COUNTIFS(Sheet1!T:T,Sheet2!$A4)</f>
        <v>1</v>
      </c>
      <c r="V4">
        <f>COUNTIFS(Sheet1!U:U,Sheet2!$A4)</f>
        <v>1</v>
      </c>
      <c r="W4">
        <f>COUNTIFS(Sheet1!V:V,Sheet2!$A4)</f>
        <v>0</v>
      </c>
      <c r="X4">
        <f>COUNTIFS(Sheet1!W:W,Sheet2!$A4)</f>
        <v>1</v>
      </c>
      <c r="Y4">
        <f>COUNTIFS(Sheet1!X:X,Sheet2!$A4)</f>
        <v>0</v>
      </c>
      <c r="Z4">
        <f>COUNTIFS(Sheet1!Y:Y,Sheet2!$A4)</f>
        <v>1</v>
      </c>
      <c r="AA4">
        <f>COUNTIFS(Sheet1!Z:Z,Sheet2!$A4)</f>
        <v>0</v>
      </c>
      <c r="AB4">
        <f>COUNTIFS(Sheet1!AA:AA,Sheet2!$A4)</f>
        <v>1</v>
      </c>
      <c r="AC4">
        <f>COUNTIFS(Sheet1!AB:AB,Sheet2!$A4)</f>
        <v>0</v>
      </c>
      <c r="AD4">
        <f>COUNTIFS(Sheet1!AC:AC,Sheet2!$A4)</f>
        <v>1</v>
      </c>
      <c r="AE4">
        <f>COUNTIFS(Sheet1!AD:AD,Sheet2!$A4)</f>
        <v>0</v>
      </c>
      <c r="AF4">
        <f>COUNTIFS(Sheet1!AE:AE,Sheet2!$A4)</f>
        <v>0</v>
      </c>
    </row>
    <row r="5" spans="1:32">
      <c r="A5" s="1" t="s">
        <v>44</v>
      </c>
      <c r="B5">
        <f>COUNTIFS(Sheet1!A:A,Sheet2!$A5)</f>
        <v>0</v>
      </c>
      <c r="C5">
        <f>COUNTIFS(Sheet1!B:B,Sheet2!$A5)</f>
        <v>0</v>
      </c>
      <c r="D5">
        <f>COUNTIFS(Sheet1!C:C,Sheet2!$A5)</f>
        <v>1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2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2</v>
      </c>
      <c r="R5">
        <f>COUNTIFS(Sheet1!Q:Q,Sheet2!$A5)</f>
        <v>0</v>
      </c>
      <c r="S5">
        <f>COUNTIFS(Sheet1!R:R,Sheet2!$A5)</f>
        <v>1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  <c r="X5">
        <f>COUNTIFS(Sheet1!W:W,Sheet2!$A5)</f>
        <v>0</v>
      </c>
      <c r="Y5">
        <f>COUNTIFS(Sheet1!X:X,Sheet2!$A5)</f>
        <v>0</v>
      </c>
      <c r="Z5">
        <f>COUNTIFS(Sheet1!Y:Y,Sheet2!$A5)</f>
        <v>0</v>
      </c>
      <c r="AA5">
        <f>COUNTIFS(Sheet1!Z:Z,Sheet2!$A5)</f>
        <v>0</v>
      </c>
      <c r="AB5">
        <f>COUNTIFS(Sheet1!AA:AA,Sheet2!$A5)</f>
        <v>0</v>
      </c>
      <c r="AC5">
        <f>COUNTIFS(Sheet1!AB:AB,Sheet2!$A5)</f>
        <v>0</v>
      </c>
      <c r="AD5">
        <f>COUNTIFS(Sheet1!AC:AC,Sheet2!$A5)</f>
        <v>0</v>
      </c>
      <c r="AE5">
        <f>COUNTIFS(Sheet1!AD:AD,Sheet2!$A5)</f>
        <v>0</v>
      </c>
      <c r="AF5">
        <f>COUNTIFS(Sheet1!AE:AE,Sheet2!$A5)</f>
        <v>0</v>
      </c>
    </row>
    <row r="6" spans="1:32">
      <c r="A6" s="1" t="s">
        <v>45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1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4</v>
      </c>
      <c r="U6">
        <f>COUNTIFS(Sheet1!T:T,Sheet2!$A6)</f>
        <v>0</v>
      </c>
      <c r="V6">
        <f>COUNTIFS(Sheet1!U:U,Sheet2!$A6)</f>
        <v>0</v>
      </c>
      <c r="W6">
        <f>COUNTIFS(Sheet1!V:V,Sheet2!$A6)</f>
        <v>0</v>
      </c>
      <c r="X6">
        <f>COUNTIFS(Sheet1!W:W,Sheet2!$A6)</f>
        <v>0</v>
      </c>
      <c r="Y6">
        <f>COUNTIFS(Sheet1!X:X,Sheet2!$A6)</f>
        <v>0</v>
      </c>
      <c r="Z6">
        <f>COUNTIFS(Sheet1!Y:Y,Sheet2!$A6)</f>
        <v>0</v>
      </c>
      <c r="AA6">
        <f>COUNTIFS(Sheet1!Z:Z,Sheet2!$A6)</f>
        <v>0</v>
      </c>
      <c r="AB6">
        <f>COUNTIFS(Sheet1!AA:AA,Sheet2!$A6)</f>
        <v>0</v>
      </c>
      <c r="AC6">
        <f>COUNTIFS(Sheet1!AB:AB,Sheet2!$A6)</f>
        <v>0</v>
      </c>
      <c r="AD6">
        <f>COUNTIFS(Sheet1!AC:AC,Sheet2!$A6)</f>
        <v>0</v>
      </c>
      <c r="AE6">
        <f>COUNTIFS(Sheet1!AD:AD,Sheet2!$A6)</f>
        <v>0</v>
      </c>
      <c r="AF6">
        <f>COUNTIFS(Sheet1!AE:AE,Sheet2!$A6)</f>
        <v>0</v>
      </c>
    </row>
    <row r="7" spans="1:32">
      <c r="A7" s="1" t="s">
        <v>46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0</v>
      </c>
      <c r="V7">
        <f>COUNTIFS(Sheet1!U:U,Sheet2!$A7)</f>
        <v>0</v>
      </c>
      <c r="W7">
        <f>COUNTIFS(Sheet1!V:V,Sheet2!$A7)</f>
        <v>0</v>
      </c>
      <c r="X7">
        <f>COUNTIFS(Sheet1!W:W,Sheet2!$A7)</f>
        <v>1</v>
      </c>
      <c r="Y7">
        <f>COUNTIFS(Sheet1!X:X,Sheet2!$A7)</f>
        <v>0</v>
      </c>
      <c r="Z7">
        <f>COUNTIFS(Sheet1!Y:Y,Sheet2!$A7)</f>
        <v>0</v>
      </c>
      <c r="AA7">
        <f>COUNTIFS(Sheet1!Z:Z,Sheet2!$A7)</f>
        <v>0</v>
      </c>
      <c r="AB7">
        <f>COUNTIFS(Sheet1!AA:AA,Sheet2!$A7)</f>
        <v>0</v>
      </c>
      <c r="AC7">
        <f>COUNTIFS(Sheet1!AB:AB,Sheet2!$A7)</f>
        <v>0</v>
      </c>
      <c r="AD7">
        <f>COUNTIFS(Sheet1!AC:AC,Sheet2!$A7)</f>
        <v>0</v>
      </c>
      <c r="AE7">
        <f>COUNTIFS(Sheet1!AD:AD,Sheet2!$A7)</f>
        <v>0</v>
      </c>
      <c r="AF7">
        <f>COUNTIFS(Sheet1!AE:AE,Sheet2!$A7)</f>
        <v>0</v>
      </c>
    </row>
    <row r="8" spans="1:32">
      <c r="A8" s="1" t="s">
        <v>47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0</v>
      </c>
      <c r="S8">
        <f>COUNTIFS(Sheet1!R:R,Sheet2!$A8)</f>
        <v>0</v>
      </c>
      <c r="T8">
        <f>COUNTIFS(Sheet1!S:S,Sheet2!$A8)</f>
        <v>0</v>
      </c>
      <c r="U8">
        <f>COUNTIFS(Sheet1!T:T,Sheet2!$A8)</f>
        <v>2</v>
      </c>
      <c r="V8">
        <f>COUNTIFS(Sheet1!U:U,Sheet2!$A8)</f>
        <v>0</v>
      </c>
      <c r="W8">
        <f>COUNTIFS(Sheet1!V:V,Sheet2!$A8)</f>
        <v>1</v>
      </c>
      <c r="X8">
        <f>COUNTIFS(Sheet1!W:W,Sheet2!$A8)</f>
        <v>1</v>
      </c>
      <c r="Y8">
        <f>COUNTIFS(Sheet1!X:X,Sheet2!$A8)</f>
        <v>1</v>
      </c>
      <c r="Z8">
        <f>COUNTIFS(Sheet1!Y:Y,Sheet2!$A8)</f>
        <v>0</v>
      </c>
      <c r="AA8">
        <f>COUNTIFS(Sheet1!Z:Z,Sheet2!$A8)</f>
        <v>0</v>
      </c>
      <c r="AB8">
        <f>COUNTIFS(Sheet1!AA:AA,Sheet2!$A8)</f>
        <v>0</v>
      </c>
      <c r="AC8">
        <f>COUNTIFS(Sheet1!AB:AB,Sheet2!$A8)</f>
        <v>0</v>
      </c>
      <c r="AD8">
        <f>COUNTIFS(Sheet1!AC:AC,Sheet2!$A8)</f>
        <v>1</v>
      </c>
      <c r="AE8">
        <f>COUNTIFS(Sheet1!AD:AD,Sheet2!$A8)</f>
        <v>0</v>
      </c>
      <c r="AF8">
        <f>COUNTIFS(Sheet1!AE:AE,Sheet2!$A8)</f>
        <v>0</v>
      </c>
    </row>
    <row r="9" spans="1:32">
      <c r="A9" s="1" t="s">
        <v>48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0</v>
      </c>
      <c r="X9">
        <f>COUNTIFS(Sheet1!W:W,Sheet2!$A9)</f>
        <v>0</v>
      </c>
      <c r="Y9">
        <f>COUNTIFS(Sheet1!X:X,Sheet2!$A9)</f>
        <v>0</v>
      </c>
      <c r="Z9">
        <f>COUNTIFS(Sheet1!Y:Y,Sheet2!$A9)</f>
        <v>0</v>
      </c>
      <c r="AA9">
        <f>COUNTIFS(Sheet1!Z:Z,Sheet2!$A9)</f>
        <v>0</v>
      </c>
      <c r="AB9">
        <f>COUNTIFS(Sheet1!AA:AA,Sheet2!$A9)</f>
        <v>0</v>
      </c>
      <c r="AC9">
        <f>COUNTIFS(Sheet1!AB:AB,Sheet2!$A9)</f>
        <v>0</v>
      </c>
      <c r="AD9">
        <f>COUNTIFS(Sheet1!AC:AC,Sheet2!$A9)</f>
        <v>0</v>
      </c>
      <c r="AE9">
        <f>COUNTIFS(Sheet1!AD:AD,Sheet2!$A9)</f>
        <v>2</v>
      </c>
      <c r="AF9">
        <f>COUNTIFS(Sheet1!AE:AE,Sheet2!$A9)</f>
        <v>3</v>
      </c>
    </row>
    <row r="10" spans="1:32">
      <c r="A10" s="1" t="s">
        <v>49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0</v>
      </c>
      <c r="Z10">
        <f>COUNTIFS(Sheet1!Y:Y,Sheet2!$A10)</f>
        <v>0</v>
      </c>
      <c r="AA10">
        <f>COUNTIFS(Sheet1!Z:Z,Sheet2!$A10)</f>
        <v>0</v>
      </c>
      <c r="AB10">
        <f>COUNTIFS(Sheet1!AA:AA,Sheet2!$A10)</f>
        <v>0</v>
      </c>
      <c r="AC10">
        <f>COUNTIFS(Sheet1!AB:AB,Sheet2!$A10)</f>
        <v>0</v>
      </c>
      <c r="AD10">
        <f>COUNTIFS(Sheet1!AC:AC,Sheet2!$A10)</f>
        <v>0</v>
      </c>
      <c r="AE10">
        <f>COUNTIFS(Sheet1!AD:AD,Sheet2!$A10)</f>
        <v>0</v>
      </c>
      <c r="AF10">
        <f>COUNTIFS(Sheet1!AE:AE,Sheet2!$A10)</f>
        <v>2</v>
      </c>
    </row>
    <row r="11" spans="1:32">
      <c r="A11" s="1" t="s">
        <v>50</v>
      </c>
      <c r="B11">
        <f>COUNTIFS(Sheet1!A:A,Sheet2!$A11)</f>
        <v>1</v>
      </c>
      <c r="C11">
        <f>COUNTIFS(Sheet1!B:B,Sheet2!$A11)</f>
        <v>1</v>
      </c>
      <c r="D11">
        <f>COUNTIFS(Sheet1!C:C,Sheet2!$A11)</f>
        <v>4</v>
      </c>
      <c r="E11">
        <f>COUNTIFS(Sheet1!D:D,Sheet2!$A11)</f>
        <v>5</v>
      </c>
      <c r="F11">
        <f>COUNTIFS(Sheet1!E:E,Sheet2!$A11)</f>
        <v>3</v>
      </c>
      <c r="G11">
        <f>COUNTIFS(Sheet1!F:F,Sheet2!$A11)</f>
        <v>4</v>
      </c>
      <c r="H11">
        <f>COUNTIFS(Sheet1!G:G,Sheet2!$A11)</f>
        <v>5</v>
      </c>
      <c r="I11">
        <f>COUNTIFS(Sheet1!H:H,Sheet2!$A11)</f>
        <v>6</v>
      </c>
      <c r="J11">
        <f>COUNTIFS(Sheet1!I:I,Sheet2!$A11)</f>
        <v>4</v>
      </c>
      <c r="K11">
        <f>COUNTIFS(Sheet1!J:J,Sheet2!$A11)</f>
        <v>5</v>
      </c>
      <c r="L11">
        <f>COUNTIFS(Sheet1!K:K,Sheet2!$A11)</f>
        <v>5</v>
      </c>
      <c r="M11">
        <f>COUNTIFS(Sheet1!L:L,Sheet2!$A11)</f>
        <v>6</v>
      </c>
      <c r="N11">
        <f>COUNTIFS(Sheet1!M:M,Sheet2!$A11)</f>
        <v>6</v>
      </c>
      <c r="O11">
        <f>COUNTIFS(Sheet1!N:N,Sheet2!$A11)</f>
        <v>6</v>
      </c>
      <c r="P11">
        <f>COUNTIFS(Sheet1!O:O,Sheet2!$A11)</f>
        <v>5</v>
      </c>
      <c r="Q11">
        <f>COUNTIFS(Sheet1!P:P,Sheet2!$A11)</f>
        <v>4</v>
      </c>
      <c r="R11">
        <f>COUNTIFS(Sheet1!Q:Q,Sheet2!$A11)</f>
        <v>6</v>
      </c>
      <c r="S11">
        <f>COUNTIFS(Sheet1!R:R,Sheet2!$A11)</f>
        <v>5</v>
      </c>
      <c r="T11">
        <f>COUNTIFS(Sheet1!S:S,Sheet2!$A11)</f>
        <v>1</v>
      </c>
      <c r="U11">
        <f>COUNTIFS(Sheet1!T:T,Sheet2!$A11)</f>
        <v>3</v>
      </c>
      <c r="V11">
        <f>COUNTIFS(Sheet1!U:U,Sheet2!$A11)</f>
        <v>5</v>
      </c>
      <c r="W11">
        <f>COUNTIFS(Sheet1!V:V,Sheet2!$A11)</f>
        <v>5</v>
      </c>
      <c r="X11">
        <f>COUNTIFS(Sheet1!W:W,Sheet2!$A11)</f>
        <v>3</v>
      </c>
      <c r="Y11">
        <f>COUNTIFS(Sheet1!X:X,Sheet2!$A11)</f>
        <v>5</v>
      </c>
      <c r="Z11">
        <f>COUNTIFS(Sheet1!Y:Y,Sheet2!$A11)</f>
        <v>5</v>
      </c>
      <c r="AA11">
        <f>COUNTIFS(Sheet1!Z:Z,Sheet2!$A11)</f>
        <v>6</v>
      </c>
      <c r="AB11">
        <f>COUNTIFS(Sheet1!AA:AA,Sheet2!$A11)</f>
        <v>5</v>
      </c>
      <c r="AC11">
        <f>COUNTIFS(Sheet1!AB:AB,Sheet2!$A11)</f>
        <v>6</v>
      </c>
      <c r="AD11">
        <f>COUNTIFS(Sheet1!AC:AC,Sheet2!$A11)</f>
        <v>4</v>
      </c>
      <c r="AE11">
        <f>COUNTIFS(Sheet1!AD:AD,Sheet2!$A11)</f>
        <v>4</v>
      </c>
      <c r="AF11">
        <f>COUNTIFS(Sheet1!AE:AE,Sheet2!$A11)</f>
        <v>1</v>
      </c>
    </row>
    <row r="13" spans="1:32">
      <c r="A13">
        <f t="array" ref="A13:K44">TRANSPOSE(A1:AF11)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32">
      <c r="A14" t="str">
        <v>Scene 1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32">
      <c r="A15" t="str">
        <v>Scene 2</v>
      </c>
      <c r="B15">
        <v>2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32">
      <c r="A16" t="str">
        <v>Scene 3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</row>
    <row r="17" spans="1:11">
      <c r="A17" t="str">
        <v>Scene 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</row>
    <row r="18" spans="1:11">
      <c r="A18" t="str">
        <v>Scene 5</v>
      </c>
      <c r="B18">
        <v>0</v>
      </c>
      <c r="C18">
        <v>0</v>
      </c>
      <c r="D18">
        <v>2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3</v>
      </c>
    </row>
    <row r="19" spans="1:11">
      <c r="A19" t="str">
        <v>Scene 6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</row>
    <row r="20" spans="1:11">
      <c r="A20" t="str">
        <v>Scene 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</row>
    <row r="21" spans="1:11">
      <c r="A21" t="str">
        <v>Scene 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</row>
    <row r="22" spans="1:11">
      <c r="A22" t="str">
        <v>Scene 9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</row>
    <row r="23" spans="1:11">
      <c r="A23" t="str">
        <v>Scene 10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</row>
    <row r="24" spans="1:11">
      <c r="A24" t="str">
        <v>Scene 11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</v>
      </c>
    </row>
    <row r="25" spans="1:11">
      <c r="A25" t="str">
        <v>Scene 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</row>
    <row r="26" spans="1:11">
      <c r="A26" t="str">
        <v>Scene 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</v>
      </c>
    </row>
    <row r="27" spans="1:11">
      <c r="A27" t="str">
        <v>Scene 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</v>
      </c>
    </row>
    <row r="28" spans="1:11">
      <c r="A28" t="str">
        <v>Scene 15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</row>
    <row r="30" spans="1:11">
      <c r="A30" t="str">
        <v>Scene 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</row>
    <row r="31" spans="1:11">
      <c r="A31" t="str">
        <v>Scene 18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</row>
    <row r="32" spans="1:11">
      <c r="A32" t="str">
        <v>Scene 19</v>
      </c>
      <c r="B32">
        <v>0</v>
      </c>
      <c r="C32">
        <v>0</v>
      </c>
      <c r="D32">
        <v>1</v>
      </c>
      <c r="E32">
        <v>0</v>
      </c>
      <c r="F32">
        <v>4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t="str">
        <v>Scene 20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3</v>
      </c>
    </row>
    <row r="34" spans="1:11">
      <c r="A34" t="str">
        <v>Scene 21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</v>
      </c>
    </row>
    <row r="35" spans="1:11">
      <c r="A35" t="str">
        <v>Scene 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5</v>
      </c>
    </row>
    <row r="36" spans="1:11">
      <c r="A36" t="str">
        <v>Scene 23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3</v>
      </c>
    </row>
    <row r="37" spans="1:11">
      <c r="A37" t="str">
        <v>Scene 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5</v>
      </c>
    </row>
    <row r="38" spans="1:11">
      <c r="A38" t="str">
        <v>Scene 25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</row>
    <row r="39" spans="1:11">
      <c r="A39" t="str">
        <v>Scene 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</v>
      </c>
    </row>
    <row r="40" spans="1:11">
      <c r="A40" t="str">
        <v>Scene 27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</v>
      </c>
    </row>
    <row r="41" spans="1:11">
      <c r="A41" t="str">
        <v>Scene 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</v>
      </c>
    </row>
    <row r="42" spans="1:11">
      <c r="A42" t="str">
        <v>Scene 29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4</v>
      </c>
    </row>
    <row r="43" spans="1:11">
      <c r="A43" t="str">
        <v>Scene 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4</v>
      </c>
    </row>
    <row r="44" spans="1:11">
      <c r="A44" t="str">
        <v>Scene 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>
        <v>2</v>
      </c>
      <c r="K44">
        <v>1</v>
      </c>
    </row>
    <row r="46" spans="1:11">
      <c r="A46" t="s">
        <v>51</v>
      </c>
    </row>
    <row r="48" spans="1:11">
      <c r="A48" t="s">
        <v>52</v>
      </c>
      <c r="B48" s="2">
        <v>0.05</v>
      </c>
    </row>
    <row r="49" spans="1:12">
      <c r="A49" t="s">
        <v>53</v>
      </c>
      <c r="B49" s="3">
        <v>2</v>
      </c>
    </row>
    <row r="51" spans="1:12">
      <c r="B51" t="s">
        <v>54</v>
      </c>
      <c r="C51" t="str">
        <f>B13</f>
        <v>Inciting incident</v>
      </c>
      <c r="D51" t="str">
        <f t="shared" ref="D51:L51" si="0">C13</f>
        <v>Climax 1</v>
      </c>
      <c r="E51" t="str">
        <f t="shared" si="0"/>
        <v>Obstacle</v>
      </c>
      <c r="F51" t="str">
        <f t="shared" si="0"/>
        <v>Midpoint</v>
      </c>
      <c r="G51" t="str">
        <f t="shared" si="0"/>
        <v>Disaster</v>
      </c>
      <c r="H51" t="str">
        <f t="shared" si="0"/>
        <v>Crisis</v>
      </c>
      <c r="I51" t="str">
        <f t="shared" si="0"/>
        <v>Climax 2</v>
      </c>
      <c r="J51" t="str">
        <f t="shared" si="0"/>
        <v>Climax 3</v>
      </c>
      <c r="K51" t="str">
        <f t="shared" si="0"/>
        <v>Wrap-up</v>
      </c>
      <c r="L51" t="str">
        <f t="shared" si="0"/>
        <v>Non-key</v>
      </c>
    </row>
    <row r="52" spans="1:12">
      <c r="A52" t="str">
        <f t="array" ref="A52:B57">[1]!KAPPA(B14:K44,0,TRUE,B48,B49)</f>
        <v>kappa</v>
      </c>
      <c r="B52" s="4">
        <v>0.19886783165148914</v>
      </c>
      <c r="C52" s="5">
        <f t="array" ref="C52:C57">[1]!KAPPA(B14:K44, 1,,B48,B49)</f>
        <v>0.46290018832391711</v>
      </c>
      <c r="D52" s="6">
        <f t="array" ref="D52:D57">[1]!KAPPA(B14:K44, 2,,B48,B49)</f>
        <v>0.2422222222222222</v>
      </c>
      <c r="E52" s="6">
        <f t="array" ref="E52:E57">[1]!KAPPA(B14:K44, 3,,B48,B49)</f>
        <v>-3.3333333333333361E-2</v>
      </c>
      <c r="F52" s="6">
        <f t="array" ref="F52:F57">[1]!KAPPA(B14:K44, 4,,B48,B49)</f>
        <v>0.10444444444444442</v>
      </c>
      <c r="G52" s="6">
        <f t="array" ref="G52:G57">[1]!KAPPA(B14:K44, 5,,B48,B49)</f>
        <v>0.46563535911602211</v>
      </c>
      <c r="H52" s="6">
        <f t="array" ref="H52:H57">[1]!KAPPA(B14:K44, 6,,B48,B49)</f>
        <v>-5.4054054054053259E-3</v>
      </c>
      <c r="I52" s="6">
        <f t="array" ref="I52:I57">[1]!KAPPA(B14:K44, 7,,B48,B49)</f>
        <v>3.5555555555555528E-2</v>
      </c>
      <c r="J52" s="6">
        <f t="array" ref="J52:J57">[1]!KAPPA(B14:K44, 8,,B48,B49)</f>
        <v>0.30121546961325968</v>
      </c>
      <c r="K52" s="6">
        <f t="array" ref="K52:K57">[1]!KAPPA(B14:K44, 9,,B48,B49)</f>
        <v>0.19130434782608702</v>
      </c>
      <c r="L52" s="7">
        <f t="array" ref="L52:L57">[1]!KAPPA(B14:K44, 10,,B48,B49)</f>
        <v>0.19919632606199766</v>
      </c>
    </row>
    <row r="53" spans="1:12">
      <c r="A53" t="str">
        <v>s.e.</v>
      </c>
      <c r="B53" s="8">
        <v>2.4679957126318632E-2</v>
      </c>
      <c r="C53" s="9">
        <v>4.6373889576016826E-2</v>
      </c>
      <c r="D53" s="10">
        <v>4.6373889576016826E-2</v>
      </c>
      <c r="E53" s="10">
        <v>4.6373889576016826E-2</v>
      </c>
      <c r="F53" s="10">
        <v>4.6373889576016826E-2</v>
      </c>
      <c r="G53" s="10">
        <v>4.6373889576016826E-2</v>
      </c>
      <c r="H53" s="10">
        <v>4.6373889576016826E-2</v>
      </c>
      <c r="I53" s="10">
        <v>4.6373889576016826E-2</v>
      </c>
      <c r="J53" s="10">
        <v>4.6373889576016826E-2</v>
      </c>
      <c r="K53" s="10">
        <v>4.6373889576016826E-2</v>
      </c>
      <c r="L53" s="11">
        <v>4.6373889576016826E-2</v>
      </c>
    </row>
    <row r="54" spans="1:12">
      <c r="A54" t="str">
        <v>z-stat</v>
      </c>
      <c r="B54" s="8">
        <v>8.0578677926233944</v>
      </c>
      <c r="C54" s="9">
        <v>9.9819142313935885</v>
      </c>
      <c r="D54" s="10">
        <v>5.2232457625786948</v>
      </c>
      <c r="E54" s="10">
        <v>-0.71879528842826146</v>
      </c>
      <c r="F54" s="10">
        <v>2.2522252370752169</v>
      </c>
      <c r="G54" s="10">
        <v>10.040895067745938</v>
      </c>
      <c r="H54" s="10">
        <v>-0.11656139812350004</v>
      </c>
      <c r="I54" s="10">
        <v>0.76671497432347768</v>
      </c>
      <c r="J54" s="10">
        <v>6.4953678107915112</v>
      </c>
      <c r="K54" s="10">
        <v>4.1252599161969767</v>
      </c>
      <c r="L54" s="11">
        <v>4.2954414193675055</v>
      </c>
    </row>
    <row r="55" spans="1:12">
      <c r="A55" t="str">
        <v>p-value</v>
      </c>
      <c r="B55" s="8">
        <v>6.6613381477509392E-16</v>
      </c>
      <c r="C55" s="9">
        <v>0</v>
      </c>
      <c r="D55" s="10">
        <v>1.7581379752051873E-7</v>
      </c>
      <c r="E55" s="10">
        <v>0.47226706111522998</v>
      </c>
      <c r="F55" s="10">
        <v>2.4308041957112447E-2</v>
      </c>
      <c r="G55" s="10">
        <v>0</v>
      </c>
      <c r="H55" s="10">
        <v>0.90720762897506035</v>
      </c>
      <c r="I55" s="10">
        <v>0.44325099854102068</v>
      </c>
      <c r="J55" s="10">
        <v>8.2830853287418904E-11</v>
      </c>
      <c r="K55" s="10">
        <v>3.7031630594874798E-5</v>
      </c>
      <c r="L55" s="11">
        <v>1.7434607302746485E-5</v>
      </c>
    </row>
    <row r="56" spans="1:12">
      <c r="A56" t="str">
        <v>lower</v>
      </c>
      <c r="B56" s="8">
        <v>0.15049600454391199</v>
      </c>
      <c r="C56" s="9">
        <v>0.3720090349318867</v>
      </c>
      <c r="D56" s="10">
        <v>0.15133106883019182</v>
      </c>
      <c r="E56" s="10">
        <v>-0.12422448672536375</v>
      </c>
      <c r="F56" s="10">
        <v>1.3553291052414028E-2</v>
      </c>
      <c r="G56" s="10">
        <v>0.3747442057239917</v>
      </c>
      <c r="H56" s="10">
        <v>-9.6296558797435719E-2</v>
      </c>
      <c r="I56" s="10">
        <v>-5.5335597836474869E-2</v>
      </c>
      <c r="J56" s="10">
        <v>0.2103243162212293</v>
      </c>
      <c r="K56" s="10">
        <v>0.10041319443405662</v>
      </c>
      <c r="L56" s="11">
        <v>0.10830517266996727</v>
      </c>
    </row>
    <row r="57" spans="1:12">
      <c r="A57" t="str">
        <v>upper</v>
      </c>
      <c r="B57" s="12">
        <v>0.24723965875906628</v>
      </c>
      <c r="C57" s="13">
        <v>0.55379134171594746</v>
      </c>
      <c r="D57" s="14">
        <v>0.33311337561425258</v>
      </c>
      <c r="E57" s="14">
        <v>5.7557820058697036E-2</v>
      </c>
      <c r="F57" s="14">
        <v>0.19533559783647481</v>
      </c>
      <c r="G57" s="14">
        <v>0.55652651250805252</v>
      </c>
      <c r="H57" s="14">
        <v>8.5485747986625074E-2</v>
      </c>
      <c r="I57" s="14">
        <v>0.12644670894758592</v>
      </c>
      <c r="J57" s="14">
        <v>0.39210662300529009</v>
      </c>
      <c r="K57" s="14">
        <v>0.28219550121811743</v>
      </c>
      <c r="L57" s="15">
        <v>0.29008747945402807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2019-05-19T15:38:12Z</dcterms:modified>
</cp:coreProperties>
</file>