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A6E11B1C-2C67-F84D-940C-CD18B80053BA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B14" i="2" l="1"/>
  <c r="E17" i="2"/>
  <c r="A17" i="2"/>
  <c r="K19" i="2"/>
  <c r="J22" i="2"/>
  <c r="I25" i="2"/>
  <c r="H28" i="2"/>
  <c r="G31" i="2"/>
  <c r="C35" i="2"/>
  <c r="A41" i="2"/>
  <c r="J45" i="2"/>
  <c r="I38" i="2"/>
  <c r="D23" i="2"/>
  <c r="A45" i="2"/>
  <c r="K29" i="2"/>
  <c r="E14" i="2"/>
  <c r="G36" i="2"/>
  <c r="B21" i="2"/>
  <c r="D43" i="2"/>
  <c r="I27" i="2"/>
  <c r="F14" i="2"/>
  <c r="D20" i="2"/>
  <c r="C23" i="2"/>
  <c r="B26" i="2"/>
  <c r="A29" i="2"/>
  <c r="K31" i="2"/>
  <c r="G35" i="2"/>
  <c r="E41" i="2"/>
  <c r="F45" i="2"/>
  <c r="K34" i="2"/>
  <c r="E19" i="2"/>
  <c r="G41" i="2"/>
  <c r="A26" i="2"/>
  <c r="B47" i="2"/>
  <c r="I32" i="2"/>
  <c r="C17" i="2"/>
  <c r="E39" i="2"/>
  <c r="J23" i="2"/>
  <c r="G15" i="2"/>
  <c r="F18" i="2"/>
  <c r="E21" i="2"/>
  <c r="D24" i="2"/>
  <c r="C27" i="2"/>
  <c r="B30" i="2"/>
  <c r="A33" i="2"/>
  <c r="B38" i="2"/>
  <c r="I48" i="2"/>
  <c r="H42" i="2"/>
  <c r="A31" i="2"/>
  <c r="F15" i="2"/>
  <c r="H37" i="2"/>
  <c r="C22" i="2"/>
  <c r="C44" i="2"/>
  <c r="J28" i="2"/>
  <c r="D13" i="2"/>
  <c r="E55" i="2" s="1"/>
  <c r="F35" i="2"/>
  <c r="A20" i="2"/>
  <c r="K15" i="2"/>
  <c r="J18" i="2"/>
  <c r="I21" i="2"/>
  <c r="H24" i="2"/>
  <c r="G27" i="2"/>
  <c r="F30" i="2"/>
  <c r="E33" i="2"/>
  <c r="F38" i="2"/>
  <c r="E48" i="2"/>
  <c r="C42" i="2"/>
  <c r="B27" i="2"/>
  <c r="K47" i="2"/>
  <c r="J33" i="2"/>
  <c r="D18" i="2"/>
  <c r="F40" i="2"/>
  <c r="K24" i="2"/>
  <c r="D46" i="2"/>
  <c r="H31" i="2"/>
  <c r="B16" i="2"/>
  <c r="D38" i="2"/>
  <c r="G30" i="2"/>
  <c r="H26" i="2"/>
  <c r="K18" i="2"/>
  <c r="G47" i="2"/>
  <c r="H44" i="2"/>
  <c r="C37" i="2"/>
  <c r="F29" i="2"/>
  <c r="G25" i="2"/>
  <c r="J17" i="2"/>
  <c r="I46" i="2"/>
  <c r="J43" i="2"/>
  <c r="B36" i="2"/>
  <c r="C32" i="2"/>
  <c r="F24" i="2"/>
  <c r="I16" i="2"/>
  <c r="K45" i="2"/>
  <c r="I42" i="2"/>
  <c r="A35" i="2"/>
  <c r="B31" i="2"/>
  <c r="D27" i="2"/>
  <c r="E23" i="2"/>
  <c r="F19" i="2"/>
  <c r="D16" i="2"/>
  <c r="C19" i="2"/>
  <c r="B22" i="2"/>
  <c r="A25" i="2"/>
  <c r="E29" i="2"/>
  <c r="H36" i="2"/>
  <c r="D47" i="2"/>
  <c r="I40" i="2"/>
  <c r="J36" i="2"/>
  <c r="B29" i="2"/>
  <c r="C25" i="2"/>
  <c r="D21" i="2"/>
  <c r="G13" i="2"/>
  <c r="H55" i="2" s="1"/>
  <c r="F46" i="2"/>
  <c r="F43" i="2"/>
  <c r="H39" i="2"/>
  <c r="I35" i="2"/>
  <c r="J31" i="2"/>
  <c r="A28" i="2"/>
  <c r="B24" i="2"/>
  <c r="C20" i="2"/>
  <c r="E16" i="2"/>
  <c r="G48" i="2"/>
  <c r="H45" i="2"/>
  <c r="E42" i="2"/>
  <c r="G38" i="2"/>
  <c r="H34" i="2"/>
  <c r="I30" i="2"/>
  <c r="K26" i="2"/>
  <c r="A23" i="2"/>
  <c r="B19" i="2"/>
  <c r="D15" i="2"/>
  <c r="I47" i="2"/>
  <c r="J44" i="2"/>
  <c r="D41" i="2"/>
  <c r="F37" i="2"/>
  <c r="G33" i="2"/>
  <c r="H29" i="2"/>
  <c r="J25" i="2"/>
  <c r="K21" i="2"/>
  <c r="A18" i="2"/>
  <c r="C14" i="2"/>
  <c r="E34" i="2"/>
  <c r="I22" i="2"/>
  <c r="A15" i="2"/>
  <c r="B41" i="2"/>
  <c r="D33" i="2"/>
  <c r="H21" i="2"/>
  <c r="K13" i="2"/>
  <c r="L55" i="2" s="1"/>
  <c r="A40" i="2"/>
  <c r="E28" i="2"/>
  <c r="G20" i="2"/>
  <c r="J48" i="2"/>
  <c r="K38" i="2"/>
  <c r="H15" i="2"/>
  <c r="E13" i="2"/>
  <c r="F55" i="2" s="1"/>
  <c r="J14" i="2"/>
  <c r="I17" i="2"/>
  <c r="H20" i="2"/>
  <c r="G23" i="2"/>
  <c r="F26" i="2"/>
  <c r="K27" i="2"/>
  <c r="J30" i="2"/>
  <c r="D32" i="2"/>
  <c r="I33" i="2"/>
  <c r="G39" i="2"/>
  <c r="F42" i="2"/>
  <c r="E44" i="2"/>
  <c r="K32" i="2"/>
  <c r="F17" i="2"/>
  <c r="I13" i="2"/>
  <c r="J55" i="2" s="1"/>
  <c r="C15" i="2"/>
  <c r="H16" i="2"/>
  <c r="B18" i="2"/>
  <c r="G19" i="2"/>
  <c r="A21" i="2"/>
  <c r="F22" i="2"/>
  <c r="K23" i="2"/>
  <c r="E25" i="2"/>
  <c r="J26" i="2"/>
  <c r="D28" i="2"/>
  <c r="I29" i="2"/>
  <c r="C31" i="2"/>
  <c r="H32" i="2"/>
  <c r="B34" i="2"/>
  <c r="A37" i="2"/>
  <c r="K39" i="2"/>
  <c r="J42" i="2"/>
  <c r="K46" i="2"/>
  <c r="A44" i="2"/>
  <c r="C40" i="2"/>
  <c r="E36" i="2"/>
  <c r="F32" i="2"/>
  <c r="G28" i="2"/>
  <c r="I24" i="2"/>
  <c r="J20" i="2"/>
  <c r="K16" i="2"/>
  <c r="B13" i="2"/>
  <c r="C55" i="2" s="1"/>
  <c r="B46" i="2"/>
  <c r="A43" i="2"/>
  <c r="B39" i="2"/>
  <c r="D35" i="2"/>
  <c r="E31" i="2"/>
  <c r="F27" i="2"/>
  <c r="H23" i="2"/>
  <c r="I19" i="2"/>
  <c r="J15" i="2"/>
  <c r="C48" i="2"/>
  <c r="D45" i="2"/>
  <c r="K41" i="2"/>
  <c r="A38" i="2"/>
  <c r="C34" i="2"/>
  <c r="D30" i="2"/>
  <c r="E26" i="2"/>
  <c r="G22" i="2"/>
  <c r="H18" i="2"/>
  <c r="I14" i="2"/>
  <c r="E47" i="2"/>
  <c r="F44" i="2"/>
  <c r="J40" i="2"/>
  <c r="K36" i="2"/>
  <c r="B33" i="2"/>
  <c r="C29" i="2"/>
  <c r="D25" i="2"/>
  <c r="F21" i="2"/>
  <c r="G17" i="2"/>
  <c r="H13" i="2"/>
  <c r="I55" i="2" s="1"/>
  <c r="F34" i="2"/>
  <c r="K35" i="2"/>
  <c r="E37" i="2"/>
  <c r="J38" i="2"/>
  <c r="D40" i="2"/>
  <c r="I41" i="2"/>
  <c r="C43" i="2"/>
  <c r="A48" i="2"/>
  <c r="G46" i="2"/>
  <c r="B45" i="2"/>
  <c r="H43" i="2"/>
  <c r="H41" i="2"/>
  <c r="I39" i="2"/>
  <c r="J37" i="2"/>
  <c r="J35" i="2"/>
  <c r="K33" i="2"/>
  <c r="A32" i="2"/>
  <c r="A30" i="2"/>
  <c r="B28" i="2"/>
  <c r="C26" i="2"/>
  <c r="C24" i="2"/>
  <c r="D22" i="2"/>
  <c r="E20" i="2"/>
  <c r="E18" i="2"/>
  <c r="F16" i="2"/>
  <c r="G14" i="2"/>
  <c r="H48" i="2"/>
  <c r="C47" i="2"/>
  <c r="I45" i="2"/>
  <c r="D44" i="2"/>
  <c r="G42" i="2"/>
  <c r="G40" i="2"/>
  <c r="H38" i="2"/>
  <c r="I36" i="2"/>
  <c r="I34" i="2"/>
  <c r="J32" i="2"/>
  <c r="K30" i="2"/>
  <c r="K28" i="2"/>
  <c r="A27" i="2"/>
  <c r="B25" i="2"/>
  <c r="B23" i="2"/>
  <c r="C21" i="2"/>
  <c r="D19" i="2"/>
  <c r="D17" i="2"/>
  <c r="E15" i="2"/>
  <c r="F13" i="2"/>
  <c r="G55" i="2" s="1"/>
  <c r="J47" i="2"/>
  <c r="E46" i="2"/>
  <c r="K44" i="2"/>
  <c r="E43" i="2"/>
  <c r="F41" i="2"/>
  <c r="F39" i="2"/>
  <c r="G37" i="2"/>
  <c r="H35" i="2"/>
  <c r="H33" i="2"/>
  <c r="I31" i="2"/>
  <c r="J29" i="2"/>
  <c r="J27" i="2"/>
  <c r="K25" i="2"/>
  <c r="A24" i="2"/>
  <c r="A22" i="2"/>
  <c r="B20" i="2"/>
  <c r="C18" i="2"/>
  <c r="C16" i="2"/>
  <c r="D14" i="2"/>
  <c r="F48" i="2"/>
  <c r="A47" i="2"/>
  <c r="G45" i="2"/>
  <c r="B44" i="2"/>
  <c r="D42" i="2"/>
  <c r="E40" i="2"/>
  <c r="E38" i="2"/>
  <c r="F36" i="2"/>
  <c r="G34" i="2"/>
  <c r="G32" i="2"/>
  <c r="H30" i="2"/>
  <c r="I28" i="2"/>
  <c r="I26" i="2"/>
  <c r="J24" i="2"/>
  <c r="K22" i="2"/>
  <c r="K20" i="2"/>
  <c r="A19" i="2"/>
  <c r="B17" i="2"/>
  <c r="B15" i="2"/>
  <c r="C13" i="2"/>
  <c r="D55" i="2" s="1"/>
  <c r="J34" i="2"/>
  <c r="D36" i="2"/>
  <c r="I37" i="2"/>
  <c r="C39" i="2"/>
  <c r="H40" i="2"/>
  <c r="B42" i="2"/>
  <c r="G43" i="2"/>
  <c r="H47" i="2"/>
  <c r="C46" i="2"/>
  <c r="I44" i="2"/>
  <c r="B43" i="2"/>
  <c r="C41" i="2"/>
  <c r="D39" i="2"/>
  <c r="D37" i="2"/>
  <c r="E35" i="2"/>
  <c r="F33" i="2"/>
  <c r="F31" i="2"/>
  <c r="G29" i="2"/>
  <c r="H27" i="2"/>
  <c r="H25" i="2"/>
  <c r="I23" i="2"/>
  <c r="J21" i="2"/>
  <c r="J19" i="2"/>
  <c r="K17" i="2"/>
  <c r="A16" i="2"/>
  <c r="A14" i="2"/>
  <c r="D48" i="2"/>
  <c r="J46" i="2"/>
  <c r="E45" i="2"/>
  <c r="K43" i="2"/>
  <c r="A42" i="2"/>
  <c r="B40" i="2"/>
  <c r="C38" i="2"/>
  <c r="C36" i="2"/>
  <c r="D34" i="2"/>
  <c r="E32" i="2"/>
  <c r="E30" i="2"/>
  <c r="F28" i="2"/>
  <c r="G26" i="2"/>
  <c r="G24" i="2"/>
  <c r="H22" i="2"/>
  <c r="I20" i="2"/>
  <c r="I18" i="2"/>
  <c r="J16" i="2"/>
  <c r="K14" i="2"/>
  <c r="K48" i="2"/>
  <c r="F47" i="2"/>
  <c r="A46" i="2"/>
  <c r="G44" i="2"/>
  <c r="K42" i="2"/>
  <c r="K40" i="2"/>
  <c r="A39" i="2"/>
  <c r="B37" i="2"/>
  <c r="B35" i="2"/>
  <c r="C33" i="2"/>
  <c r="D31" i="2"/>
  <c r="D29" i="2"/>
  <c r="E27" i="2"/>
  <c r="F25" i="2"/>
  <c r="F23" i="2"/>
  <c r="G21" i="2"/>
  <c r="H19" i="2"/>
  <c r="H17" i="2"/>
  <c r="I15" i="2"/>
  <c r="J13" i="2"/>
  <c r="K55" i="2" s="1"/>
  <c r="B48" i="2"/>
  <c r="H46" i="2"/>
  <c r="C45" i="2"/>
  <c r="I43" i="2"/>
  <c r="J41" i="2"/>
  <c r="J39" i="2"/>
  <c r="K37" i="2"/>
  <c r="A36" i="2"/>
  <c r="A34" i="2"/>
  <c r="B32" i="2"/>
  <c r="C30" i="2"/>
  <c r="C28" i="2"/>
  <c r="D26" i="2"/>
  <c r="E24" i="2"/>
  <c r="E22" i="2"/>
  <c r="F20" i="2"/>
  <c r="G18" i="2"/>
  <c r="G16" i="2"/>
  <c r="H14" i="2"/>
  <c r="H56" i="2" a="1"/>
  <c r="J56" i="2" a="1"/>
  <c r="G56" i="2" a="1"/>
  <c r="I56" i="2" a="1"/>
  <c r="K56" i="2" a="1"/>
  <c r="L56" i="2" a="1"/>
  <c r="C56" i="2" a="1"/>
  <c r="D56" i="2" a="1"/>
  <c r="F56" i="2" a="1"/>
  <c r="A56" i="2" a="1"/>
  <c r="E56" i="2" a="1"/>
  <c r="E57" i="2" l="1"/>
  <c r="E58" i="2"/>
  <c r="E59" i="2"/>
  <c r="E61" i="2"/>
  <c r="E60" i="2"/>
  <c r="E56" i="2"/>
  <c r="A58" i="2"/>
  <c r="B58" i="2"/>
  <c r="A56" i="2"/>
  <c r="B56" i="2"/>
  <c r="B61" i="2"/>
  <c r="A61" i="2"/>
  <c r="B59" i="2"/>
  <c r="A57" i="2"/>
  <c r="A59" i="2"/>
  <c r="B57" i="2"/>
  <c r="A60" i="2"/>
  <c r="B60" i="2"/>
  <c r="F57" i="2"/>
  <c r="F59" i="2"/>
  <c r="F58" i="2"/>
  <c r="F60" i="2"/>
  <c r="F56" i="2"/>
  <c r="F61" i="2"/>
  <c r="D60" i="2"/>
  <c r="D56" i="2"/>
  <c r="D61" i="2"/>
  <c r="D57" i="2"/>
  <c r="D59" i="2"/>
  <c r="D58" i="2"/>
  <c r="C57" i="2"/>
  <c r="C58" i="2"/>
  <c r="C59" i="2"/>
  <c r="C61" i="2"/>
  <c r="C60" i="2"/>
  <c r="C56" i="2"/>
  <c r="L58" i="2"/>
  <c r="L59" i="2"/>
  <c r="L60" i="2"/>
  <c r="L61" i="2"/>
  <c r="L57" i="2"/>
  <c r="L56" i="2"/>
  <c r="K60" i="2"/>
  <c r="K58" i="2"/>
  <c r="K61" i="2"/>
  <c r="K56" i="2"/>
  <c r="K57" i="2"/>
  <c r="K59" i="2"/>
  <c r="I60" i="2"/>
  <c r="I58" i="2"/>
  <c r="I59" i="2"/>
  <c r="I57" i="2"/>
  <c r="I56" i="2"/>
  <c r="I61" i="2"/>
  <c r="G57" i="2"/>
  <c r="G56" i="2"/>
  <c r="G58" i="2"/>
  <c r="G60" i="2"/>
  <c r="G61" i="2"/>
  <c r="G59" i="2"/>
  <c r="J58" i="2"/>
  <c r="J59" i="2"/>
  <c r="J56" i="2"/>
  <c r="J57" i="2"/>
  <c r="J60" i="2"/>
  <c r="J61" i="2"/>
  <c r="H57" i="2"/>
  <c r="H60" i="2"/>
  <c r="H61" i="2"/>
  <c r="H58" i="2"/>
  <c r="H59" i="2"/>
  <c r="H56" i="2"/>
</calcChain>
</file>

<file path=xl/sharedStrings.xml><?xml version="1.0" encoding="utf-8"?>
<sst xmlns="http://schemas.openxmlformats.org/spreadsheetml/2006/main" count="294" uniqueCount="59">
  <si>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</si>
  <si>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</si>
  <si>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</si>
  <si>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</si>
  <si>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</si>
  <si>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</si>
  <si>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</si>
  <si>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</si>
  <si>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</si>
  <si>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</si>
  <si>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</si>
  <si>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</si>
  <si>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</si>
  <si>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</si>
  <si>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</si>
  <si>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</si>
  <si>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</si>
  <si>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</si>
  <si>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</si>
  <si>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</si>
  <si>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</si>
  <si>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</si>
  <si>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</si>
  <si>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</si>
  <si>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</si>
  <si>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</si>
  <si>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</si>
  <si>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</si>
  <si>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</si>
  <si>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</si>
  <si>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</si>
  <si>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</si>
  <si>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</si>
  <si>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</si>
  <si>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</si>
  <si>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Non-Key</t>
  </si>
  <si>
    <t>Inciting incident</t>
  </si>
  <si>
    <t>Climax 1</t>
  </si>
  <si>
    <t>Midpoint</t>
  </si>
  <si>
    <t>Disaster</t>
  </si>
  <si>
    <t>Crisis</t>
  </si>
  <si>
    <t>Climax 2</t>
  </si>
  <si>
    <t>Climax 3</t>
  </si>
  <si>
    <t>Wrap-up</t>
  </si>
  <si>
    <t>Obstacle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</si>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</sst>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7"/>
  <sheetViews>
    <sheetView tabSelected="1" workbookViewId="0">
      <selection activeCell="A7" sqref="A7:XFD7"/>
    </sheetView>
  </sheetViews>
  <sheetFormatPr baseColWidth="10" defaultRowHeight="16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36</v>
      </c>
      <c r="D2" t="s">
        <v>36</v>
      </c>
      <c r="E2" t="s">
        <v>35</v>
      </c>
      <c r="F2" t="s">
        <v>35</v>
      </c>
      <c r="G2" t="s">
        <v>35</v>
      </c>
      <c r="H2" t="s">
        <v>35</v>
      </c>
      <c r="I2" t="s">
        <v>37</v>
      </c>
      <c r="J2" t="s">
        <v>38</v>
      </c>
      <c r="K2" t="s">
        <v>35</v>
      </c>
      <c r="L2" t="s">
        <v>39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40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41</v>
      </c>
      <c r="AD2" t="s">
        <v>35</v>
      </c>
      <c r="AE2" t="s">
        <v>35</v>
      </c>
      <c r="AF2" t="s">
        <v>35</v>
      </c>
      <c r="AG2" t="s">
        <v>35</v>
      </c>
      <c r="AH2" t="s">
        <v>42</v>
      </c>
      <c r="AI2" t="s">
        <v>43</v>
      </c>
    </row>
    <row r="3" spans="1:35">
      <c r="A3" t="s">
        <v>35</v>
      </c>
      <c r="B3" t="s">
        <v>36</v>
      </c>
      <c r="C3" t="s">
        <v>35</v>
      </c>
      <c r="D3" t="s">
        <v>35</v>
      </c>
      <c r="E3" t="s">
        <v>37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44</v>
      </c>
      <c r="L3" t="s">
        <v>35</v>
      </c>
      <c r="M3" t="s">
        <v>35</v>
      </c>
      <c r="N3" t="s">
        <v>38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39</v>
      </c>
      <c r="U3" t="s">
        <v>35</v>
      </c>
      <c r="V3" t="s">
        <v>35</v>
      </c>
      <c r="W3" t="s">
        <v>40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41</v>
      </c>
      <c r="AD3" t="s">
        <v>35</v>
      </c>
      <c r="AE3" t="s">
        <v>35</v>
      </c>
      <c r="AF3" t="s">
        <v>42</v>
      </c>
      <c r="AG3" t="s">
        <v>35</v>
      </c>
      <c r="AH3" t="s">
        <v>35</v>
      </c>
      <c r="AI3" t="s">
        <v>43</v>
      </c>
    </row>
    <row r="4" spans="1:35">
      <c r="A4" t="s">
        <v>35</v>
      </c>
      <c r="B4" t="s">
        <v>36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38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44</v>
      </c>
      <c r="V4" t="s">
        <v>35</v>
      </c>
      <c r="W4" t="s">
        <v>36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40</v>
      </c>
      <c r="AE4" t="s">
        <v>35</v>
      </c>
      <c r="AF4" t="s">
        <v>35</v>
      </c>
      <c r="AG4" t="s">
        <v>41</v>
      </c>
      <c r="AH4" t="s">
        <v>35</v>
      </c>
      <c r="AI4" t="s">
        <v>43</v>
      </c>
    </row>
    <row r="5" spans="1:35">
      <c r="A5" t="s">
        <v>35</v>
      </c>
      <c r="B5" t="s">
        <v>37</v>
      </c>
      <c r="C5" t="s">
        <v>35</v>
      </c>
      <c r="D5" t="s">
        <v>36</v>
      </c>
      <c r="E5" t="s">
        <v>36</v>
      </c>
      <c r="F5" t="s">
        <v>35</v>
      </c>
      <c r="G5" t="s">
        <v>35</v>
      </c>
      <c r="H5" t="s">
        <v>38</v>
      </c>
      <c r="I5" t="s">
        <v>35</v>
      </c>
      <c r="J5" t="s">
        <v>44</v>
      </c>
      <c r="K5" t="s">
        <v>44</v>
      </c>
      <c r="L5" t="s">
        <v>39</v>
      </c>
      <c r="M5" t="s">
        <v>44</v>
      </c>
      <c r="N5" t="s">
        <v>35</v>
      </c>
      <c r="O5" t="s">
        <v>35</v>
      </c>
      <c r="P5" t="s">
        <v>41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44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44</v>
      </c>
      <c r="AD5" t="s">
        <v>35</v>
      </c>
      <c r="AE5" t="s">
        <v>35</v>
      </c>
      <c r="AF5" t="s">
        <v>42</v>
      </c>
      <c r="AG5" t="s">
        <v>35</v>
      </c>
      <c r="AH5" t="s">
        <v>35</v>
      </c>
      <c r="AI5" t="s">
        <v>43</v>
      </c>
    </row>
    <row r="6" spans="1:35">
      <c r="A6" t="s">
        <v>35</v>
      </c>
      <c r="B6" t="s">
        <v>36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37</v>
      </c>
      <c r="I6" t="s">
        <v>35</v>
      </c>
      <c r="J6" t="s">
        <v>35</v>
      </c>
      <c r="K6" t="s">
        <v>35</v>
      </c>
      <c r="L6" t="s">
        <v>44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38</v>
      </c>
      <c r="T6" t="s">
        <v>39</v>
      </c>
      <c r="U6" t="s">
        <v>35</v>
      </c>
      <c r="V6" t="s">
        <v>35</v>
      </c>
      <c r="W6" t="s">
        <v>40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41</v>
      </c>
      <c r="AD6" t="s">
        <v>35</v>
      </c>
      <c r="AE6" t="s">
        <v>35</v>
      </c>
      <c r="AF6" t="s">
        <v>35</v>
      </c>
      <c r="AG6" t="s">
        <v>35</v>
      </c>
      <c r="AH6" t="s">
        <v>42</v>
      </c>
      <c r="AI6" t="s">
        <v>43</v>
      </c>
    </row>
    <row r="7" spans="1:35">
      <c r="A7" t="s">
        <v>35</v>
      </c>
      <c r="B7" t="s">
        <v>35</v>
      </c>
      <c r="C7" t="s">
        <v>36</v>
      </c>
      <c r="D7" t="s">
        <v>35</v>
      </c>
      <c r="E7" t="s">
        <v>37</v>
      </c>
      <c r="F7" t="s">
        <v>35</v>
      </c>
      <c r="G7" t="s">
        <v>35</v>
      </c>
      <c r="H7" t="s">
        <v>44</v>
      </c>
      <c r="I7" t="s">
        <v>38</v>
      </c>
      <c r="J7" t="s">
        <v>39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41</v>
      </c>
      <c r="Y7" t="s">
        <v>35</v>
      </c>
      <c r="Z7" t="s">
        <v>35</v>
      </c>
      <c r="AA7" t="s">
        <v>35</v>
      </c>
      <c r="AB7" t="s">
        <v>35</v>
      </c>
      <c r="AC7" t="s">
        <v>40</v>
      </c>
      <c r="AD7" t="s">
        <v>35</v>
      </c>
      <c r="AE7" t="s">
        <v>35</v>
      </c>
      <c r="AF7" t="s">
        <v>35</v>
      </c>
      <c r="AG7" t="s">
        <v>42</v>
      </c>
      <c r="AH7" t="s">
        <v>43</v>
      </c>
      <c r="AI7" t="s">
        <v>35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61"/>
  <sheetViews>
    <sheetView topLeftCell="A52" workbookViewId="0">
      <selection activeCell="B56" sqref="B56:L61"/>
    </sheetView>
  </sheetViews>
  <sheetFormatPr baseColWidth="10" defaultRowHeight="16"/>
  <cols>
    <col min="1" max="1" width="16.33203125" bestFit="1" customWidth="1"/>
  </cols>
  <sheetData>
    <row r="1" spans="1:3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 s="1" t="s">
        <v>45</v>
      </c>
      <c r="B2">
        <f>COUNTIFS(Sheet1!A:A,Sheet2!$A2)</f>
        <v>0</v>
      </c>
      <c r="C2">
        <f>COUNTIFS(Sheet1!B:B,Sheet2!$A2)</f>
        <v>4</v>
      </c>
      <c r="D2">
        <f>COUNTIFS(Sheet1!C:C,Sheet2!$A2)</f>
        <v>2</v>
      </c>
      <c r="E2">
        <f>COUNTIFS(Sheet1!D:D,Sheet2!$A2)</f>
        <v>2</v>
      </c>
      <c r="F2">
        <f>COUNTIFS(Sheet1!E:E,Sheet2!$A2)</f>
        <v>1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1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  <c r="AF2">
        <f>COUNTIFS(Sheet1!AE:AE,Sheet2!$A2)</f>
        <v>0</v>
      </c>
      <c r="AG2">
        <f>COUNTIFS(Sheet1!AF:AF,Sheet2!$A2)</f>
        <v>0</v>
      </c>
      <c r="AH2">
        <f>COUNTIFS(Sheet1!AG:AG,Sheet2!$A2)</f>
        <v>0</v>
      </c>
      <c r="AI2">
        <f>COUNTIFS(Sheet1!AH:AH,Sheet2!$A2)</f>
        <v>0</v>
      </c>
      <c r="AJ2">
        <f>COUNTIFS(Sheet1!AI:AI,Sheet2!$A2)</f>
        <v>0</v>
      </c>
    </row>
    <row r="3" spans="1:36">
      <c r="A3" s="1" t="s">
        <v>46</v>
      </c>
      <c r="B3">
        <f>COUNTIFS(Sheet1!A:A,Sheet2!$A3)</f>
        <v>0</v>
      </c>
      <c r="C3">
        <f>COUNTIFS(Sheet1!B:B,Sheet2!$A3)</f>
        <v>1</v>
      </c>
      <c r="D3">
        <f>COUNTIFS(Sheet1!C:C,Sheet2!$A3)</f>
        <v>0</v>
      </c>
      <c r="E3">
        <f>COUNTIFS(Sheet1!D:D,Sheet2!$A3)</f>
        <v>0</v>
      </c>
      <c r="F3">
        <f>COUNTIFS(Sheet1!E:E,Sheet2!$A3)</f>
        <v>2</v>
      </c>
      <c r="G3">
        <f>COUNTIFS(Sheet1!F:F,Sheet2!$A3)</f>
        <v>0</v>
      </c>
      <c r="H3">
        <f>COUNTIFS(Sheet1!G:G,Sheet2!$A3)</f>
        <v>0</v>
      </c>
      <c r="I3">
        <f>COUNTIFS(Sheet1!H:H,Sheet2!$A3)</f>
        <v>1</v>
      </c>
      <c r="J3">
        <f>COUNTIFS(Sheet1!I:I,Sheet2!$A3)</f>
        <v>1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  <c r="AF3">
        <f>COUNTIFS(Sheet1!AE:AE,Sheet2!$A3)</f>
        <v>0</v>
      </c>
      <c r="AG3">
        <f>COUNTIFS(Sheet1!AF:AF,Sheet2!$A3)</f>
        <v>0</v>
      </c>
      <c r="AH3">
        <f>COUNTIFS(Sheet1!AG:AG,Sheet2!$A3)</f>
        <v>0</v>
      </c>
      <c r="AI3">
        <f>COUNTIFS(Sheet1!AH:AH,Sheet2!$A3)</f>
        <v>0</v>
      </c>
      <c r="AJ3">
        <f>COUNTIFS(Sheet1!AI:AI,Sheet2!$A3)</f>
        <v>0</v>
      </c>
    </row>
    <row r="4" spans="1:36">
      <c r="A4" s="1" t="s">
        <v>47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1</v>
      </c>
      <c r="J4">
        <f>COUNTIFS(Sheet1!I:I,Sheet2!$A4)</f>
        <v>0</v>
      </c>
      <c r="K4">
        <f>COUNTIFS(Sheet1!J:J,Sheet2!$A4)</f>
        <v>1</v>
      </c>
      <c r="L4">
        <f>COUNTIFS(Sheet1!K:K,Sheet2!$A4)</f>
        <v>2</v>
      </c>
      <c r="M4">
        <f>COUNTIFS(Sheet1!L:L,Sheet2!$A4)</f>
        <v>1</v>
      </c>
      <c r="N4">
        <f>COUNTIFS(Sheet1!M:M,Sheet2!$A4)</f>
        <v>1</v>
      </c>
      <c r="O4">
        <f>COUNTIFS(Sheet1!N:N,Sheet2!$A4)</f>
        <v>0</v>
      </c>
      <c r="P4">
        <f>COUNTIFS(Sheet1!O:O,Sheet2!$A4)</f>
        <v>0</v>
      </c>
      <c r="Q4">
        <f>COUNTIFS(Sheet1!P:P,Sheet2!$A4)</f>
        <v>0</v>
      </c>
      <c r="R4">
        <f>COUNTIFS(Sheet1!Q:Q,Sheet2!$A4)</f>
        <v>0</v>
      </c>
      <c r="S4">
        <f>COUNTIFS(Sheet1!R:R,Sheet2!$A4)</f>
        <v>0</v>
      </c>
      <c r="T4">
        <f>COUNTIFS(Sheet1!S:S,Sheet2!$A4)</f>
        <v>0</v>
      </c>
      <c r="U4">
        <f>COUNTIFS(Sheet1!T:T,Sheet2!$A4)</f>
        <v>0</v>
      </c>
      <c r="V4">
        <f>COUNTIFS(Sheet1!U:U,Sheet2!$A4)</f>
        <v>1</v>
      </c>
      <c r="W4">
        <f>COUNTIFS(Sheet1!V:V,Sheet2!$A4)</f>
        <v>0</v>
      </c>
      <c r="X4">
        <f>COUNTIFS(Sheet1!W:W,Sheet2!$A4)</f>
        <v>1</v>
      </c>
      <c r="Y4">
        <f>COUNTIFS(Sheet1!X:X,Sheet2!$A4)</f>
        <v>0</v>
      </c>
      <c r="Z4">
        <f>COUNTIFS(Sheet1!Y:Y,Sheet2!$A4)</f>
        <v>0</v>
      </c>
      <c r="AA4">
        <f>COUNTIFS(Sheet1!Z:Z,Sheet2!$A4)</f>
        <v>0</v>
      </c>
      <c r="AB4">
        <f>COUNTIFS(Sheet1!AA:AA,Sheet2!$A4)</f>
        <v>0</v>
      </c>
      <c r="AC4">
        <f>COUNTIFS(Sheet1!AB:AB,Sheet2!$A4)</f>
        <v>0</v>
      </c>
      <c r="AD4">
        <f>COUNTIFS(Sheet1!AC:AC,Sheet2!$A4)</f>
        <v>1</v>
      </c>
      <c r="AE4">
        <f>COUNTIFS(Sheet1!AD:AD,Sheet2!$A4)</f>
        <v>0</v>
      </c>
      <c r="AF4">
        <f>COUNTIFS(Sheet1!AE:AE,Sheet2!$A4)</f>
        <v>0</v>
      </c>
      <c r="AG4">
        <f>COUNTIFS(Sheet1!AF:AF,Sheet2!$A4)</f>
        <v>0</v>
      </c>
      <c r="AH4">
        <f>COUNTIFS(Sheet1!AG:AG,Sheet2!$A4)</f>
        <v>0</v>
      </c>
      <c r="AI4">
        <f>COUNTIFS(Sheet1!AH:AH,Sheet2!$A4)</f>
        <v>0</v>
      </c>
      <c r="AJ4">
        <f>COUNTIFS(Sheet1!AI:AI,Sheet2!$A4)</f>
        <v>0</v>
      </c>
    </row>
    <row r="5" spans="1:36">
      <c r="A5" s="1" t="s">
        <v>48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1</v>
      </c>
      <c r="J5">
        <f>COUNTIFS(Sheet1!I:I,Sheet2!$A5)</f>
        <v>1</v>
      </c>
      <c r="K5">
        <f>COUNTIFS(Sheet1!J:J,Sheet2!$A5)</f>
        <v>1</v>
      </c>
      <c r="L5">
        <f>COUNTIFS(Sheet1!K:K,Sheet2!$A5)</f>
        <v>0</v>
      </c>
      <c r="M5">
        <f>COUNTIFS(Sheet1!L:L,Sheet2!$A5)</f>
        <v>1</v>
      </c>
      <c r="N5">
        <f>COUNTIFS(Sheet1!M:M,Sheet2!$A5)</f>
        <v>0</v>
      </c>
      <c r="O5">
        <f>COUNTIFS(Sheet1!N:N,Sheet2!$A5)</f>
        <v>1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  <c r="T5">
        <f>COUNTIFS(Sheet1!S:S,Sheet2!$A5)</f>
        <v>1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0</v>
      </c>
      <c r="AD5">
        <f>COUNTIFS(Sheet1!AC:AC,Sheet2!$A5)</f>
        <v>0</v>
      </c>
      <c r="AE5">
        <f>COUNTIFS(Sheet1!AD:AD,Sheet2!$A5)</f>
        <v>0</v>
      </c>
      <c r="AF5">
        <f>COUNTIFS(Sheet1!AE:AE,Sheet2!$A5)</f>
        <v>0</v>
      </c>
      <c r="AG5">
        <f>COUNTIFS(Sheet1!AF:AF,Sheet2!$A5)</f>
        <v>0</v>
      </c>
      <c r="AH5">
        <f>COUNTIFS(Sheet1!AG:AG,Sheet2!$A5)</f>
        <v>0</v>
      </c>
      <c r="AI5">
        <f>COUNTIFS(Sheet1!AH:AH,Sheet2!$A5)</f>
        <v>0</v>
      </c>
      <c r="AJ5">
        <f>COUNTIFS(Sheet1!AI:AI,Sheet2!$A5)</f>
        <v>0</v>
      </c>
    </row>
    <row r="6" spans="1:36">
      <c r="A6" s="1" t="s">
        <v>49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1</v>
      </c>
      <c r="L6">
        <f>COUNTIFS(Sheet1!K:K,Sheet2!$A6)</f>
        <v>0</v>
      </c>
      <c r="M6">
        <f>COUNTIFS(Sheet1!L:L,Sheet2!$A6)</f>
        <v>2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2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0</v>
      </c>
      <c r="AE6">
        <f>COUNTIFS(Sheet1!AD:AD,Sheet2!$A6)</f>
        <v>0</v>
      </c>
      <c r="AF6">
        <f>COUNTIFS(Sheet1!AE:AE,Sheet2!$A6)</f>
        <v>0</v>
      </c>
      <c r="AG6">
        <f>COUNTIFS(Sheet1!AF:AF,Sheet2!$A6)</f>
        <v>0</v>
      </c>
      <c r="AH6">
        <f>COUNTIFS(Sheet1!AG:AG,Sheet2!$A6)</f>
        <v>0</v>
      </c>
      <c r="AI6">
        <f>COUNTIFS(Sheet1!AH:AH,Sheet2!$A6)</f>
        <v>0</v>
      </c>
      <c r="AJ6">
        <f>COUNTIFS(Sheet1!AI:AI,Sheet2!$A6)</f>
        <v>0</v>
      </c>
    </row>
    <row r="7" spans="1:36">
      <c r="A7" s="1" t="s">
        <v>50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3</v>
      </c>
      <c r="Y7">
        <f>COUNTIFS(Sheet1!X:X,Sheet2!$A7)</f>
        <v>0</v>
      </c>
      <c r="Z7">
        <f>COUNTIFS(Sheet1!Y:Y,Sheet2!$A7)</f>
        <v>0</v>
      </c>
      <c r="AA7">
        <f>COUNTIFS(Sheet1!Z:Z,Sheet2!$A7)</f>
        <v>0</v>
      </c>
      <c r="AB7">
        <f>COUNTIFS(Sheet1!AA:AA,Sheet2!$A7)</f>
        <v>0</v>
      </c>
      <c r="AC7">
        <f>COUNTIFS(Sheet1!AB:AB,Sheet2!$A7)</f>
        <v>0</v>
      </c>
      <c r="AD7">
        <f>COUNTIFS(Sheet1!AC:AC,Sheet2!$A7)</f>
        <v>1</v>
      </c>
      <c r="AE7">
        <f>COUNTIFS(Sheet1!AD:AD,Sheet2!$A7)</f>
        <v>1</v>
      </c>
      <c r="AF7">
        <f>COUNTIFS(Sheet1!AE:AE,Sheet2!$A7)</f>
        <v>0</v>
      </c>
      <c r="AG7">
        <f>COUNTIFS(Sheet1!AF:AF,Sheet2!$A7)</f>
        <v>0</v>
      </c>
      <c r="AH7">
        <f>COUNTIFS(Sheet1!AG:AG,Sheet2!$A7)</f>
        <v>0</v>
      </c>
      <c r="AI7">
        <f>COUNTIFS(Sheet1!AH:AH,Sheet2!$A7)</f>
        <v>0</v>
      </c>
      <c r="AJ7">
        <f>COUNTIFS(Sheet1!AI:AI,Sheet2!$A7)</f>
        <v>0</v>
      </c>
    </row>
    <row r="8" spans="1:36">
      <c r="A8" s="1" t="s">
        <v>51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1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0</v>
      </c>
      <c r="X8">
        <f>COUNTIFS(Sheet1!W:W,Sheet2!$A8)</f>
        <v>0</v>
      </c>
      <c r="Y8">
        <f>COUNTIFS(Sheet1!X:X,Sheet2!$A8)</f>
        <v>1</v>
      </c>
      <c r="Z8">
        <f>COUNTIFS(Sheet1!Y:Y,Sheet2!$A8)</f>
        <v>0</v>
      </c>
      <c r="AA8">
        <f>COUNTIFS(Sheet1!Z:Z,Sheet2!$A8)</f>
        <v>0</v>
      </c>
      <c r="AB8">
        <f>COUNTIFS(Sheet1!AA:AA,Sheet2!$A8)</f>
        <v>0</v>
      </c>
      <c r="AC8">
        <f>COUNTIFS(Sheet1!AB:AB,Sheet2!$A8)</f>
        <v>0</v>
      </c>
      <c r="AD8">
        <f>COUNTIFS(Sheet1!AC:AC,Sheet2!$A8)</f>
        <v>3</v>
      </c>
      <c r="AE8">
        <f>COUNTIFS(Sheet1!AD:AD,Sheet2!$A8)</f>
        <v>0</v>
      </c>
      <c r="AF8">
        <f>COUNTIFS(Sheet1!AE:AE,Sheet2!$A8)</f>
        <v>0</v>
      </c>
      <c r="AG8">
        <f>COUNTIFS(Sheet1!AF:AF,Sheet2!$A8)</f>
        <v>0</v>
      </c>
      <c r="AH8">
        <f>COUNTIFS(Sheet1!AG:AG,Sheet2!$A8)</f>
        <v>1</v>
      </c>
      <c r="AI8">
        <f>COUNTIFS(Sheet1!AH:AH,Sheet2!$A8)</f>
        <v>0</v>
      </c>
      <c r="AJ8">
        <f>COUNTIFS(Sheet1!AI:AI,Sheet2!$A8)</f>
        <v>0</v>
      </c>
    </row>
    <row r="9" spans="1:36">
      <c r="A9" s="1" t="s">
        <v>52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0</v>
      </c>
      <c r="AC9">
        <f>COUNTIFS(Sheet1!AB:AB,Sheet2!$A9)</f>
        <v>0</v>
      </c>
      <c r="AD9">
        <f>COUNTIFS(Sheet1!AC:AC,Sheet2!$A9)</f>
        <v>0</v>
      </c>
      <c r="AE9">
        <f>COUNTIFS(Sheet1!AD:AD,Sheet2!$A9)</f>
        <v>0</v>
      </c>
      <c r="AF9">
        <f>COUNTIFS(Sheet1!AE:AE,Sheet2!$A9)</f>
        <v>0</v>
      </c>
      <c r="AG9">
        <f>COUNTIFS(Sheet1!AF:AF,Sheet2!$A9)</f>
        <v>2</v>
      </c>
      <c r="AH9">
        <f>COUNTIFS(Sheet1!AG:AG,Sheet2!$A9)</f>
        <v>1</v>
      </c>
      <c r="AI9">
        <f>COUNTIFS(Sheet1!AH:AH,Sheet2!$A9)</f>
        <v>2</v>
      </c>
      <c r="AJ9">
        <f>COUNTIFS(Sheet1!AI:AI,Sheet2!$A9)</f>
        <v>0</v>
      </c>
    </row>
    <row r="10" spans="1:36">
      <c r="A10" s="1" t="s">
        <v>53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0</v>
      </c>
      <c r="AE10">
        <f>COUNTIFS(Sheet1!AD:AD,Sheet2!$A10)</f>
        <v>0</v>
      </c>
      <c r="AF10">
        <f>COUNTIFS(Sheet1!AE:AE,Sheet2!$A10)</f>
        <v>0</v>
      </c>
      <c r="AG10">
        <f>COUNTIFS(Sheet1!AF:AF,Sheet2!$A10)</f>
        <v>0</v>
      </c>
      <c r="AH10">
        <f>COUNTIFS(Sheet1!AG:AG,Sheet2!$A10)</f>
        <v>0</v>
      </c>
      <c r="AI10">
        <f>COUNTIFS(Sheet1!AH:AH,Sheet2!$A10)</f>
        <v>1</v>
      </c>
      <c r="AJ10">
        <f>COUNTIFS(Sheet1!AI:AI,Sheet2!$A10)</f>
        <v>5</v>
      </c>
    </row>
    <row r="11" spans="1:36">
      <c r="A11" s="1" t="s">
        <v>54</v>
      </c>
      <c r="B11">
        <f>COUNTIFS(Sheet1!A:A,Sheet2!$A11)</f>
        <v>6</v>
      </c>
      <c r="C11">
        <f>COUNTIFS(Sheet1!B:B,Sheet2!$A11)</f>
        <v>1</v>
      </c>
      <c r="D11">
        <f>COUNTIFS(Sheet1!C:C,Sheet2!$A11)</f>
        <v>4</v>
      </c>
      <c r="E11">
        <f>COUNTIFS(Sheet1!D:D,Sheet2!$A11)</f>
        <v>4</v>
      </c>
      <c r="F11">
        <f>COUNTIFS(Sheet1!E:E,Sheet2!$A11)</f>
        <v>3</v>
      </c>
      <c r="G11">
        <f>COUNTIFS(Sheet1!F:F,Sheet2!$A11)</f>
        <v>6</v>
      </c>
      <c r="H11">
        <f>COUNTIFS(Sheet1!G:G,Sheet2!$A11)</f>
        <v>6</v>
      </c>
      <c r="I11">
        <f>COUNTIFS(Sheet1!H:H,Sheet2!$A11)</f>
        <v>3</v>
      </c>
      <c r="J11">
        <f>COUNTIFS(Sheet1!I:I,Sheet2!$A11)</f>
        <v>4</v>
      </c>
      <c r="K11">
        <f>COUNTIFS(Sheet1!J:J,Sheet2!$A11)</f>
        <v>3</v>
      </c>
      <c r="L11">
        <f>COUNTIFS(Sheet1!K:K,Sheet2!$A11)</f>
        <v>4</v>
      </c>
      <c r="M11">
        <f>COUNTIFS(Sheet1!L:L,Sheet2!$A11)</f>
        <v>2</v>
      </c>
      <c r="N11">
        <f>COUNTIFS(Sheet1!M:M,Sheet2!$A11)</f>
        <v>5</v>
      </c>
      <c r="O11">
        <f>COUNTIFS(Sheet1!N:N,Sheet2!$A11)</f>
        <v>5</v>
      </c>
      <c r="P11">
        <f>COUNTIFS(Sheet1!O:O,Sheet2!$A11)</f>
        <v>6</v>
      </c>
      <c r="Q11">
        <f>COUNTIFS(Sheet1!P:P,Sheet2!$A11)</f>
        <v>5</v>
      </c>
      <c r="R11">
        <f>COUNTIFS(Sheet1!Q:Q,Sheet2!$A11)</f>
        <v>6</v>
      </c>
      <c r="S11">
        <f>COUNTIFS(Sheet1!R:R,Sheet2!$A11)</f>
        <v>6</v>
      </c>
      <c r="T11">
        <f>COUNTIFS(Sheet1!S:S,Sheet2!$A11)</f>
        <v>5</v>
      </c>
      <c r="U11">
        <f>COUNTIFS(Sheet1!T:T,Sheet2!$A11)</f>
        <v>4</v>
      </c>
      <c r="V11">
        <f>COUNTIFS(Sheet1!U:U,Sheet2!$A11)</f>
        <v>5</v>
      </c>
      <c r="W11">
        <f>COUNTIFS(Sheet1!V:V,Sheet2!$A11)</f>
        <v>6</v>
      </c>
      <c r="X11">
        <f>COUNTIFS(Sheet1!W:W,Sheet2!$A11)</f>
        <v>1</v>
      </c>
      <c r="Y11">
        <f>COUNTIFS(Sheet1!X:X,Sheet2!$A11)</f>
        <v>5</v>
      </c>
      <c r="Z11">
        <f>COUNTIFS(Sheet1!Y:Y,Sheet2!$A11)</f>
        <v>6</v>
      </c>
      <c r="AA11">
        <f>COUNTIFS(Sheet1!Z:Z,Sheet2!$A11)</f>
        <v>6</v>
      </c>
      <c r="AB11">
        <f>COUNTIFS(Sheet1!AA:AA,Sheet2!$A11)</f>
        <v>6</v>
      </c>
      <c r="AC11">
        <f>COUNTIFS(Sheet1!AB:AB,Sheet2!$A11)</f>
        <v>6</v>
      </c>
      <c r="AD11">
        <f>COUNTIFS(Sheet1!AC:AC,Sheet2!$A11)</f>
        <v>1</v>
      </c>
      <c r="AE11">
        <f>COUNTIFS(Sheet1!AD:AD,Sheet2!$A11)</f>
        <v>5</v>
      </c>
      <c r="AF11">
        <f>COUNTIFS(Sheet1!AE:AE,Sheet2!$A11)</f>
        <v>6</v>
      </c>
      <c r="AG11">
        <f>COUNTIFS(Sheet1!AF:AF,Sheet2!$A11)</f>
        <v>4</v>
      </c>
      <c r="AH11">
        <f>COUNTIFS(Sheet1!AG:AG,Sheet2!$A11)</f>
        <v>4</v>
      </c>
      <c r="AI11">
        <f>COUNTIFS(Sheet1!AH:AH,Sheet2!$A11)</f>
        <v>3</v>
      </c>
      <c r="AJ11">
        <f>COUNTIFS(Sheet1!AI:AI,Sheet2!$A11)</f>
        <v>1</v>
      </c>
    </row>
    <row r="13" spans="1:36">
      <c r="A13">
        <f t="array" ref="A13:K48">TRANSPOSE(A1:AJ11)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36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</row>
    <row r="15" spans="1:36">
      <c r="A15" t="str">
        <v>Scene 2</v>
      </c>
      <c r="B15">
        <v>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36">
      <c r="A16" t="str">
        <v>Scene 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</row>
    <row r="17" spans="1:11">
      <c r="A17" t="str">
        <v>Scene 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</row>
    <row r="18" spans="1:11">
      <c r="A18" t="str">
        <v>Scene 5</v>
      </c>
      <c r="B18">
        <v>1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</row>
    <row r="21" spans="1:11">
      <c r="A21" t="str">
        <v>Scene 8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</row>
    <row r="22" spans="1:11">
      <c r="A22" t="str">
        <v>Scene 9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</row>
    <row r="23" spans="1:11">
      <c r="A23" t="str">
        <v>Scene 10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3</v>
      </c>
    </row>
    <row r="24" spans="1:11">
      <c r="A24" t="str">
        <v>Scene 11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>
      <c r="A25" t="str">
        <v>Scene 12</v>
      </c>
      <c r="B25">
        <v>0</v>
      </c>
      <c r="C25">
        <v>0</v>
      </c>
      <c r="D25">
        <v>1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  <c r="K25">
        <v>2</v>
      </c>
    </row>
    <row r="26" spans="1:11">
      <c r="A26" t="str">
        <v>Scene 13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5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</row>
    <row r="33" spans="1:11">
      <c r="A33" t="str">
        <v>Scene 20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4</v>
      </c>
    </row>
    <row r="34" spans="1:11">
      <c r="A34" t="str">
        <v>Scene 21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</row>
    <row r="35" spans="1:11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</row>
    <row r="36" spans="1:11">
      <c r="A36" t="str">
        <v>Scene 23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1</v>
      </c>
    </row>
    <row r="37" spans="1:11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5</v>
      </c>
    </row>
    <row r="38" spans="1:11">
      <c r="A38" t="str">
        <v>Scene 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</row>
    <row r="39" spans="1:11">
      <c r="A39" t="str">
        <v>Scene 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</v>
      </c>
    </row>
    <row r="40" spans="1:11">
      <c r="A40" t="str">
        <v>Scene 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</v>
      </c>
    </row>
    <row r="41" spans="1:11">
      <c r="A41" t="str">
        <v>Scene 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</v>
      </c>
    </row>
    <row r="42" spans="1:11">
      <c r="A42" t="str">
        <v>Scene 29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3</v>
      </c>
      <c r="I42">
        <v>0</v>
      </c>
      <c r="J42">
        <v>0</v>
      </c>
      <c r="K42">
        <v>1</v>
      </c>
    </row>
    <row r="43" spans="1:11">
      <c r="A43" t="str">
        <v>Scene 30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5</v>
      </c>
    </row>
    <row r="44" spans="1:11">
      <c r="A44" t="str">
        <v>Scene 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</row>
    <row r="45" spans="1:11">
      <c r="A45" t="str">
        <v>Scene 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4</v>
      </c>
    </row>
    <row r="46" spans="1:11">
      <c r="A46" t="str">
        <v>Scene 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4</v>
      </c>
    </row>
    <row r="47" spans="1:11">
      <c r="A47" t="str">
        <v>Scene 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1</v>
      </c>
      <c r="K47">
        <v>3</v>
      </c>
    </row>
    <row r="48" spans="1:11">
      <c r="A48" t="str">
        <v>Scene 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1</v>
      </c>
    </row>
    <row r="50" spans="1:12">
      <c r="A50" t="s">
        <v>55</v>
      </c>
    </row>
    <row r="52" spans="1:12">
      <c r="A52" t="s">
        <v>56</v>
      </c>
      <c r="B52" s="2">
        <v>0.05</v>
      </c>
    </row>
    <row r="53" spans="1:12">
      <c r="A53" t="s">
        <v>57</v>
      </c>
      <c r="B53" s="3">
        <v>2</v>
      </c>
    </row>
    <row r="55" spans="1:12">
      <c r="B55" t="s">
        <v>58</v>
      </c>
      <c r="C55" t="str">
        <f>B13</f>
        <v>Inciting incident</v>
      </c>
      <c r="D55" t="str">
        <f t="shared" ref="D55:L55" si="0">C13</f>
        <v>Climax 1</v>
      </c>
      <c r="E55" t="str">
        <f t="shared" si="0"/>
        <v>Obstacle</v>
      </c>
      <c r="F55" t="str">
        <f t="shared" si="0"/>
        <v>Midpoint</v>
      </c>
      <c r="G55" t="str">
        <f t="shared" si="0"/>
        <v>Disaster</v>
      </c>
      <c r="H55" t="str">
        <f t="shared" si="0"/>
        <v>Crisis</v>
      </c>
      <c r="I55" t="str">
        <f t="shared" si="0"/>
        <v>Climax 2</v>
      </c>
      <c r="J55" t="str">
        <f t="shared" si="0"/>
        <v>Climax 3</v>
      </c>
      <c r="K55" t="str">
        <f t="shared" si="0"/>
        <v>Wrap-up</v>
      </c>
      <c r="L55" t="str">
        <f t="shared" si="0"/>
        <v>Non-key</v>
      </c>
    </row>
    <row r="56" spans="1:12">
      <c r="A56" t="str">
        <f t="array" ref="A56:B61">[1]!KAPPA(B14:K48,0,TRUE,B52,B53)</f>
        <v>kappa</v>
      </c>
      <c r="B56" s="4">
        <v>0.21387055462516008</v>
      </c>
      <c r="C56" s="5">
        <f t="array" ref="C56:C61">[1]!KAPPA(B14:K48, 1,,B52,B53)</f>
        <v>0.28599999999999998</v>
      </c>
      <c r="D56" s="6">
        <f t="array" ref="D56:D61">[1]!KAPPA(B14:K48, 2,,B52,B53)</f>
        <v>5.7560975609756045E-2</v>
      </c>
      <c r="E56" s="6">
        <f t="array" ref="E56:E61">[1]!KAPPA(B14:K48, 3,,B52,B53)</f>
        <v>1.6583747927031598E-3</v>
      </c>
      <c r="F56" s="6">
        <f t="array" ref="F56:F61">[1]!KAPPA(B14:K48, 4,,B52,B53)</f>
        <v>-2.9411764705882384E-2</v>
      </c>
      <c r="G56" s="6">
        <f t="array" ref="G56:G61">[1]!KAPPA(B14:K48, 5,,B52,B53)</f>
        <v>0.13951219512195118</v>
      </c>
      <c r="H56" s="6">
        <f t="array" ref="H56:H61">[1]!KAPPA(B14:K48, 6,,B52,B53)</f>
        <v>0.22146341463414629</v>
      </c>
      <c r="I56" s="6">
        <f t="array" ref="I56:I61">[1]!KAPPA(B14:K48, 7,,B52,B53)</f>
        <v>0.1764705882352941</v>
      </c>
      <c r="J56" s="6">
        <f t="array" ref="J56:J61">[1]!KAPPA(B14:K48, 8,,B52,B53)</f>
        <v>0.13951219512195118</v>
      </c>
      <c r="K56" s="6">
        <f t="array" ref="K56:K61">[1]!KAPPA(B14:K48, 9,,B52,B53)</f>
        <v>0.65686274509803921</v>
      </c>
      <c r="L56" s="7">
        <f t="array" ref="L56:L61">[1]!KAPPA(B14:K48, 10,,B52,B53)</f>
        <v>0.25352597179222575</v>
      </c>
    </row>
    <row r="57" spans="1:12">
      <c r="A57" t="str">
        <v>s.e.</v>
      </c>
      <c r="B57" s="8">
        <v>2.2583904396748331E-2</v>
      </c>
      <c r="C57" s="9">
        <v>4.3643578047198477E-2</v>
      </c>
      <c r="D57" s="10">
        <v>4.3643578047198477E-2</v>
      </c>
      <c r="E57" s="10">
        <v>4.3643578047198477E-2</v>
      </c>
      <c r="F57" s="10">
        <v>4.3643578047198477E-2</v>
      </c>
      <c r="G57" s="10">
        <v>4.3643578047198477E-2</v>
      </c>
      <c r="H57" s="10">
        <v>4.3643578047198477E-2</v>
      </c>
      <c r="I57" s="10">
        <v>4.3643578047198477E-2</v>
      </c>
      <c r="J57" s="10">
        <v>4.3643578047198477E-2</v>
      </c>
      <c r="K57" s="10">
        <v>4.3643578047198477E-2</v>
      </c>
      <c r="L57" s="11">
        <v>4.3643578047198477E-2</v>
      </c>
    </row>
    <row r="58" spans="1:12">
      <c r="A58" t="str">
        <v>z-stat</v>
      </c>
      <c r="B58" s="8">
        <v>9.4700433932032375</v>
      </c>
      <c r="C58" s="9">
        <v>6.5530832437868503</v>
      </c>
      <c r="D58" s="10">
        <v>1.3188876390360698</v>
      </c>
      <c r="E58" s="10">
        <v>3.7998140090844651E-2</v>
      </c>
      <c r="F58" s="10">
        <v>-0.67390819043468309</v>
      </c>
      <c r="G58" s="10">
        <v>3.1966259725789508</v>
      </c>
      <c r="H58" s="10">
        <v>5.0743643061218311</v>
      </c>
      <c r="I58" s="10">
        <v>4.0434491426080941</v>
      </c>
      <c r="J58" s="10">
        <v>3.1966259725789508</v>
      </c>
      <c r="K58" s="10">
        <v>15.050616253041239</v>
      </c>
      <c r="L58" s="11">
        <v>5.8090097818755675</v>
      </c>
    </row>
    <row r="59" spans="1:12">
      <c r="A59" t="str">
        <v>p-value</v>
      </c>
      <c r="B59" s="8">
        <v>0</v>
      </c>
      <c r="C59" s="9">
        <v>5.6361137978910847E-11</v>
      </c>
      <c r="D59" s="10">
        <v>0.18720667919902723</v>
      </c>
      <c r="E59" s="10">
        <v>0.96968916495131574</v>
      </c>
      <c r="F59" s="10">
        <v>0.50036968461552211</v>
      </c>
      <c r="G59" s="10">
        <v>1.3904509663440479E-3</v>
      </c>
      <c r="H59" s="10">
        <v>3.8879355690468742E-7</v>
      </c>
      <c r="I59" s="10">
        <v>5.2670585141578741E-5</v>
      </c>
      <c r="J59" s="10">
        <v>1.3904509663440479E-3</v>
      </c>
      <c r="K59" s="10">
        <v>0</v>
      </c>
      <c r="L59" s="11">
        <v>6.2843417136804192E-9</v>
      </c>
    </row>
    <row r="60" spans="1:12">
      <c r="A60" t="str">
        <v>lower</v>
      </c>
      <c r="B60" s="8">
        <v>0.1696069153772376</v>
      </c>
      <c r="C60" s="9">
        <v>0.20046015887102803</v>
      </c>
      <c r="D60" s="10">
        <v>-2.7978865519215895E-2</v>
      </c>
      <c r="E60" s="10">
        <v>-8.3881466336268778E-2</v>
      </c>
      <c r="F60" s="10">
        <v>-0.11495160583485432</v>
      </c>
      <c r="G60" s="10">
        <v>5.3972353992979241E-2</v>
      </c>
      <c r="H60" s="10">
        <v>0.13592357350517434</v>
      </c>
      <c r="I60" s="10">
        <v>9.0930747106322166E-2</v>
      </c>
      <c r="J60" s="10">
        <v>5.3972353992979241E-2</v>
      </c>
      <c r="K60" s="10">
        <v>0.57132290396906726</v>
      </c>
      <c r="L60" s="11">
        <v>0.1679861306632538</v>
      </c>
    </row>
    <row r="61" spans="1:12">
      <c r="A61" t="str">
        <v>upper</v>
      </c>
      <c r="B61" s="12">
        <v>0.25813419387308256</v>
      </c>
      <c r="C61" s="13">
        <v>0.37153984112897193</v>
      </c>
      <c r="D61" s="14">
        <v>0.14310081673872799</v>
      </c>
      <c r="E61" s="14">
        <v>8.7198215921675093E-2</v>
      </c>
      <c r="F61" s="14">
        <v>5.6128076423089555E-2</v>
      </c>
      <c r="G61" s="14">
        <v>0.22505203625092313</v>
      </c>
      <c r="H61" s="14">
        <v>0.30700325576311821</v>
      </c>
      <c r="I61" s="14">
        <v>0.26201042936426605</v>
      </c>
      <c r="J61" s="14">
        <v>0.22505203625092313</v>
      </c>
      <c r="K61" s="14">
        <v>0.74240258622701116</v>
      </c>
      <c r="L61" s="15">
        <v>0.3390658129211977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2019-05-19T15:42:29Z</dcterms:modified>
</cp:coreProperties>
</file>