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carbon/Documents/Semester-5/Data Analysis &amp; Visualization/"/>
    </mc:Choice>
  </mc:AlternateContent>
  <xr:revisionPtr revIDLastSave="0" documentId="8_{DDB901CC-93D3-A74D-B83D-0ED788219B52}" xr6:coauthVersionLast="47" xr6:coauthVersionMax="47" xr10:uidLastSave="{00000000-0000-0000-0000-000000000000}"/>
  <bookViews>
    <workbookView xWindow="0" yWindow="500" windowWidth="33600" windowHeight="19500" xr2:uid="{00000000-000D-0000-FFFF-FFFF00000000}"/>
  </bookViews>
  <sheets>
    <sheet name="Linear Regression Example" sheetId="4" r:id="rId1"/>
    <sheet name="Multi-Variant LR" sheetId="5" r:id="rId2"/>
    <sheet name="Logistic Regression" sheetId="1" r:id="rId3"/>
    <sheet name="Nueral Network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H6" i="2" s="1"/>
  <c r="C6" i="2"/>
  <c r="D6" i="2" s="1"/>
  <c r="E6" i="2" s="1"/>
  <c r="I6" i="2" s="1"/>
  <c r="J6" i="2" s="1"/>
  <c r="K6" i="2" s="1"/>
  <c r="F5" i="2"/>
  <c r="G5" i="2" s="1"/>
  <c r="H5" i="2" s="1"/>
  <c r="C5" i="2"/>
  <c r="D5" i="2" s="1"/>
  <c r="E5" i="2" s="1"/>
  <c r="I5" i="2" s="1"/>
  <c r="J5" i="2" s="1"/>
  <c r="K5" i="2" s="1"/>
  <c r="F4" i="2"/>
  <c r="G4" i="2" s="1"/>
  <c r="H4" i="2" s="1"/>
  <c r="D4" i="2"/>
  <c r="E4" i="2" s="1"/>
  <c r="I4" i="2" s="1"/>
  <c r="J4" i="2" s="1"/>
  <c r="K4" i="2" s="1"/>
  <c r="C4" i="2"/>
  <c r="G3" i="2"/>
  <c r="H3" i="2" s="1"/>
  <c r="F3" i="2"/>
  <c r="C3" i="2"/>
  <c r="D3" i="2" s="1"/>
  <c r="E3" i="2" s="1"/>
  <c r="C10" i="1"/>
  <c r="D10" i="1" s="1"/>
  <c r="C4" i="1"/>
  <c r="D4" i="1" s="1"/>
  <c r="I2" i="1"/>
  <c r="C7" i="1" s="1"/>
  <c r="I1" i="1"/>
  <c r="A7" i="5"/>
  <c r="A8" i="5" s="1"/>
  <c r="A6" i="5"/>
  <c r="A5" i="5"/>
  <c r="C4" i="5"/>
  <c r="C5" i="5" s="1"/>
  <c r="C6" i="5" s="1"/>
  <c r="C7" i="5" s="1"/>
  <c r="C8" i="5" s="1"/>
  <c r="C9" i="5" s="1"/>
  <c r="C10" i="5" s="1"/>
  <c r="C11" i="5" s="1"/>
  <c r="A4" i="5"/>
  <c r="C3" i="5"/>
  <c r="B3" i="5"/>
  <c r="B4" i="5" s="1"/>
  <c r="A3" i="5"/>
  <c r="D2" i="5"/>
  <c r="E2" i="5" s="1"/>
  <c r="A9" i="4"/>
  <c r="A10" i="4" s="1"/>
  <c r="A8" i="4"/>
  <c r="C8" i="4" s="1"/>
  <c r="C7" i="4"/>
  <c r="C6" i="4"/>
  <c r="C5" i="4"/>
  <c r="C4" i="4"/>
  <c r="D4" i="4" s="1"/>
  <c r="E4" i="4" s="1"/>
  <c r="B4" i="4"/>
  <c r="B5" i="4" s="1"/>
  <c r="D3" i="4"/>
  <c r="E3" i="4" s="1"/>
  <c r="C3" i="4"/>
  <c r="B3" i="4"/>
  <c r="C2" i="4"/>
  <c r="D2" i="4" s="1"/>
  <c r="G2" i="5" l="1"/>
  <c r="F2" i="5"/>
  <c r="D5" i="4"/>
  <c r="E5" i="4" s="1"/>
  <c r="B6" i="4"/>
  <c r="B7" i="4" s="1"/>
  <c r="D7" i="1"/>
  <c r="G7" i="1"/>
  <c r="F7" i="1"/>
  <c r="E7" i="1"/>
  <c r="B5" i="5"/>
  <c r="D4" i="5"/>
  <c r="E4" i="5" s="1"/>
  <c r="E2" i="4"/>
  <c r="C10" i="4"/>
  <c r="A11" i="4"/>
  <c r="A9" i="5"/>
  <c r="I3" i="2"/>
  <c r="J3" i="2" s="1"/>
  <c r="K3" i="2" s="1"/>
  <c r="C3" i="1"/>
  <c r="F4" i="1"/>
  <c r="C6" i="1"/>
  <c r="C9" i="1"/>
  <c r="D3" i="5"/>
  <c r="E3" i="5" s="1"/>
  <c r="C9" i="4"/>
  <c r="G4" i="1"/>
  <c r="G10" i="1"/>
  <c r="C2" i="1"/>
  <c r="C5" i="1"/>
  <c r="C11" i="1"/>
  <c r="C8" i="1"/>
  <c r="E4" i="1"/>
  <c r="E10" i="1"/>
  <c r="F10" i="1" s="1"/>
  <c r="C12" i="1"/>
  <c r="C13" i="1"/>
  <c r="G12" i="1" l="1"/>
  <c r="E12" i="1"/>
  <c r="F12" i="1" s="1"/>
  <c r="D12" i="1"/>
  <c r="G3" i="1"/>
  <c r="E3" i="1"/>
  <c r="F3" i="1" s="1"/>
  <c r="D3" i="1"/>
  <c r="G3" i="5"/>
  <c r="F3" i="5"/>
  <c r="D6" i="4"/>
  <c r="G2" i="1"/>
  <c r="E2" i="1"/>
  <c r="E15" i="1" s="1"/>
  <c r="I5" i="1" s="1"/>
  <c r="D2" i="1"/>
  <c r="C11" i="4"/>
  <c r="E8" i="1"/>
  <c r="F8" i="1" s="1"/>
  <c r="D8" i="1"/>
  <c r="G8" i="1"/>
  <c r="G9" i="1"/>
  <c r="E9" i="1"/>
  <c r="F9" i="1" s="1"/>
  <c r="D9" i="1"/>
  <c r="A10" i="5"/>
  <c r="D5" i="5"/>
  <c r="E5" i="5" s="1"/>
  <c r="B6" i="5"/>
  <c r="D7" i="4"/>
  <c r="E7" i="4" s="1"/>
  <c r="B8" i="4"/>
  <c r="F4" i="5"/>
  <c r="G4" i="5"/>
  <c r="G11" i="1"/>
  <c r="F11" i="1"/>
  <c r="E11" i="1"/>
  <c r="D11" i="1"/>
  <c r="E13" i="1"/>
  <c r="D13" i="1"/>
  <c r="F13" i="1"/>
  <c r="G13" i="1"/>
  <c r="G5" i="1"/>
  <c r="F5" i="1"/>
  <c r="E5" i="1"/>
  <c r="D5" i="1"/>
  <c r="G6" i="1"/>
  <c r="E6" i="1"/>
  <c r="F6" i="1" s="1"/>
  <c r="D6" i="1"/>
  <c r="B7" i="5" l="1"/>
  <c r="D6" i="5"/>
  <c r="E6" i="5" s="1"/>
  <c r="F2" i="1"/>
  <c r="F15" i="1" s="1"/>
  <c r="I6" i="1" s="1"/>
  <c r="E6" i="4"/>
  <c r="A11" i="5"/>
  <c r="B9" i="4"/>
  <c r="D8" i="4"/>
  <c r="E8" i="4" s="1"/>
  <c r="G5" i="5"/>
  <c r="F5" i="5"/>
  <c r="G6" i="5" l="1"/>
  <c r="F6" i="5"/>
  <c r="B8" i="5"/>
  <c r="D7" i="5"/>
  <c r="E7" i="5" s="1"/>
  <c r="B10" i="4"/>
  <c r="D9" i="4"/>
  <c r="E9" i="4" l="1"/>
  <c r="B11" i="4"/>
  <c r="D11" i="4" s="1"/>
  <c r="E11" i="4" s="1"/>
  <c r="D10" i="4"/>
  <c r="E10" i="4" s="1"/>
  <c r="B9" i="5"/>
  <c r="D8" i="5"/>
  <c r="E8" i="5" s="1"/>
  <c r="F7" i="5"/>
  <c r="G7" i="5"/>
  <c r="B10" i="5" l="1"/>
  <c r="D9" i="5"/>
  <c r="E9" i="5" s="1"/>
  <c r="E13" i="4"/>
  <c r="G8" i="4" s="1"/>
  <c r="F8" i="5"/>
  <c r="G8" i="5"/>
  <c r="D13" i="4"/>
  <c r="G7" i="4" s="1"/>
  <c r="F9" i="5" l="1"/>
  <c r="G9" i="5"/>
  <c r="B11" i="5"/>
  <c r="D11" i="5" s="1"/>
  <c r="E11" i="5" s="1"/>
  <c r="D10" i="5"/>
  <c r="E10" i="5" s="1"/>
  <c r="F10" i="5" l="1"/>
  <c r="G10" i="5"/>
  <c r="E13" i="5"/>
  <c r="J7" i="5" s="1"/>
  <c r="G11" i="5"/>
  <c r="G13" i="5" s="1"/>
  <c r="J9" i="5" s="1"/>
  <c r="F11" i="5"/>
  <c r="F13" i="5" s="1"/>
  <c r="J8" i="5" s="1"/>
</calcChain>
</file>

<file path=xl/sharedStrings.xml><?xml version="1.0" encoding="utf-8"?>
<sst xmlns="http://schemas.openxmlformats.org/spreadsheetml/2006/main" count="59" uniqueCount="49">
  <si>
    <t>X</t>
  </si>
  <si>
    <t>Y</t>
  </si>
  <si>
    <t>y_hat</t>
  </si>
  <si>
    <t>error</t>
  </si>
  <si>
    <t>WF</t>
  </si>
  <si>
    <t>bias</t>
  </si>
  <si>
    <t>weight</t>
  </si>
  <si>
    <t>Lr</t>
  </si>
  <si>
    <t>examples</t>
  </si>
  <si>
    <t>new b</t>
  </si>
  <si>
    <t>new w</t>
  </si>
  <si>
    <t>Sum Errors</t>
  </si>
  <si>
    <t>Z</t>
  </si>
  <si>
    <t>zHat</t>
  </si>
  <si>
    <t>WF1</t>
  </si>
  <si>
    <t>WF2</t>
  </si>
  <si>
    <t>bais</t>
  </si>
  <si>
    <t>w1</t>
  </si>
  <si>
    <t>w2</t>
  </si>
  <si>
    <t>LR</t>
  </si>
  <si>
    <t>new Bais</t>
  </si>
  <si>
    <t>nw1</t>
  </si>
  <si>
    <t>nw2</t>
  </si>
  <si>
    <t>Sum Error</t>
  </si>
  <si>
    <t>Height (cm)</t>
  </si>
  <si>
    <t>Label</t>
  </si>
  <si>
    <t>sig</t>
  </si>
  <si>
    <t>f(X)</t>
  </si>
  <si>
    <t>y_pred</t>
  </si>
  <si>
    <t>b</t>
  </si>
  <si>
    <t>w</t>
  </si>
  <si>
    <t>lr</t>
  </si>
  <si>
    <t>nb</t>
  </si>
  <si>
    <t>nw</t>
  </si>
  <si>
    <t>Neural Network Example (Toy Example)</t>
  </si>
  <si>
    <t>X1</t>
  </si>
  <si>
    <t>X2</t>
  </si>
  <si>
    <t>A1</t>
  </si>
  <si>
    <t>SIG(A1)</t>
  </si>
  <si>
    <t>H1</t>
  </si>
  <si>
    <t>A2</t>
  </si>
  <si>
    <t>SIG(A2)</t>
  </si>
  <si>
    <t>H2</t>
  </si>
  <si>
    <t>A3</t>
  </si>
  <si>
    <t>H(X)</t>
  </si>
  <si>
    <t>Prediction</t>
  </si>
  <si>
    <t>AND</t>
  </si>
  <si>
    <t>NOT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</si>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</sst>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Example'!$B$1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Example'!$A$2:$A$21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Regression Example'!$B$2:$B$21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5-B541-93BB-9F9E99E4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04155"/>
        <c:axId val="982826705"/>
      </c:scatterChart>
      <c:valAx>
        <c:axId val="3020041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26705"/>
        <c:crosses val="autoZero"/>
        <c:crossBetween val="midCat"/>
      </c:valAx>
      <c:valAx>
        <c:axId val="9828267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041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customXml" Target="../ink/ink10.xml"/><Relationship Id="rId26" Type="http://schemas.openxmlformats.org/officeDocument/2006/relationships/image" Target="../media/image11.png"/><Relationship Id="rId39" Type="http://schemas.openxmlformats.org/officeDocument/2006/relationships/customXml" Target="../ink/ink21.xml"/><Relationship Id="rId21" Type="http://schemas.openxmlformats.org/officeDocument/2006/relationships/customXml" Target="../ink/ink12.xml"/><Relationship Id="rId34" Type="http://schemas.openxmlformats.org/officeDocument/2006/relationships/image" Target="../media/image15.png"/><Relationship Id="rId7" Type="http://schemas.openxmlformats.org/officeDocument/2006/relationships/image" Target="../media/image3.png"/><Relationship Id="rId12" Type="http://schemas.openxmlformats.org/officeDocument/2006/relationships/image" Target="../media/image5.png"/><Relationship Id="rId17" Type="http://schemas.openxmlformats.org/officeDocument/2006/relationships/customXml" Target="../ink/ink9.xml"/><Relationship Id="rId25" Type="http://schemas.openxmlformats.org/officeDocument/2006/relationships/customXml" Target="../ink/ink14.xml"/><Relationship Id="rId33" Type="http://schemas.openxmlformats.org/officeDocument/2006/relationships/customXml" Target="../ink/ink18.xml"/><Relationship Id="rId38" Type="http://schemas.openxmlformats.org/officeDocument/2006/relationships/image" Target="../media/image17.png"/><Relationship Id="rId2" Type="http://schemas.openxmlformats.org/officeDocument/2006/relationships/customXml" Target="../ink/ink1.xml"/><Relationship Id="rId16" Type="http://schemas.openxmlformats.org/officeDocument/2006/relationships/image" Target="../media/image7.png"/><Relationship Id="rId20" Type="http://schemas.openxmlformats.org/officeDocument/2006/relationships/image" Target="../media/image8.png"/><Relationship Id="rId29" Type="http://schemas.openxmlformats.org/officeDocument/2006/relationships/customXml" Target="../ink/ink16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customXml" Target="../ink/ink6.xml"/><Relationship Id="rId24" Type="http://schemas.openxmlformats.org/officeDocument/2006/relationships/image" Target="../media/image10.png"/><Relationship Id="rId32" Type="http://schemas.openxmlformats.org/officeDocument/2006/relationships/image" Target="../media/image14.png"/><Relationship Id="rId37" Type="http://schemas.openxmlformats.org/officeDocument/2006/relationships/customXml" Target="../ink/ink20.xml"/><Relationship Id="rId40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customXml" Target="../ink/ink8.xml"/><Relationship Id="rId23" Type="http://schemas.openxmlformats.org/officeDocument/2006/relationships/customXml" Target="../ink/ink13.xml"/><Relationship Id="rId28" Type="http://schemas.openxmlformats.org/officeDocument/2006/relationships/image" Target="../media/image12.png"/><Relationship Id="rId36" Type="http://schemas.openxmlformats.org/officeDocument/2006/relationships/image" Target="../media/image16.png"/><Relationship Id="rId10" Type="http://schemas.openxmlformats.org/officeDocument/2006/relationships/customXml" Target="../ink/ink5.xml"/><Relationship Id="rId19" Type="http://schemas.openxmlformats.org/officeDocument/2006/relationships/customXml" Target="../ink/ink11.xml"/><Relationship Id="rId31" Type="http://schemas.openxmlformats.org/officeDocument/2006/relationships/customXml" Target="../ink/ink17.xml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image" Target="../media/image6.png"/><Relationship Id="rId22" Type="http://schemas.openxmlformats.org/officeDocument/2006/relationships/image" Target="../media/image9.png"/><Relationship Id="rId27" Type="http://schemas.openxmlformats.org/officeDocument/2006/relationships/customXml" Target="../ink/ink15.xml"/><Relationship Id="rId30" Type="http://schemas.openxmlformats.org/officeDocument/2006/relationships/image" Target="../media/image13.png"/><Relationship Id="rId35" Type="http://schemas.openxmlformats.org/officeDocument/2006/relationships/customXml" Target="../ink/ink19.xml"/><Relationship Id="rId8" Type="http://schemas.openxmlformats.org/officeDocument/2006/relationships/customXml" Target="../ink/ink4.xm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</xdr:colOff>
      <xdr:row>0</xdr:row>
      <xdr:rowOff>41275</xdr:rowOff>
    </xdr:from>
    <xdr:to>
      <xdr:col>11</xdr:col>
      <xdr:colOff>568960</xdr:colOff>
      <xdr:row>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179240</xdr:colOff>
      <xdr:row>20</xdr:row>
      <xdr:rowOff>135893</xdr:rowOff>
    </xdr:from>
    <xdr:to>
      <xdr:col>3</xdr:col>
      <xdr:colOff>179600</xdr:colOff>
      <xdr:row>20</xdr:row>
      <xdr:rowOff>136253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F8BAF97F-16DF-511F-D16A-206E86D3C3C5}"/>
                </a:ext>
              </a:extLst>
            </xdr14:cNvPr>
            <xdr14:cNvContentPartPr/>
          </xdr14:nvContentPartPr>
          <xdr14:nvPr macro=""/>
          <xdr14:xfrm>
            <a:off x="2287440" y="4030560"/>
            <a:ext cx="360" cy="3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F8BAF97F-16DF-511F-D16A-206E86D3C3C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79880" y="4023000"/>
              <a:ext cx="154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300240</xdr:colOff>
      <xdr:row>13</xdr:row>
      <xdr:rowOff>120227</xdr:rowOff>
    </xdr:from>
    <xdr:to>
      <xdr:col>1</xdr:col>
      <xdr:colOff>491027</xdr:colOff>
      <xdr:row>16</xdr:row>
      <xdr:rowOff>90427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4E39F09-4FEF-ABCB-D500-B41F2A231D1F}"/>
                </a:ext>
              </a:extLst>
            </xdr14:cNvPr>
            <xdr14:cNvContentPartPr/>
          </xdr14:nvContentPartPr>
          <xdr14:nvPr macro=""/>
          <xdr14:xfrm>
            <a:off x="300240" y="2651760"/>
            <a:ext cx="893520" cy="55440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4E39F09-4FEF-ABCB-D500-B41F2A231D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2680" y="2644195"/>
              <a:ext cx="908640" cy="569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261693</xdr:colOff>
      <xdr:row>16</xdr:row>
      <xdr:rowOff>191947</xdr:rowOff>
    </xdr:from>
    <xdr:to>
      <xdr:col>3</xdr:col>
      <xdr:colOff>762080</xdr:colOff>
      <xdr:row>19</xdr:row>
      <xdr:rowOff>1947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9EF0EB2-254A-3940-4D31-A4CCA2FFD9F0}"/>
                </a:ext>
              </a:extLst>
            </xdr14:cNvPr>
            <xdr14:cNvContentPartPr/>
          </xdr14:nvContentPartPr>
          <xdr14:nvPr macro=""/>
          <xdr14:xfrm>
            <a:off x="1667160" y="3307680"/>
            <a:ext cx="1203120" cy="39420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9EF0EB2-254A-3940-4D31-A4CCA2FFD9F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59958" y="3300127"/>
              <a:ext cx="1218245" cy="4093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391320</xdr:colOff>
      <xdr:row>18</xdr:row>
      <xdr:rowOff>10200</xdr:rowOff>
    </xdr:from>
    <xdr:to>
      <xdr:col>2</xdr:col>
      <xdr:colOff>54333</xdr:colOff>
      <xdr:row>21</xdr:row>
      <xdr:rowOff>133040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4592A358-5572-4884-83CF-996CE7817C1C}"/>
                </a:ext>
              </a:extLst>
            </xdr14:cNvPr>
            <xdr14:cNvContentPartPr/>
          </xdr14:nvContentPartPr>
          <xdr14:nvPr macro=""/>
          <xdr14:xfrm>
            <a:off x="391320" y="3515400"/>
            <a:ext cx="1068480" cy="70704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4592A358-5572-4884-83CF-996CE7817C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83760" y="3507840"/>
              <a:ext cx="1083600" cy="72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417920</xdr:colOff>
      <xdr:row>22</xdr:row>
      <xdr:rowOff>131627</xdr:rowOff>
    </xdr:from>
    <xdr:to>
      <xdr:col>3</xdr:col>
      <xdr:colOff>418280</xdr:colOff>
      <xdr:row>22</xdr:row>
      <xdr:rowOff>131987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40E0AB69-E619-B0B6-C98F-B5D4E088C836}"/>
                </a:ext>
              </a:extLst>
            </xdr14:cNvPr>
            <xdr14:cNvContentPartPr/>
          </xdr14:nvContentPartPr>
          <xdr14:nvPr macro=""/>
          <xdr14:xfrm>
            <a:off x="2526120" y="4415760"/>
            <a:ext cx="360" cy="36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40E0AB69-E619-B0B6-C98F-B5D4E088C83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18560" y="4408200"/>
              <a:ext cx="154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406800</xdr:colOff>
      <xdr:row>21</xdr:row>
      <xdr:rowOff>160400</xdr:rowOff>
    </xdr:from>
    <xdr:to>
      <xdr:col>1</xdr:col>
      <xdr:colOff>128507</xdr:colOff>
      <xdr:row>24</xdr:row>
      <xdr:rowOff>69760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35A6AC25-5BD1-F766-4464-207F9DA8FAF9}"/>
                </a:ext>
              </a:extLst>
            </xdr14:cNvPr>
            <xdr14:cNvContentPartPr/>
          </xdr14:nvContentPartPr>
          <xdr14:nvPr macro=""/>
          <xdr14:xfrm>
            <a:off x="406800" y="4249800"/>
            <a:ext cx="424440" cy="4935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35A6AC25-5BD1-F766-4464-207F9DA8FAF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99240" y="4242240"/>
              <a:ext cx="439560" cy="50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502547</xdr:colOff>
      <xdr:row>21</xdr:row>
      <xdr:rowOff>194240</xdr:rowOff>
    </xdr:from>
    <xdr:to>
      <xdr:col>2</xdr:col>
      <xdr:colOff>685773</xdr:colOff>
      <xdr:row>23</xdr:row>
      <xdr:rowOff>90253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225A52B5-4506-E735-6ACA-0246A866C9A5}"/>
                </a:ext>
              </a:extLst>
            </xdr14:cNvPr>
            <xdr14:cNvContentPartPr/>
          </xdr14:nvContentPartPr>
          <xdr14:nvPr macro=""/>
          <xdr14:xfrm>
            <a:off x="1205280" y="4283640"/>
            <a:ext cx="885960" cy="28548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225A52B5-4506-E735-6ACA-0246A866C9A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97720" y="4276080"/>
              <a:ext cx="90108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176720</xdr:colOff>
      <xdr:row>21</xdr:row>
      <xdr:rowOff>3080</xdr:rowOff>
    </xdr:from>
    <xdr:to>
      <xdr:col>4</xdr:col>
      <xdr:colOff>29067</xdr:colOff>
      <xdr:row>24</xdr:row>
      <xdr:rowOff>74080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3E64E7C-5C36-3809-98C2-9A8C565C6CDC}"/>
                </a:ext>
              </a:extLst>
            </xdr14:cNvPr>
            <xdr14:cNvContentPartPr/>
          </xdr14:nvContentPartPr>
          <xdr14:nvPr macro=""/>
          <xdr14:xfrm>
            <a:off x="2284920" y="4092480"/>
            <a:ext cx="834480" cy="65520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3E64E7C-5C36-3809-98C2-9A8C565C6CD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77360" y="4084920"/>
              <a:ext cx="849600" cy="66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822920</xdr:colOff>
      <xdr:row>25</xdr:row>
      <xdr:rowOff>45667</xdr:rowOff>
    </xdr:from>
    <xdr:to>
      <xdr:col>3</xdr:col>
      <xdr:colOff>823280</xdr:colOff>
      <xdr:row>25</xdr:row>
      <xdr:rowOff>46027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92C5901-67EB-2666-787F-5416FE6678F3}"/>
                </a:ext>
              </a:extLst>
            </xdr14:cNvPr>
            <xdr14:cNvContentPartPr/>
          </xdr14:nvContentPartPr>
          <xdr14:nvPr macro=""/>
          <xdr14:xfrm>
            <a:off x="2931120" y="4914000"/>
            <a:ext cx="360" cy="3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092C5901-67EB-2666-787F-5416FE6678F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23560" y="4906440"/>
              <a:ext cx="154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7893</xdr:colOff>
      <xdr:row>32</xdr:row>
      <xdr:rowOff>63133</xdr:rowOff>
    </xdr:from>
    <xdr:to>
      <xdr:col>2</xdr:col>
      <xdr:colOff>8253</xdr:colOff>
      <xdr:row>32</xdr:row>
      <xdr:rowOff>63493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702A6BC-863A-33E9-7091-B3A56F3FC793}"/>
                </a:ext>
              </a:extLst>
            </xdr14:cNvPr>
            <xdr14:cNvContentPartPr/>
          </xdr14:nvContentPartPr>
          <xdr14:nvPr macro=""/>
          <xdr14:xfrm>
            <a:off x="1413360" y="6294600"/>
            <a:ext cx="360" cy="36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702A6BC-863A-33E9-7091-B3A56F3FC79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05800" y="6287040"/>
              <a:ext cx="154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409667</xdr:colOff>
      <xdr:row>24</xdr:row>
      <xdr:rowOff>138160</xdr:rowOff>
    </xdr:from>
    <xdr:to>
      <xdr:col>2</xdr:col>
      <xdr:colOff>331173</xdr:colOff>
      <xdr:row>27</xdr:row>
      <xdr:rowOff>158400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C61FC1AB-B2B5-A99A-698D-C64355057EC0}"/>
                </a:ext>
              </a:extLst>
            </xdr14:cNvPr>
            <xdr14:cNvContentPartPr/>
          </xdr14:nvContentPartPr>
          <xdr14:nvPr macro=""/>
          <xdr14:xfrm>
            <a:off x="1112400" y="4811760"/>
            <a:ext cx="624240" cy="60444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C61FC1AB-B2B5-A99A-698D-C64355057EC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04844" y="4804200"/>
              <a:ext cx="638991" cy="61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412920</xdr:colOff>
      <xdr:row>26</xdr:row>
      <xdr:rowOff>16173</xdr:rowOff>
    </xdr:from>
    <xdr:to>
      <xdr:col>1</xdr:col>
      <xdr:colOff>57587</xdr:colOff>
      <xdr:row>27</xdr:row>
      <xdr:rowOff>184320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716B8819-BCDF-BAB7-4058-044F55ECDD30}"/>
                </a:ext>
              </a:extLst>
            </xdr14:cNvPr>
            <xdr14:cNvContentPartPr/>
          </xdr14:nvContentPartPr>
          <xdr14:nvPr macro=""/>
          <xdr14:xfrm>
            <a:off x="412920" y="5079240"/>
            <a:ext cx="347400" cy="36288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716B8819-BCDF-BAB7-4058-044F55ECDD3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05352" y="5071680"/>
              <a:ext cx="362536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598653</xdr:colOff>
      <xdr:row>25</xdr:row>
      <xdr:rowOff>105427</xdr:rowOff>
    </xdr:from>
    <xdr:to>
      <xdr:col>4</xdr:col>
      <xdr:colOff>153987</xdr:colOff>
      <xdr:row>26</xdr:row>
      <xdr:rowOff>190773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16754B84-85B2-1397-3201-3F4FAF85CC38}"/>
                </a:ext>
              </a:extLst>
            </xdr14:cNvPr>
            <xdr14:cNvContentPartPr/>
          </xdr14:nvContentPartPr>
          <xdr14:nvPr macro=""/>
          <xdr14:xfrm>
            <a:off x="2004120" y="4973760"/>
            <a:ext cx="1240200" cy="28008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16754B84-85B2-1397-3201-3F4FAF85CC3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996560" y="4966200"/>
              <a:ext cx="125532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29</xdr:row>
      <xdr:rowOff>178613</xdr:rowOff>
    </xdr:from>
    <xdr:to>
      <xdr:col>0</xdr:col>
      <xdr:colOff>678600</xdr:colOff>
      <xdr:row>31</xdr:row>
      <xdr:rowOff>167867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6F70CA72-62E8-C14D-4CA0-61778A1F7D59}"/>
                </a:ext>
              </a:extLst>
            </xdr14:cNvPr>
            <xdr14:cNvContentPartPr/>
          </xdr14:nvContentPartPr>
          <xdr14:nvPr macro=""/>
          <xdr14:xfrm>
            <a:off x="323640" y="5825880"/>
            <a:ext cx="354960" cy="37872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6F70CA72-62E8-C14D-4CA0-61778A1F7D5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6080" y="5818320"/>
              <a:ext cx="370080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320387</xdr:colOff>
      <xdr:row>29</xdr:row>
      <xdr:rowOff>13373</xdr:rowOff>
    </xdr:from>
    <xdr:to>
      <xdr:col>2</xdr:col>
      <xdr:colOff>212373</xdr:colOff>
      <xdr:row>30</xdr:row>
      <xdr:rowOff>170720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6FBF238-8729-26B3-0734-529BD6592C2D}"/>
                </a:ext>
              </a:extLst>
            </xdr14:cNvPr>
            <xdr14:cNvContentPartPr/>
          </xdr14:nvContentPartPr>
          <xdr14:nvPr macro=""/>
          <xdr14:xfrm>
            <a:off x="1023120" y="5660640"/>
            <a:ext cx="594720" cy="35208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6FBF238-8729-26B3-0734-529BD6592C2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15560" y="5653080"/>
              <a:ext cx="60984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299133</xdr:colOff>
      <xdr:row>28</xdr:row>
      <xdr:rowOff>157707</xdr:rowOff>
    </xdr:from>
    <xdr:to>
      <xdr:col>4</xdr:col>
      <xdr:colOff>368187</xdr:colOff>
      <xdr:row>31</xdr:row>
      <xdr:rowOff>144467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C2E4282A-FF51-83F1-EEE9-2799056F2AF5}"/>
                </a:ext>
              </a:extLst>
            </xdr14:cNvPr>
            <xdr14:cNvContentPartPr/>
          </xdr14:nvContentPartPr>
          <xdr14:nvPr macro=""/>
          <xdr14:xfrm>
            <a:off x="1704600" y="5610240"/>
            <a:ext cx="1753920" cy="57096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C2E4282A-FF51-83F1-EEE9-2799056F2AF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697040" y="5602680"/>
              <a:ext cx="176868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527000</xdr:colOff>
      <xdr:row>40</xdr:row>
      <xdr:rowOff>43547</xdr:rowOff>
    </xdr:from>
    <xdr:to>
      <xdr:col>3</xdr:col>
      <xdr:colOff>533480</xdr:colOff>
      <xdr:row>40</xdr:row>
      <xdr:rowOff>71627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67DE448-4C0C-E492-E4BE-EBF9BDFBEFAE}"/>
                </a:ext>
              </a:extLst>
            </xdr14:cNvPr>
            <xdr14:cNvContentPartPr/>
          </xdr14:nvContentPartPr>
          <xdr14:nvPr macro=""/>
          <xdr14:xfrm>
            <a:off x="2635200" y="7832880"/>
            <a:ext cx="6480" cy="2808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67DE448-4C0C-E492-E4BE-EBF9BDFBEFA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627640" y="7825320"/>
              <a:ext cx="2124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134547</xdr:colOff>
      <xdr:row>32</xdr:row>
      <xdr:rowOff>94453</xdr:rowOff>
    </xdr:from>
    <xdr:to>
      <xdr:col>4</xdr:col>
      <xdr:colOff>178467</xdr:colOff>
      <xdr:row>32</xdr:row>
      <xdr:rowOff>144493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401685A-9FDE-F2F0-ED21-2E22517FF50F}"/>
                </a:ext>
              </a:extLst>
            </xdr14:cNvPr>
            <xdr14:cNvContentPartPr/>
          </xdr14:nvContentPartPr>
          <xdr14:nvPr macro=""/>
          <xdr14:xfrm>
            <a:off x="3224880" y="6325920"/>
            <a:ext cx="43920" cy="5004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401685A-9FDE-F2F0-ED21-2E22517FF50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17680" y="6318720"/>
              <a:ext cx="590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453933</xdr:colOff>
      <xdr:row>38</xdr:row>
      <xdr:rowOff>143213</xdr:rowOff>
    </xdr:from>
    <xdr:to>
      <xdr:col>2</xdr:col>
      <xdr:colOff>456453</xdr:colOff>
      <xdr:row>38</xdr:row>
      <xdr:rowOff>149693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FBE3AA0-7EC7-996F-6FC8-8F6EE022D349}"/>
                </a:ext>
              </a:extLst>
            </xdr14:cNvPr>
            <xdr14:cNvContentPartPr/>
          </xdr14:nvContentPartPr>
          <xdr14:nvPr macro=""/>
          <xdr14:xfrm>
            <a:off x="1859400" y="7543080"/>
            <a:ext cx="2520" cy="6480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FBE3AA0-7EC7-996F-6FC8-8F6EE022D34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51840" y="7535520"/>
              <a:ext cx="172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389520</xdr:colOff>
      <xdr:row>32</xdr:row>
      <xdr:rowOff>150973</xdr:rowOff>
    </xdr:from>
    <xdr:to>
      <xdr:col>1</xdr:col>
      <xdr:colOff>120947</xdr:colOff>
      <xdr:row>34</xdr:row>
      <xdr:rowOff>149587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2FFEAFE5-D6C3-2F19-2813-8388AF86C8BA}"/>
                </a:ext>
              </a:extLst>
            </xdr14:cNvPr>
            <xdr14:cNvContentPartPr/>
          </xdr14:nvContentPartPr>
          <xdr14:nvPr macro=""/>
          <xdr14:xfrm>
            <a:off x="389520" y="6382440"/>
            <a:ext cx="434160" cy="38808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2FFEAFE5-D6C3-2F19-2813-8388AF86C8B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81960" y="6374887"/>
              <a:ext cx="449280" cy="403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377987</xdr:colOff>
      <xdr:row>31</xdr:row>
      <xdr:rowOff>87947</xdr:rowOff>
    </xdr:from>
    <xdr:to>
      <xdr:col>4</xdr:col>
      <xdr:colOff>532707</xdr:colOff>
      <xdr:row>35</xdr:row>
      <xdr:rowOff>121893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968419BE-35B3-605B-C5B4-F597E498A53E}"/>
                </a:ext>
              </a:extLst>
            </xdr14:cNvPr>
            <xdr14:cNvContentPartPr/>
          </xdr14:nvContentPartPr>
          <xdr14:nvPr macro=""/>
          <xdr14:xfrm>
            <a:off x="1080720" y="6124680"/>
            <a:ext cx="2542320" cy="81288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968419BE-35B3-605B-C5B4-F597E498A53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73160" y="6117120"/>
              <a:ext cx="2557440" cy="82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12065</xdr:colOff>
      <xdr:row>6</xdr:row>
      <xdr:rowOff>135890</xdr:rowOff>
    </xdr:from>
    <xdr:to>
      <xdr:col>10</xdr:col>
      <xdr:colOff>601980</xdr:colOff>
      <xdr:row>15</xdr:row>
      <xdr:rowOff>56515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5240" y="1288415"/>
          <a:ext cx="4521835" cy="1654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8:48.740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1 8027,'0'0'0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0:26.483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1 8027,'0'0'0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0:50.730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0 925 8027,'3'30'0,"0"0"0,-1-2 0,2-1 0,1 1 0,0-1 0,3 2 0,-1 0 0,2 2 0,-2-5 0,0 3 0,-1 3 0,0-1 0,-1 2 0,1-5 0,-1-2 0,1 2 0,-1-4 0,1-3 0,-1-5 0,1-5 0,-1-3 0,-2-2 0,2-3 0,-2-8 0,3-6 0,-1-9 0,1-4 0,0-7 0,4-4 0,-1-2 0,6-2 0,-2 5 0,2 1 0,-1 3 0,0 0 0,-1 6 0,-4 5 0,-1 6 0,-2 4 0,-1 2 0,1 5 0,-3 2 0,-1 7 0,-2 6 0,0 8 0,0 6 0,0 6 0,1 0 0,1 2 0,1-4 0,2 8 0,1-10 0,2 5 0,2-5 0,3-2 0,0-4 0,-2-5 0,-3-4 0,0-3 0,-2-2 0,-1-4 0,1 0 0,-1-1 0,-2-7 0,2-8 0,-1-10 0,1-3 0,0-8 0,1-3 0,2-1 0,1 1 0,3 0 0,1 2 0,0 2 0,-2 0 0,0 5 0,-1 4 0,0 3 0,-3 5 0,-2 3 0,-1 0 0,-2 3 0,1 5 0,-2-2 0,1 2 0</inkml:trace>
  <inkml:trace contextRef="#ctx0" brushRef="#br0" timeOffset="852">914 1679 8027,'6'-43'0,"-3"3"0,-7-1 0,-5-3 0,-4-5 0,-3-5 0,-1-2 0,-2-1 0,2-2 0,-1 0 0,1 2 0,3-1 0,1 1 0,-1 1 0,4-4 0,-1 2 0,3-2 0,1-1 0,1 1 0,1 1 0,1 3 0,2 8 0,2-2 0,0 9 0,0-5 0,1 1 0,1 10 0,4-2 0,7-2 0,2 5 0,7-1 0,2 4 0,6 3 0,1 7 0,4 4 0,-1 4 0,-2 7 0,3 0 0,4 4 0,-3 4 0,-1 9 0,-9 9 0,0 9 0,-4 8 0,-1 1 0,-6-1 0,1 8 0,-7-6 0,-1 10 0,-4-9 0,-2 5 0,-4-5 0,-9 1 0,-7-1 0,-9-1 0,-6-1 0,1-3 0,-2-7 0,0-4 0,2-5 0,-5-1 0,5-3 0,1-2 0,5-4 0,4-2 0,6-3 0,5-2 0,2-2 0,9-5 0,0-1 0</inkml:trace>
  <inkml:trace contextRef="#ctx0" brushRef="#br0" timeOffset="1410">264 1018 8027,'58'-9'0,"0"2"0,-21 7 0,7-3 0,7 0 0,5-5 0,6-1 0,2 1 0,2-2 0,-13 4 0,-1-2 0,-9 2 0,1 1 0,-8-1 0,-10 1 0,-5 2 0,-5 0 0,-7 3 0,-1-2 0,0 4 0,0-2 0</inkml:trace>
  <inkml:trace contextRef="#ctx0" brushRef="#br0" timeOffset="1992">1536 1183 8027,'27'-3'0,"-3"2"0,-2 0 0,-4 1 0,-2 0 0,-3 0 0,-2 0 0,-2 0 0,-1 0 0,-2 0 0,-1 0 0,-7 2 0,-1 1 0</inkml:trace>
  <inkml:trace contextRef="#ctx0" brushRef="#br0" timeOffset="2517">1414 1393 8027,'59'-7'0,"-9"3"0,-30 4 0,1 0 0,1-2 0,2 0 0,-4-2 0,2 2 0,-4-1 0,-1 1 0,-4 0 0,-4 2 0,-1 0 0,-2 0 0,-1-2 0,-2-4 0,0-2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0:47.655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0 143 8027,'79'-58'0,"-24"21"0,-22 22 0,-9 8 0,2 0 0,4-1 0,-3 3 0,2 2 0,-1 1 0,-3 1 0,-1 1 0,-5 1 0,-2 3 0,-3 5 0,-3 5 0,-3 5 0,0 3 0,-5 5 0,-1 4 0,-4 2 0,-5 2 0,-5-1 0,-10 1 0,-4-5 0,0-5 0,-5 4 0,2-6 0,0-1 0,0-5 0,-2-1 0,1-2 0,5-5 0,1 1 0,4-3 0,3 0 0,4-4 0,4 0 0,1-3 0,9 0 0,7 0 0,7-4 0,9-2 0,6-2 0,-1 0 0,6 1 0,2 1 0,-6 3 0,6 2 0,1 0 0,-7 1 0,2 0 0,-3 3 0,1 2 0,-4 6 0,-5 4 0,-3 3 0,-4 2 0,-4 2 0,-4 2 0,-1 5 0,-3 4 0,-1 2 0,-6 0 0,-5 1 0,-8 3 0,-2-5 0,-3-2 0,-7 2 0,-5-4 0,-4-1 0,-2-6 0,-2-3 0,3-5 0,3-4 0,0-3 0,5-2 0,-1-3 0,1-1 0,4-2 0,5 0 0,5-5 0,4-4 0,2-5 0,2-4 0,1 1 0,3-2 0,1 4 0,0 0 0,3 6 0,-1-1 0,2 4 0,0 0 0,0 1 0,0-1 0,2 3 0,3 6 0,4 3 0</inkml:trace>
  <inkml:trace contextRef="#ctx0" brushRef="#br0" timeOffset="1354">964 738 8027,'-37'38'0,"15"-10"0,15-13 0,7-5 0,0-1 0,0-1 0,0-1 0,0-1 0,0-1 0,0 1 0,2-1 0,2-2 0,3 0 0,2-3 0,-1 0 0,2 0 0,-3 0 0,1-2 0,-3-1 0,-2-1 0,-1-6 0,-1 4 0,-1-2 0,0 2 0,0-2 0,-3 3 0,-3-1 0,-4 1 0,-5 3 0,-3 1 0,0 1 0,-2 0 0,1 0 0,2 0 0,2 0 0,2 0 0,4 0 0,2 0 0,3 2 0,2 2 0,2 5 0,2 2 0,6 1 0,5-1 0,0 0 0,2-2 0,-1-1 0,1-3 0,-3 0 0,-2-1 0,-1-2 0,-1-2 0,-1 0 0,-4-2 0,-1-3 0,-1-1 0,-1-1 0,0-2 0,-5 2 0,0 0 0,-2 1 0,2 0 0,-1 1 0,0 2 0,1 0 0,-1 3 0,1-7 0,-1-2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0:55.016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126 486 8027,'15'48'0,"-4"-13"0,-1-16 0,1-6 0,3-4 0,2-2 0,3-1 0,-1-3 0,3 0 0,-1-3 0,-1-4 0,-1-3 0,-1-5 0,-3-6 0,-1 0 0,-4-3 0,-1-1 0,-3-1 0,-1-3 0,-2 3 0,-2-3 0,0 1 0,-2-1 0,-4 2 0,-5 2 0,-3 2 0,-5 2 0,2 4 0,-4 3 0,1 5 0,-2 4 0,0 1 0,0 1 0,-3 2 0,-2 3 0,3 5 0,-1 9 0,1 1 0,3 4 0,3 1 0,1 4 0,3 4 0,4-5 0,5 5 0,3-2 0,0 2 0,3 0 0,3 2 0,5-8 0,7-1 0,4-5 0,4-1 0,1-1 0,2-5 0,0-3 0,-1-3 0,0-3 0,-4-1 0,0-2 0,-6-2 0,-2 0 0,-2-3 0,-3-2 0,-1-5 0,-3-3 0,0 0 0,-1 2 0,-2 1 0,-2 1 0,0 1 0,0 2 0,3 1 0,0-1 0</inkml:trace>
  <inkml:trace contextRef="#ctx0" brushRef="#br0" timeOffset="709">456 211 8027,'0'36'0,"1"-2"0,1-7 0,2 0 0,3 2 0,1 1 0,1-1 0,1 3 0,0-1 0,0-1 0,-1 0 0,-2-2 0,-1-3 0,0-1 0,-1-5 0,1-2 0,-3-4 0,-2-4 0,0-1 0,-1-13 0,-1-6 0,0-6 0,-4-8 0,0-1 0,-1-4 0,4 2 0,0-1 0,2 0 0,0 0 0,1 0 0,0 4 0,7 0 0,5 3 0,3 3 0,0 0 0,1 5 0,-1 1 0,-2 3 0,-1 1 0,-2 4 0,-2-1 0,-1 5 0,-2-1 0,-3 11 0,-1 3 0</inkml:trace>
  <inkml:trace contextRef="#ctx0" brushRef="#br0" timeOffset="1510">842 249 8027,'-3'26'0,"1"2"0,4-6 0,1 5 0,3 1 0,1 0 0,-1 2 0,2-1 0,0 1 0,-1-3 0,0 0 0,-1-1 0,-3-4 0,1-4 0,-3-3 0,1-2 0,-1-4 0,-1-2 0,0-1 0,0-8 0,0-5 0,-3-6 0,0-6 0,0-1 0,-1-2 0,2-2 0,0 1 0,2-3 0,0 3 0,0-3 0,1 3 0,1-1 0,4 1 0,5 1 0,2 1 0,4 1 0,1 1 0,0 2 0,1 3 0,-3 1 0,1 2 0,-1 2 0,-1 1 0,0 3 0,-3 0 0,3 1 0,-2 2 0,0 2 0,-2 0 0,-1 0 0,-1 0 0,-1 0 0,-2 0 0,-1 0 0,1 0 0,4-3 0,2 0 0</inkml:trace>
  <inkml:trace contextRef="#ctx0" brushRef="#br0" timeOffset="2200">1398 266 8027,'-33'41'0,"3"-3"0,20-18 0,0 2 0,-1 2 0,0 2 0,2 1 0,2 0 0,3 1 0,2-1 0,2 0 0,0-1 0,1-2 0,3-4 0,7-4 0,7-3 0,4-2 0,1-2 0,-2-3 0,1-4 0,-3-7 0,1-6 0,-5-6 0,-2-13 0,-4-3 0,-3-3 0,-3 3 0,-2 0 0,0 3 0,-1-7 0,0 4 0,-1 3 0,-3 4 0,-4 4 0,-6 3 0,-4 4 0,-5 2 0,0 4 0,-1 2 0,1 3 0,1 2 0,4 2 0,1 0 0,4 1 0,3 2 0,2 6 0,3 6 0,2 3 0,1 2 0,1 0 0,2-1 0,1 0 0,1-1 0,2-3 0,5-2 0,1-4 0,6-1 0,3 2 0,5 2 0</inkml:trace>
  <inkml:trace contextRef="#ctx0" brushRef="#br0" timeOffset="3203">1607 139 8027,'3'24'0,"-1"0"0,-2 1 0,3 1 0,0 2 0,2-1 0,1-2 0,-1-1 0,-1 1 0,-1-2 0,1 1 0,-1-2 0,0 2 0,-3 0 0,0-2 0,0-2 0,0-5 0,0 0 0,0-3 0,0-3 0,-1-1 0,-1-3 0,2-4 0,-3-5 0,3-7 0,0-3 0,0-2 0,-2-3 0,1-1 0,-1-4 0,2 1 0,0-3 0,0 1 0,0 0 0,0-2 0,0 4 0,0-1 0,0 2 0,2 0 0,2 2 0,6 2 0,2 3 0,4 2 0,2 2 0,0 2 0,3 3 0,-3 5 0,0 0 0,-2 1 0,-1 0 0,-3 0 0,-2 0 0,-3 0 0,-1 0 0,0 0 0,-3 2 0,2-1 0,-3 2 0,2-1 0,1 1 0,-2 3 0</inkml:trace>
  <inkml:trace contextRef="#ctx0" brushRef="#br0" timeOffset="4252">2355 315 8027,'9'-3'0,"-1"1"0,-2 2 0,1 0 0,3 0 0,2 0 0,3 0 0,1 0 0,3 0 0,-2 0 0,1 0 0,-1 0 0,-3 0 0,-1 0 0,-1 0 0,-4-2 0,0 0 0,-2 0 0,2 0 0,0-1 0</inkml:trace>
  <inkml:trace contextRef="#ctx0" brushRef="#br0" timeOffset="4661">2570 172 8027,'-39'42'0,"9"-9"0,8-8 0,3-4 0,-2 1 0,2-2 0,1-3 0,2-1 0,2-3 0,3-4 0,2-1 0,2-3 0,2 0 0,2-1 0,-1-2 0,-1-2 0,-6-5 0,0-1 0</inkml:trace>
  <inkml:trace contextRef="#ctx0" brushRef="#br0" timeOffset="5361">2278 178 8027,'37'50'0,"-5"-9"0,-29-28 0,2-1 0,1 1 0,0-2 0,1 2 0,-1-3 0,2-1 0,-2 0 0,-1 0 0,-1-2 0,-1-1 0,-1 0 0,0-1 0,-2 1 0,0-1 0,2-1 0,0 0 0,2-3 0,-3 4 0,4-5 0,-2 5 0,-3-2 0,0 3 0</inkml:trace>
  <inkml:trace contextRef="#ctx0" brushRef="#br0" timeOffset="7130">2983 128 8027,'34'-4'0,"-6"8"0,-6 8 0,-4 6 0,1-1 0,0 3 0,-1-3 0,-3 2 0,-2-3 0,-4-1 0,-2 0 0,-3 4 0,-1 3 0,-3 3 0,-7 3 0,-4 1 0,-6 0 0,-5-2 0,-3 2 0,1-7 0,-2 0 0,1-2 0,3-1 0,3-5 0,4-3 0,3-3 0,2-2 0,5-6 0,6-6 0,6-8 0,7-10 0,6-5 0,3-5 0,1-3 0,2-3 0,-2-2 0,0-2 0,-2 0 0,-7 6 0,0 2 0,-4 2 0,2 0 0,-3 3 0,-2 4 0,0 2 0,0 5 0,-3 2 0,-1 5 0,-1 4 0,-1 3 0,0 5 0,-3 7 0,-3 9 0,0 4 0,-5 4 0,0 3 0,-1 3 0,1 3 0,3-2 0,1-1 0,0 0 0,3-1 0,0 1 0,2-4 0,0 0 0,0 1 0,3-3 0,0 1 0,9 1 0,2-3 0,7-1 0,1-10 0,0-1 0,4-5 0,-3 0 0,-1-1 0,-2-2 0,-3-2 0,-1-5 0,-5-2 0,1-6 0,-5-2 0,0-1 0,-1-2 0,-3 4 0,0 0 0,-3 1 0,0 2 0,0 2 0,0 1 0,0 3 0,0-1 0,-3 3 0,0 1 0,-5-1 0,0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1:16.792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1 8027,'6'40'0,"-2"-3"0,-3-2 0,-1 2 0,0 3 0,0 3 0,0-5 0,0 0 0,2-2 0,2 4 0,2-3 0,3-4 0,1-3 0,5-5 0,-1-3 0,3-3 0,4-5 0,4-3 0,-1-3 0,7-5 0,-6-2 0,4-8 0,-4-7 0,-5-10 0,2-7 0,-5 0 0,-6-2 0,-1 1 0,-2-3 0,-3 2 0,-4 2 0,0 2 0,-1 3 0,0 2 0,0 4 0,-1 0 0,0 3 0,-1 2 0,-1 4 0,0 2 0,-1 2 0,2 1 0,-6-4 0,6 8 0,-3 2 0,3 10 0,2 6 0,1 5 0,0 6 0,1 5 0,1 6 0,0 4 0,1 2 0,0 0 0,-2 4 0,2-2 0,-2 2 0,1-3 0,-1 3 0,2-3 0,-2 1 0,0-7 0,-1-3 0,1 1 0,0-2 0,-2 0 0,0-6 0,0-1 0,0-8 0,0-1 0,0-5 0,0-3 0,0-2 0,0-2 0,0-1 0,-2-2 0,-1-2 0</inkml:trace>
  <inkml:trace contextRef="#ctx0" brushRef="#br0" timeOffset="1450">986 639 8027,'-27'17'0,"7"2"0,15-8 0,2 0 0,0-1 0,0-3 0,3 0 0,0-1 0,0-5 0,0-4 0,0-3 0,0-2 0,0 2 0,0-2 0,0-1 0,-2-1 0,-4-2 0,-3 1 0,-1-2 0,-2 5 0,-1 2 0,4-1 0,-2 5 0,3 0 0,0 0 0,3-1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1:21.214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0 438 8027,'16'43'0,"-4"-1"0,-12-16 0,1 0 0,0 2 0,1-1 0,1 2 0,-1 0 0,0-1 0,-2 1 0,0-1 0,0-2 0,0-3 0,0-2 0,0-4 0,0-4 0,0-1 0,0-4 0,0-1 0,0-6 0,0-9 0,0-6 0,0-9 0,0-3 0,0 4 0,2-12 0,0 5 0,1-3 0,1-2 0,2-3 0,1 8 0,3-2 0,1 5 0,2-1 0,3 3 0,4 3 0,2 5 0,0 3 0,1 4 0,1 4 0,0 2 0,-2 3 0,0 1 0,0 2 0,-2 4 0,-3 7 0,-2 8 0,-4 2 0,1 5 0,-4-3 0,2 5 0,-4 0 0,-3 1 0,-1 1 0,-1-1 0,-1-1 0,0-3 0,0-6 0,0-4 0,0-2 0,0-3 0,0-2 0,0-6 0,0 1 0,0-1 0,-3 1 0,0-1 0</inkml:trace>
  <inkml:trace contextRef="#ctx0" brushRef="#br0" timeOffset="1196">677 146 8027,'0'-86'0,"0"27"0,0 97 0,0 4 0,0 4 0,0 3 0,0 4 0,0-1 0,0 0 0,0-8 0,0 0 0,0-3 0,0 3 0,0 0 0,0-4 0,0 0 0,0-3 0,0 1 0,0-2 0,-2-1 0,-2-2 0,-1-3 0,0-4 0,-1-2 0,2-5 0,-1-3 0,2-4 0,1-4 0,-1-2 0,1-1 0,2-4 0,-3-2 0,3-7 0,0-3 0,0-6 0,0-2 0,0-3 0,0-2 0,0-2 0,0-1 0,0-1 0,0-1 0,3 1 0,0-2 0,5 4 0,1 3 0,4 1 0,2 1 0,0 3 0,2 3 0,0 5 0,1 4 0,1 3 0,2 3 0,0 0 0,-1 0 0,-1 1 0,-1 1 0,-1 3 0,-2 5 0,0 2 0,-2 2 0,-1 1 0,-1 2 0,-2 0 0,-1 2 0,-2 0 0,-2 2 0,0-1 0,-1 0 0,-3 1 0,0-1 0,0-1 0,-4-1 0,-3-1 0,-3 0 0,-4 1 0,-3-3 0,-3 2 0,-2-3 0,0-1 0,0-1 0,0-2 0,0-2 0,1-1 0,0-1 0,5-1 0,3-1 0,2-2 0,2-2 0,1 0 0,2 0 0,-2-2 0,0-1 0</inkml:trace>
  <inkml:trace contextRef="#ctx0" brushRef="#br0" timeOffset="2128">1277 686 8027,'39'-7'0,"-8"4"0,-5 2 0,0 1 0,3 0 0,0 0 0,2 0 0,-1 0 0,-3 0 0,-4 0 0,-3 0 0,-4 0 0,-2 0 0,-5 0 0,-1 0 0,-3 0 0,1-8 0,-3 9 0,0-5 0</inkml:trace>
  <inkml:trace contextRef="#ctx0" brushRef="#br0" timeOffset="3020">1134 862 8027,'30'-13'0,"-2"6"0,-1 5 0,3 2 0,-3 0 0,2 0 0,0 0 0,1 0 0,-2-2 0,-2 0 0,-4 0 0,-4 2 0,-4-2 0,-3 0 0,-2 1 0,-4 0 0,-2-1 0,2 2 0,-2-3 0,3 3 0,-1 0 0,1 0 0,-1 0 0,1 0 0,-1 0 0,1 0 0,2-7 0,0-2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0:41.720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1291 1313 8027,'0'16'0</inkml:trace>
  <inkml:trace contextRef="#ctx0" brushRef="#br0" timeOffset="2334">1 1585 8027,'38'-6'0</inkml:trace>
  <inkml:trace contextRef="#ctx0" brushRef="#br0" timeOffset="45717">358 198 8027,'-6'25'0,"1"0"0,5 5 0,0 3 0,0 5 0,0 3 0,0 1 0,0 2 0,0-1 0,0-3 0,0 6 0,0-7 0,0 10 0,0-10 0,0 4 0,0-8 0,0 2 0,0 0 0,0-2 0,0-2 0,0-3 0,-2-2 0,1-4 0,-1-4 0,1-1 0,-1-5 0,2 0 0,-3-3 0,1 0 0,1-2 0,-1 0 0,1-2 0,-1 0 0,2-1 0,-2 0 0,1-1 0,1 1 0,0-1 0,-2-2 0,-6-10 0,4-3 0,-2-8 0,4-2 0,2-2 0,-2-5 0,1-3 0,-1-2 0,2 1 0,0 0 0,0 0 0,0 1 0,0 3 0,2 2 0,2 3 0,1 1 0,1 5 0,1-1 0,4 3 0,4-1 0,1 1 0,0 3 0,3 2 0,2 0 0,0 3 0,1 0 0,0 1 0,0 1 0,0 2 0,0 0 0,-2 1 0,-2 1 0,-3 0 0,-3 0 0,-2 0 0,-1 0 0,0 1 0,0 1 0,2 2 0,-2 3 0,1 4 0,1 1 0,-2 3 0,0-2 0,-1 1 0,1-1 0,-2 2 0,1 0 0,-3 3 0,1 2 0,-1 2 0,-2 1 0,-1 1 0,-1-2 0,-1 0 0,0-1 0,0-3 0,-3-2 0,-3-3 0,-2 0 0,-3 0 0,0-3 0,-4 1 0,-2-2 0,-4 1 0,-1-1 0,-2 2 0,-3-2 0,-1-1 0,1-1 0,-3-1 0,1 0 0,2-1 0,3 1 0,4-3 0,2-1 0,5-2 0,2 0 0,3 0 0,0 0 0,3 0 0,-1 0 0,1 0 0,4-2 0,2-1 0</inkml:trace>
  <inkml:trace contextRef="#ctx0" brushRef="#br0" timeOffset="46410">876 870 8027,'29'-10'0,"-3"5"0,-4 3 0,2 2 0,3 0 0,-2 0 0,4 0 0,0 0 0,0 0 0,-2 0 0,-3 0 0,-5 0 0,-2 0 0,-4 0 0,-4 0 0,-1 0 0,-2 0 0,-3 0 0,-1 0 0</inkml:trace>
  <inkml:trace contextRef="#ctx0" brushRef="#br0" timeOffset="47677">1641 99 8027,'-41'29'0,"10"-2"0,14-5 0,-4 4 0,3-2 0,-3 2 0,-1 2 0,0-1 0,3-1 0,0 1 0,0 3 0,4 1 0,0 6 0,4-1 0,1 3 0,2-4 0,0 0 0,2-1 0,-1 5 0,1-1 0,0-1 0,3-3 0,2-2 0,0-1 0,1-1 0,0 1 0,0-2 0,0 1 0,1-3 0,0 1 0,2-1 0,3 1 0,2-1 0,1 1 0,2-1 0,-1 1 0,3-1 0,0 1 0,1-1 0,-2-2 0,0-3 0,1-3 0,-2-3 0,-2-4 0,1 1 0,-3-6 0,1 0 0,-3-1 0,1-1 0,-1 1 0,1-1 0,-1 1 0,1-3 0,-1-1 0,1-2 0,-1 2 0,1 0 0,-1 0 0,1-1 0,-1 0 0,-4 2 0,-2 3 0</inkml:trace>
  <inkml:trace contextRef="#ctx0" brushRef="#br0" timeOffset="50162">1822 693 8027,'-10'38'0,"3"-7"0,-3-1 0,-5-1 0,-1 1 0,-2-2 0,-2 0 0,-1-5 0,-2 0 0,1-1 0,-2-5 0,2-2 0,2-6 0,1-1 0,2-3 0,1-2 0,-1-1 0,1-1 0,1-1 0,2-1 0,2-1 0,1-1 0,0-5 0,3 0 0,1-3 0,3 0 0,1-3 0,2 0 0,0 0 0,0-2 0,0 1 0,0 0 0,0-1 0,2 1 0,1-1 0,3 1 0,1 1 0,3 0 0,-1 1 0,1 1 0,0 1 0,-1 1 0,0 2 0,0 3 0,-2 0 0,2 1 0,-2 2 0,1 2 0,-1 0 0,1 0 0,0 0 0,-1 0 0,1 2 0,2 2 0,-1 1 0,1 5 0,3 1 0,-1 3 0,2 1 0,-1 3 0,2 0 0,-3 1 0,1-3 0,-3-2 0,-1-1 0,-2-2 0,3-2 0,-4 1 0,2-3 0,-2 1 0,-1 0 0,1-1 0,-1 3 0,1 0 0,-1-1 0,0 2 0,-1 0 0,0 0 0,0-2 0,1 0 0,1 0 0,-1 2 0,1 0 0,-1 0 0,1 0 0,-1-2 0,1 1 0,-1-3 0,-2 0 0,0-1 0,-1-1 0,-1-7 0,1-1 0</inkml:trace>
  <inkml:trace contextRef="#ctx0" brushRef="#br0" timeOffset="51111">2252 402 8027,'43'3'0,"-8"-1"0,-6-2 0,-4 0 0,2 0 0,1 0 0,-1 0 0,0 0 0,-1 0 0,0 0 0,-2 0 0,-3 2 0,-2 0 0,-5 0 0,-1-2 0,-4 0 0,-1 0 0,-2 0 0,2 5 0,-5-2 0,2 5 0</inkml:trace>
  <inkml:trace contextRef="#ctx0" brushRef="#br0" timeOffset="53016">2174 446 8027,'-49'-12'0,"21"7"0,25 6 0,13 6 0,0 2 0,1 2 0,1 1 0,0 3 0,1 1 0,3 6 0,-1 1 0,3 4 0,-3-4 0,3 2 0,-1 0 0,-1-1 0,-1-3 0,-3-4 0,1-4 0,-2-1 0,-2-1 0,0-2 0,-2-2 0,-1-1 0,2-1 0,-2 1 0,-1-1 0,1 1 0,-1 0 0,1-3 0,-3 2 0,2-5 0,-2 3 0,0-1 0,-1 1 0,-2 3 0,0-1 0,-8 4 0,-5 2 0,-7 3 0,-6 4 0,-5 0 0,-2 2 0,3-4 0,0 3 0,3-3 0,-2 2 0,4-3 0,3 0 0,2-5 0,7 2 0,2-5 0,4 0 0,2-1 0,1 0 0,3-1 0,-2 1 0,3-1 0,0 1 0,0-1 0,0 1 0,1-1 0,1 1 0,2 1 0,5 0 0,5 3 0,8 0 0,3 2 0,1-3 0,5 1 0,-1-4 0,1 0 0,1-1 0,3 1 0,-2-3 0,2-1 0,-2-1 0,-2 1 0,-1-2 0,-5 2 0,0-1 0,-3-1 0,-5 0 0,-3 0 0,-2 0 0,-3 0 0,-1 0 0,-2 0 0,-1 0 0,1 0 0,-1 0 0,1 0 0,2 0 0,-2-1 0,1-1 0,1 0 0,-1-2 0,1 0 0,-3 2 0,-1-2 0,0 0 0,-3-1 0,1 0 0,-2-3 0,0 0 0,0-2 0,0-2 0,0-2 0,0 0 0,0-3 0,0 1 0,0-1 0,0-2 0,-2 2 0,-2-1 0,-1 2 0,0 2 0,-1 2 0,1-1 0,0 2 0,1 2 0,-1 1 0,5 7 0,-3 2 0,3 4 0,0 5 0,0 2 0</inkml:trace>
  <inkml:trace contextRef="#ctx0" brushRef="#br0" timeOffset="58363">2917 842 8027,'26'32'0,"-1"-5"0,-7-18 0,1-2 0,2 0 0,-1-1 0,-2-3 0,0-1 0,-3-1 0,0-1 0,-4-3 0,0-3 0,0-4 0,-4-5 0,2-1 0,-1 0 0,-1-3 0,-1 1 0,-1 0 0,1 1 0,-3 1 0,-1-1 0,-2 2 0,0 1 0,0 0 0,-2-1 0,-2 1 0,-3 2 0,-3-1 0,-2 2 0,-1 2 0,-1 2 0,-1 2 0,0 3 0,1 1 0,1 1 0,-2 0 0,2 1 0,-1 3 0,1 5 0,1 7 0,-2 3 0,1 3 0,1 3 0,3 1 0,-1 1 0,3 2 0,-1 2 0,3 2 0,2 0 0,1-1 0,1 0 0,1-3 0,0-3 0,4-2 0,1-4 0,8-4 0,5-3 0,4-4 0,1-1 0,3-3 0,1-1 0,1-2 0,-1-2 0,-1-3 0,-1-5 0,0-5 0,-1-5 0,-1-3 0,-5-1 0,1-3 0,-3-2 0,1-1 0,-1 1 0,-2-1 0,-3 3 0,-3 1 0,-2 2 0,-1 2 0,0 1 0,-1 2 0,-2 3 0,-2 2 0,0 2 0,0 3 0,0 1 0,0 0 0,0 1 0,0-1 0,0 1 0,-2-1 0,1 1 0,-1-1 0,2 1 0,0-1 0,0 6 0,0 3 0,0 5 0,0 4 0,0 1 0,0 2 0,0 3 0,3 4 0,2 4 0,4 5 0,4 2 0,-2 3 0,2-1 0,-3-2 0,-1-2 0,0 1 0,2 1 0,-2-1 0,-2-7 0,-1-1 0,0-4 0,-3-3 0,-1-4 0,0-2 0,0-2 0,0-1 0,-2-3 0,0-5 0,0-3 0,0-5 0,0-4 0,0-3 0,0-3 0,0-3 0,0-3 0,0-2 0,0-3 0,0-2 0,0-2 0,0 0 0,0 2 0,0 0 0,2 3 0,2 0 0,1 4 0,0 3 0,1 3 0,-1 3 0,3 3 0,-1 2 0,2 2 0,-2 3 0,1 2 0,0 1 0,2 0 0,3 0 0,2 0 0,0 2 0,-1-2 0,1 0 0,-2 0 0,1 2 0,-1 0 0,0 0 0,-2 0 0,-3 0 0,0 0 0,-2 0 0,-1 0 0,1 0 0,-1 0 0,-1 3 0,-2 2 0,-2 5 0,0 2 0,0 8 0,1 4 0,0 4 0,2 1 0,3 6 0,-1 0 0,1-4 0,-1 1 0,1-1 0,-1-3 0,-1-4 0,0-5 0,-2-2 0,-1-4 0,-1-4 0,0-1 0,0-2 0,0-1 0,0 1 0,0-1 0,0 1 0,0-1 0,0-4 0,0-4 0,0-3 0,0-2 0,0 0 0,0 1 0,0-5 0,0-1 0,0-8 0,0-4 0,0-4 0,0 4 0,0-8 0,0 4 0,0-2 0,1 2 0,1 2 0,2 3 0,0 4 0,2 1 0,0 4 0,-1 4 0,1 4 0,-1 2 0,1 1 0,1 0 0,3 2 0,0 0 0,1 2 0,2 0 0,0 0 0,0 0 0,-2 0 0,2 0 0,-1 0 0,3 0 0,-2 0 0,1 0 0,-1 0 0,2 0 0,-3 0 0,1 0 0,-1 1 0,-1 0 0,-2 0 0,0 1 0,-2-2 0,0 0 0,-1 0 0,0 0 0,-1 0 0,1 0 0,-1 0 0,1 0 0,-1-1 0,1-2 0,-1-2 0,1-4 0,-1 2 0,-2-1 0,-1 3 0,1-1 0,-2 1 0,1-1 0,-7 11 0,2 1 0,-6 12 0,2 0 0,-2 2 0,-2 4 0,-2-1 0,1 3 0,-1 0 0,2 1 0,2 0 0,2-1 0,1 0 0,3-2 0,-2 0 0,3-2 0,1-1 0,1-1 0,0-1 0,0-2 0,3-3 0,2-1 0,1-2 0,4-2 0,-1-2 0,0-1 0,0-3 0,0 0 0,2-3 0,3-4 0,0-3 0,2-9 0,-2-6 0,0-3 0,-1-1 0,-1 1 0,1-1 0,-2 3 0,-2-1 0,-1 4 0,-3 2 0,-2 1 0,-1 0 0,-1 1 0,-2 1 0,-1 0 0,-3 1 0,-4 0 0,-2-2 0,0 3 0,0 1 0,0 0 0,0 4 0,0 1 0,3 1 0,0 2 0,2 2 0,1 3 0,0 0 0,1 3 0,0 1 0,2 0 0,0 1 0,2 0 0,0-1 0,0 1 0,0 2 0,0 1 0,0 3 0,0 1 0,3 1 0,0-1 0,5 3 0,1-2 0,4 0 0,1 1 0,5-3 0,1 1 0,1-2 0,1-2 0,0-1 0,0-2 0,-1-3 0,-2-2 0,0-2 0,-2-7 0,-3-5 0,-3-5 0,0-2 0,-4 0 0,0 0 0,-1 3 0,-3-2 0,0 4 0,-3 0 0,0 3 0,0-1 0,0 1 0,0-1 0,0 1 0,0 0 0,-3 0 0,0 1 0,-2 1 0,-1 0 0,3 2 0,1 3 0,-1-1 0,3 6 0,-3 1 0,3 6 0,0 3 0,0 2 0,0 3 0,0 3 0,0 0 0,0 2 0,0 2 0,0 2 0,1 2 0,1-2 0,1 1 0,2-1 0,-2-1 0,2 0 0,-1-1 0,-2 0 0,0-2 0,-1-1 0,-1-3 0,0 0 0,0-1 0,0-2 0,0-2 0,0 0 0,0 0 0,0-2 0,0-2 0,0-1 0,0 0 0,0-1 0,0 1 0,0-6 0,0-3 0,0-3 0,0-4 0,0 3 0,0-2 0,0-3 0,2-2 0,1-8 0,0-2 0,2-4 0,-2 1 0,0-2 0,2 0 0,-1 1 0,-1 3 0,1 2 0,0 2 0,0 3 0,1 4 0,-2 3 0,-1 2 0,2 4 0,-1 1 0,3 0 0,-1 3 0,1-1 0,-1 2 0,1 0 0,-1 0 0,1 0 0,1 0 0,1 0 0,1 0 0,1 0 0,0 0 0,1 0 0,0 2 0,2 0 0,0 2 0,0 0 0,-2-2 0,0 0 0,0-2 0,-2 0 0,0 0 0,-1 0 0,2 0 0,0 0 0,-1 0 0,-1-2 0,-1-2 0,1-3 0,0 0 0,-1-3 0,-1 1 0,-1-1 0,0 1 0,-1 2 0,-2 0 0,-2 2 0,0-1 0,0 1 0,0-1 0,0 1 0,0-1 0,0 1 0,0-1 0,0 1 0,0-1 0,0 1 0,0-1 0,0 1 0</inkml:trace>
  <inkml:trace contextRef="#ctx0" brushRef="#br0" timeOffset="59628">4574 0 8027,'35'18'0,"-8"2"0,-7 3 0,3 7 0,-2-2 0,-1 2 0,-2 0 0,2 0 0,0 3 0,-2 0 0,-1-2 0,-4-1 0,-3-3 0,-1 2 0,-1-2 0,-1 2 0,-1-3 0,-3 1 0,-1 0 0,-2-1 0,0 0 0,0-1 0,0 0 0,0 1 0,0-3 0,0 1 0,0 1 0,0-1 0,-3 1 0,-2 0 0,-1-1 0,-1-2 0,-2 0 0,0 0 0,0 0 0,0 2 0,0-1 0,-2 1 0,-1-1 0,0 1 0,-1-1 0,-1 2 0,-1-1 0,1-2 0,1-3 0,-1-2 0,2 1 0,0-6 0,2-1 0,1-4 0,2 1 0,0-1 0,3 0 0,-1-3 0,1 0 0,-1-1 0,0 1 0,-1 0 0,1-2 0,1 2 0,1 0 0,-1 1 0,-2 0 0,2-1 0,0 0 0,-1-3 0,1 3 0,-1 0 0,2 1 0,-1-1 0,2 0 0,-1-3 0,1 3 0,-7 0 0,-1 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2:24.768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17 0 4642,'-17'77'0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3:02.584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122 1 277,'-60'69'0,"-1"0"0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3:48.471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6 0 8027,'-5'17'0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8:49.425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1 656 8027,'3'60'0,"-1"-14"0,-2-12 0,1-6 0,2 5 0,4 2 0,1 4 0,4 3 0,4 4 0,1 4 0,1-6 0,1 0 0,-1-9 0,3-2 0,-1-6 0,2-5 0,0-6 0,0-4 0,6-6 0,1-4 0,2-11 0,-4-10 0,1-9 0,-1-14 0,-2-5 0,-1-6 0,-4 1 0,-4 6 0,-2-2 0,-3 10 0,-2 2 0,-2 4 0,-1 8 0,-2 4 0,-2 7 0,-2 10 0,0 14 0,0 11 0,0 15 0,0 11 0,1 5 0,0 4 0,5-3 0,3-8 0,4 1 0,2-10 0,3 1 0,5-10 0,3-4 0,3-6 0,3-8 0,-1-8 0,2-13 0,0-9 0,-3-13 0,-3-13 0,-5-7 0,-5-7 0,-4-3 0,-4-3 0,-1 3 0,-5 3 0,-1 8 0,-2 2 0,-2 10 0,-1 4 0,-5 3 0,2 9 0,-1 6 0,1 5 0,0 5 0,1 3 0,2 8 0,0 2 0,3 11 0,0 4 0</inkml:trace>
  <inkml:trace contextRef="#ctx0" brushRef="#br0" timeOffset="640">1426 947 8027,'40'42'0,"-8"1"0,-30-6 0,1 4 0,0 3 0,0 2 0,-4 4 0,-1-1 0,-3-7 0,-5-2 0,-2-6 0,-1 1 0,1-5 0,1-6 0,-1-6 0,-1-7 0,4-5 0,-4-18 0,4-6 0</inkml:trace>
  <inkml:trace contextRef="#ctx0" brushRef="#br0" timeOffset="1681">1806 1 8027,'24'64'0,"1"1"0,-9-12 0,-3-3 0,-3 36 0,-10-17 0,0 6 0,0 4 0,0-3 0,2 0 0,2-3 0,1-6 0,0-10 0,1-1 0,2-11 0,-2 1 0,1-2 0,1-6 0,0-5 0,-1-5 0,-2-6 0,0-6 0,-1-5 0,-2-2 0,-2-11 0,0-7 0,0-11 0,1-15 0,1-5 0,1-8 0,2-2 0,4-3 0,2 0 0,4 2 0,2 2 0,-1 10 0,3 4 0,-2 7 0,3-1 0,2 7 0,-2 7 0,3 5 0,-1 6 0,5 2 0,-4 4 0,7 10 0,-3 7 0,-2 1 0,-1 2 0,0 1 0,1 3 0,-3 0 0,-3-3 0,-5 1 0,-3 2 0,-3 4 0,-5-1 0,-1 6 0,-8-2 0,-7 4 0,-12-1 0,-13 3 0,-7-6 0,-8-1 0,7-10 0,-1-4 0,3-5 0,0-2 0,5-3 0,10-2 0,3-3 0,8-1 0,7-4 0,6-4 0,20-5 0,3-3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3:51.585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842 5 8027,'-54'-3'0,"8"1"0,6 2 0,-2 2 0,-4 2 0,-4 3 0,-4 1 0,-3 1 0,3 1 0,6-3 0,4 0 0,4 0 0,-6 0 0,6 1 0,4 3 0,4 0 0,5 0 0,3 3 0,6 1 0,0 2 0,7 2 0,2 3 0,6 0 0,0 6 0,3-1 0,0 4 0,0-2 0,1 3 0,1-1 0,3-1 0,4 0 0,1-2 0,0-1 0,-1-2 0,-2-3 0,3-6 0,-4-2 0,2-5 0,-3-1 0,-1-3 0,1-2 0,-2-1 0,2-4 0,1-6 0,-1-4 0,5-6 0,1-2 0,4-2 0,2 0 0,2 3 0,3 0 0,1 7 0,3 2 0,3 3 0,4 3 0,1 4 0,2 2 0,3 2 0,-2 7 0,-2 2 0,-1 4 0,-4-1 0,0 3 0,-2 3 0,-1 8 0,-5 3 0,-2 2 0,-7 0 0,-3 3 0,-4-3 0,-3 3 0,-1-5 0,-4 1 0,-6-3 0,-6-4 0,-13-4 0,-1-5 0,-5-5 0,-4-3 0,0-3 0,2-3 0,-6-2 0,7-2 0,-5 0 0,10 0 0,-1 0 0,1 0 0,4-2 0,3-2 0,5-1 0,4 0 0,3 1 0,2 0 0,1 3 0,3-1 0,2-1 0,-3 10 0,2-1 0</inkml:trace>
  <inkml:trace contextRef="#ctx0" brushRef="#br0" timeOffset="1825">1057 940 8027,'-12'27'0,"2"-1"0,12-12 0,3 0 0,2-2 0,3 0 0,-1-1 0,2-2 0,0-2 0,0-3 0,0-3 0,2 0 0,2-1 0,-2-3 0,0-2 0,-2-3 0,-2-3 0,-1 0 0,-2 0 0,-3-1 0,-1-1 0,-2 2 0,0-1 0,-2 3 0,-3 2 0,-5 0 0,2 0 0,-1 2 0,1 1 0,-1 1 0,2 1 0,-2 1 0,2 0 0,-1 1 0,2 0 0,1 0 0,-1 0 0,3 2 0,0 2 0,0 1 0,1 0 0,2 1 0,0-1 0,0 1 0,0 0 0,0-1 0,0 1 0,0-1 0,1 1 0,1-1 0,3 1 0,5-1 0,-2 0 0,1-1 0,-1-2 0,1-2 0,-3 0 0,2 0 0,-5-2 0,-1-2 0,-2-3 0,-2-3 0,-2 1 0,-4-1 0,-1 3 0,2 1 0,-1 1 0,3 1 0,-1 2 0,1 2 0,-1 0 0,1 0 0,2 2 0,1 2 0,1 1 0,-1 1 0,1-1 0,-1 1 0,2 1 0,0 1 0,0 0 0,0-1 0,0 0 0,0 0 0,0-2 0,2-2 0,1 0 0,3-3 0,-3-3 0,-8 3 0,-4-3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3:54.764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1112 8027,'6'25'0,"0"1"0,-5-8 0,3 1 0,1 0 0,0 1 0,1 1 0,-2 2 0,-1 1 0,-1 1 0,2 2 0,-2 1 0,-1-2 0,-1-1 0,0-3 0,0 0 0,0-5 0,0 0 0,0-4 0,0-4 0,0-1 0,0-2 0,0-1 0,0 1 0,2-11 0,0-2 0,0-7 0,-2 1 0,0-4 0,0-7 0,0-1 0,0-2 0,0-1 0,2-1 0,2 0 0,2-1 0,1 3 0,1 2 0,3 1 0,1 4 0,1 1 0,1 5 0,2 1 0,1 4 0,-1 1 0,2 0 0,0 1 0,-1 2 0,1 1 0,-2 2 0,-2 1 0,-1 0 0,-1 1 0,0 0 0,-1 0 0,0 0 0,0 4 0,0 3 0,-1 4 0,0 6 0,1-1 0,-2 1 0,2 0 0,-3 1 0,-1-1 0,-1 2 0,-1 0 0,1 1 0,-1 4 0,-2-1 0,2 2 0,-4-1 0,3-2 0,-2 2 0,0-2 0,-2-2 0,0-1 0,0-5 0,0-1 0,0-4 0,0-1 0,0-2 0,0-1 0,0 1 0,2-5 0,1-2 0</inkml:trace>
  <inkml:trace contextRef="#ctx0" brushRef="#br0" timeOffset="1219">590 1040 8027,'18'37'0,"-7"-5"0,-5-5 0,-2-1 0,3 1 0,0 3 0,2 0 0,-2 3 0,3-2 0,-1 1 0,0-4 0,0-1 0,-2-2 0,1-3 0,-3-2 0,1-4 0,-1-3 0,0-1 0,-1-1 0,0-3 0,-2 0 0,2-5 0,-1-3 0,1-7 0,0-8 0,-3-5 0,1-9 0,-1 0 0,1-2 0,-2 0 0,2-2 0,0 2 0,-1 2 0,1 3 0,0 4 0,0 4 0,-2 6 0,5 2 0,-1 6 0,1 2 0,0 4 0,1 6 0,-1 5 0,1 3 0,2 2 0,2 2 0,3 4 0,2-1 0,0 3 0,1 0 0,0 1 0,1-2 0,-1 2 0,-1-3 0,0-1 0,0-3 0,-1-2 0,-2-3 0,-2-2 0,-3-4 0,-1-1 0,0-3 0,-1-2 0,0-1 0,-1-11 0,-3-8 0,2-6 0,-1-9 0,1-3 0,1-3 0,2 0 0,-1 2 0,0 3 0,1-4 0,-1 3 0,-1 1 0,1 5 0,-2 4 0,0 7 0,-2 2 0,0 5 0,-1 3 0,2 3 0,-1 4 0,1 4 0,-2 1 0,0 0 0,-4 1 0,-2-1 0</inkml:trace>
  <inkml:trace contextRef="#ctx0" brushRef="#br0" timeOffset="1889">1404 1392 8027,'29'-24'0,"-3"4"0,-9 20 0,0 0 0,1 0 0,-1 0 0,2 0 0,-2-2 0,-1 1 0,-2-1 0,-1 2 0,-4-2 0,-1 0 0,-2 0 0,-1 2 0,-2 3 0,-10 7 0,-5 5 0</inkml:trace>
  <inkml:trace contextRef="#ctx0" brushRef="#br0" timeOffset="3339">1322 1574 8027,'29'-6'0,"-1"1"0,-16 5 0,2 0 0,-1 0 0,-2 0 0,2 0 0,1 0 0,-2 0 0,1 0 0,-2 0 0,-2 0 0,1 0 0,-3 0 0,0 0 0,-1 0 0,-1 0 0,1 0 0,-6-5 0,0-1 0</inkml:trace>
  <inkml:trace contextRef="#ctx0" brushRef="#br0" timeOffset="4709">1911 958 8027,'24'17'0,"-9"3"0,-7 7 0,0 5 0,-2-3 0,6 6 0,0-2 0,-1-1 0,2 1 0,-1 0 0,1-2 0,-1 1 0,0-3 0,0 0 0,-1-4 0,0 2 0,0-3 0,0-3 0,0-3 0,-2-3 0,-2-2 0,1-4 0,-1-2 0,1-3 0,-5-4 0,-1-9 0,-2-6 0,0-4 0,0-10 0,0 4 0,0-8 0,0 2 0,0-1 0,0-3 0,3 1 0,0 1 0,0 3 0,1 2 0,-2 6 0,1 3 0,0 4 0,0 3 0,-1 4 0,2 2 0,-1 3 0,3 6 0,-1 0 0,1 7 0,-1 3 0,1 3 0,2 2 0,0 2 0,3 2 0,3 2 0,0-1 0,0 4 0,1-2 0,-1 2 0,1 1 0,-1-3 0,-1-1 0,-2-2 0,2-2 0,-3-4 0,-1-3 0,-2-3 0,0-1 0,-1-1 0,0-2 0,-1-2 0,0-10 0,-1-6 0,0-7 0,-2-3 0,2-8 0,0-1 0,-1 1 0,1-9 0,-3 8 0,1-5 0,0 1 0,0 0 0,0 1 0,-2 3 0,2 2 0,0 5 0,-1 3 0,-1 4 0,2 5 0,0 3 0,-1 3 0,0 5 0,-1 4 0,0 6 0,0 2 0</inkml:trace>
  <inkml:trace contextRef="#ctx0" brushRef="#br0" timeOffset="5393">2797 1321 8027,'24'-19'0,"-1"8"0,0 8 0,1 3 0,5-1 0,0-1 0,2 1 0,-1-3 0,1 0 0,-3 2 0,0-3 0,-6 3 0,-3-1 0,-1 1 0,-7-2 0,-2 3 0,-3-1 0,-1 1 0,-2-1 0,0 2 0,-3-3 0</inkml:trace>
  <inkml:trace contextRef="#ctx0" brushRef="#br0" timeOffset="6445">3881 61 8027,'-59'45'0,"10"1"0,28-13 0,2 5 0,-1 6 0,-1 0 0,2 2 0,-1 1 0,2-2 0,-3 1 0,1-4 0,2-2 0,1-6 0,1 3 0,1-4 0,1 5 0,-1 2 0,3 0 0,0 2 0,2-2 0,1-1 0,3-3 0,-2 3 0,5-4 0,-3 3 0,2 0 0,1 0 0,2-1 0,0 2 0,1 1 0,0-3 0,0 5 0,0-5 0,0 2 0,1 1 0,0-7 0,2 3 0,3 0 0,-1 1 0,1-3 0,-1 1 0,1 0 0,1 2 0,1-1 0,1-3 0,2-1 0,2 1 0,0-1 0,-2-4 0,1-3 0,1-1 0,0-2 0,-2-2 0,2-1 0,0-3 0,0-1 0,-2 0 0,-2-4 0,0 0 0,-2 0 0,0-4 0,-1 0 0,-1-1 0,-1-1 0,1-2 0,0 2 0,-6-7 0,0 2 0</inkml:trace>
  <inkml:trace contextRef="#ctx0" brushRef="#br0" timeOffset="8779">4183 1117 8027,'-3'47'0,"-5"-1"0,-1-19 0,-3 1 0,-6 1 0,-1 1 0,-5-1 0,1-5 0,-1 0 0,1-5 0,-3 2 0,1-4 0,-3-3 0,1-1 0,2-4 0,-2-1 0,4-2 0,-2-1 0,1-2 0,3 0 0,-1-3 0,2-6 0,0-3 0,2-4 0,3-2 0,2 0 0,2-1 0,2 1 0,2-1 0,3 0 0,1 0 0,3 1 0,0-1 0,0 2 0,4 0 0,1-1 0,6 3 0,3-1 0,0 1 0,1 1 0,0 3 0,1 3 0,-1 0 0,-1 3 0,1 0 0,1 2 0,-1 0 0,0 3 0,-2 3 0,0 2 0,0 5 0,-1-1 0,1 3 0,-2 0 0,0 1 0,0 1 0,0-1 0,0 1 0,-2-1 0,1-1 0,-3 0 0,1-2 0,-1 1 0,0-2 0,2 1 0,-2-1 0,0-2 0,-1-1 0,0-1 0,-1-2 0,-1-1 0,0-2 0,-3 2 0,9 1 0,-4 2 0,7 3 0,-1 0 0,-2 0 0,0 0 0,-1-2 0,-2 1 0,0-3 0,-1 0 0,0-1 0,-1-1 0,-2-1 0,-3-2 0,0-12 0,-3-2 0</inkml:trace>
  <inkml:trace contextRef="#ctx0" brushRef="#br0" timeOffset="10540">4415 655 8027,'48'9'0,"1"-2"0,-16-7 0,7 0 0,0 0 0,3 0 0,3 0 0,-1 0 0,-3 0 0,-3 0 0,-3 0 0,1 0 0,-5 0 0,-7 0 0,-3 0 0,-8 0 0,-3 0 0,-3-2 0,-2 1 0,-8-1 0,-9 2 0,-12 0 0,-4 0 0,-9 0 0,-4 0 0,-5 2 0,-3 2 0,7-1 0,-2 1 0,6-1 0,-5 0 0,5 2 0,4-3 0,6-1 0,5-1 0,5 2 0,4 0 0,4 0 0,1-2 0,4 2 0,2 1 0,3 3 0,3-1 0,7 6 0,6 2 0,3 4 0,1 1 0,1 0 0,1 4 0,3 1 0,-2 1 0,1-1 0,1 3 0,-2-2 0,2-2 0,-2 3 0,-4-5 0,-1 3 0,0 1 0,-5 1 0,-3 3 0,-3-1 0,-5 1 0,-1-1 0,-2 5 0,-4 1 0,-8 1 0,-8-1 0,-9 2 0,-6 0 0,-7 2 0,-6 0 0,-4 0 0,-5 0 0,2-5 0,4-7 0,1-1 0,12-5 0,2-2 0,5-2 0,6-4 0,9-4 0,4 0 0,16-4 0,13-2 0,12 0 0,15-1 0,7-2 0,6-2 0,5-3 0,2-3 0,2 2 0,0-1 0,-11 4 0,-1-1 0,-7 4 0,3-2 0,-9 3 0,-6-1 0,-8 1 0,-7 1 0,-7 0 0,-4 0 0,-3 0 0,-1-3 0,-1-3 0,-2-4 0,-1-4 0,-6-9 0,-3-2 0,-2-4 0,-3-2 0,1 5 0,-3-7 0,3 1 0,-1-3 0,1 2 0,1 4 0,3 3 0,0 2 0,2 6 0,1 2 0,2 5 0,1 2 0,1 7 0,1 3 0,0 4 0,-7 3 0,-2 1 0</inkml:trace>
  <inkml:trace contextRef="#ctx0" brushRef="#br0" timeOffset="11066">4778 539 8027,'3'35'0,"0"-1"0,-1-6 0,1 0 0,4 3 0,0-1 0,1-4 0,-3-2 0,1-2 0,-1-4 0,1-1 0,-1-6 0,0-1 0,-1-4 0,-2-1 0,3 3 0,1 1 0</inkml:trace>
  <inkml:trace contextRef="#ctx0" brushRef="#br0" timeOffset="12158">5328 825 8027,'3'19'0,"0"0"0,-1 11 0,1-2 0,3 5 0,-1-1 0,1-3 0,-1 4 0,1-2 0,1-6 0,0-2 0,0-2 0,-1-3 0,0-3 0,-1-2 0,1-4 0,-1-1 0,1-3 0,-1-2 0,1 0 0,-3-7 0,1-3 0,-2-7 0,1-6 0,-1-4 0,3-1 0,-2-5 0,0 3 0,1-1 0,0 4 0,1 4 0,0 1 0,-1 5 0,1 3 0,-2 5 0,2 4 0,1 6 0,-1 5 0,1 3 0,-1 8 0,3 3 0,3 1 0,2 2 0,1-2 0,-1-1 0,1-2 0,-1-1 0,2-1 0,-2-5 0,0-3 0,-2-3 0,-3-2 0,0-1 0,-2 0 0,-1-1 0,1-2 0,-1-2 0,-2-2 0,0-7 0,-3-5 0,0-7 0,0-2 0,0-7 0,0 0 0,0-3 0,0 2 0,0-1 0,0 1 0,0 2 0,0 3 0,0 2 0,0 2 0,0 2 0,0 5 0,0 4 0,0 4 0,0 4 0,0 3 0,0 6 0,0 7 0,0 2 0</inkml:trace>
  <inkml:trace contextRef="#ctx0" brushRef="#br0" timeOffset="12994">6231 1227 8027,'-6'-66'0,"-1"9"0,5 29 0,-4-4 0,0 2 0,-1-6 0,0 5 0,1-2 0,-2-1 0,0-1 0,3 0 0,-3-3 0,6 5 0,-2-2 0,1 0 0,1-2 0,1 2 0,1 0 0,0 1 0,0 1 0,0-1 0,0-3 0,2 5 0,2 1 0,4 1 0,3 8 0,4 0 0,3 2 0,2 2 0,-1 5 0,2 1 0,-1 7 0,1 2 0,1 2 0,-2 1 0,-1 1 0,-3 2 0,0 7 0,-1 6 0,-1 7 0,-3 6 0,-2 3 0,-2 3 0,-2 5 0,-2 2 0,-1 5 0,-4 2 0,-8 1 0,-7 1 0,-3-9 0,-4-4 0,-1-5 0,-3 0 0,3-5 0,-1-7 0,2-4 0,3-5 0,2-5 0,5 0 0,3-2 0,3-2 0,2-1 0,3 1 0,-2-2 0,2 1 0</inkml:trace>
  <inkml:trace contextRef="#ctx0" brushRef="#br0" timeOffset="13480">5642 903 8027,'57'-22'0,"-9"9"0,-6 8 0,-2 4 0,6-1 0,4-1 0,4-1 0,3-1 0,-8 1 0,-4 0 0,0 0 0,-6 0 0,-4 0 0,-8 1 0,-6 1 0,-5 1 0,-7 0 0,-1 0 0,-5 1 0,-1 0 0</inkml:trace>
  <inkml:trace contextRef="#ctx0" brushRef="#br0" timeOffset="14429">6566 0 8027,'44'28'0,"-11"-6"0,-9-1 0,-5 3 0,-2 5 0,3 2 0,0 4 0,1 6 0,1 4 0,2 4 0,0 3 0,0 3 0,-2 3 0,0 2 0,0 1 0,0-2 0,-2-1 0,-1 0 0,-3 1 0,-2-2 0,-1-4 0,-2-1 0,-2-2 0,-1 2 0,-5 1 0,0 4 0,-3 4 0,0 2 0,-7 3 0,-2 0 0,-7-2 0,-1 0 0,-2-4 0,0-2 0,2-12 0,1-4 0,-2-3 0,-4 1 0,2-2 0,0-7 0,0-3 0,0-4 0,-1 0 0,3-6 0,-2-2 0,1-3 0,-1-2 0,2 0 0,2-2 0,3-2 0,1-1 0,4-1 0,0-1 0,2 1 0,3-2 0,-2 0 0,2-1 0,-9-9 0,-3-2 0</inkml:trace>
  <inkml:trace contextRef="#ctx0" brushRef="#br0" timeOffset="16213">4618 1337 8027,'52'3'0,"-1"0"0,-16-3 0,6 0 0,9 0 0,5 0 0,2 0 0,12 0 0,2 0 0,2 0 0,8 0 0,-11 0 0,6-1 0,5-1 0,-1 2 0,-2-2 0,-4-1 0,-6 2 0,-1-4 0,-7 2 0,-3 0 0,-9-1 0,-1 2 0,-9-2 0,1 3 0,-4-1 0,-6 0 0,-7 0 0,-5 0 0,-6 2 0,-3 0 0,-2 0 0,-1 0 0,1 0 0,-1 0 0,1 0 0,-3-2 0,-1-1 0,-2-8 0,0 0 0</inkml:trace>
  <inkml:trace contextRef="#ctx0" brushRef="#br0" timeOffset="17526">5092 1855 8027,'27'31'0,"-11"-4"0,-8 0 0,-4-4 0,1 3 0,2-1 0,1 0 0,0-1 0,0-4 0,0 1 0,-1-3 0,0 0 0,0-3 0,-1 1 0,0-2 0,-3 0 0,1-1 0,-3-4 0,1-2 0,-1-1 0,-1 0 0,0-8 0,0-4 0,0-6 0,0-4 0,0-3 0,0-3 0,0-7 0,0-2 0,0-5 0,2 2 0,2-1 0,3 4 0,4 2 0,4-2 0,1 1 0,3 5 0,-1 1 0,3 4 0,0 3 0,-1 4 0,-1 5 0,0 2 0,-2 4 0,-1 1 0,1 1 0,-1 1 0,-2 1 0,2 1 0,-4 2 0,3 3 0,-2 1 0,-1 2 0,-3 0 0,1 0 0,-3 0 0,3 2 0,-3 2 0,0 1 0,-1 3 0,-1-1 0,1 4 0,-3-1 0,1 5 0,-3 2 0,1 1 0,-1 0 0,-1-3 0,0 0 0,2-3 0,-1 1 0,1-6 0,-2-2 0,0-3 0,0-2 0,0-3 0,0-2 0,0-1 0,0 1 0,0-1 0,0-4 0,0-2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9:00.930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1 396 8027,'15'33'0,"0"1"0,-11 1 0,3 3 0,2 5 0,-1 0 0,-1 1 0,0 0 0,-2 0 0,1 0 0,-3 0 0,-2 0 0,0-8 0,-1-1 0,-1-5 0,0 1 0,-2-4 0,-3-9 0,1-3 0,-1-6 0,0-1 0,3-9 0,2-9 0,0-11 0,1-14 0,0-5 0,0-4 0,0-3 0,1-2 0,0-1 0,3 3 0,3 5 0,4-8 0,2 20 0,2-7 0,2 4 0,2 5 0,1 4 0,-2 5 0,-1 4 0,-3 4 0,-1 6 0,-4 2 0,-2 1 0,0 2 0,1 2 0,-2 6 0,1 7 0,-1 6 0,0 5 0,1 1 0,0 2 0,1 0 0,-3 2 0,1-1 0,-1 2 0,1-1 0,-1-1 0,-2 2 0,0 1 0,-3 1 0,0-2 0,0 0 0,-1-3 0,-1-2 0,1-3 0,-3-6 0,1-2 0,0-7 0,-2-1 0,4-15 0,-1-8 0,2-10 0,0-9 0,0-4 0,0-5 0,0-5 0,0-1 0,2 0 0,1 0 0,3 5 0,2-3 0,3 9 0,3 0 0,2 2 0,2 5 0,1 3 0,0 6 0,-2 5 0,0 6 0,-4 6 0,0 2 0,-2 3 0,2 1 0,1 4 0,2 6 0,-1 5 0,3 6 0,1 1 0,-1 0 0,1 0 0,-3 1 0,-2-1 0,-1 1 0,-3 0 0,-1 6 0,-3-3 0,0 6 0,-3 2 0,-3 1 0,0-2 0,0-1 0,-3-1 0,0 1 0,-2-5 0,-1-2 0,3-6 0,-1-4 0,3-2 0,-1-5 0,1-2 0,1-1 0,-2-3 0,-4-5 0,-2-4 0</inkml:trace>
  <inkml:trace contextRef="#ctx0" brushRef="#br0" timeOffset="1895">865 347 8027,'40'-9'0,"-9"3"0,-7 8 0,-5 5 0,2 6 0,-1 6 0,1 3 0,-1 6 0,-2 2 0,-3 0 0,-2 1 0,-2 2 0,0 4 0,-2-1 0,-2 1 0,-3-3 0,-2 1 0,-2-4 0,0-1 0,-5-4 0,-2-2 0,-3 0 0,-1-6 0,0 0 0,0-4 0,1-2 0,1-3 0,1-2 0,2 0 0,3-1 0,1-8 0,7-5 0,2-11 0,7-5 0,2-9 0,5-3 0,-1-7 0,3-1 0,1-4 0,1 3 0,-3 4 0,1 0 0,-5 8 0,0 0 0,-1 2 0,-2 4 0,-2 3 0,-2 2 0,-3 5 0,-1 3 0,-1 4 0,-3 2 0,2 0 0,-4 7 0,1 2 0,-4 7 0,-4 2 0,-3 6 0,-2 3 0,-4 4 0,1 1 0,-3 6 0,1-1 0,-1 7 0,4-8 0,-1 5 0,5-4 0,-1 4 0,3-1 0,2 1 0,5-7 0,0 1 0,0 1 0,5-1 0,6 0 0,2-6 0,9-1 0,1-6 0,3-2 0,-1-5 0,1-2 0,-1-3 0,0-4 0,-1-3 0,-2-6 0,-2-8 0,-1-4 0,-2-6 0,-3 1 0,-1-1 0,-4 1 0,-2 2 0,-1 3 0,0 6 0,-1 2 0,-2 3 0,-1 2 0,-1 2 0,1 1 0,-1 5 0,1 2 0,-2 4 0,0 1 0,0-1 0,-4 3 0,-3 1 0</inkml:trace>
  <inkml:trace contextRef="#ctx0" brushRef="#br0" timeOffset="2550">2285 0 8027,'9'41'0,"-3"-1"0,-5 3 0,-1 5 0,0 5 0,-1 3 0,-2 4 0,1-2 0,-1-7 0,1 2 0,0-9 0,1-1 0,-1-1 0,2-7 0,0-4 0,0-6 0,0-5 0,0-4 0,0-7 0,-1-1 0,-1-2 0,-1-8 0,-5-9 0,0-9 0</inkml:trace>
  <inkml:trace contextRef="#ctx0" brushRef="#br0" timeOffset="2971">1905 556 8027,'53'-3'0,"-7"1"0,-16 2 0,3-1 0,4-1 0,3-2 0,-3 0 0,0-4 0,0-2 0,-5 2 0,-5 1 0,-4 1 0,-6 1 0,-4-1 0,-4 3 0,-6 1 0,-4 2 0</inkml:trace>
  <inkml:trace contextRef="#ctx0" brushRef="#br0" timeOffset="4318">3341 385 8027,'-31'-36'0,"5"10"0,2 9 0,-2 8 0,-3 0 0,-4 1 0,3 3 0,0 5 0,-3 0 0,-2 0 0,-3 1 0,9 1 0,-1 6 0,-1 7 0,2 5 0,1 2 0,1 8 0,6 0 0,1 6 0,0 3 0,3 3 0,3 0 0,1 3 0,7-10 0,-1 7 0,2-5 0,2 2 0,0-1 0,3 2 0,1-6 0,1 1 0,6-2 0,7-5 0,6-2 0,7 0 0,0-6 0,2-4 0,5-5 0,-4-7 0,8-2 0,-6-2 0,1-3 0,-9-5 0,0-6 0,-1-5 0,-4-3 0,-3 1 0,-4 1 0,-4-1 0,-2 3 0,-1 2 0,0 3 0,-3 2 0,-1 2 0,-2 1 0,0 2 0,3 3 0,-3-2 0,3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8:53.791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1 155 8027,'15'-25'0,"-3"20"0,-12 54 0,0 1 0,0 13 0,0 0 0,3 3 0,0 4 0,4 3 0,1 0 0,3 3 0,-2-1 0,2-1 0,-2-1 0,-1-3 0,0-2 0,-2-12 0,-1-2 0,-1-9 0,0 1 0,-3-8 0,1-7 0,-2-6 0,0-6 0,0-7 0,0-3 0,0-2 0,0-6 0,5-12 0,1-7 0</inkml:trace>
  <inkml:trace contextRef="#ctx0" brushRef="#br0" timeOffset="2725">700 898 8027,'6'39'0,"-1"-6"0,-5-24 0,2 0 0,-1-2 0,3-1 0,0-1 0,1-3 0,1-2 0,-1-1 0,1-3 0,-1-2 0,-2-5 0,2 0 0,-4 0 0,3 1 0,-2 1 0,0-1 0,-2 2 0,0 1 0,-1 2 0,-1-1 0,-3 2 0,-2 1 0,-3 1 0,1-2 0,1 3 0,-2-1 0,1 2 0,-2 0 0,1 0 0,1 0 0,1 0 0,2 2 0,1 2 0,2 3 0,0 0 0,3 2 0,0-1 0,0 2 0,0-1 0,0-1 0,3-1 0,0-1 0,2-1 0,1 0 0,-1-1 0,1-2 0,-1-2 0,-2-2 0,0-2 0,-3-3 0,0 0 0,0-2 0,0 0 0,0 0 0,0 1 0,0 3 0,0-1 0,-1 1 0,-1 2 0,-1 1 0,-2 1 0,-1 1 0,1 0 0,2 3 0,0 0 0,-4 2 0,5-7 0,-3 6 0,8-6 0</inkml:trace>
  <inkml:trace contextRef="#ctx0" brushRef="#br0" timeOffset="4406">1426 95 8027,'15'33'0,"-2"2"0,-13-2 0,0 4 0,2 3 0,1-2 0,3-1 0,2 1 0,1-4 0,2 1 0,2 0 0,1-4 0,2-4 0,3-4 0,0-5 0,0-3 0,1-4 0,2-3 0,0-3 0,2-2 0,1-1 0,2-4 0,-3-5 0,5-10 0,-4-8 0,0-5 0,2-6 0,-3-6 0,-1-4 0,-3-2 0,-3 5 0,-2-1 0,-3 2 0,1-4 0,-4 7 0,-2 2 0,-1 6 0,-2 4 0,-3 4 0,0 5 0,-1 5 0,0 3 0,0 4 0,0 5 0,-2 8 0,-2 7 0,-1 8 0,0 5 0,-3 4 0,-2 6 0,-1 3 0,-1 8 0,-2 5 0,-1 5 0,0 5 0,2 1 0,1 1 0,1 2 0,2 1 0,3 1 0,3 3 0,2-1 0,-1 1 0,0 0 0,2 1 0,-1 5 0,-1 8 0,-2-13 0,0 6 0,-4-5 0,-1 3 0,-2-2 0,-2-5 0,1-14 0,-2-5 0,-1-10 0,-2-2 0,-2-7 0,-4-11 0,-5-8 0,-6-8 0,0-12 0,-4-13 0,-3-13 0,0-6 0,5 1 0,2-1 0,2-1 0,4-2 0,4 2 0,6-4 0,5 4 0,6-1 0,9 6 0,9 0 0,9 2 0,12 3 0,8 1 0,5 4 0,-1 6 0,-2 7 0,-1 4 0,-5 7 0,0-1 0,-4 5 0,-4 6 0,-4 7 0,-4 5 0,-1 7 0,-5-4 0,-3-2 0,-3-5 0,-2-4 0,-1-4 0,-2-1 0,0-2 0,-3-5 0,10-12 0,2-7 0</inkml:trace>
  <inkml:trace contextRef="#ctx0" brushRef="#br0" timeOffset="5059">2472 172 8027,'57'-10'0,"-1"3"0,-18 7 0,6-4 0,6-2 0,-8-1 0,2 0 0,-8 1 0,2-2 0,-8 3 0,-7 1 0,-5 0 0,-7 2 0,-4 1 0,-5 0 0,-11 2 0,-9 1 0,-10 8 0,-6 5 0</inkml:trace>
  <inkml:trace contextRef="#ctx0" brushRef="#br0" timeOffset="5561">2439 546 8027,'58'-18'0,"-1"2"0,-22 14 0,4-1 0,2-2 0,-2-1 0,-1 1 0,-2-1 0,-1 1 0,-5-1 0,-6 1 0,-6 2 0,-5 0 0,-4 1 0,-2-4 0,-2-2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9:09.463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0 1 8027,'0'0'0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9:38.733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1 375 8027,'18'-59'0,"-5"15"0,-5 15 0,-1 7 0,2-1 0,4-1 0,-1 2 0,3-2 0,0 2 0,2 2 0,1 1 0,-1 2 0,4 3 0,-3 2 0,0 2 0,1 3 0,-1 3 0,1 2 0,-3 2 0,0 0 0,-1 0 0,1 0 0,-2 0 0,0 0 0,1 2 0,-1 2 0,1 3 0,-2 2 0,-4 4 0,1 2 0,-3 3 0,0 3 0,-4 5 0,-1 3 0,-1-2 0,-1 7 0,0-3 0,0 3 0,-5 9 0,-2-6 0,-5 4 0,-1-3 0,-2 1 0,0-1 0,-1 1 0,0-1 0,0-4 0,-3 3 0,5-7 0,-4 7 0,0-4 0,0 0 0,-1-3 0,1 0 0,0-2 0,2-3 0,0-1 0,2-2 0,0 0 0,-1-1 0,2-1 0,1-2 0,2 2 0,1 0 0,1 2 0,1 0 0,2 0 0,1 2 0,0 0 0,3 0 0,-1-2 0,1 0 0,1-1 0,0 0 0,0-3 0,0-3 0,0-2 0,0-4 0,0 1 0,0-4 0,0 2 0,0-11 0,0-6 0,0-9 0,0-10 0,0-3 0,0-3 0,0 1 0,0-2 0,0 0 0,0-3 0,1 2 0,1 1 0,5 4 0,5 4 0,1 3 0,3 3 0,-2 5 0,0 4 0,-1 2 0,3 4 0,-2 4 0,1 2 0,0 0 0,3 2 0,-2 2 0,4 6 0,-2 3 0,2 4 0,-1 1 0,1 1 0,-2-1 0,1-1 0,-3 2 0,1-2 0,-1-3 0,0-1 0,-1-4 0,0 1 0,-2-3 0,0-2 0,-3-3 0,-1-2 0,1 0 0,-3 0 0,1-4 0,-3-4 0,1-3 0,-1 0 0,-2-1 0,-1 3 0,-1 1 0,-1 1 0,0 0 0,2 4 0,4 6 0,2 3 0</inkml:trace>
  <inkml:trace contextRef="#ctx0" brushRef="#br0" timeOffset="2065">1178 744 8027,'-39'44'0,"13"-9"0,17-10 0,7-3 0,1 0 0,1-2 0,0-1 0,0-3 0,3-2 0,0-1 0,5-4 0,1-4 0,-1-2 0,2-3 0,-4-3 0,2-5 0,-3-2 0,-1-5 0,-2-1 0,-2 2 0,0-2 0,0 1 0,0 0 0,0 3 0,-2-1 0,-1 2 0,0 2 0,-2-1 0,1 3 0,-1 2 0,0 1 0,-1 3 0,1-1 0,-1 1 0,1 1 0,-1 0 0,1 0 0,0 3 0,1 0 0,2 4 0,2 2 0,0 0 0,0 6 0,0-3 0,0 1 0,0-2 0,0-1 0,0-1 0,0-2 0,0 0 0,0-6 0,0-5 0,0-3 0,0-4 0,0 0 0,0 2 0,0-1 0,0 3 0,-1 0 0,-1 3 0,-1 0 0,-3 3 0,-1-1 0,0 2 0,-2 0 0,0 0 0,0 0 0,1 0 0,3 0 0,0 0 0,1 2 0,2 1 0,2 3 0,0 2 0,0 1 0,0-1 0,2 2 0,1-4 0,3 2 0,-1-2 0,1-1 0,-1-2 0,1-1 0,-1-1 0,-2-5 0,-1-2 0,-1-1 0,-1 2 0,-1-1 0,-1 1 0,-1 2 0,-2 0 0,2 6 0,1 0 0,1 2 0,1 1 0,0 2 0,0-2 0,0 1 0,3-1 0,0-3 0,0-3 0,-1-3 0,1 8 0,0 3 0,2 1 0,1-6 0,-1 0 0,-7-6 0,-2 1 0,-1 1 0,5 9 0,0 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9:46.010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116 430 8027,'15'14'0,"-3"-3"0,-12-2 0,3 0 0,1 0 0,0 1 0,2-3 0,-1 1 0,1-3 0,-1 0 0,1-1 0,-2 0 0,-1-2 0,1 0 0,1-2 0,1 0 0,-1 0 0,1 0 0,-1 0 0,2 0 0,0 0 0,3-1 0,3-1 0,0-4 0,-2-5 0,-2-1 0,0-2 0,-2-1 0,0-1 0,0-1 0,-2 1 0,0-3 0,-1-2 0,-2-2 0,-2-1 0,0 1 0,0 1 0,0 0 0,0 0 0,0 2 0,-3-1 0,-3 3 0,0 2 0,-5 3 0,1 2 0,-3 2 0,-1 3 0,-1 5 0,1 0 0,0 1 0,-1 0 0,-2 0 0,3 3 0,-1 2 0,2 6 0,-1 6 0,1 1 0,-2 4 0,0 2 0,-1 3 0,2-2 0,1-1 0,-2 4 0,2-2 0,4 0 0,1-1 0,3-3 0,2 2 0,1 2 0,1 2 0,1 2 0,1 1 0,1-2 0,4 3 0,5-3 0,2-2 0,4-3 0,0-4 0,1-2 0,4-4 0,2-3 0,1-2 0,0-4 0,0-2 0,-1 0 0,1-3 0,-1-2 0,-1-4 0,-2-1 0,-3-8 0,-1 1 0,0-3 0,-3 1 0,-2-1 0,-1 1 0,-1 2 0,-2 0 0,-3 3 0,1 3 0,-1 0 0,-2 2 0,0 1 0,1-1 0,3 1 0</inkml:trace>
  <inkml:trace contextRef="#ctx0" brushRef="#br0" timeOffset="883">721 17 8027,'-3'32'0,"1"-1"0,2 2 0,2-2 0,1 2 0,3 1 0,-1 1 0,1 0 0,2-2 0,-2-1 0,1 0 0,-1-1 0,0-1 0,-1-1 0,-2-4 0,0-1 0,-3-4 0,0-2 0,0-5 0,0-1 0,0-5 0,0 1 0,0-11 0,0-5 0,0-6 0,0-6 0,0-4 0,0-3 0,0-2 0,0-7 0,0 3 0,0-6 0,0 8 0,0-2 0,2 0 0,2-1 0,3 1 0,2 3 0,2 3 0,2 2 0,2 3 0,1 2 0,0 2 0,1 3 0,-1 3 0,-2 1 0,-1 3 0,-1 3 0,-4 3 0,0 0 0,-2 1 0,-1 1 0,1 0 0,-1 0 0,1 0 0,-3 0 0,-1 0 0</inkml:trace>
  <inkml:trace contextRef="#ctx0" brushRef="#br0" timeOffset="1775">1184 44 8027,'3'35'0,"-2"-4"0,0 0 0,-1-4 0,2 3 0,2 3 0,1 1 0,1-1 0,-1 0 0,-1 1 0,-1 2 0,-1-4 0,-1 3 0,0-6 0,-1 4 0,0-6 0,0-1 0,0-8 0,0-3 0,0-4 0,0-2 0,0-1 0,0-10 0,0-6 0,0-4 0,-2-7 0,0-3 0,1-3 0,1-2 0,0-3 0,0-1 0,2-1 0,2 1 0,3 2 0,2 4 0,2 2 0,2-1 0,2 2 0,2 1 0,2 1 0,1 1 0,1 2 0,0-1 0,1 3 0,0 0 0,-2 4 0,0 4 0,-2 3 0,0 2 0,-3 1 0,-1 1 0,-3 0 0,-1 0 0,-1 0 0,-1 0 0,-2 0 0,-1 0 0,1 0 0,-3-2 0,-1-1 0</inkml:trace>
  <inkml:trace contextRef="#ctx0" brushRef="#br0" timeOffset="2564">1778 209 8027,'-41'36'0,"3"-2"0,20-18 0,-1 1 0,3 1 0,2-1 0,2 0 0,4 2 0,3 1 0,5 6 0,1 2 0,1 5 0,8-2 0,7 1 0,5-5 0,1-1 0,4-3 0,1-7 0,0-1 0,3-6 0,-1-3 0,3-4 0,-6-10 0,1-7 0,-8-7 0,-3-5 0,-2-6 0,-3-2 0,-4 2 0,-2-5 0,-2 3 0,-2-1 0,-2 1 0,-1 1 0,0 3 0,-5 3 0,-3 4 0,-2 5 0,-2 2 0,1 4 0,-3 6 0,0 0 0,-1 5 0,1 0 0,1 2 0,-1 4 0,-2 3 0,2 4 0,0 6 0,1-1 0,3 1 0,0 0 0,1-2 0,1 0 0,1-2 0,5-4 0,0 1 0,1-3 0,1 1 0,-1-2 0,2 0 0,0 2 0,5-1 0,8 6 0,7 2 0</inkml:trace>
  <inkml:trace contextRef="#ctx0" brushRef="#br0" timeOffset="3799">2097 94 8027,'3'21'0,"4"0"0,-2 5 0,5-1 0,-1 3 0,-1-1 0,-1 1 0,-1 0 0,0 1 0,-1 0 0,1-1 0,-1-3 0,-2 0 0,-1 1 0,-1-2 0,-1-4 0,0-1 0,0-5 0,0-3 0,0-3 0,0-2 0,0-1 0,0-7 0,0-3 0,0-7 0,0-5 0,0 0 0,0-3 0,0-1 0,0-3 0,0-1 0,2-2 0,1 1 0,3 0 0,-1 1 0,1-3 0,1 2 0,0 1 0,3 1 0,-1 1 0,2 2 0,0 3 0,2 3 0,-1 3 0,1 2 0,-2 1 0,-2 4 0,1-1 0,-3 4 0,2 0 0,-2 2 0,1 0 0,-3 0 0,1 0 0,-1 0 0,1 0 0,-1 0 0,1 0 0,-3 2 0,2 1 0,-2 2 0,2-1 0,1 0 0,-1-2 0,1 0 0,-1-2 0,1 0 0,-1 0 0,1 0 0,-1 0 0,1 0 0,-3-3 0,-1 0 0,-2-2 0,0-1 0,0 1 0,0-1 0,0 1 0,0-1 0,0-2 0,0 2 0,0-1 0,0 1 0,0 3 0,0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8:59:50.494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78 729 8027,'47'0'0,"-6"0"0,-22 0 0,0 0 0,3 0 0,0 0 0,-2 0 0,-2 0 0,-1 0 0,0 0 0,-5 0 0,-1 0 0,-4 0 0,1 0 0,-2 0 0,-3 0 0,-1 0 0</inkml:trace>
  <inkml:trace contextRef="#ctx0" brushRef="#br0" timeOffset="694">1 966 8027,'41'-18'0,"-8"7"0,-8 7 0,-3 3 0,2 0 0,1 0 0,3-1 0,-1 1 0,1-1 0,-3 1 0,-1-3 0,-3 3 0,-3-1 0,-2 0 0,-5 0 0,-2 0 0,-2 2 0,-1 0 0,0-5 0,-1-1 0</inkml:trace>
  <inkml:trace contextRef="#ctx0" brushRef="#br0" timeOffset="3363">1002 432 8027,'6'20'0,"-1"3"0,-5 0 0,0 1 0,3 2 0,1 1 0,3-2 0,1 0 0,3-3 0,1-3 0,1 0 0,-2-5 0,2-1 0,-1-4 0,-1-1 0,-1-2 0,-1-1 0,1-1 0,-3-3 0,1 0 0,-3-1 0,1-7 0,-1-4 0,1-7 0,-1-4 0,1 0 0,-1-2 0,1 1 0,-1 2 0,1 1 0,-1 3 0,-2 5 0,2 1 0,-3 1 0,-1 2 0,-1 3 0,0-1 0,0 1 0,0 4 0,0 3 0,0 2 0,0 2 0,0 2 0,0 3 0,0 4 0,0 3 0,0 2 0,0 2 0,0 2 0,-2 1 0,-2 2 0,1 1 0,0-1 0,-1 3 0,-2-1 0,1 1 0,2 0 0,-2-2 0,1 1 0,1-1 0,0 0 0,1 1 0,-2 0 0,1 1 0,-1-1 0,0 0 0,2 3 0,-2-1 0,3 2 0,-3 0 0,0 2 0,-1-2 0,1 3 0,0-4 0,1-2 0,-3 3 0,1-2 0,-1 1 0,1-3 0,-1-1 0,0-1 0,-1 1 0,0 0 0,-2-1 0,-2-2 0,-2-2 0,1-2 0,-2-4 0,2-2 0,-3-5 0,1-1 0,0-2 0,-1-2 0,-1 0 0,0-1 0,-1-2 0,-1-2 0,0 0 0,0 0 0,1-3 0,0-2 0,2-3 0,1-3 0,2-1 0,1-1 0,1-1 0,5-2 0,-2-1 0,5-2 0,-2-1 0,2-1 0,2-1 0,0-1 0,0-1 0,0 1 0,2 0 0,3 0 0,2 1 0,4 3 0,-2 2 0,3 3 0,-3 3 0,2 3 0,0 1 0,-2 1 0,0 2 0,0 2 0,2 2 0,-2 0 0,1 0 0,-1 0 0,0 0 0,0 0 0,0 0 0,2 0 0,-2 0 0,1 0 0,-4 1 0,2 0 0,-2 1 0,-1 1 0,1-1 0,-1 2 0,1-2 0,-1 1 0,0-1 0,-1 2 0,1-3 0,-2 2 0,2-1 0,1-2 0,-1 4 0,-2-3 0,2 0 0,-2 1 0,0-4 0,0-1 0</inkml:trace>
  <inkml:trace contextRef="#ctx0" brushRef="#br0" timeOffset="5633">1211 168 8027,'-27'27'0,"10"-6"0,9-5 0,7-2 0,-3-1 0,1-2 0,-3 0 0,1-1 0,2-3 0,-2 1 0,4-3 0,-1 1 0,2-1 0,-3 1 0,3-1 0,-5-2 0,4 2 0,-3-1 0,3 1 0,-4-2 0,4 1 0,-1 0 0,2 1 0,-2-1 0,0 0 0,0-1 0,0 0 0,-4 2 0,3-7 0,-2-1 0,5-6 0,2-2 0,2-2 0,1-1 0,0-2 0,1-1 0,-1-2 0,1 2 0,-1-1 0,1 0 0,2 0 0,-2 1 0,4-2 0,-4 2 0,2 1 0,0-3 0,-1 1 0,2-1 0,-1 1 0,-1 3 0,-2 0 0,1 3 0,-1 1 0,1 3 0,-1 3 0,-2 5 0,0 3 0,-1 4 0,1 4 0,3 4 0,-1 1 0,1 0 0,-1 2 0,1 1 0,-1 1 0,1-2 0,1 3 0,1-1 0,-2-1 0,0 2 0,0-3 0,-1 1 0,1-2 0,-1 1 0,1 0 0,-2-2 0,-1-3 0,-1-2 0,-1-2 0,2-1 0,-1-3 0,-1 1 0,2-3 0,0-1 0</inkml:trace>
  <inkml:trace contextRef="#ctx0" brushRef="#br0" timeOffset="6454">1481 812 8027,'47'3'0,"-4"0"0,-22-3 0,2 0 0,1 0 0,2-1 0,-3 0 0,1-1 0,-4 0 0,-2 2 0,-2-1 0,-3 0 0,-1 0 0,-5-1 0,1 2 0,-3 0 0,-2-3 0,0 0 0,-3-2 0</inkml:trace>
  <inkml:trace contextRef="#ctx0" brushRef="#br0" timeOffset="8676">2031 394 8027,'10'43'0,"-3"-6"0,-7-16 0,0 2 0,2-1 0,2 2 0,1 0 0,0 0 0,3 0 0,2-2 0,-2-3 0,1 0 0,0-3 0,2-1 0,-1-2 0,-1-2 0,-1-2 0,1-2 0,1-1 0,-2-2 0,0-2 0,-1-2 0,-1 0 0,1 0 0,-1-2 0,0-3 0,0-4 0,-1-6 0,1-1 0,1-1 0,0-4 0,2 1 0,0-2 0,1 1 0,-2 1 0,0 2 0,-1 0 0,-1 2 0,0-1 0,-2 1 0,0-1 0,-1 3 0,-3-1 0,0 3 0,0-1 0,0 3 0,0 1 0,0 2 0,0 0 0,0 1 0,0 0 0,0 1 0,-8 9 0,6 0 0,-3 10 0,3 2 0,1 1 0,0 5 0,0 2 0,-1 2 0,-1 3 0,-1 0 0,1 3 0,0-1 0,-1 1 0,-2-1 0,2 1 0,0-3 0,-1 1 0,1-3 0,0 1 0,-2-1 0,2 1 0,1 2 0,-1-2 0,0 2 0,1-2 0,1 0 0,0 2 0,0 0 0,0 0 0,-1-1 0,1-3 0,-2 0 0,2-2 0,-1 0 0,1-2 0,-1-1 0,2-1 0,0 1 0,-1-2 0,0-1 0,0-2 0,-1 3 0,1-1 0,-1 3 0,-2-1 0,-1 1 0,0 1 0,-1 0 0,-2 0 0,-2 0 0,0-2 0,0-2 0,0-1 0,0-2 0,0-2 0,0-2 0,-1-1 0,-1 0 0,-2-2 0,2-3 0,-1 1 0,1-1 0,-1 0 0,1-1 0,2-2 0,0-2 0,1 0 0,3 0 0,-3 0 0,3 0 0,0 0 0,1 0 0,3-2 0,-1-2 0,2-3 0,-2-3 0,3 0 0,-3-1 0,1 0 0,-1 0 0,0 0 0,2 0 0,-2 0 0,3 0 0,-1 0 0,2 0 0,0 0 0,0 0 0,0 0 0,0-1 0,0 0 0,0-1 0,0 0 0,0 2 0,0-2 0,2 1 0,2 0 0,1 2 0,0 1 0,1 2 0,-1 0 0,1 0 0,-1 2 0,1 1 0,2 1 0,-2-1 0,4-2 0,-3 2 0,2 0 0,0-1 0,2 1 0,-1 1 0,-1 0 0,-3 1 0,2-2 0,0 3 0,-1-1 0,0 1 0,-1 1 0,-1 0 0,1 0 0,-1 0 0,1 0 0,2 0 0,-2 0 0,1 0 0,0 0 0,0 0 0,0 0 0,2 0 0,-2 0 0,0 0 0,1 1 0,0 1 0,-1-2 0,-2 2 0,1-1 0,-1-1 0,-4 0 0,-1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6T19:00:20.286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0 1 8027,'0'0'0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19" zoomScale="150" zoomScaleNormal="150" workbookViewId="0">
      <selection activeCell="N2" sqref="N2"/>
    </sheetView>
  </sheetViews>
  <sheetFormatPr baseColWidth="10" defaultColWidth="9.1640625" defaultRowHeight="15" x14ac:dyDescent="0.2"/>
  <cols>
    <col min="1" max="3" width="9.1640625" style="8"/>
    <col min="4" max="4" width="12.83203125" style="8"/>
    <col min="5" max="5" width="9.1640625" style="8"/>
    <col min="6" max="6" width="10.83203125" style="8" customWidth="1"/>
    <col min="7" max="7" width="12.83203125" style="8"/>
  </cols>
  <sheetData>
    <row r="1" spans="1:7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30" t="s">
        <v>5</v>
      </c>
      <c r="G1" s="8">
        <v>0.22</v>
      </c>
    </row>
    <row r="2" spans="1:7" x14ac:dyDescent="0.2">
      <c r="A2" s="8">
        <v>1</v>
      </c>
      <c r="B2" s="8">
        <v>1</v>
      </c>
      <c r="C2" s="8">
        <f>A2*$G$2+$G$1</f>
        <v>1.1100000000000001</v>
      </c>
      <c r="D2" s="8">
        <f>(C2-B2)</f>
        <v>0.1100000000000001</v>
      </c>
      <c r="E2" s="8">
        <f>A2*D2</f>
        <v>0.1100000000000001</v>
      </c>
      <c r="F2" s="30" t="s">
        <v>6</v>
      </c>
      <c r="G2" s="8">
        <v>0.89</v>
      </c>
    </row>
    <row r="3" spans="1:7" x14ac:dyDescent="0.2">
      <c r="A3" s="8">
        <v>2</v>
      </c>
      <c r="B3" s="8">
        <f t="shared" ref="B3:B11" si="0">B2+1</f>
        <v>2</v>
      </c>
      <c r="C3" s="8">
        <f t="shared" ref="C3:C11" si="1">A3*$G$2+$G$1</f>
        <v>2</v>
      </c>
      <c r="D3" s="8">
        <f t="shared" ref="D3:D11" si="2">(C3-B3)</f>
        <v>0</v>
      </c>
      <c r="E3" s="8">
        <f t="shared" ref="E3:E11" si="3">A3*D3</f>
        <v>0</v>
      </c>
      <c r="F3" s="30" t="s">
        <v>7</v>
      </c>
      <c r="G3" s="8">
        <v>0.01</v>
      </c>
    </row>
    <row r="4" spans="1:7" x14ac:dyDescent="0.2">
      <c r="A4" s="8">
        <v>3</v>
      </c>
      <c r="B4" s="8">
        <f t="shared" si="0"/>
        <v>3</v>
      </c>
      <c r="C4" s="8">
        <f t="shared" si="1"/>
        <v>2.89</v>
      </c>
      <c r="D4" s="8">
        <f t="shared" si="2"/>
        <v>-0.10999999999999988</v>
      </c>
      <c r="E4" s="8">
        <f t="shared" si="3"/>
        <v>-0.32999999999999963</v>
      </c>
      <c r="F4" s="30" t="s">
        <v>8</v>
      </c>
      <c r="G4" s="8">
        <v>10</v>
      </c>
    </row>
    <row r="5" spans="1:7" x14ac:dyDescent="0.2">
      <c r="A5" s="8">
        <v>4</v>
      </c>
      <c r="B5" s="8">
        <f t="shared" si="0"/>
        <v>4</v>
      </c>
      <c r="C5" s="8">
        <f t="shared" si="1"/>
        <v>3.7800000000000002</v>
      </c>
      <c r="D5" s="8">
        <f t="shared" si="2"/>
        <v>-0.21999999999999975</v>
      </c>
      <c r="E5" s="8">
        <f t="shared" si="3"/>
        <v>-0.87999999999999901</v>
      </c>
    </row>
    <row r="6" spans="1:7" x14ac:dyDescent="0.2">
      <c r="A6" s="8">
        <v>5</v>
      </c>
      <c r="B6" s="8">
        <f t="shared" si="0"/>
        <v>5</v>
      </c>
      <c r="C6" s="8">
        <f t="shared" si="1"/>
        <v>4.67</v>
      </c>
      <c r="D6" s="8">
        <f t="shared" si="2"/>
        <v>-0.33000000000000007</v>
      </c>
      <c r="E6" s="8">
        <f t="shared" si="3"/>
        <v>-1.6500000000000004</v>
      </c>
    </row>
    <row r="7" spans="1:7" x14ac:dyDescent="0.2">
      <c r="A7" s="8">
        <v>6</v>
      </c>
      <c r="B7" s="8">
        <f t="shared" si="0"/>
        <v>6</v>
      </c>
      <c r="C7" s="8">
        <f t="shared" si="1"/>
        <v>5.56</v>
      </c>
      <c r="D7" s="8">
        <f t="shared" si="2"/>
        <v>-0.44000000000000039</v>
      </c>
      <c r="E7" s="8">
        <f t="shared" si="3"/>
        <v>-2.6400000000000023</v>
      </c>
      <c r="F7" s="32" t="s">
        <v>9</v>
      </c>
      <c r="G7" s="8">
        <f>G1-D13*G3</f>
        <v>0.25850000000000001</v>
      </c>
    </row>
    <row r="8" spans="1:7" x14ac:dyDescent="0.2">
      <c r="A8" s="8">
        <f>A7+1</f>
        <v>7</v>
      </c>
      <c r="B8" s="8">
        <f t="shared" si="0"/>
        <v>7</v>
      </c>
      <c r="C8" s="8">
        <f t="shared" si="1"/>
        <v>6.45</v>
      </c>
      <c r="D8" s="8">
        <f t="shared" si="2"/>
        <v>-0.54999999999999982</v>
      </c>
      <c r="E8" s="8">
        <f t="shared" si="3"/>
        <v>-3.8499999999999988</v>
      </c>
      <c r="F8" s="32" t="s">
        <v>10</v>
      </c>
      <c r="G8" s="8">
        <f>G2-E13*G3</f>
        <v>0.92025000000000001</v>
      </c>
    </row>
    <row r="9" spans="1:7" x14ac:dyDescent="0.2">
      <c r="A9" s="8">
        <f>A8+1</f>
        <v>8</v>
      </c>
      <c r="B9" s="8">
        <f t="shared" si="0"/>
        <v>8</v>
      </c>
      <c r="C9" s="8">
        <f t="shared" si="1"/>
        <v>7.34</v>
      </c>
      <c r="D9" s="8">
        <f t="shared" si="2"/>
        <v>-0.66000000000000014</v>
      </c>
      <c r="E9" s="8">
        <f t="shared" si="3"/>
        <v>-5.2800000000000011</v>
      </c>
    </row>
    <row r="10" spans="1:7" x14ac:dyDescent="0.2">
      <c r="A10" s="8">
        <f>A9+1</f>
        <v>9</v>
      </c>
      <c r="B10" s="8">
        <f t="shared" si="0"/>
        <v>9</v>
      </c>
      <c r="C10" s="8">
        <f t="shared" si="1"/>
        <v>8.23</v>
      </c>
      <c r="D10" s="8">
        <f t="shared" si="2"/>
        <v>-0.76999999999999957</v>
      </c>
      <c r="E10" s="8">
        <f t="shared" si="3"/>
        <v>-6.9299999999999962</v>
      </c>
    </row>
    <row r="11" spans="1:7" x14ac:dyDescent="0.2">
      <c r="A11" s="8">
        <f>A10+1</f>
        <v>10</v>
      </c>
      <c r="B11" s="8">
        <f t="shared" si="0"/>
        <v>10</v>
      </c>
      <c r="C11" s="8">
        <f t="shared" si="1"/>
        <v>9.120000000000001</v>
      </c>
      <c r="D11" s="8">
        <f t="shared" si="2"/>
        <v>-0.87999999999999901</v>
      </c>
      <c r="E11" s="8">
        <f t="shared" si="3"/>
        <v>-8.7999999999999901</v>
      </c>
    </row>
    <row r="13" spans="1:7" x14ac:dyDescent="0.2">
      <c r="B13" s="30" t="s">
        <v>11</v>
      </c>
      <c r="D13" s="8">
        <f>SUM(D2:D11)</f>
        <v>-3.8499999999999988</v>
      </c>
      <c r="E13" s="8">
        <f>SUM(E2:E11)/G4</f>
        <v>-3.0249999999999986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60" zoomScaleNormal="160" workbookViewId="0">
      <selection activeCell="J3" sqref="J3"/>
    </sheetView>
  </sheetViews>
  <sheetFormatPr baseColWidth="10" defaultColWidth="9.1640625" defaultRowHeight="15" x14ac:dyDescent="0.2"/>
  <cols>
    <col min="1" max="5" width="9.1640625" style="8"/>
    <col min="6" max="7" width="12.83203125" style="8"/>
    <col min="8" max="8" width="9.1640625" style="8"/>
    <col min="9" max="9" width="10.83203125" style="8" customWidth="1"/>
    <col min="10" max="10" width="12.83203125" style="8"/>
  </cols>
  <sheetData>
    <row r="1" spans="1:10" x14ac:dyDescent="0.2">
      <c r="A1" s="30" t="s">
        <v>0</v>
      </c>
      <c r="B1" s="30" t="s">
        <v>1</v>
      </c>
      <c r="C1" s="30" t="s">
        <v>12</v>
      </c>
      <c r="D1" s="30" t="s">
        <v>13</v>
      </c>
      <c r="E1" s="30" t="s">
        <v>3</v>
      </c>
      <c r="F1" s="30" t="s">
        <v>14</v>
      </c>
      <c r="G1" s="30" t="s">
        <v>15</v>
      </c>
      <c r="I1" s="32" t="s">
        <v>16</v>
      </c>
      <c r="J1">
        <v>0.1</v>
      </c>
    </row>
    <row r="2" spans="1:10" x14ac:dyDescent="0.2">
      <c r="A2" s="8">
        <v>1</v>
      </c>
      <c r="B2" s="8">
        <v>1</v>
      </c>
      <c r="C2" s="8">
        <v>1</v>
      </c>
      <c r="D2" s="8">
        <f>(A2*$J$2)+(B2*$J$3)+$J$1</f>
        <v>1.2000000000000002</v>
      </c>
      <c r="E2" s="8">
        <f>D2-C2</f>
        <v>0.20000000000000018</v>
      </c>
      <c r="F2" s="8">
        <f>E2*A2</f>
        <v>0.20000000000000018</v>
      </c>
      <c r="G2" s="8">
        <f>E2*B2</f>
        <v>0.20000000000000018</v>
      </c>
      <c r="I2" s="32" t="s">
        <v>17</v>
      </c>
      <c r="J2">
        <v>0.1</v>
      </c>
    </row>
    <row r="3" spans="1:10" x14ac:dyDescent="0.2">
      <c r="A3" s="8">
        <f>A2+1</f>
        <v>2</v>
      </c>
      <c r="B3" s="8">
        <f>B2+1</f>
        <v>2</v>
      </c>
      <c r="C3" s="8">
        <f>C2+1</f>
        <v>2</v>
      </c>
      <c r="D3" s="8">
        <f t="shared" ref="D3:D11" si="0">(A3*$J$2)+(B3*$J$3)+$J$1</f>
        <v>2.3000000000000003</v>
      </c>
      <c r="E3" s="8">
        <f t="shared" ref="E3:E11" si="1">D3-C3</f>
        <v>0.30000000000000027</v>
      </c>
      <c r="F3" s="8">
        <f t="shared" ref="F3:F11" si="2">E3*A3</f>
        <v>0.60000000000000053</v>
      </c>
      <c r="G3" s="8">
        <f t="shared" ref="G3:G11" si="3">E3*B3</f>
        <v>0.60000000000000053</v>
      </c>
      <c r="I3" s="32" t="s">
        <v>18</v>
      </c>
      <c r="J3">
        <v>1</v>
      </c>
    </row>
    <row r="4" spans="1:10" x14ac:dyDescent="0.2">
      <c r="A4" s="8">
        <f t="shared" ref="A4:A11" si="4">A3+1</f>
        <v>3</v>
      </c>
      <c r="B4" s="8">
        <f t="shared" ref="B4:B11" si="5">B3+1</f>
        <v>3</v>
      </c>
      <c r="C4" s="8">
        <f t="shared" ref="C4:C11" si="6">C3+1</f>
        <v>3</v>
      </c>
      <c r="D4" s="8">
        <f t="shared" si="0"/>
        <v>3.4</v>
      </c>
      <c r="E4" s="8">
        <f t="shared" si="1"/>
        <v>0.39999999999999991</v>
      </c>
      <c r="F4" s="8">
        <f t="shared" si="2"/>
        <v>1.1999999999999997</v>
      </c>
      <c r="G4" s="8">
        <f t="shared" si="3"/>
        <v>1.1999999999999997</v>
      </c>
      <c r="I4" s="8" t="s">
        <v>8</v>
      </c>
      <c r="J4" s="8">
        <v>10</v>
      </c>
    </row>
    <row r="5" spans="1:10" x14ac:dyDescent="0.2">
      <c r="A5" s="8">
        <f t="shared" si="4"/>
        <v>4</v>
      </c>
      <c r="B5" s="8">
        <f t="shared" si="5"/>
        <v>4</v>
      </c>
      <c r="C5" s="8">
        <f t="shared" si="6"/>
        <v>4</v>
      </c>
      <c r="D5" s="8">
        <f t="shared" si="0"/>
        <v>4.5</v>
      </c>
      <c r="E5" s="8">
        <f t="shared" si="1"/>
        <v>0.5</v>
      </c>
      <c r="F5" s="8">
        <f t="shared" si="2"/>
        <v>2</v>
      </c>
      <c r="G5" s="8">
        <f t="shared" si="3"/>
        <v>2</v>
      </c>
      <c r="I5" s="8" t="s">
        <v>19</v>
      </c>
      <c r="J5" s="8">
        <v>0.03</v>
      </c>
    </row>
    <row r="6" spans="1:10" x14ac:dyDescent="0.2">
      <c r="A6" s="8">
        <f t="shared" si="4"/>
        <v>5</v>
      </c>
      <c r="B6" s="8">
        <f t="shared" si="5"/>
        <v>5</v>
      </c>
      <c r="C6" s="8">
        <f t="shared" si="6"/>
        <v>5</v>
      </c>
      <c r="D6" s="8">
        <f t="shared" si="0"/>
        <v>5.6</v>
      </c>
      <c r="E6" s="8">
        <f t="shared" si="1"/>
        <v>0.59999999999999964</v>
      </c>
      <c r="F6" s="8">
        <f t="shared" si="2"/>
        <v>2.9999999999999982</v>
      </c>
      <c r="G6" s="8">
        <f t="shared" si="3"/>
        <v>2.9999999999999982</v>
      </c>
    </row>
    <row r="7" spans="1:10" x14ac:dyDescent="0.2">
      <c r="A7" s="8">
        <f t="shared" si="4"/>
        <v>6</v>
      </c>
      <c r="B7" s="8">
        <f t="shared" si="5"/>
        <v>6</v>
      </c>
      <c r="C7" s="8">
        <f t="shared" si="6"/>
        <v>6</v>
      </c>
      <c r="D7" s="8">
        <f t="shared" si="0"/>
        <v>6.6999999999999993</v>
      </c>
      <c r="E7" s="8">
        <f t="shared" si="1"/>
        <v>0.69999999999999929</v>
      </c>
      <c r="F7" s="8">
        <f t="shared" si="2"/>
        <v>4.1999999999999957</v>
      </c>
      <c r="G7" s="8">
        <f t="shared" si="3"/>
        <v>4.1999999999999957</v>
      </c>
      <c r="I7" s="33" t="s">
        <v>20</v>
      </c>
      <c r="J7" s="8">
        <f>J1-J5*E13</f>
        <v>-9.4999999999999973E-2</v>
      </c>
    </row>
    <row r="8" spans="1:10" x14ac:dyDescent="0.2">
      <c r="A8" s="8">
        <f t="shared" si="4"/>
        <v>7</v>
      </c>
      <c r="B8" s="8">
        <f t="shared" si="5"/>
        <v>7</v>
      </c>
      <c r="C8" s="8">
        <f t="shared" si="6"/>
        <v>7</v>
      </c>
      <c r="D8" s="8">
        <f t="shared" si="0"/>
        <v>7.8</v>
      </c>
      <c r="E8" s="8">
        <f t="shared" si="1"/>
        <v>0.79999999999999982</v>
      </c>
      <c r="F8" s="8">
        <f t="shared" si="2"/>
        <v>5.5999999999999988</v>
      </c>
      <c r="G8" s="8">
        <f t="shared" si="3"/>
        <v>5.5999999999999988</v>
      </c>
      <c r="I8" s="33" t="s">
        <v>21</v>
      </c>
      <c r="J8" s="8">
        <f>J2-J5*F13</f>
        <v>-3.2000000000000001E-2</v>
      </c>
    </row>
    <row r="9" spans="1:10" x14ac:dyDescent="0.2">
      <c r="A9" s="8">
        <f t="shared" si="4"/>
        <v>8</v>
      </c>
      <c r="B9" s="8">
        <f t="shared" si="5"/>
        <v>8</v>
      </c>
      <c r="C9" s="8">
        <f t="shared" si="6"/>
        <v>8</v>
      </c>
      <c r="D9" s="8">
        <f t="shared" si="0"/>
        <v>8.9</v>
      </c>
      <c r="E9" s="8">
        <f t="shared" si="1"/>
        <v>0.90000000000000036</v>
      </c>
      <c r="F9" s="8">
        <f t="shared" si="2"/>
        <v>7.2000000000000028</v>
      </c>
      <c r="G9" s="8">
        <f t="shared" si="3"/>
        <v>7.2000000000000028</v>
      </c>
      <c r="I9" s="33" t="s">
        <v>22</v>
      </c>
      <c r="J9" s="8">
        <f>J3-J5*G13</f>
        <v>0.86799999999999999</v>
      </c>
    </row>
    <row r="10" spans="1:10" x14ac:dyDescent="0.2">
      <c r="A10" s="8">
        <f t="shared" si="4"/>
        <v>9</v>
      </c>
      <c r="B10" s="8">
        <f t="shared" si="5"/>
        <v>9</v>
      </c>
      <c r="C10" s="8">
        <f t="shared" si="6"/>
        <v>9</v>
      </c>
      <c r="D10" s="8">
        <f t="shared" si="0"/>
        <v>10</v>
      </c>
      <c r="E10" s="8">
        <f t="shared" si="1"/>
        <v>1</v>
      </c>
      <c r="F10" s="8">
        <f t="shared" si="2"/>
        <v>9</v>
      </c>
      <c r="G10" s="8">
        <f t="shared" si="3"/>
        <v>9</v>
      </c>
    </row>
    <row r="11" spans="1:10" x14ac:dyDescent="0.2">
      <c r="A11" s="8">
        <f t="shared" si="4"/>
        <v>10</v>
      </c>
      <c r="B11" s="8">
        <f t="shared" si="5"/>
        <v>10</v>
      </c>
      <c r="C11" s="8">
        <f t="shared" si="6"/>
        <v>10</v>
      </c>
      <c r="D11" s="8">
        <f t="shared" si="0"/>
        <v>11.1</v>
      </c>
      <c r="E11" s="8">
        <f t="shared" si="1"/>
        <v>1.0999999999999996</v>
      </c>
      <c r="F11" s="8">
        <f t="shared" si="2"/>
        <v>10.999999999999996</v>
      </c>
      <c r="G11" s="8">
        <f t="shared" si="3"/>
        <v>10.999999999999996</v>
      </c>
    </row>
    <row r="13" spans="1:10" x14ac:dyDescent="0.2">
      <c r="C13" s="31" t="s">
        <v>23</v>
      </c>
      <c r="E13" s="8">
        <f>SUM(E2:E11)</f>
        <v>6.4999999999999991</v>
      </c>
      <c r="F13" s="8">
        <f>SUM(F2:F11)/J4</f>
        <v>4.4000000000000004</v>
      </c>
      <c r="G13" s="8">
        <f>SUM(G2:G11)/J4</f>
        <v>4.4000000000000004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zoomScale="150" zoomScaleNormal="150" workbookViewId="0">
      <selection activeCell="J13" sqref="J13"/>
    </sheetView>
  </sheetViews>
  <sheetFormatPr baseColWidth="10" defaultColWidth="9.1640625" defaultRowHeight="15" x14ac:dyDescent="0.2"/>
  <cols>
    <col min="1" max="1" width="11.5" customWidth="1"/>
    <col min="2" max="2" width="7.1640625" customWidth="1"/>
    <col min="3" max="3" width="12.33203125" customWidth="1"/>
    <col min="4" max="4" width="10.5" customWidth="1"/>
    <col min="5" max="5" width="11.6640625" customWidth="1"/>
    <col min="6" max="6" width="12.83203125" customWidth="1"/>
    <col min="7" max="7" width="8.6640625" customWidth="1"/>
    <col min="9" max="9" width="14" customWidth="1"/>
    <col min="10" max="13" width="14"/>
  </cols>
  <sheetData>
    <row r="1" spans="1:10" x14ac:dyDescent="0.2">
      <c r="A1" s="23" t="s">
        <v>24</v>
      </c>
      <c r="B1" s="23" t="s">
        <v>25</v>
      </c>
      <c r="C1" s="23" t="s">
        <v>26</v>
      </c>
      <c r="D1" s="23" t="s">
        <v>27</v>
      </c>
      <c r="E1" s="23" t="s">
        <v>3</v>
      </c>
      <c r="F1" s="23" t="s">
        <v>4</v>
      </c>
      <c r="G1" s="23" t="s">
        <v>28</v>
      </c>
      <c r="H1" s="24" t="s">
        <v>29</v>
      </c>
      <c r="I1" s="21">
        <f>J5</f>
        <v>-36.842461377346602</v>
      </c>
    </row>
    <row r="2" spans="1:10" x14ac:dyDescent="0.2">
      <c r="A2" s="8">
        <v>120</v>
      </c>
      <c r="B2" s="8">
        <v>0</v>
      </c>
      <c r="C2" s="22">
        <f>1/(1+(EXP(-((A2*$I$2)+$I$1))))</f>
        <v>6.0345605252139737E-6</v>
      </c>
      <c r="D2" s="8">
        <f>(B2*(LOG(C2*$I$2)))+(1-B2)*(LOG(1-(C2*$I$2)))</f>
        <v>-5.4216164707726981E-7</v>
      </c>
      <c r="E2" s="22">
        <f>C2-B2</f>
        <v>6.0345605252139737E-6</v>
      </c>
      <c r="F2" s="22">
        <f>C2*(1-C2)*E2*A2</f>
        <v>4.3698841174071614E-9</v>
      </c>
      <c r="G2" s="8">
        <f>IF(C2&gt;0.5,1,0)</f>
        <v>0</v>
      </c>
      <c r="H2" s="25" t="s">
        <v>30</v>
      </c>
      <c r="I2" s="16">
        <f>J6</f>
        <v>0.20687049904042101</v>
      </c>
    </row>
    <row r="3" spans="1:10" x14ac:dyDescent="0.2">
      <c r="A3" s="8">
        <v>124</v>
      </c>
      <c r="B3" s="8">
        <v>0</v>
      </c>
      <c r="C3" s="22">
        <f t="shared" ref="C3:C7" si="0">1/(1+(EXP(-(A3*$I$2+$I$1))))</f>
        <v>1.3804260235993894E-5</v>
      </c>
      <c r="D3" s="8">
        <f t="shared" ref="D3:D13" si="1">(B3*(LOG(C3*$I$2)))+(1-B3)*(LOG(1-(C3*$I$2)))</f>
        <v>-1.2402140055871167E-6</v>
      </c>
      <c r="E3" s="22">
        <f t="shared" ref="E3:E13" si="2">C3-B3</f>
        <v>1.3804260235993894E-5</v>
      </c>
      <c r="F3" s="22">
        <f t="shared" ref="F3:F13" si="3">C3*(1-C3)*E3*A3</f>
        <v>2.3628816299385255E-8</v>
      </c>
      <c r="G3" s="8">
        <f t="shared" ref="G3:G13" si="4">IF(C3&gt;0.5,1,0)</f>
        <v>0</v>
      </c>
      <c r="H3" s="25" t="s">
        <v>8</v>
      </c>
      <c r="I3" s="16">
        <v>12</v>
      </c>
    </row>
    <row r="4" spans="1:10" x14ac:dyDescent="0.2">
      <c r="A4" s="8">
        <v>125</v>
      </c>
      <c r="B4" s="8">
        <v>0</v>
      </c>
      <c r="C4" s="22">
        <f t="shared" si="0"/>
        <v>1.6976746992817369E-5</v>
      </c>
      <c r="D4" s="8">
        <f t="shared" si="1"/>
        <v>-1.5252397404423049E-6</v>
      </c>
      <c r="E4" s="22">
        <f t="shared" si="2"/>
        <v>1.6976746992817369E-5</v>
      </c>
      <c r="F4" s="22">
        <f t="shared" si="3"/>
        <v>3.6025630698865943E-8</v>
      </c>
      <c r="G4" s="8">
        <f t="shared" si="4"/>
        <v>0</v>
      </c>
      <c r="H4" s="25" t="s">
        <v>31</v>
      </c>
      <c r="I4" s="16">
        <v>0.02</v>
      </c>
    </row>
    <row r="5" spans="1:10" x14ac:dyDescent="0.2">
      <c r="A5" s="8">
        <v>128</v>
      </c>
      <c r="B5" s="8">
        <v>0</v>
      </c>
      <c r="C5" s="22">
        <f t="shared" si="0"/>
        <v>3.1577393843985669E-5</v>
      </c>
      <c r="D5" s="8">
        <f t="shared" si="1"/>
        <v>-2.8370080998298322E-6</v>
      </c>
      <c r="E5" s="22">
        <f t="shared" si="2"/>
        <v>3.1577393843985669E-5</v>
      </c>
      <c r="F5" s="22">
        <f t="shared" si="3"/>
        <v>1.2762884033978349E-7</v>
      </c>
      <c r="G5" s="8">
        <f t="shared" si="4"/>
        <v>0</v>
      </c>
      <c r="H5" s="26" t="s">
        <v>32</v>
      </c>
      <c r="I5" s="28">
        <f>I1-(I4*E15)</f>
        <v>-36.828097142114764</v>
      </c>
      <c r="J5">
        <v>-36.842461377346602</v>
      </c>
    </row>
    <row r="6" spans="1:10" x14ac:dyDescent="0.2">
      <c r="A6" s="8">
        <v>130</v>
      </c>
      <c r="B6" s="8">
        <v>0</v>
      </c>
      <c r="C6" s="22">
        <f t="shared" si="0"/>
        <v>4.77589410152454E-5</v>
      </c>
      <c r="D6" s="8">
        <f t="shared" si="1"/>
        <v>-4.2908141802082276E-6</v>
      </c>
      <c r="E6" s="22">
        <f t="shared" si="2"/>
        <v>4.77589410152454E-5</v>
      </c>
      <c r="F6" s="22">
        <f t="shared" si="3"/>
        <v>2.9650497665667334E-7</v>
      </c>
      <c r="G6" s="8">
        <f t="shared" si="4"/>
        <v>0</v>
      </c>
      <c r="H6" s="26" t="s">
        <v>33</v>
      </c>
      <c r="I6" s="28">
        <f>I2-I4*F15</f>
        <v>0.2473376893365411</v>
      </c>
      <c r="J6">
        <v>0.20687049904042101</v>
      </c>
    </row>
    <row r="7" spans="1:10" x14ac:dyDescent="0.2">
      <c r="A7" s="8">
        <v>129</v>
      </c>
      <c r="B7" s="8">
        <v>0</v>
      </c>
      <c r="C7" s="22">
        <f t="shared" si="0"/>
        <v>3.8834332815517897E-5</v>
      </c>
      <c r="D7" s="8">
        <f t="shared" si="1"/>
        <v>-3.4889959567810284E-6</v>
      </c>
      <c r="E7" s="22">
        <f t="shared" si="2"/>
        <v>3.8834332815517897E-5</v>
      </c>
      <c r="F7" s="22">
        <f t="shared" si="3"/>
        <v>1.9453804222573458E-7</v>
      </c>
      <c r="G7" s="8">
        <f t="shared" si="4"/>
        <v>0</v>
      </c>
    </row>
    <row r="8" spans="1:10" x14ac:dyDescent="0.2">
      <c r="A8" s="8">
        <v>180</v>
      </c>
      <c r="B8" s="8">
        <v>1</v>
      </c>
      <c r="C8" s="22">
        <f t="shared" ref="C8:C13" si="5">1/(1+(EXP(-((A8*$I$2)+$I$1))))</f>
        <v>0.59730019676736568</v>
      </c>
      <c r="D8" s="8">
        <f t="shared" si="1"/>
        <v>-0.90810878007065532</v>
      </c>
      <c r="E8" s="22">
        <f t="shared" si="2"/>
        <v>-0.40269980323263432</v>
      </c>
      <c r="F8" s="22">
        <f t="shared" si="3"/>
        <v>-17.435242722284457</v>
      </c>
      <c r="G8" s="8">
        <f t="shared" si="4"/>
        <v>1</v>
      </c>
      <c r="I8" s="29"/>
    </row>
    <row r="9" spans="1:10" x14ac:dyDescent="0.2">
      <c r="A9" s="8">
        <v>185</v>
      </c>
      <c r="B9" s="8">
        <v>1</v>
      </c>
      <c r="C9" s="22">
        <f t="shared" si="5"/>
        <v>0.80668011428390929</v>
      </c>
      <c r="D9" s="8">
        <f t="shared" si="1"/>
        <v>-0.77760008673651826</v>
      </c>
      <c r="E9" s="22">
        <f t="shared" si="2"/>
        <v>-0.19331988571609071</v>
      </c>
      <c r="F9" s="22">
        <f t="shared" si="3"/>
        <v>-5.5773273978723683</v>
      </c>
      <c r="G9" s="8">
        <f t="shared" si="4"/>
        <v>1</v>
      </c>
      <c r="I9" s="29"/>
    </row>
    <row r="10" spans="1:10" x14ac:dyDescent="0.2">
      <c r="A10" s="8">
        <v>190</v>
      </c>
      <c r="B10" s="8">
        <v>1</v>
      </c>
      <c r="C10" s="22">
        <f t="shared" si="5"/>
        <v>0.92150211860272668</v>
      </c>
      <c r="D10" s="8">
        <f t="shared" si="1"/>
        <v>-0.71980509985454078</v>
      </c>
      <c r="E10" s="22">
        <f t="shared" si="2"/>
        <v>-7.8497881397273317E-2</v>
      </c>
      <c r="F10" s="22">
        <f t="shared" si="3"/>
        <v>-1.0788617855376406</v>
      </c>
      <c r="G10" s="8">
        <f t="shared" si="4"/>
        <v>1</v>
      </c>
    </row>
    <row r="11" spans="1:10" x14ac:dyDescent="0.2">
      <c r="A11" s="8">
        <v>195</v>
      </c>
      <c r="B11" s="8">
        <v>1</v>
      </c>
      <c r="C11" s="22">
        <f t="shared" si="5"/>
        <v>0.97061044717792466</v>
      </c>
      <c r="D11" s="8">
        <f t="shared" si="1"/>
        <v>-0.69725647634786392</v>
      </c>
      <c r="E11" s="22">
        <f t="shared" si="2"/>
        <v>-2.9389552822075338E-2</v>
      </c>
      <c r="F11" s="22">
        <f t="shared" si="3"/>
        <v>-0.16348033880575225</v>
      </c>
      <c r="G11" s="8">
        <f t="shared" si="4"/>
        <v>1</v>
      </c>
    </row>
    <row r="12" spans="1:10" x14ac:dyDescent="0.2">
      <c r="A12" s="8">
        <v>200</v>
      </c>
      <c r="B12" s="8">
        <v>1</v>
      </c>
      <c r="C12" s="22">
        <f t="shared" si="5"/>
        <v>0.98935158206733387</v>
      </c>
      <c r="D12" s="8">
        <f t="shared" si="1"/>
        <v>-0.68895078530031473</v>
      </c>
      <c r="E12" s="22">
        <f t="shared" si="2"/>
        <v>-1.0648417932666132E-2</v>
      </c>
      <c r="F12" s="22">
        <f t="shared" si="3"/>
        <v>-2.2436278617971466E-2</v>
      </c>
      <c r="G12" s="8">
        <f t="shared" si="4"/>
        <v>1</v>
      </c>
    </row>
    <row r="13" spans="1:10" x14ac:dyDescent="0.2">
      <c r="A13" s="8">
        <v>205</v>
      </c>
      <c r="B13" s="8">
        <v>1</v>
      </c>
      <c r="C13" s="22">
        <f t="shared" si="5"/>
        <v>0.99618879327329224</v>
      </c>
      <c r="D13" s="8">
        <f t="shared" si="1"/>
        <v>-0.68595978610238917</v>
      </c>
      <c r="E13" s="22">
        <f t="shared" si="2"/>
        <v>-3.811206726707761E-3</v>
      </c>
      <c r="F13" s="22">
        <f t="shared" si="3"/>
        <v>-2.9663372500577582E-3</v>
      </c>
      <c r="G13" s="8">
        <f t="shared" si="4"/>
        <v>1</v>
      </c>
    </row>
    <row r="14" spans="1:10" x14ac:dyDescent="0.2">
      <c r="A14" s="8"/>
      <c r="B14" s="8"/>
      <c r="C14" s="8"/>
      <c r="D14" s="8"/>
      <c r="E14" s="8"/>
      <c r="F14" s="8"/>
      <c r="G14" s="8"/>
    </row>
    <row r="15" spans="1:10" x14ac:dyDescent="0.2">
      <c r="A15" s="8"/>
      <c r="B15" s="8"/>
      <c r="C15" s="8"/>
      <c r="D15" s="27"/>
      <c r="E15" s="22">
        <f>SUM(E2:E13)</f>
        <v>-0.71821176159201883</v>
      </c>
      <c r="F15" s="22">
        <f>SUM(F2:F13)/I3</f>
        <v>-2.0233595148060046</v>
      </c>
      <c r="G15" s="8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zoomScale="160" zoomScaleNormal="160" workbookViewId="0">
      <selection activeCell="H18" sqref="H18"/>
    </sheetView>
  </sheetViews>
  <sheetFormatPr baseColWidth="10" defaultColWidth="9.1640625" defaultRowHeight="15" x14ac:dyDescent="0.2"/>
  <cols>
    <col min="4" max="4" width="10.6640625" customWidth="1"/>
    <col min="7" max="7" width="11" customWidth="1"/>
    <col min="10" max="10" width="11.33203125" customWidth="1"/>
  </cols>
  <sheetData>
    <row r="1" spans="1:13" x14ac:dyDescent="0.2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3" x14ac:dyDescent="0.2">
      <c r="A2" s="1" t="s">
        <v>35</v>
      </c>
      <c r="B2" s="2" t="s">
        <v>36</v>
      </c>
      <c r="C2" s="3" t="s">
        <v>37</v>
      </c>
      <c r="D2" s="3" t="s">
        <v>38</v>
      </c>
      <c r="E2" s="2" t="s">
        <v>39</v>
      </c>
      <c r="F2" s="3" t="s">
        <v>40</v>
      </c>
      <c r="G2" s="3" t="s">
        <v>41</v>
      </c>
      <c r="H2" s="2" t="s">
        <v>42</v>
      </c>
      <c r="I2" s="3" t="s">
        <v>43</v>
      </c>
      <c r="J2" s="3" t="s">
        <v>44</v>
      </c>
      <c r="K2" s="20" t="s">
        <v>45</v>
      </c>
      <c r="L2" s="8"/>
      <c r="M2" s="8"/>
    </row>
    <row r="3" spans="1:13" x14ac:dyDescent="0.2">
      <c r="A3" s="4">
        <v>0</v>
      </c>
      <c r="B3" s="5">
        <v>0</v>
      </c>
      <c r="C3" s="5">
        <f>A3*$B$9+B3*$B$10+$B$11</f>
        <v>-1</v>
      </c>
      <c r="D3" s="6">
        <f>1/(1+(EXP(-(C3))))</f>
        <v>0.2689414213699951</v>
      </c>
      <c r="E3" s="5">
        <f>IF(D3&gt;0.5,1,0)</f>
        <v>0</v>
      </c>
      <c r="F3" s="5">
        <f>A3*$C$9+B3*$C$10+$C$11</f>
        <v>1</v>
      </c>
      <c r="G3" s="6">
        <f>1/(1+(EXP(-(F3))))</f>
        <v>0.7310585786300049</v>
      </c>
      <c r="H3" s="5">
        <f>IF(G3&gt;0.5,1,0)</f>
        <v>1</v>
      </c>
      <c r="I3" s="5">
        <f>E3*$D$9+H3*$D$10+$D$11</f>
        <v>1</v>
      </c>
      <c r="J3" s="6">
        <f>1/(1+(EXP(-(I3))))</f>
        <v>0.7310585786300049</v>
      </c>
      <c r="K3" s="21">
        <f>IF(J3&gt;0.5,1,0)</f>
        <v>1</v>
      </c>
      <c r="L3" s="8"/>
      <c r="M3" s="8"/>
    </row>
    <row r="4" spans="1:13" x14ac:dyDescent="0.2">
      <c r="A4" s="7">
        <v>0</v>
      </c>
      <c r="B4" s="8">
        <v>1</v>
      </c>
      <c r="C4" s="8">
        <f>A4*$B$9+B4*$B$10+$B$11</f>
        <v>0</v>
      </c>
      <c r="D4" s="8">
        <f>1/(1+(EXP(-(C4))))</f>
        <v>0.5</v>
      </c>
      <c r="E4" s="8">
        <f>IF(D4&gt;0.5,1,0)</f>
        <v>0</v>
      </c>
      <c r="F4" s="8">
        <f>A4*$C$9+B4*$C$10+$C$11</f>
        <v>0</v>
      </c>
      <c r="G4" s="8">
        <f>1/(1+(EXP(-(F4))))</f>
        <v>0.5</v>
      </c>
      <c r="H4" s="8">
        <f>IF(G4&gt;0.5,1,0)</f>
        <v>0</v>
      </c>
      <c r="I4" s="8">
        <f>E4*$D$9+H4*$D$10+$D$11</f>
        <v>-1</v>
      </c>
      <c r="J4" s="22">
        <f>1/(1+(EXP(-(I4))))</f>
        <v>0.2689414213699951</v>
      </c>
      <c r="K4" s="16">
        <f>IF(J4&gt;0.5,1,0)</f>
        <v>0</v>
      </c>
      <c r="L4" s="8"/>
      <c r="M4" s="8"/>
    </row>
    <row r="5" spans="1:13" x14ac:dyDescent="0.2">
      <c r="A5" s="7">
        <v>1</v>
      </c>
      <c r="B5" s="8">
        <v>0</v>
      </c>
      <c r="C5" s="8">
        <f>A5*$B$9+B5*$B$10+$B$11</f>
        <v>0</v>
      </c>
      <c r="D5" s="8">
        <f>1/(1+(EXP(-(C5))))</f>
        <v>0.5</v>
      </c>
      <c r="E5" s="8">
        <f>IF(D5&gt;0.5,1,0)</f>
        <v>0</v>
      </c>
      <c r="F5" s="8">
        <f>A5*$C$9+B5*$C$10+$C$11</f>
        <v>0</v>
      </c>
      <c r="G5" s="8">
        <f>1/(1+(EXP(-(F5))))</f>
        <v>0.5</v>
      </c>
      <c r="H5" s="8">
        <f>IF(G5&gt;0.5,1,0)</f>
        <v>0</v>
      </c>
      <c r="I5" s="8">
        <f>E5*$D$9+H5*$D$10+$D$11</f>
        <v>-1</v>
      </c>
      <c r="J5" s="22">
        <f>1/(1+(EXP(-(I5))))</f>
        <v>0.2689414213699951</v>
      </c>
      <c r="K5" s="16">
        <f>IF(J5&gt;0.5,1,0)</f>
        <v>0</v>
      </c>
      <c r="L5" s="8"/>
      <c r="M5" s="8"/>
    </row>
    <row r="6" spans="1:13" x14ac:dyDescent="0.2">
      <c r="A6" s="9">
        <v>1</v>
      </c>
      <c r="B6" s="10">
        <v>1</v>
      </c>
      <c r="C6" s="10">
        <f>A6*$B$9+B6*$B$10+$B$11</f>
        <v>1</v>
      </c>
      <c r="D6" s="11">
        <f>1/(1+(EXP(-(C6))))</f>
        <v>0.7310585786300049</v>
      </c>
      <c r="E6" s="10">
        <f>IF(D6&gt;0.5,1,0)</f>
        <v>1</v>
      </c>
      <c r="F6" s="10">
        <f>A6*$C$9+B6*$C$10+$C$11</f>
        <v>-1</v>
      </c>
      <c r="G6" s="11">
        <f>1/(1+(EXP(-(F6))))</f>
        <v>0.2689414213699951</v>
      </c>
      <c r="H6" s="10">
        <f>IF(G6&gt;0.5,1,0)</f>
        <v>0</v>
      </c>
      <c r="I6" s="10">
        <f>E6*$D$9+H6*$D$10+$D$11</f>
        <v>1</v>
      </c>
      <c r="J6" s="11">
        <f>1/(1+(EXP(-(I6))))</f>
        <v>0.7310585786300049</v>
      </c>
      <c r="K6" s="19">
        <f>IF(J6&gt;0.5,1,0)</f>
        <v>1</v>
      </c>
      <c r="L6" s="8"/>
      <c r="M6" s="8"/>
    </row>
    <row r="7" spans="1:13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8"/>
      <c r="B8" s="12" t="s">
        <v>46</v>
      </c>
      <c r="C8" s="13" t="s">
        <v>47</v>
      </c>
      <c r="D8" s="14" t="s">
        <v>48</v>
      </c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15" t="s">
        <v>17</v>
      </c>
      <c r="B9" s="7">
        <v>1</v>
      </c>
      <c r="C9" s="8">
        <v>-1</v>
      </c>
      <c r="D9" s="16">
        <v>2</v>
      </c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17" t="s">
        <v>18</v>
      </c>
      <c r="B10" s="7">
        <v>1</v>
      </c>
      <c r="C10" s="8">
        <v>-1</v>
      </c>
      <c r="D10" s="16">
        <v>2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18" t="s">
        <v>29</v>
      </c>
      <c r="B11" s="9">
        <v>-1</v>
      </c>
      <c r="C11" s="10">
        <v>1</v>
      </c>
      <c r="D11" s="19">
        <v>-1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Regression Example</vt:lpstr>
      <vt:lpstr>Multi-Variant LR</vt:lpstr>
      <vt:lpstr>Logistic Regression</vt:lpstr>
      <vt:lpstr>Nueral Networks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Microsoft Office User</cp:lastModifiedBy>
  <dcterms:created xsi:type="dcterms:W3CDTF">2022-10-10T08:44:00Z</dcterms:created>
  <dcterms:modified xsi:type="dcterms:W3CDTF">2022-11-06T19:04:43Z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5E7B22F5FBFA4D54BE183A20A768A9A0</vt:lpwstr>
  </property>
  <property fmtid="{D5CDD505-2E9C-101B-9397-08002B2CF9AE}" pid="3" name="KSOProductBuildVer">
    <vt:lpwstr>1033-11.2.0.11380</vt:lpwstr>
  </property>
</Properties>
</file>