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ropbox\APMonitor-Optimization\"/>
    </mc:Choice>
  </mc:AlternateContent>
  <xr:revisionPtr revIDLastSave="0" documentId="13_ncr:1_{B80E0E19-7995-430E-9BE1-85F1507AAAB3}" xr6:coauthVersionLast="41" xr6:coauthVersionMax="41" xr10:uidLastSave="{00000000-0000-0000-0000-000000000000}"/>
  <bookViews>
    <workbookView xWindow="-120" yWindow="-120" windowWidth="29040" windowHeight="15840" xr2:uid="{A911C267-555B-4044-A1B5-DD7E8951DF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9" i="1" l="1"/>
  <c r="X24" i="1"/>
  <c r="X23" i="1"/>
  <c r="Z13" i="1" l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2" i="1"/>
  <c r="O20" i="1"/>
  <c r="Q20" i="1" s="1"/>
  <c r="R20" i="1" s="1"/>
  <c r="S20" i="1" s="1"/>
  <c r="O21" i="1"/>
  <c r="Q21" i="1"/>
  <c r="R21" i="1"/>
  <c r="S21" i="1" s="1"/>
  <c r="O22" i="1"/>
  <c r="Q22" i="1" s="1"/>
  <c r="R22" i="1" s="1"/>
  <c r="S22" i="1" s="1"/>
  <c r="O23" i="1"/>
  <c r="Q23" i="1"/>
  <c r="R23" i="1"/>
  <c r="S23" i="1" s="1"/>
  <c r="O24" i="1"/>
  <c r="Q24" i="1" s="1"/>
  <c r="R24" i="1" s="1"/>
  <c r="S24" i="1" s="1"/>
  <c r="O25" i="1"/>
  <c r="Q25" i="1"/>
  <c r="R25" i="1"/>
  <c r="S25" i="1" s="1"/>
  <c r="O26" i="1"/>
  <c r="Q26" i="1" s="1"/>
  <c r="R26" i="1" s="1"/>
  <c r="S26" i="1" s="1"/>
  <c r="O27" i="1"/>
  <c r="Q27" i="1"/>
  <c r="R27" i="1"/>
  <c r="S27" i="1" s="1"/>
  <c r="O28" i="1"/>
  <c r="Q28" i="1" s="1"/>
  <c r="R28" i="1" s="1"/>
  <c r="S28" i="1" s="1"/>
  <c r="O29" i="1"/>
  <c r="Q29" i="1"/>
  <c r="O30" i="1"/>
  <c r="Q30" i="1" s="1"/>
  <c r="R30" i="1" s="1"/>
  <c r="S30" i="1" s="1"/>
  <c r="O31" i="1"/>
  <c r="Q31" i="1"/>
  <c r="R31" i="1"/>
  <c r="S31" i="1" s="1"/>
  <c r="O32" i="1"/>
  <c r="Q32" i="1" s="1"/>
  <c r="R32" i="1" s="1"/>
  <c r="S32" i="1" s="1"/>
  <c r="O33" i="1"/>
  <c r="Q33" i="1"/>
  <c r="R33" i="1"/>
  <c r="S33" i="1" s="1"/>
  <c r="O34" i="1"/>
  <c r="Q34" i="1" s="1"/>
  <c r="R34" i="1" s="1"/>
  <c r="S34" i="1" s="1"/>
  <c r="O35" i="1"/>
  <c r="Q35" i="1"/>
  <c r="R35" i="1"/>
  <c r="S35" i="1" s="1"/>
  <c r="O36" i="1"/>
  <c r="Q36" i="1" s="1"/>
  <c r="R36" i="1" s="1"/>
  <c r="S36" i="1" s="1"/>
  <c r="O37" i="1"/>
  <c r="Q37" i="1"/>
  <c r="R37" i="1"/>
  <c r="S37" i="1" s="1"/>
  <c r="O38" i="1"/>
  <c r="Q38" i="1" s="1"/>
  <c r="R38" i="1" s="1"/>
  <c r="S38" i="1" s="1"/>
  <c r="O39" i="1"/>
  <c r="Q39" i="1"/>
  <c r="R39" i="1"/>
  <c r="S39" i="1" s="1"/>
  <c r="O40" i="1"/>
  <c r="Q40" i="1" s="1"/>
  <c r="R40" i="1" s="1"/>
  <c r="S40" i="1" s="1"/>
  <c r="O41" i="1"/>
  <c r="Q41" i="1"/>
  <c r="R41" i="1"/>
  <c r="S41" i="1" s="1"/>
  <c r="O42" i="1"/>
  <c r="Q42" i="1" s="1"/>
  <c r="R42" i="1" s="1"/>
  <c r="S42" i="1" s="1"/>
  <c r="O43" i="1"/>
  <c r="Q43" i="1"/>
  <c r="R43" i="1"/>
  <c r="S43" i="1" s="1"/>
  <c r="O44" i="1"/>
  <c r="Q44" i="1" s="1"/>
  <c r="R44" i="1" s="1"/>
  <c r="S44" i="1" s="1"/>
  <c r="O45" i="1"/>
  <c r="Q45" i="1"/>
  <c r="R45" i="1"/>
  <c r="S45" i="1" s="1"/>
  <c r="O46" i="1"/>
  <c r="Q46" i="1" s="1"/>
  <c r="R46" i="1" s="1"/>
  <c r="S46" i="1" s="1"/>
  <c r="O47" i="1"/>
  <c r="Q47" i="1"/>
  <c r="R47" i="1"/>
  <c r="S47" i="1" s="1"/>
  <c r="O48" i="1"/>
  <c r="Q48" i="1" s="1"/>
  <c r="R48" i="1" s="1"/>
  <c r="S48" i="1" s="1"/>
  <c r="O49" i="1"/>
  <c r="Q49" i="1"/>
  <c r="R49" i="1"/>
  <c r="S49" i="1" s="1"/>
  <c r="O50" i="1"/>
  <c r="Q50" i="1" s="1"/>
  <c r="R50" i="1" s="1"/>
  <c r="S50" i="1" s="1"/>
  <c r="O51" i="1"/>
  <c r="Q51" i="1"/>
  <c r="R51" i="1"/>
  <c r="S51" i="1" s="1"/>
  <c r="O52" i="1"/>
  <c r="Q52" i="1" s="1"/>
  <c r="R52" i="1" s="1"/>
  <c r="S52" i="1" s="1"/>
  <c r="O53" i="1"/>
  <c r="Q53" i="1"/>
  <c r="R53" i="1"/>
  <c r="S53" i="1" s="1"/>
  <c r="O54" i="1"/>
  <c r="Q54" i="1" s="1"/>
  <c r="R54" i="1" s="1"/>
  <c r="S54" i="1" s="1"/>
  <c r="O55" i="1"/>
  <c r="Q55" i="1"/>
  <c r="R55" i="1"/>
  <c r="S55" i="1" s="1"/>
  <c r="O56" i="1"/>
  <c r="Q56" i="1" s="1"/>
  <c r="R56" i="1" s="1"/>
  <c r="S56" i="1" s="1"/>
  <c r="O57" i="1"/>
  <c r="Q57" i="1"/>
  <c r="R57" i="1"/>
  <c r="S57" i="1" s="1"/>
  <c r="O58" i="1"/>
  <c r="Q58" i="1" s="1"/>
  <c r="R58" i="1" s="1"/>
  <c r="S58" i="1" s="1"/>
  <c r="O59" i="1"/>
  <c r="Q59" i="1"/>
  <c r="R59" i="1"/>
  <c r="S59" i="1" s="1"/>
  <c r="O60" i="1"/>
  <c r="Q60" i="1" s="1"/>
  <c r="R60" i="1" s="1"/>
  <c r="S60" i="1" s="1"/>
  <c r="O61" i="1"/>
  <c r="Q61" i="1"/>
  <c r="R61" i="1"/>
  <c r="S61" i="1" s="1"/>
  <c r="O62" i="1"/>
  <c r="Q62" i="1" s="1"/>
  <c r="R62" i="1" s="1"/>
  <c r="S62" i="1" s="1"/>
  <c r="O63" i="1"/>
  <c r="Q63" i="1"/>
  <c r="R63" i="1"/>
  <c r="S63" i="1" s="1"/>
  <c r="O64" i="1"/>
  <c r="Q64" i="1" s="1"/>
  <c r="R64" i="1" s="1"/>
  <c r="S64" i="1" s="1"/>
  <c r="O65" i="1"/>
  <c r="Q65" i="1"/>
  <c r="R65" i="1"/>
  <c r="S65" i="1" s="1"/>
  <c r="O66" i="1"/>
  <c r="Q66" i="1" s="1"/>
  <c r="R66" i="1" s="1"/>
  <c r="S66" i="1" s="1"/>
  <c r="O67" i="1"/>
  <c r="Q67" i="1"/>
  <c r="R67" i="1"/>
  <c r="S67" i="1" s="1"/>
  <c r="O68" i="1"/>
  <c r="Q68" i="1" s="1"/>
  <c r="R68" i="1" s="1"/>
  <c r="S68" i="1" s="1"/>
  <c r="O69" i="1"/>
  <c r="Q69" i="1"/>
  <c r="R69" i="1"/>
  <c r="S69" i="1" s="1"/>
  <c r="O70" i="1"/>
  <c r="Q70" i="1" s="1"/>
  <c r="R70" i="1" s="1"/>
  <c r="S70" i="1" s="1"/>
  <c r="O71" i="1"/>
  <c r="Q71" i="1"/>
  <c r="R71" i="1"/>
  <c r="S71" i="1" s="1"/>
  <c r="O72" i="1"/>
  <c r="Q72" i="1" s="1"/>
  <c r="R72" i="1" s="1"/>
  <c r="S72" i="1" s="1"/>
  <c r="O73" i="1"/>
  <c r="Q73" i="1"/>
  <c r="R73" i="1"/>
  <c r="S73" i="1" s="1"/>
  <c r="O74" i="1"/>
  <c r="Q74" i="1" s="1"/>
  <c r="R74" i="1" s="1"/>
  <c r="S74" i="1" s="1"/>
  <c r="O75" i="1"/>
  <c r="Q75" i="1"/>
  <c r="R75" i="1"/>
  <c r="S75" i="1" s="1"/>
  <c r="O76" i="1"/>
  <c r="Q76" i="1" s="1"/>
  <c r="R76" i="1" s="1"/>
  <c r="S76" i="1" s="1"/>
  <c r="O77" i="1"/>
  <c r="Q77" i="1"/>
  <c r="R77" i="1"/>
  <c r="S77" i="1" s="1"/>
  <c r="O78" i="1"/>
  <c r="Q78" i="1" s="1"/>
  <c r="R78" i="1" s="1"/>
  <c r="S78" i="1" s="1"/>
  <c r="O79" i="1"/>
  <c r="Q79" i="1"/>
  <c r="R79" i="1"/>
  <c r="S79" i="1" s="1"/>
  <c r="O80" i="1"/>
  <c r="Q80" i="1" s="1"/>
  <c r="R80" i="1" s="1"/>
  <c r="S80" i="1" s="1"/>
  <c r="O81" i="1"/>
  <c r="Q81" i="1"/>
  <c r="R81" i="1"/>
  <c r="S81" i="1" s="1"/>
  <c r="O82" i="1"/>
  <c r="Q82" i="1" s="1"/>
  <c r="R82" i="1" s="1"/>
  <c r="S82" i="1" s="1"/>
  <c r="O83" i="1"/>
  <c r="Q83" i="1"/>
  <c r="R83" i="1"/>
  <c r="S83" i="1" s="1"/>
  <c r="O84" i="1"/>
  <c r="Q84" i="1" s="1"/>
  <c r="R84" i="1" s="1"/>
  <c r="S84" i="1" s="1"/>
  <c r="O85" i="1"/>
  <c r="Q85" i="1"/>
  <c r="R85" i="1"/>
  <c r="S85" i="1" s="1"/>
  <c r="O86" i="1"/>
  <c r="Q86" i="1" s="1"/>
  <c r="R86" i="1" s="1"/>
  <c r="S86" i="1" s="1"/>
  <c r="O87" i="1"/>
  <c r="Q87" i="1"/>
  <c r="R87" i="1"/>
  <c r="S87" i="1" s="1"/>
  <c r="O88" i="1"/>
  <c r="Q88" i="1" s="1"/>
  <c r="R88" i="1" s="1"/>
  <c r="S88" i="1" s="1"/>
  <c r="O89" i="1"/>
  <c r="Q89" i="1"/>
  <c r="R89" i="1"/>
  <c r="S89" i="1" s="1"/>
  <c r="O90" i="1"/>
  <c r="Q90" i="1" s="1"/>
  <c r="R90" i="1" s="1"/>
  <c r="S90" i="1" s="1"/>
  <c r="O91" i="1"/>
  <c r="Q91" i="1"/>
  <c r="R91" i="1"/>
  <c r="S91" i="1" s="1"/>
  <c r="O92" i="1"/>
  <c r="Q92" i="1" s="1"/>
  <c r="R92" i="1" s="1"/>
  <c r="S92" i="1" s="1"/>
  <c r="O93" i="1"/>
  <c r="Q93" i="1"/>
  <c r="R93" i="1"/>
  <c r="S93" i="1" s="1"/>
  <c r="O94" i="1"/>
  <c r="Q94" i="1" s="1"/>
  <c r="R94" i="1" s="1"/>
  <c r="S94" i="1" s="1"/>
  <c r="O95" i="1"/>
  <c r="Q95" i="1"/>
  <c r="R95" i="1"/>
  <c r="S95" i="1" s="1"/>
  <c r="O96" i="1"/>
  <c r="Q96" i="1" s="1"/>
  <c r="R96" i="1" s="1"/>
  <c r="S96" i="1" s="1"/>
  <c r="O97" i="1"/>
  <c r="Q97" i="1"/>
  <c r="R97" i="1"/>
  <c r="S97" i="1" s="1"/>
  <c r="O98" i="1"/>
  <c r="Q98" i="1" s="1"/>
  <c r="R98" i="1" s="1"/>
  <c r="S98" i="1" s="1"/>
  <c r="O99" i="1"/>
  <c r="Q99" i="1"/>
  <c r="R99" i="1"/>
  <c r="S99" i="1" s="1"/>
  <c r="O100" i="1"/>
  <c r="Q100" i="1" s="1"/>
  <c r="R100" i="1" s="1"/>
  <c r="S100" i="1" s="1"/>
  <c r="O101" i="1"/>
  <c r="Q101" i="1"/>
  <c r="R101" i="1"/>
  <c r="S101" i="1" s="1"/>
  <c r="O102" i="1"/>
  <c r="Q102" i="1" s="1"/>
  <c r="R102" i="1" s="1"/>
  <c r="S102" i="1" s="1"/>
  <c r="O103" i="1"/>
  <c r="Q103" i="1"/>
  <c r="R103" i="1"/>
  <c r="S103" i="1" s="1"/>
  <c r="O104" i="1"/>
  <c r="Q104" i="1" s="1"/>
  <c r="R104" i="1" s="1"/>
  <c r="S104" i="1" s="1"/>
  <c r="O105" i="1"/>
  <c r="Q105" i="1"/>
  <c r="R105" i="1"/>
  <c r="S105" i="1" s="1"/>
  <c r="O106" i="1"/>
  <c r="Q106" i="1" s="1"/>
  <c r="R106" i="1" s="1"/>
  <c r="S106" i="1" s="1"/>
  <c r="O107" i="1"/>
  <c r="Q107" i="1"/>
  <c r="R107" i="1"/>
  <c r="S107" i="1" s="1"/>
  <c r="O108" i="1"/>
  <c r="Q108" i="1" s="1"/>
  <c r="R108" i="1" s="1"/>
  <c r="S108" i="1" s="1"/>
  <c r="O109" i="1"/>
  <c r="Q109" i="1"/>
  <c r="R109" i="1"/>
  <c r="S109" i="1" s="1"/>
  <c r="O110" i="1"/>
  <c r="Q110" i="1" s="1"/>
  <c r="R110" i="1" s="1"/>
  <c r="S110" i="1" s="1"/>
  <c r="O111" i="1"/>
  <c r="Q111" i="1"/>
  <c r="R111" i="1"/>
  <c r="S111" i="1" s="1"/>
  <c r="O112" i="1"/>
  <c r="Q112" i="1" s="1"/>
  <c r="R112" i="1" s="1"/>
  <c r="S112" i="1" s="1"/>
  <c r="O113" i="1"/>
  <c r="Q113" i="1"/>
  <c r="R113" i="1"/>
  <c r="S113" i="1" s="1"/>
  <c r="O114" i="1"/>
  <c r="Q114" i="1" s="1"/>
  <c r="R114" i="1" s="1"/>
  <c r="S114" i="1" s="1"/>
  <c r="O115" i="1"/>
  <c r="Q115" i="1"/>
  <c r="R115" i="1"/>
  <c r="S115" i="1" s="1"/>
  <c r="O116" i="1"/>
  <c r="Q116" i="1" s="1"/>
  <c r="R116" i="1" s="1"/>
  <c r="S116" i="1" s="1"/>
  <c r="O117" i="1"/>
  <c r="Q117" i="1"/>
  <c r="R117" i="1"/>
  <c r="S117" i="1" s="1"/>
  <c r="O118" i="1"/>
  <c r="Q118" i="1" s="1"/>
  <c r="R118" i="1" s="1"/>
  <c r="S118" i="1" s="1"/>
  <c r="O119" i="1"/>
  <c r="Q119" i="1"/>
  <c r="R119" i="1"/>
  <c r="S119" i="1" s="1"/>
  <c r="O120" i="1"/>
  <c r="Q120" i="1" s="1"/>
  <c r="R120" i="1" s="1"/>
  <c r="S120" i="1" s="1"/>
  <c r="O121" i="1"/>
  <c r="Q121" i="1"/>
  <c r="R121" i="1"/>
  <c r="S121" i="1" s="1"/>
  <c r="O122" i="1"/>
  <c r="Q122" i="1" s="1"/>
  <c r="R122" i="1" s="1"/>
  <c r="S122" i="1" s="1"/>
  <c r="O123" i="1"/>
  <c r="Q123" i="1"/>
  <c r="R123" i="1"/>
  <c r="S123" i="1" s="1"/>
  <c r="O124" i="1"/>
  <c r="Q124" i="1" s="1"/>
  <c r="R124" i="1" s="1"/>
  <c r="S124" i="1" s="1"/>
  <c r="O125" i="1"/>
  <c r="Q125" i="1"/>
  <c r="R125" i="1"/>
  <c r="S125" i="1" s="1"/>
  <c r="O126" i="1"/>
  <c r="Q126" i="1" s="1"/>
  <c r="R126" i="1" s="1"/>
  <c r="S126" i="1" s="1"/>
  <c r="O127" i="1"/>
  <c r="Q127" i="1"/>
  <c r="R127" i="1"/>
  <c r="S127" i="1" s="1"/>
  <c r="O128" i="1"/>
  <c r="Q128" i="1" s="1"/>
  <c r="R128" i="1" s="1"/>
  <c r="S128" i="1" s="1"/>
  <c r="O129" i="1"/>
  <c r="Q129" i="1"/>
  <c r="R129" i="1"/>
  <c r="S129" i="1" s="1"/>
  <c r="O130" i="1"/>
  <c r="Q130" i="1" s="1"/>
  <c r="R130" i="1" s="1"/>
  <c r="S130" i="1" s="1"/>
  <c r="O131" i="1"/>
  <c r="Q131" i="1"/>
  <c r="R131" i="1"/>
  <c r="S131" i="1" s="1"/>
  <c r="O132" i="1"/>
  <c r="Q132" i="1" s="1"/>
  <c r="R132" i="1" s="1"/>
  <c r="S132" i="1" s="1"/>
  <c r="O133" i="1"/>
  <c r="Q133" i="1"/>
  <c r="R133" i="1"/>
  <c r="S133" i="1" s="1"/>
  <c r="O134" i="1"/>
  <c r="Q134" i="1" s="1"/>
  <c r="R134" i="1" s="1"/>
  <c r="S134" i="1" s="1"/>
  <c r="O135" i="1"/>
  <c r="Q135" i="1"/>
  <c r="R135" i="1"/>
  <c r="S135" i="1" s="1"/>
  <c r="O136" i="1"/>
  <c r="Q136" i="1" s="1"/>
  <c r="R136" i="1" s="1"/>
  <c r="S136" i="1" s="1"/>
  <c r="O137" i="1"/>
  <c r="Q137" i="1"/>
  <c r="R137" i="1"/>
  <c r="S137" i="1" s="1"/>
  <c r="O138" i="1"/>
  <c r="Q138" i="1" s="1"/>
  <c r="R138" i="1" s="1"/>
  <c r="S138" i="1" s="1"/>
  <c r="O139" i="1"/>
  <c r="Q139" i="1"/>
  <c r="R139" i="1"/>
  <c r="S139" i="1" s="1"/>
  <c r="O140" i="1"/>
  <c r="Q140" i="1" s="1"/>
  <c r="R140" i="1" s="1"/>
  <c r="S140" i="1" s="1"/>
  <c r="O141" i="1"/>
  <c r="Q141" i="1"/>
  <c r="R141" i="1"/>
  <c r="S141" i="1" s="1"/>
  <c r="O142" i="1"/>
  <c r="Q142" i="1" s="1"/>
  <c r="R142" i="1" s="1"/>
  <c r="S142" i="1" s="1"/>
  <c r="O143" i="1"/>
  <c r="Q143" i="1"/>
  <c r="R143" i="1"/>
  <c r="S143" i="1" s="1"/>
  <c r="O144" i="1"/>
  <c r="Q144" i="1" s="1"/>
  <c r="R144" i="1" s="1"/>
  <c r="S144" i="1" s="1"/>
  <c r="O145" i="1"/>
  <c r="Q145" i="1"/>
  <c r="R145" i="1"/>
  <c r="S145" i="1" s="1"/>
  <c r="O146" i="1"/>
  <c r="Q146" i="1" s="1"/>
  <c r="R146" i="1" s="1"/>
  <c r="S146" i="1" s="1"/>
  <c r="O147" i="1"/>
  <c r="Q147" i="1"/>
  <c r="R147" i="1"/>
  <c r="S147" i="1" s="1"/>
  <c r="O148" i="1"/>
  <c r="Q148" i="1" s="1"/>
  <c r="R148" i="1" s="1"/>
  <c r="S148" i="1" s="1"/>
  <c r="O149" i="1"/>
  <c r="Q149" i="1"/>
  <c r="R149" i="1"/>
  <c r="S149" i="1" s="1"/>
  <c r="O150" i="1"/>
  <c r="Q150" i="1" s="1"/>
  <c r="R150" i="1" s="1"/>
  <c r="S150" i="1" s="1"/>
  <c r="O151" i="1"/>
  <c r="Q151" i="1"/>
  <c r="R151" i="1"/>
  <c r="S151" i="1" s="1"/>
  <c r="O152" i="1"/>
  <c r="Q152" i="1" s="1"/>
  <c r="R152" i="1" s="1"/>
  <c r="S152" i="1" s="1"/>
  <c r="O153" i="1"/>
  <c r="Q153" i="1"/>
  <c r="R153" i="1"/>
  <c r="S153" i="1" s="1"/>
  <c r="O154" i="1"/>
  <c r="Q154" i="1" s="1"/>
  <c r="R154" i="1" s="1"/>
  <c r="S154" i="1" s="1"/>
  <c r="O155" i="1"/>
  <c r="Q155" i="1"/>
  <c r="R155" i="1"/>
  <c r="S155" i="1" s="1"/>
  <c r="O156" i="1"/>
  <c r="Q156" i="1" s="1"/>
  <c r="R156" i="1" s="1"/>
  <c r="S156" i="1" s="1"/>
  <c r="O157" i="1"/>
  <c r="Q157" i="1"/>
  <c r="R157" i="1"/>
  <c r="S157" i="1" s="1"/>
  <c r="O158" i="1"/>
  <c r="Q158" i="1" s="1"/>
  <c r="R158" i="1" s="1"/>
  <c r="S158" i="1" s="1"/>
  <c r="O159" i="1"/>
  <c r="Q159" i="1"/>
  <c r="R159" i="1"/>
  <c r="S159" i="1" s="1"/>
  <c r="O160" i="1"/>
  <c r="Q160" i="1" s="1"/>
  <c r="R160" i="1" s="1"/>
  <c r="S160" i="1" s="1"/>
  <c r="O161" i="1"/>
  <c r="Q161" i="1"/>
  <c r="R161" i="1"/>
  <c r="S161" i="1" s="1"/>
  <c r="O162" i="1"/>
  <c r="Q162" i="1" s="1"/>
  <c r="R162" i="1" s="1"/>
  <c r="S162" i="1" s="1"/>
  <c r="O163" i="1"/>
  <c r="Q163" i="1"/>
  <c r="R163" i="1"/>
  <c r="S163" i="1" s="1"/>
  <c r="O164" i="1"/>
  <c r="Q164" i="1" s="1"/>
  <c r="R164" i="1" s="1"/>
  <c r="S164" i="1" s="1"/>
  <c r="O165" i="1"/>
  <c r="Q165" i="1"/>
  <c r="R165" i="1"/>
  <c r="S165" i="1" s="1"/>
  <c r="O166" i="1"/>
  <c r="Q166" i="1" s="1"/>
  <c r="R166" i="1" s="1"/>
  <c r="S166" i="1" s="1"/>
  <c r="O167" i="1"/>
  <c r="Q167" i="1"/>
  <c r="R167" i="1"/>
  <c r="S167" i="1" s="1"/>
  <c r="O168" i="1"/>
  <c r="Q168" i="1" s="1"/>
  <c r="R168" i="1" s="1"/>
  <c r="S168" i="1" s="1"/>
  <c r="O169" i="1"/>
  <c r="Q169" i="1"/>
  <c r="R169" i="1"/>
  <c r="S169" i="1" s="1"/>
  <c r="O170" i="1"/>
  <c r="Q170" i="1" s="1"/>
  <c r="R170" i="1" s="1"/>
  <c r="S170" i="1" s="1"/>
  <c r="O171" i="1"/>
  <c r="Q171" i="1"/>
  <c r="R171" i="1"/>
  <c r="S171" i="1" s="1"/>
  <c r="O172" i="1"/>
  <c r="Q172" i="1" s="1"/>
  <c r="R172" i="1" s="1"/>
  <c r="S172" i="1" s="1"/>
  <c r="O173" i="1"/>
  <c r="Q173" i="1"/>
  <c r="R173" i="1"/>
  <c r="S173" i="1" s="1"/>
  <c r="O174" i="1"/>
  <c r="Q174" i="1" s="1"/>
  <c r="R174" i="1" s="1"/>
  <c r="S174" i="1" s="1"/>
  <c r="O175" i="1"/>
  <c r="Q175" i="1"/>
  <c r="R175" i="1"/>
  <c r="S175" i="1" s="1"/>
  <c r="O176" i="1"/>
  <c r="Q176" i="1" s="1"/>
  <c r="R176" i="1" s="1"/>
  <c r="S176" i="1" s="1"/>
  <c r="O177" i="1"/>
  <c r="Q177" i="1"/>
  <c r="R177" i="1"/>
  <c r="S177" i="1" s="1"/>
  <c r="O178" i="1"/>
  <c r="Q178" i="1" s="1"/>
  <c r="R178" i="1" s="1"/>
  <c r="S178" i="1" s="1"/>
  <c r="O179" i="1"/>
  <c r="Q179" i="1"/>
  <c r="R179" i="1"/>
  <c r="S179" i="1" s="1"/>
  <c r="O180" i="1"/>
  <c r="Q180" i="1" s="1"/>
  <c r="R180" i="1" s="1"/>
  <c r="S180" i="1" s="1"/>
  <c r="O181" i="1"/>
  <c r="Q181" i="1"/>
  <c r="R181" i="1"/>
  <c r="S181" i="1" s="1"/>
  <c r="O182" i="1"/>
  <c r="Q182" i="1" s="1"/>
  <c r="R182" i="1" s="1"/>
  <c r="S182" i="1" s="1"/>
  <c r="O13" i="1"/>
  <c r="Q13" i="1" s="1"/>
  <c r="R13" i="1" s="1"/>
  <c r="S13" i="1" s="1"/>
  <c r="O14" i="1"/>
  <c r="Q14" i="1" s="1"/>
  <c r="R14" i="1" s="1"/>
  <c r="S14" i="1" s="1"/>
  <c r="O15" i="1"/>
  <c r="Q15" i="1"/>
  <c r="R15" i="1" s="1"/>
  <c r="S15" i="1" s="1"/>
  <c r="O16" i="1"/>
  <c r="Q16" i="1" s="1"/>
  <c r="R16" i="1" s="1"/>
  <c r="S16" i="1" s="1"/>
  <c r="O17" i="1"/>
  <c r="Q17" i="1"/>
  <c r="R17" i="1" s="1"/>
  <c r="S17" i="1" s="1"/>
  <c r="O18" i="1"/>
  <c r="Q18" i="1" s="1"/>
  <c r="R18" i="1" s="1"/>
  <c r="S18" i="1" s="1"/>
  <c r="O19" i="1"/>
  <c r="Q19" i="1"/>
  <c r="R19" i="1" s="1"/>
  <c r="S19" i="1" s="1"/>
  <c r="S12" i="1"/>
  <c r="R12" i="1"/>
  <c r="Q12" i="1"/>
  <c r="O12" i="1"/>
  <c r="N34" i="1"/>
  <c r="N35" i="1"/>
  <c r="N36" i="1"/>
  <c r="N37" i="1"/>
  <c r="N71" i="1"/>
  <c r="N72" i="1"/>
  <c r="N73" i="1"/>
  <c r="N74" i="1"/>
  <c r="N75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2" i="1"/>
  <c r="L34" i="1"/>
  <c r="L35" i="1"/>
  <c r="L36" i="1"/>
  <c r="L37" i="1"/>
  <c r="L71" i="1"/>
  <c r="L72" i="1"/>
  <c r="L73" i="1"/>
  <c r="L74" i="1"/>
  <c r="L75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3" i="1"/>
  <c r="H15" i="1" l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2" i="1"/>
  <c r="T131" i="1" l="1"/>
  <c r="T56" i="1"/>
  <c r="T57" i="1"/>
  <c r="T58" i="1"/>
  <c r="T59" i="1"/>
  <c r="V59" i="1" s="1"/>
  <c r="W59" i="1" s="1"/>
  <c r="T60" i="1"/>
  <c r="T61" i="1"/>
  <c r="T62" i="1"/>
  <c r="T63" i="1"/>
  <c r="T64" i="1"/>
  <c r="T65" i="1"/>
  <c r="T66" i="1"/>
  <c r="T67" i="1"/>
  <c r="V67" i="1" s="1"/>
  <c r="W67" i="1" s="1"/>
  <c r="T68" i="1"/>
  <c r="T69" i="1"/>
  <c r="T70" i="1"/>
  <c r="T71" i="1"/>
  <c r="T72" i="1"/>
  <c r="T73" i="1"/>
  <c r="T74" i="1"/>
  <c r="T75" i="1"/>
  <c r="V75" i="1" s="1"/>
  <c r="W75" i="1" s="1"/>
  <c r="X75" i="1" s="1"/>
  <c r="T76" i="1"/>
  <c r="T77" i="1"/>
  <c r="T78" i="1"/>
  <c r="T79" i="1"/>
  <c r="T80" i="1"/>
  <c r="T81" i="1"/>
  <c r="T82" i="1"/>
  <c r="T83" i="1"/>
  <c r="V83" i="1" s="1"/>
  <c r="W83" i="1" s="1"/>
  <c r="T84" i="1"/>
  <c r="T85" i="1"/>
  <c r="T86" i="1"/>
  <c r="T87" i="1"/>
  <c r="T88" i="1"/>
  <c r="T89" i="1"/>
  <c r="T90" i="1"/>
  <c r="T91" i="1"/>
  <c r="V91" i="1" s="1"/>
  <c r="W91" i="1" s="1"/>
  <c r="T92" i="1"/>
  <c r="T93" i="1"/>
  <c r="T94" i="1"/>
  <c r="T95" i="1"/>
  <c r="T96" i="1"/>
  <c r="T97" i="1"/>
  <c r="T98" i="1"/>
  <c r="T99" i="1"/>
  <c r="V99" i="1" s="1"/>
  <c r="W99" i="1" s="1"/>
  <c r="T100" i="1"/>
  <c r="T101" i="1"/>
  <c r="T102" i="1"/>
  <c r="T103" i="1"/>
  <c r="T104" i="1"/>
  <c r="T105" i="1"/>
  <c r="T106" i="1"/>
  <c r="V106" i="1" s="1"/>
  <c r="W106" i="1" s="1"/>
  <c r="T107" i="1"/>
  <c r="V107" i="1" s="1"/>
  <c r="W107" i="1" s="1"/>
  <c r="T108" i="1"/>
  <c r="T109" i="1"/>
  <c r="T110" i="1"/>
  <c r="V110" i="1" s="1"/>
  <c r="W110" i="1" s="1"/>
  <c r="T111" i="1"/>
  <c r="T112" i="1"/>
  <c r="T113" i="1"/>
  <c r="T114" i="1"/>
  <c r="V114" i="1" s="1"/>
  <c r="W114" i="1" s="1"/>
  <c r="T115" i="1"/>
  <c r="V115" i="1" s="1"/>
  <c r="W115" i="1" s="1"/>
  <c r="T116" i="1"/>
  <c r="T117" i="1"/>
  <c r="T118" i="1"/>
  <c r="T119" i="1"/>
  <c r="T120" i="1"/>
  <c r="T121" i="1"/>
  <c r="T122" i="1"/>
  <c r="V122" i="1" s="1"/>
  <c r="W122" i="1" s="1"/>
  <c r="T123" i="1"/>
  <c r="V123" i="1" s="1"/>
  <c r="W123" i="1" s="1"/>
  <c r="X123" i="1" s="1"/>
  <c r="T124" i="1"/>
  <c r="T125" i="1"/>
  <c r="T126" i="1"/>
  <c r="T127" i="1"/>
  <c r="T128" i="1"/>
  <c r="T129" i="1"/>
  <c r="T130" i="1"/>
  <c r="V130" i="1" s="1"/>
  <c r="W130" i="1" s="1"/>
  <c r="X130" i="1" s="1"/>
  <c r="T132" i="1"/>
  <c r="V132" i="1" s="1"/>
  <c r="W132" i="1" s="1"/>
  <c r="X132" i="1" s="1"/>
  <c r="T133" i="1"/>
  <c r="T134" i="1"/>
  <c r="T135" i="1"/>
  <c r="T136" i="1"/>
  <c r="T137" i="1"/>
  <c r="T138" i="1"/>
  <c r="T139" i="1"/>
  <c r="V139" i="1" s="1"/>
  <c r="W139" i="1" s="1"/>
  <c r="T140" i="1"/>
  <c r="V140" i="1" s="1"/>
  <c r="W140" i="1" s="1"/>
  <c r="T141" i="1"/>
  <c r="T142" i="1"/>
  <c r="V142" i="1" s="1"/>
  <c r="W142" i="1" s="1"/>
  <c r="T143" i="1"/>
  <c r="T144" i="1"/>
  <c r="T145" i="1"/>
  <c r="T146" i="1"/>
  <c r="T147" i="1"/>
  <c r="V147" i="1" s="1"/>
  <c r="W147" i="1" s="1"/>
  <c r="T148" i="1"/>
  <c r="V148" i="1" s="1"/>
  <c r="W148" i="1" s="1"/>
  <c r="T149" i="1"/>
  <c r="T150" i="1"/>
  <c r="T151" i="1"/>
  <c r="T152" i="1"/>
  <c r="T153" i="1"/>
  <c r="T154" i="1"/>
  <c r="T155" i="1"/>
  <c r="V155" i="1" s="1"/>
  <c r="W155" i="1" s="1"/>
  <c r="T156" i="1"/>
  <c r="V156" i="1" s="1"/>
  <c r="W156" i="1" s="1"/>
  <c r="T157" i="1"/>
  <c r="T158" i="1"/>
  <c r="T159" i="1"/>
  <c r="T160" i="1"/>
  <c r="T161" i="1"/>
  <c r="T162" i="1"/>
  <c r="T163" i="1"/>
  <c r="V163" i="1" s="1"/>
  <c r="W163" i="1" s="1"/>
  <c r="T164" i="1"/>
  <c r="V164" i="1" s="1"/>
  <c r="W164" i="1" s="1"/>
  <c r="T165" i="1"/>
  <c r="T166" i="1"/>
  <c r="T167" i="1"/>
  <c r="T168" i="1"/>
  <c r="T169" i="1"/>
  <c r="T170" i="1"/>
  <c r="T171" i="1"/>
  <c r="V171" i="1" s="1"/>
  <c r="W171" i="1" s="1"/>
  <c r="T172" i="1"/>
  <c r="V172" i="1" s="1"/>
  <c r="W172" i="1" s="1"/>
  <c r="T173" i="1"/>
  <c r="T174" i="1"/>
  <c r="V174" i="1" s="1"/>
  <c r="W174" i="1" s="1"/>
  <c r="T175" i="1"/>
  <c r="T176" i="1"/>
  <c r="T177" i="1"/>
  <c r="T178" i="1"/>
  <c r="T179" i="1"/>
  <c r="T180" i="1"/>
  <c r="V180" i="1" s="1"/>
  <c r="W180" i="1" s="1"/>
  <c r="T181" i="1"/>
  <c r="T182" i="1"/>
  <c r="T55" i="1"/>
  <c r="T14" i="1"/>
  <c r="V14" i="1" s="1"/>
  <c r="W14" i="1" s="1"/>
  <c r="T15" i="1"/>
  <c r="V15" i="1" s="1"/>
  <c r="W15" i="1" s="1"/>
  <c r="T16" i="1"/>
  <c r="T17" i="1"/>
  <c r="T18" i="1"/>
  <c r="T19" i="1"/>
  <c r="T20" i="1"/>
  <c r="T21" i="1"/>
  <c r="T22" i="1"/>
  <c r="V22" i="1" s="1"/>
  <c r="W22" i="1" s="1"/>
  <c r="T23" i="1"/>
  <c r="V23" i="1" s="1"/>
  <c r="W23" i="1" s="1"/>
  <c r="T24" i="1"/>
  <c r="V24" i="1" s="1"/>
  <c r="T25" i="1"/>
  <c r="T26" i="1"/>
  <c r="T27" i="1"/>
  <c r="T28" i="1"/>
  <c r="T29" i="1"/>
  <c r="T30" i="1"/>
  <c r="V30" i="1" s="1"/>
  <c r="W30" i="1" s="1"/>
  <c r="T31" i="1"/>
  <c r="V31" i="1" s="1"/>
  <c r="W31" i="1" s="1"/>
  <c r="T32" i="1"/>
  <c r="T33" i="1"/>
  <c r="T34" i="1"/>
  <c r="T35" i="1"/>
  <c r="T36" i="1"/>
  <c r="T37" i="1"/>
  <c r="T38" i="1"/>
  <c r="V38" i="1" s="1"/>
  <c r="W38" i="1" s="1"/>
  <c r="T39" i="1"/>
  <c r="V39" i="1" s="1"/>
  <c r="W39" i="1" s="1"/>
  <c r="T40" i="1"/>
  <c r="T41" i="1"/>
  <c r="T42" i="1"/>
  <c r="T43" i="1"/>
  <c r="T44" i="1"/>
  <c r="T45" i="1"/>
  <c r="T46" i="1"/>
  <c r="V46" i="1" s="1"/>
  <c r="W46" i="1" s="1"/>
  <c r="T47" i="1"/>
  <c r="V47" i="1" s="1"/>
  <c r="W47" i="1" s="1"/>
  <c r="T48" i="1"/>
  <c r="T49" i="1"/>
  <c r="T50" i="1"/>
  <c r="T51" i="1"/>
  <c r="T52" i="1"/>
  <c r="T53" i="1"/>
  <c r="T54" i="1"/>
  <c r="V54" i="1" s="1"/>
  <c r="W54" i="1" s="1"/>
  <c r="T13" i="1"/>
  <c r="V13" i="1" s="1"/>
  <c r="W13" i="1" s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0" i="1"/>
  <c r="M31" i="1"/>
  <c r="M32" i="1"/>
  <c r="M33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3" i="1"/>
  <c r="J13" i="1"/>
  <c r="J14" i="1" s="1"/>
  <c r="J15" i="1" s="1"/>
  <c r="J16" i="1" s="1"/>
  <c r="J17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W24" i="1"/>
  <c r="V25" i="1"/>
  <c r="W25" i="1" s="1"/>
  <c r="V26" i="1"/>
  <c r="W26" i="1" s="1"/>
  <c r="V27" i="1"/>
  <c r="W27" i="1" s="1"/>
  <c r="V28" i="1"/>
  <c r="W28" i="1" s="1"/>
  <c r="V29" i="1"/>
  <c r="W29" i="1" s="1"/>
  <c r="V32" i="1"/>
  <c r="W32" i="1" s="1"/>
  <c r="V33" i="1"/>
  <c r="W33" i="1" s="1"/>
  <c r="V34" i="1"/>
  <c r="W34" i="1" s="1"/>
  <c r="X34" i="1" s="1"/>
  <c r="V35" i="1"/>
  <c r="W35" i="1" s="1"/>
  <c r="X35" i="1" s="1"/>
  <c r="V36" i="1"/>
  <c r="W36" i="1" s="1"/>
  <c r="X36" i="1" s="1"/>
  <c r="V37" i="1"/>
  <c r="W37" i="1" s="1"/>
  <c r="X37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5" i="1"/>
  <c r="W55" i="1" s="1"/>
  <c r="V56" i="1"/>
  <c r="W56" i="1" s="1"/>
  <c r="V57" i="1"/>
  <c r="W57" i="1" s="1"/>
  <c r="V58" i="1"/>
  <c r="W58" i="1" s="1"/>
  <c r="V60" i="1"/>
  <c r="W60" i="1" s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 s="1"/>
  <c r="V68" i="1"/>
  <c r="W68" i="1" s="1"/>
  <c r="V69" i="1"/>
  <c r="W69" i="1" s="1"/>
  <c r="V70" i="1"/>
  <c r="W70" i="1" s="1"/>
  <c r="V71" i="1"/>
  <c r="W71" i="1" s="1"/>
  <c r="X71" i="1" s="1"/>
  <c r="V72" i="1"/>
  <c r="W72" i="1" s="1"/>
  <c r="X72" i="1" s="1"/>
  <c r="V73" i="1"/>
  <c r="W73" i="1" s="1"/>
  <c r="X73" i="1" s="1"/>
  <c r="V74" i="1"/>
  <c r="W74" i="1" s="1"/>
  <c r="X74" i="1" s="1"/>
  <c r="V76" i="1"/>
  <c r="W76" i="1" s="1"/>
  <c r="V77" i="1"/>
  <c r="W77" i="1" s="1"/>
  <c r="V78" i="1"/>
  <c r="W78" i="1" s="1"/>
  <c r="V79" i="1"/>
  <c r="W79" i="1" s="1"/>
  <c r="V80" i="1"/>
  <c r="W80" i="1" s="1"/>
  <c r="V81" i="1"/>
  <c r="W81" i="1" s="1"/>
  <c r="V82" i="1"/>
  <c r="W82" i="1" s="1"/>
  <c r="V84" i="1"/>
  <c r="W84" i="1" s="1"/>
  <c r="V85" i="1"/>
  <c r="W85" i="1" s="1"/>
  <c r="V86" i="1"/>
  <c r="W86" i="1" s="1"/>
  <c r="V87" i="1"/>
  <c r="W87" i="1" s="1"/>
  <c r="V88" i="1"/>
  <c r="W88" i="1" s="1"/>
  <c r="V89" i="1"/>
  <c r="W89" i="1" s="1"/>
  <c r="V90" i="1"/>
  <c r="W90" i="1" s="1"/>
  <c r="V92" i="1"/>
  <c r="W92" i="1" s="1"/>
  <c r="V93" i="1"/>
  <c r="W93" i="1" s="1"/>
  <c r="V94" i="1"/>
  <c r="W94" i="1" s="1"/>
  <c r="V95" i="1"/>
  <c r="W95" i="1" s="1"/>
  <c r="V96" i="1"/>
  <c r="W96" i="1" s="1"/>
  <c r="V97" i="1"/>
  <c r="W97" i="1" s="1"/>
  <c r="V98" i="1"/>
  <c r="W98" i="1" s="1"/>
  <c r="V100" i="1"/>
  <c r="W100" i="1" s="1"/>
  <c r="V101" i="1"/>
  <c r="W101" i="1" s="1"/>
  <c r="V102" i="1"/>
  <c r="W102" i="1" s="1"/>
  <c r="V103" i="1"/>
  <c r="W103" i="1" s="1"/>
  <c r="V104" i="1"/>
  <c r="W104" i="1" s="1"/>
  <c r="V105" i="1"/>
  <c r="W105" i="1" s="1"/>
  <c r="V108" i="1"/>
  <c r="W108" i="1" s="1"/>
  <c r="V109" i="1"/>
  <c r="W109" i="1" s="1"/>
  <c r="V111" i="1"/>
  <c r="W111" i="1" s="1"/>
  <c r="V112" i="1"/>
  <c r="W112" i="1" s="1"/>
  <c r="V113" i="1"/>
  <c r="W113" i="1" s="1"/>
  <c r="V116" i="1"/>
  <c r="W116" i="1" s="1"/>
  <c r="V117" i="1"/>
  <c r="W117" i="1" s="1"/>
  <c r="V118" i="1"/>
  <c r="W118" i="1" s="1"/>
  <c r="V119" i="1"/>
  <c r="W119" i="1" s="1"/>
  <c r="V120" i="1"/>
  <c r="W120" i="1" s="1"/>
  <c r="V121" i="1"/>
  <c r="W121" i="1" s="1"/>
  <c r="V124" i="1"/>
  <c r="W124" i="1" s="1"/>
  <c r="X124" i="1" s="1"/>
  <c r="V125" i="1"/>
  <c r="W125" i="1" s="1"/>
  <c r="X125" i="1" s="1"/>
  <c r="V126" i="1"/>
  <c r="W126" i="1" s="1"/>
  <c r="X126" i="1" s="1"/>
  <c r="V127" i="1"/>
  <c r="W127" i="1" s="1"/>
  <c r="X127" i="1" s="1"/>
  <c r="V128" i="1"/>
  <c r="W128" i="1" s="1"/>
  <c r="X128" i="1" s="1"/>
  <c r="V129" i="1"/>
  <c r="W129" i="1" s="1"/>
  <c r="X129" i="1" s="1"/>
  <c r="V131" i="1"/>
  <c r="W131" i="1" s="1"/>
  <c r="X131" i="1" s="1"/>
  <c r="V133" i="1"/>
  <c r="W133" i="1" s="1"/>
  <c r="X133" i="1" s="1"/>
  <c r="V134" i="1"/>
  <c r="W134" i="1" s="1"/>
  <c r="X134" i="1" s="1"/>
  <c r="V135" i="1"/>
  <c r="W135" i="1" s="1"/>
  <c r="X135" i="1" s="1"/>
  <c r="V136" i="1"/>
  <c r="W136" i="1" s="1"/>
  <c r="X136" i="1" s="1"/>
  <c r="V137" i="1"/>
  <c r="W137" i="1" s="1"/>
  <c r="V138" i="1"/>
  <c r="W138" i="1" s="1"/>
  <c r="V141" i="1"/>
  <c r="W141" i="1" s="1"/>
  <c r="V143" i="1"/>
  <c r="W143" i="1" s="1"/>
  <c r="V144" i="1"/>
  <c r="W144" i="1" s="1"/>
  <c r="V145" i="1"/>
  <c r="W145" i="1" s="1"/>
  <c r="V146" i="1"/>
  <c r="W146" i="1" s="1"/>
  <c r="V149" i="1"/>
  <c r="W149" i="1" s="1"/>
  <c r="V150" i="1"/>
  <c r="W150" i="1" s="1"/>
  <c r="V151" i="1"/>
  <c r="W151" i="1" s="1"/>
  <c r="V152" i="1"/>
  <c r="W152" i="1" s="1"/>
  <c r="V153" i="1"/>
  <c r="W153" i="1" s="1"/>
  <c r="V154" i="1"/>
  <c r="W154" i="1" s="1"/>
  <c r="V157" i="1"/>
  <c r="W157" i="1" s="1"/>
  <c r="V158" i="1"/>
  <c r="W158" i="1" s="1"/>
  <c r="V159" i="1"/>
  <c r="W159" i="1" s="1"/>
  <c r="V160" i="1"/>
  <c r="W160" i="1" s="1"/>
  <c r="V161" i="1"/>
  <c r="W161" i="1" s="1"/>
  <c r="V162" i="1"/>
  <c r="W162" i="1" s="1"/>
  <c r="V165" i="1"/>
  <c r="W165" i="1" s="1"/>
  <c r="V166" i="1"/>
  <c r="W166" i="1" s="1"/>
  <c r="V167" i="1"/>
  <c r="W167" i="1" s="1"/>
  <c r="V168" i="1"/>
  <c r="W168" i="1" s="1"/>
  <c r="V169" i="1"/>
  <c r="W169" i="1" s="1"/>
  <c r="V170" i="1"/>
  <c r="W170" i="1" s="1"/>
  <c r="V173" i="1"/>
  <c r="W173" i="1" s="1"/>
  <c r="V175" i="1"/>
  <c r="W175" i="1" s="1"/>
  <c r="V176" i="1"/>
  <c r="W176" i="1" s="1"/>
  <c r="V177" i="1"/>
  <c r="W177" i="1" s="1"/>
  <c r="V178" i="1"/>
  <c r="W178" i="1" s="1"/>
  <c r="V179" i="1"/>
  <c r="W179" i="1" s="1"/>
  <c r="V181" i="1"/>
  <c r="W181" i="1" s="1"/>
  <c r="V182" i="1"/>
  <c r="W182" i="1" s="1"/>
  <c r="V12" i="1"/>
  <c r="W12" i="1" s="1"/>
  <c r="X12" i="1" s="1"/>
  <c r="AB12" i="1" s="1"/>
  <c r="AC12" i="1" s="1"/>
  <c r="AD12" i="1" s="1"/>
  <c r="N172" i="1" l="1"/>
  <c r="L172" i="1"/>
  <c r="X172" i="1"/>
  <c r="N118" i="1"/>
  <c r="L118" i="1"/>
  <c r="X118" i="1"/>
  <c r="N102" i="1"/>
  <c r="L102" i="1"/>
  <c r="X102" i="1"/>
  <c r="X65" i="1"/>
  <c r="N65" i="1"/>
  <c r="L65" i="1"/>
  <c r="N147" i="1"/>
  <c r="X147" i="1"/>
  <c r="L147" i="1"/>
  <c r="N77" i="1"/>
  <c r="X77" i="1"/>
  <c r="L77" i="1"/>
  <c r="N28" i="1"/>
  <c r="L28" i="1"/>
  <c r="X28" i="1"/>
  <c r="X170" i="1"/>
  <c r="N170" i="1"/>
  <c r="L170" i="1"/>
  <c r="N116" i="1"/>
  <c r="L116" i="1"/>
  <c r="X116" i="1"/>
  <c r="X13" i="1"/>
  <c r="Y13" i="1" s="1"/>
  <c r="N13" i="1"/>
  <c r="L13" i="1"/>
  <c r="X175" i="1"/>
  <c r="N175" i="1"/>
  <c r="L175" i="1"/>
  <c r="X167" i="1"/>
  <c r="L167" i="1"/>
  <c r="N167" i="1"/>
  <c r="X159" i="1"/>
  <c r="L159" i="1"/>
  <c r="N159" i="1"/>
  <c r="X151" i="1"/>
  <c r="N151" i="1"/>
  <c r="L151" i="1"/>
  <c r="X143" i="1"/>
  <c r="L143" i="1"/>
  <c r="N143" i="1"/>
  <c r="X121" i="1"/>
  <c r="N121" i="1"/>
  <c r="L121" i="1"/>
  <c r="X113" i="1"/>
  <c r="N113" i="1"/>
  <c r="L113" i="1"/>
  <c r="X105" i="1"/>
  <c r="N105" i="1"/>
  <c r="L105" i="1"/>
  <c r="X97" i="1"/>
  <c r="N97" i="1"/>
  <c r="L97" i="1"/>
  <c r="X89" i="1"/>
  <c r="N89" i="1"/>
  <c r="L89" i="1"/>
  <c r="X81" i="1"/>
  <c r="N81" i="1"/>
  <c r="L81" i="1"/>
  <c r="N68" i="1"/>
  <c r="L68" i="1"/>
  <c r="X68" i="1"/>
  <c r="N60" i="1"/>
  <c r="L60" i="1"/>
  <c r="X60" i="1"/>
  <c r="N52" i="1"/>
  <c r="L52" i="1"/>
  <c r="X52" i="1"/>
  <c r="N44" i="1"/>
  <c r="L44" i="1"/>
  <c r="X44" i="1"/>
  <c r="X32" i="1"/>
  <c r="N32" i="1"/>
  <c r="L32" i="1"/>
  <c r="N24" i="1"/>
  <c r="L24" i="1"/>
  <c r="X16" i="1"/>
  <c r="N16" i="1"/>
  <c r="L16" i="1"/>
  <c r="N156" i="1"/>
  <c r="L156" i="1"/>
  <c r="X156" i="1"/>
  <c r="N86" i="1"/>
  <c r="L86" i="1"/>
  <c r="X86" i="1"/>
  <c r="N29" i="1"/>
  <c r="R29" i="1" s="1"/>
  <c r="S29" i="1" s="1"/>
  <c r="L29" i="1"/>
  <c r="X29" i="1"/>
  <c r="L155" i="1"/>
  <c r="N155" i="1"/>
  <c r="X155" i="1"/>
  <c r="N101" i="1"/>
  <c r="L101" i="1"/>
  <c r="X101" i="1"/>
  <c r="X64" i="1"/>
  <c r="L64" i="1"/>
  <c r="N64" i="1"/>
  <c r="N20" i="1"/>
  <c r="L20" i="1"/>
  <c r="X20" i="1"/>
  <c r="X162" i="1"/>
  <c r="N162" i="1"/>
  <c r="L162" i="1"/>
  <c r="X146" i="1"/>
  <c r="N146" i="1"/>
  <c r="L146" i="1"/>
  <c r="N108" i="1"/>
  <c r="L108" i="1"/>
  <c r="X108" i="1"/>
  <c r="N182" i="1"/>
  <c r="L182" i="1"/>
  <c r="X182" i="1"/>
  <c r="N174" i="1"/>
  <c r="L174" i="1"/>
  <c r="X174" i="1"/>
  <c r="N166" i="1"/>
  <c r="L166" i="1"/>
  <c r="X166" i="1"/>
  <c r="N158" i="1"/>
  <c r="L158" i="1"/>
  <c r="X158" i="1"/>
  <c r="N150" i="1"/>
  <c r="L150" i="1"/>
  <c r="X150" i="1"/>
  <c r="N142" i="1"/>
  <c r="L142" i="1"/>
  <c r="X142" i="1"/>
  <c r="X120" i="1"/>
  <c r="L120" i="1"/>
  <c r="N120" i="1"/>
  <c r="X112" i="1"/>
  <c r="N112" i="1"/>
  <c r="L112" i="1"/>
  <c r="X104" i="1"/>
  <c r="L104" i="1"/>
  <c r="N104" i="1"/>
  <c r="X96" i="1"/>
  <c r="N96" i="1"/>
  <c r="L96" i="1"/>
  <c r="X88" i="1"/>
  <c r="N88" i="1"/>
  <c r="L88" i="1"/>
  <c r="X80" i="1"/>
  <c r="N80" i="1"/>
  <c r="L80" i="1"/>
  <c r="N67" i="1"/>
  <c r="X67" i="1"/>
  <c r="L67" i="1"/>
  <c r="X59" i="1"/>
  <c r="L59" i="1"/>
  <c r="N59" i="1"/>
  <c r="N51" i="1"/>
  <c r="X51" i="1"/>
  <c r="L51" i="1"/>
  <c r="N43" i="1"/>
  <c r="L43" i="1"/>
  <c r="X43" i="1"/>
  <c r="X31" i="1"/>
  <c r="L31" i="1"/>
  <c r="N31" i="1"/>
  <c r="L23" i="1"/>
  <c r="N23" i="1"/>
  <c r="X15" i="1"/>
  <c r="N15" i="1"/>
  <c r="L15" i="1"/>
  <c r="N180" i="1"/>
  <c r="L180" i="1"/>
  <c r="X180" i="1"/>
  <c r="N140" i="1"/>
  <c r="L140" i="1"/>
  <c r="X140" i="1"/>
  <c r="N78" i="1"/>
  <c r="L78" i="1"/>
  <c r="X78" i="1"/>
  <c r="X41" i="1"/>
  <c r="N41" i="1"/>
  <c r="L41" i="1"/>
  <c r="X163" i="1"/>
  <c r="L163" i="1"/>
  <c r="N163" i="1"/>
  <c r="N117" i="1"/>
  <c r="L117" i="1"/>
  <c r="X117" i="1"/>
  <c r="N93" i="1"/>
  <c r="L93" i="1"/>
  <c r="X93" i="1"/>
  <c r="X48" i="1"/>
  <c r="N48" i="1"/>
  <c r="L48" i="1"/>
  <c r="X178" i="1"/>
  <c r="N178" i="1"/>
  <c r="L178" i="1"/>
  <c r="X154" i="1"/>
  <c r="L154" i="1"/>
  <c r="N154" i="1"/>
  <c r="N92" i="1"/>
  <c r="L92" i="1"/>
  <c r="X92" i="1"/>
  <c r="N181" i="1"/>
  <c r="X181" i="1"/>
  <c r="L181" i="1"/>
  <c r="N173" i="1"/>
  <c r="L173" i="1"/>
  <c r="X173" i="1"/>
  <c r="N165" i="1"/>
  <c r="L165" i="1"/>
  <c r="X165" i="1"/>
  <c r="N157" i="1"/>
  <c r="L157" i="1"/>
  <c r="X157" i="1"/>
  <c r="N149" i="1"/>
  <c r="L149" i="1"/>
  <c r="X149" i="1"/>
  <c r="N141" i="1"/>
  <c r="X141" i="1"/>
  <c r="L141" i="1"/>
  <c r="X119" i="1"/>
  <c r="L119" i="1"/>
  <c r="N119" i="1"/>
  <c r="X111" i="1"/>
  <c r="L111" i="1"/>
  <c r="N111" i="1"/>
  <c r="X103" i="1"/>
  <c r="L103" i="1"/>
  <c r="N103" i="1"/>
  <c r="X95" i="1"/>
  <c r="N95" i="1"/>
  <c r="L95" i="1"/>
  <c r="X87" i="1"/>
  <c r="L87" i="1"/>
  <c r="N87" i="1"/>
  <c r="X79" i="1"/>
  <c r="L79" i="1"/>
  <c r="N79" i="1"/>
  <c r="X66" i="1"/>
  <c r="L66" i="1"/>
  <c r="N66" i="1"/>
  <c r="X58" i="1"/>
  <c r="L58" i="1"/>
  <c r="N58" i="1"/>
  <c r="X50" i="1"/>
  <c r="N50" i="1"/>
  <c r="L50" i="1"/>
  <c r="X42" i="1"/>
  <c r="L42" i="1"/>
  <c r="N42" i="1"/>
  <c r="N30" i="1"/>
  <c r="L30" i="1"/>
  <c r="X30" i="1"/>
  <c r="N22" i="1"/>
  <c r="L22" i="1"/>
  <c r="X22" i="1"/>
  <c r="N14" i="1"/>
  <c r="L14" i="1"/>
  <c r="X14" i="1"/>
  <c r="N84" i="1"/>
  <c r="L84" i="1"/>
  <c r="X84" i="1"/>
  <c r="N76" i="1"/>
  <c r="L76" i="1"/>
  <c r="X76" i="1"/>
  <c r="X63" i="1"/>
  <c r="L63" i="1"/>
  <c r="N63" i="1"/>
  <c r="X55" i="1"/>
  <c r="L55" i="1"/>
  <c r="N55" i="1"/>
  <c r="X47" i="1"/>
  <c r="L47" i="1"/>
  <c r="N47" i="1"/>
  <c r="X39" i="1"/>
  <c r="L39" i="1"/>
  <c r="N39" i="1"/>
  <c r="L27" i="1"/>
  <c r="N27" i="1"/>
  <c r="X27" i="1"/>
  <c r="L19" i="1"/>
  <c r="N19" i="1"/>
  <c r="X19" i="1"/>
  <c r="N148" i="1"/>
  <c r="L148" i="1"/>
  <c r="X148" i="1"/>
  <c r="X49" i="1"/>
  <c r="N49" i="1"/>
  <c r="L49" i="1"/>
  <c r="X179" i="1"/>
  <c r="L179" i="1"/>
  <c r="N179" i="1"/>
  <c r="N109" i="1"/>
  <c r="X109" i="1"/>
  <c r="L109" i="1"/>
  <c r="X56" i="1"/>
  <c r="L56" i="1"/>
  <c r="N56" i="1"/>
  <c r="X138" i="1"/>
  <c r="L138" i="1"/>
  <c r="N138" i="1"/>
  <c r="X177" i="1"/>
  <c r="N177" i="1"/>
  <c r="L177" i="1"/>
  <c r="X169" i="1"/>
  <c r="N169" i="1"/>
  <c r="L169" i="1"/>
  <c r="X161" i="1"/>
  <c r="N161" i="1"/>
  <c r="L161" i="1"/>
  <c r="X153" i="1"/>
  <c r="N153" i="1"/>
  <c r="L153" i="1"/>
  <c r="X145" i="1"/>
  <c r="N145" i="1"/>
  <c r="L145" i="1"/>
  <c r="X137" i="1"/>
  <c r="N137" i="1"/>
  <c r="L137" i="1"/>
  <c r="L115" i="1"/>
  <c r="N115" i="1"/>
  <c r="X115" i="1"/>
  <c r="N107" i="1"/>
  <c r="X107" i="1"/>
  <c r="L107" i="1"/>
  <c r="X99" i="1"/>
  <c r="L99" i="1"/>
  <c r="N99" i="1"/>
  <c r="N91" i="1"/>
  <c r="L91" i="1"/>
  <c r="X91" i="1"/>
  <c r="N83" i="1"/>
  <c r="L83" i="1"/>
  <c r="X83" i="1"/>
  <c r="N70" i="1"/>
  <c r="L70" i="1"/>
  <c r="X70" i="1"/>
  <c r="N62" i="1"/>
  <c r="L62" i="1"/>
  <c r="X62" i="1"/>
  <c r="N54" i="1"/>
  <c r="L54" i="1"/>
  <c r="X54" i="1"/>
  <c r="N46" i="1"/>
  <c r="L46" i="1"/>
  <c r="X46" i="1"/>
  <c r="N38" i="1"/>
  <c r="L38" i="1"/>
  <c r="X38" i="1"/>
  <c r="X26" i="1"/>
  <c r="N26" i="1"/>
  <c r="L26" i="1"/>
  <c r="X18" i="1"/>
  <c r="N18" i="1"/>
  <c r="L18" i="1"/>
  <c r="N164" i="1"/>
  <c r="L164" i="1"/>
  <c r="X164" i="1"/>
  <c r="N110" i="1"/>
  <c r="L110" i="1"/>
  <c r="X110" i="1"/>
  <c r="N94" i="1"/>
  <c r="L94" i="1"/>
  <c r="X94" i="1"/>
  <c r="X57" i="1"/>
  <c r="N57" i="1"/>
  <c r="L57" i="1"/>
  <c r="N21" i="1"/>
  <c r="X21" i="1"/>
  <c r="L21" i="1"/>
  <c r="N171" i="1"/>
  <c r="X171" i="1"/>
  <c r="L171" i="1"/>
  <c r="L139" i="1"/>
  <c r="N139" i="1"/>
  <c r="X139" i="1"/>
  <c r="N85" i="1"/>
  <c r="L85" i="1"/>
  <c r="X85" i="1"/>
  <c r="X40" i="1"/>
  <c r="N40" i="1"/>
  <c r="L40" i="1"/>
  <c r="N100" i="1"/>
  <c r="L100" i="1"/>
  <c r="X100" i="1"/>
  <c r="N176" i="1"/>
  <c r="L176" i="1"/>
  <c r="X176" i="1"/>
  <c r="X168" i="1"/>
  <c r="N168" i="1"/>
  <c r="L168" i="1"/>
  <c r="X160" i="1"/>
  <c r="L160" i="1"/>
  <c r="N160" i="1"/>
  <c r="X152" i="1"/>
  <c r="L152" i="1"/>
  <c r="N152" i="1"/>
  <c r="X144" i="1"/>
  <c r="L144" i="1"/>
  <c r="N144" i="1"/>
  <c r="X122" i="1"/>
  <c r="L122" i="1"/>
  <c r="N122" i="1"/>
  <c r="X114" i="1"/>
  <c r="L114" i="1"/>
  <c r="N114" i="1"/>
  <c r="X106" i="1"/>
  <c r="N106" i="1"/>
  <c r="L106" i="1"/>
  <c r="X98" i="1"/>
  <c r="N98" i="1"/>
  <c r="L98" i="1"/>
  <c r="X90" i="1"/>
  <c r="N90" i="1"/>
  <c r="L90" i="1"/>
  <c r="X82" i="1"/>
  <c r="L82" i="1"/>
  <c r="N82" i="1"/>
  <c r="N69" i="1"/>
  <c r="X69" i="1"/>
  <c r="L69" i="1"/>
  <c r="N61" i="1"/>
  <c r="X61" i="1"/>
  <c r="L61" i="1"/>
  <c r="N53" i="1"/>
  <c r="X53" i="1"/>
  <c r="L53" i="1"/>
  <c r="N45" i="1"/>
  <c r="L45" i="1"/>
  <c r="X45" i="1"/>
  <c r="X33" i="1"/>
  <c r="N33" i="1"/>
  <c r="L33" i="1"/>
  <c r="X25" i="1"/>
  <c r="N25" i="1"/>
  <c r="L25" i="1"/>
  <c r="X17" i="1"/>
  <c r="N17" i="1"/>
  <c r="L17" i="1"/>
  <c r="AB17" i="1"/>
  <c r="AC17" i="1" s="1"/>
  <c r="AE17" i="1" s="1"/>
  <c r="AB14" i="1"/>
  <c r="AC14" i="1" s="1"/>
  <c r="AE14" i="1" s="1"/>
  <c r="AB16" i="1"/>
  <c r="AC16" i="1" s="1"/>
  <c r="AE16" i="1" s="1"/>
  <c r="AB15" i="1"/>
  <c r="AC15" i="1" s="1"/>
  <c r="AE15" i="1" s="1"/>
  <c r="AB13" i="1"/>
  <c r="AC13" i="1" s="1"/>
  <c r="AE13" i="1" s="1"/>
  <c r="J18" i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AB182" i="1" s="1"/>
  <c r="AC182" i="1" s="1"/>
  <c r="AE182" i="1" s="1"/>
  <c r="Y14" i="1" l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AB60" i="1"/>
  <c r="AC60" i="1" s="1"/>
  <c r="AE60" i="1" s="1"/>
  <c r="AB47" i="1"/>
  <c r="AC47" i="1" s="1"/>
  <c r="AE47" i="1" s="1"/>
  <c r="AB27" i="1"/>
  <c r="AC27" i="1" s="1"/>
  <c r="AE27" i="1" s="1"/>
  <c r="AB30" i="1"/>
  <c r="AC30" i="1" s="1"/>
  <c r="AE30" i="1" s="1"/>
  <c r="AB56" i="1"/>
  <c r="AC56" i="1" s="1"/>
  <c r="AE56" i="1" s="1"/>
  <c r="AB26" i="1"/>
  <c r="AC26" i="1" s="1"/>
  <c r="AE26" i="1" s="1"/>
  <c r="AB25" i="1"/>
  <c r="AC25" i="1" s="1"/>
  <c r="AE25" i="1" s="1"/>
  <c r="AB33" i="1"/>
  <c r="AC33" i="1" s="1"/>
  <c r="AE33" i="1" s="1"/>
  <c r="AB21" i="1"/>
  <c r="AC21" i="1" s="1"/>
  <c r="AE21" i="1" s="1"/>
  <c r="AB38" i="1"/>
  <c r="AC38" i="1" s="1"/>
  <c r="AE38" i="1" s="1"/>
  <c r="AB19" i="1"/>
  <c r="AC19" i="1" s="1"/>
  <c r="AE19" i="1" s="1"/>
  <c r="AB29" i="1"/>
  <c r="AC29" i="1" s="1"/>
  <c r="AE29" i="1" s="1"/>
  <c r="AB75" i="1"/>
  <c r="AC75" i="1" s="1"/>
  <c r="AE75" i="1" s="1"/>
  <c r="AB143" i="1"/>
  <c r="AC143" i="1" s="1"/>
  <c r="AE143" i="1" s="1"/>
  <c r="AB112" i="1"/>
  <c r="AC112" i="1" s="1"/>
  <c r="AE112" i="1" s="1"/>
  <c r="AB149" i="1"/>
  <c r="AC149" i="1" s="1"/>
  <c r="AE149" i="1" s="1"/>
  <c r="AB151" i="1"/>
  <c r="AC151" i="1" s="1"/>
  <c r="AE151" i="1" s="1"/>
  <c r="AB64" i="1"/>
  <c r="AC64" i="1" s="1"/>
  <c r="AE64" i="1" s="1"/>
  <c r="AB93" i="1"/>
  <c r="AC93" i="1" s="1"/>
  <c r="AE93" i="1" s="1"/>
  <c r="AB63" i="1"/>
  <c r="AC63" i="1" s="1"/>
  <c r="AE63" i="1" s="1"/>
  <c r="AB128" i="1"/>
  <c r="AC128" i="1" s="1"/>
  <c r="AE128" i="1" s="1"/>
  <c r="AB97" i="1"/>
  <c r="AC97" i="1" s="1"/>
  <c r="AE97" i="1" s="1"/>
  <c r="AB181" i="1"/>
  <c r="AC181" i="1" s="1"/>
  <c r="AE181" i="1" s="1"/>
  <c r="AB72" i="1"/>
  <c r="AC72" i="1" s="1"/>
  <c r="AE72" i="1" s="1"/>
  <c r="AB137" i="1"/>
  <c r="AC137" i="1" s="1"/>
  <c r="AE137" i="1" s="1"/>
  <c r="AB41" i="1"/>
  <c r="AC41" i="1" s="1"/>
  <c r="AE41" i="1" s="1"/>
  <c r="AB138" i="1"/>
  <c r="AC138" i="1" s="1"/>
  <c r="AE138" i="1" s="1"/>
  <c r="AB35" i="1"/>
  <c r="AC35" i="1" s="1"/>
  <c r="AE35" i="1" s="1"/>
  <c r="AB99" i="1"/>
  <c r="AC99" i="1" s="1"/>
  <c r="AE99" i="1" s="1"/>
  <c r="AB165" i="1"/>
  <c r="AC165" i="1" s="1"/>
  <c r="AE165" i="1" s="1"/>
  <c r="AB160" i="1"/>
  <c r="AC160" i="1" s="1"/>
  <c r="AE160" i="1" s="1"/>
  <c r="AB20" i="1"/>
  <c r="AC20" i="1" s="1"/>
  <c r="AE20" i="1" s="1"/>
  <c r="AB84" i="1"/>
  <c r="AC84" i="1" s="1"/>
  <c r="AE84" i="1" s="1"/>
  <c r="AB150" i="1"/>
  <c r="AC150" i="1" s="1"/>
  <c r="AE150" i="1" s="1"/>
  <c r="AB78" i="1"/>
  <c r="AC78" i="1" s="1"/>
  <c r="AE78" i="1" s="1"/>
  <c r="AB82" i="1"/>
  <c r="AC82" i="1" s="1"/>
  <c r="AE82" i="1" s="1"/>
  <c r="AB37" i="1"/>
  <c r="AC37" i="1" s="1"/>
  <c r="AE37" i="1" s="1"/>
  <c r="AB101" i="1"/>
  <c r="AC101" i="1" s="1"/>
  <c r="AE101" i="1" s="1"/>
  <c r="AB167" i="1"/>
  <c r="AC167" i="1" s="1"/>
  <c r="AE167" i="1" s="1"/>
  <c r="AB164" i="1"/>
  <c r="AC164" i="1" s="1"/>
  <c r="AE164" i="1" s="1"/>
  <c r="AB71" i="1"/>
  <c r="AC71" i="1" s="1"/>
  <c r="AE71" i="1" s="1"/>
  <c r="AB136" i="1"/>
  <c r="AC136" i="1" s="1"/>
  <c r="AE136" i="1" s="1"/>
  <c r="AB114" i="1"/>
  <c r="AC114" i="1" s="1"/>
  <c r="AE114" i="1" s="1"/>
  <c r="AB80" i="1"/>
  <c r="AC80" i="1" s="1"/>
  <c r="AE80" i="1" s="1"/>
  <c r="AB146" i="1"/>
  <c r="AC146" i="1" s="1"/>
  <c r="AE146" i="1" s="1"/>
  <c r="AB49" i="1"/>
  <c r="AC49" i="1" s="1"/>
  <c r="AE49" i="1" s="1"/>
  <c r="AB155" i="1"/>
  <c r="AC155" i="1" s="1"/>
  <c r="AE155" i="1" s="1"/>
  <c r="AB140" i="1"/>
  <c r="AC140" i="1" s="1"/>
  <c r="AE140" i="1" s="1"/>
  <c r="AB121" i="1"/>
  <c r="AC121" i="1" s="1"/>
  <c r="AE121" i="1" s="1"/>
  <c r="AB83" i="1"/>
  <c r="AC83" i="1" s="1"/>
  <c r="AE83" i="1" s="1"/>
  <c r="AB177" i="1"/>
  <c r="AC177" i="1" s="1"/>
  <c r="AE177" i="1" s="1"/>
  <c r="AB81" i="1"/>
  <c r="AC81" i="1" s="1"/>
  <c r="AE81" i="1" s="1"/>
  <c r="AB131" i="1"/>
  <c r="AC131" i="1" s="1"/>
  <c r="AE131" i="1" s="1"/>
  <c r="AB129" i="1"/>
  <c r="AC129" i="1" s="1"/>
  <c r="AE129" i="1" s="1"/>
  <c r="AB91" i="1"/>
  <c r="AC91" i="1" s="1"/>
  <c r="AE91" i="1" s="1"/>
  <c r="AB142" i="1"/>
  <c r="AC142" i="1" s="1"/>
  <c r="AE142" i="1" s="1"/>
  <c r="AB62" i="1"/>
  <c r="AC62" i="1" s="1"/>
  <c r="AE62" i="1" s="1"/>
  <c r="AB159" i="1"/>
  <c r="AC159" i="1" s="1"/>
  <c r="AE159" i="1" s="1"/>
  <c r="AB107" i="1"/>
  <c r="AC107" i="1" s="1"/>
  <c r="AE107" i="1" s="1"/>
  <c r="AB28" i="1"/>
  <c r="AC28" i="1" s="1"/>
  <c r="AE28" i="1" s="1"/>
  <c r="AB102" i="1"/>
  <c r="AC102" i="1" s="1"/>
  <c r="AE102" i="1" s="1"/>
  <c r="AB109" i="1"/>
  <c r="AC109" i="1" s="1"/>
  <c r="AE109" i="1" s="1"/>
  <c r="AB79" i="1"/>
  <c r="AC79" i="1" s="1"/>
  <c r="AE79" i="1" s="1"/>
  <c r="AB130" i="1"/>
  <c r="AC130" i="1" s="1"/>
  <c r="AE130" i="1" s="1"/>
  <c r="AB88" i="1"/>
  <c r="AC88" i="1" s="1"/>
  <c r="AE88" i="1" s="1"/>
  <c r="AB154" i="1"/>
  <c r="AC154" i="1" s="1"/>
  <c r="AE154" i="1" s="1"/>
  <c r="AB57" i="1"/>
  <c r="AC57" i="1" s="1"/>
  <c r="AE57" i="1" s="1"/>
  <c r="AB18" i="1"/>
  <c r="AC18" i="1" s="1"/>
  <c r="AE18" i="1" s="1"/>
  <c r="AB86" i="1"/>
  <c r="AC86" i="1" s="1"/>
  <c r="AE86" i="1" s="1"/>
  <c r="AB171" i="1"/>
  <c r="AC171" i="1" s="1"/>
  <c r="AE171" i="1" s="1"/>
  <c r="AB77" i="1"/>
  <c r="AC77" i="1" s="1"/>
  <c r="AE77" i="1" s="1"/>
  <c r="AB152" i="1"/>
  <c r="AC152" i="1" s="1"/>
  <c r="AE152" i="1" s="1"/>
  <c r="AB178" i="1"/>
  <c r="AC178" i="1" s="1"/>
  <c r="AE178" i="1" s="1"/>
  <c r="AB90" i="1"/>
  <c r="AC90" i="1" s="1"/>
  <c r="AE90" i="1" s="1"/>
  <c r="AB105" i="1"/>
  <c r="AC105" i="1" s="1"/>
  <c r="AE105" i="1" s="1"/>
  <c r="AB148" i="1"/>
  <c r="AC148" i="1" s="1"/>
  <c r="AE148" i="1" s="1"/>
  <c r="AB55" i="1"/>
  <c r="AC55" i="1" s="1"/>
  <c r="AE55" i="1" s="1"/>
  <c r="AB157" i="1"/>
  <c r="AC157" i="1" s="1"/>
  <c r="AE157" i="1" s="1"/>
  <c r="AB76" i="1"/>
  <c r="AC76" i="1" s="1"/>
  <c r="AE76" i="1" s="1"/>
  <c r="AB50" i="1"/>
  <c r="AC50" i="1" s="1"/>
  <c r="AE50" i="1" s="1"/>
  <c r="AB74" i="1"/>
  <c r="AC74" i="1" s="1"/>
  <c r="AE74" i="1" s="1"/>
  <c r="AB43" i="1"/>
  <c r="AC43" i="1" s="1"/>
  <c r="AE43" i="1" s="1"/>
  <c r="AB173" i="1"/>
  <c r="AC173" i="1" s="1"/>
  <c r="AE173" i="1" s="1"/>
  <c r="AB163" i="1"/>
  <c r="AC163" i="1" s="1"/>
  <c r="AE163" i="1" s="1"/>
  <c r="AB92" i="1"/>
  <c r="AC92" i="1" s="1"/>
  <c r="AE92" i="1" s="1"/>
  <c r="AB158" i="1"/>
  <c r="AC158" i="1" s="1"/>
  <c r="AE158" i="1" s="1"/>
  <c r="AB115" i="1"/>
  <c r="AC115" i="1" s="1"/>
  <c r="AE115" i="1" s="1"/>
  <c r="AB45" i="1"/>
  <c r="AC45" i="1" s="1"/>
  <c r="AE45" i="1" s="1"/>
  <c r="AB176" i="1"/>
  <c r="AC176" i="1" s="1"/>
  <c r="AE176" i="1" s="1"/>
  <c r="AB145" i="1"/>
  <c r="AC145" i="1" s="1"/>
  <c r="AE145" i="1" s="1"/>
  <c r="AB24" i="1"/>
  <c r="AC24" i="1" s="1"/>
  <c r="AE24" i="1" s="1"/>
  <c r="AB34" i="1"/>
  <c r="AC34" i="1" s="1"/>
  <c r="AE34" i="1" s="1"/>
  <c r="AB36" i="1"/>
  <c r="AC36" i="1" s="1"/>
  <c r="AE36" i="1" s="1"/>
  <c r="AB100" i="1"/>
  <c r="AC100" i="1" s="1"/>
  <c r="AE100" i="1" s="1"/>
  <c r="AB166" i="1"/>
  <c r="AC166" i="1" s="1"/>
  <c r="AE166" i="1" s="1"/>
  <c r="AB119" i="1"/>
  <c r="AC119" i="1" s="1"/>
  <c r="AE119" i="1" s="1"/>
  <c r="AB139" i="1"/>
  <c r="AC139" i="1" s="1"/>
  <c r="AE139" i="1" s="1"/>
  <c r="AB53" i="1"/>
  <c r="AC53" i="1" s="1"/>
  <c r="AE53" i="1" s="1"/>
  <c r="AB118" i="1"/>
  <c r="AC118" i="1" s="1"/>
  <c r="AE118" i="1" s="1"/>
  <c r="AB54" i="1"/>
  <c r="AC54" i="1" s="1"/>
  <c r="AE54" i="1" s="1"/>
  <c r="AB23" i="1"/>
  <c r="AC23" i="1" s="1"/>
  <c r="AE23" i="1" s="1"/>
  <c r="AB87" i="1"/>
  <c r="AC87" i="1" s="1"/>
  <c r="AE87" i="1" s="1"/>
  <c r="AB153" i="1"/>
  <c r="AC153" i="1" s="1"/>
  <c r="AE153" i="1" s="1"/>
  <c r="AB147" i="1"/>
  <c r="AC147" i="1" s="1"/>
  <c r="AE147" i="1" s="1"/>
  <c r="AB32" i="1"/>
  <c r="AC32" i="1" s="1"/>
  <c r="AE32" i="1" s="1"/>
  <c r="AB96" i="1"/>
  <c r="AC96" i="1" s="1"/>
  <c r="AE96" i="1" s="1"/>
  <c r="AB162" i="1"/>
  <c r="AC162" i="1" s="1"/>
  <c r="AE162" i="1" s="1"/>
  <c r="AB65" i="1"/>
  <c r="AC65" i="1" s="1"/>
  <c r="AE65" i="1" s="1"/>
  <c r="AB66" i="1"/>
  <c r="AC66" i="1" s="1"/>
  <c r="AE66" i="1" s="1"/>
  <c r="AB110" i="1"/>
  <c r="AC110" i="1" s="1"/>
  <c r="AE110" i="1" s="1"/>
  <c r="AB123" i="1"/>
  <c r="AC123" i="1" s="1"/>
  <c r="AE123" i="1" s="1"/>
  <c r="AB125" i="1"/>
  <c r="AC125" i="1" s="1"/>
  <c r="AE125" i="1" s="1"/>
  <c r="AB111" i="1"/>
  <c r="AC111" i="1" s="1"/>
  <c r="AE111" i="1" s="1"/>
  <c r="AB68" i="1"/>
  <c r="AC68" i="1" s="1"/>
  <c r="AE68" i="1" s="1"/>
  <c r="AB133" i="1"/>
  <c r="AC133" i="1" s="1"/>
  <c r="AE133" i="1" s="1"/>
  <c r="AB85" i="1"/>
  <c r="AC85" i="1" s="1"/>
  <c r="AE85" i="1" s="1"/>
  <c r="AB120" i="1"/>
  <c r="AC120" i="1" s="1"/>
  <c r="AE120" i="1" s="1"/>
  <c r="AB122" i="1"/>
  <c r="AC122" i="1" s="1"/>
  <c r="AE122" i="1" s="1"/>
  <c r="AB135" i="1"/>
  <c r="AC135" i="1" s="1"/>
  <c r="AE135" i="1" s="1"/>
  <c r="AB141" i="1"/>
  <c r="AC141" i="1" s="1"/>
  <c r="AE141" i="1" s="1"/>
  <c r="AD13" i="1"/>
  <c r="AD14" i="1" s="1"/>
  <c r="AD15" i="1" s="1"/>
  <c r="AD16" i="1" s="1"/>
  <c r="AD17" i="1" s="1"/>
  <c r="AB58" i="1"/>
  <c r="AC58" i="1" s="1"/>
  <c r="AE58" i="1" s="1"/>
  <c r="AB108" i="1"/>
  <c r="AC108" i="1" s="1"/>
  <c r="AE108" i="1" s="1"/>
  <c r="AB175" i="1"/>
  <c r="AC175" i="1" s="1"/>
  <c r="AE175" i="1" s="1"/>
  <c r="AB144" i="1"/>
  <c r="AC144" i="1" s="1"/>
  <c r="AE144" i="1" s="1"/>
  <c r="AB172" i="1"/>
  <c r="AC172" i="1" s="1"/>
  <c r="AE172" i="1" s="1"/>
  <c r="AB61" i="1"/>
  <c r="AC61" i="1" s="1"/>
  <c r="AE61" i="1" s="1"/>
  <c r="AB126" i="1"/>
  <c r="AC126" i="1" s="1"/>
  <c r="AE126" i="1" s="1"/>
  <c r="AB94" i="1"/>
  <c r="AC94" i="1" s="1"/>
  <c r="AE94" i="1" s="1"/>
  <c r="AB31" i="1"/>
  <c r="AC31" i="1" s="1"/>
  <c r="AE31" i="1" s="1"/>
  <c r="AB95" i="1"/>
  <c r="AC95" i="1" s="1"/>
  <c r="AE95" i="1" s="1"/>
  <c r="AB161" i="1"/>
  <c r="AC161" i="1" s="1"/>
  <c r="AE161" i="1" s="1"/>
  <c r="AB180" i="1"/>
  <c r="AC180" i="1" s="1"/>
  <c r="AE180" i="1" s="1"/>
  <c r="AB40" i="1"/>
  <c r="AC40" i="1" s="1"/>
  <c r="AE40" i="1" s="1"/>
  <c r="AB104" i="1"/>
  <c r="AC104" i="1" s="1"/>
  <c r="AE104" i="1" s="1"/>
  <c r="AB170" i="1"/>
  <c r="AC170" i="1" s="1"/>
  <c r="AE170" i="1" s="1"/>
  <c r="AB73" i="1"/>
  <c r="AC73" i="1" s="1"/>
  <c r="AE73" i="1" s="1"/>
  <c r="AB106" i="1"/>
  <c r="AC106" i="1" s="1"/>
  <c r="AE106" i="1" s="1"/>
  <c r="AB51" i="1"/>
  <c r="AC51" i="1" s="1"/>
  <c r="AE51" i="1" s="1"/>
  <c r="AB116" i="1"/>
  <c r="AC116" i="1" s="1"/>
  <c r="AE116" i="1" s="1"/>
  <c r="AB59" i="1"/>
  <c r="AC59" i="1" s="1"/>
  <c r="AE59" i="1" s="1"/>
  <c r="AB124" i="1"/>
  <c r="AC124" i="1" s="1"/>
  <c r="AE124" i="1" s="1"/>
  <c r="AB46" i="1"/>
  <c r="AC46" i="1" s="1"/>
  <c r="AE46" i="1" s="1"/>
  <c r="AB44" i="1"/>
  <c r="AC44" i="1" s="1"/>
  <c r="AE44" i="1" s="1"/>
  <c r="AB67" i="1"/>
  <c r="AC67" i="1" s="1"/>
  <c r="AE67" i="1" s="1"/>
  <c r="AB132" i="1"/>
  <c r="AC132" i="1" s="1"/>
  <c r="AE132" i="1" s="1"/>
  <c r="AB70" i="1"/>
  <c r="AC70" i="1" s="1"/>
  <c r="AE70" i="1" s="1"/>
  <c r="AB98" i="1"/>
  <c r="AC98" i="1" s="1"/>
  <c r="AE98" i="1" s="1"/>
  <c r="AB52" i="1"/>
  <c r="AC52" i="1" s="1"/>
  <c r="AE52" i="1" s="1"/>
  <c r="AB117" i="1"/>
  <c r="AC117" i="1" s="1"/>
  <c r="AE117" i="1" s="1"/>
  <c r="AB22" i="1"/>
  <c r="AC22" i="1" s="1"/>
  <c r="AE22" i="1" s="1"/>
  <c r="AB168" i="1"/>
  <c r="AC168" i="1" s="1"/>
  <c r="AE168" i="1" s="1"/>
  <c r="AB174" i="1"/>
  <c r="AC174" i="1" s="1"/>
  <c r="AE174" i="1" s="1"/>
  <c r="AB69" i="1"/>
  <c r="AC69" i="1" s="1"/>
  <c r="AE69" i="1" s="1"/>
  <c r="AB134" i="1"/>
  <c r="AC134" i="1" s="1"/>
  <c r="AE134" i="1" s="1"/>
  <c r="AB127" i="1"/>
  <c r="AC127" i="1" s="1"/>
  <c r="AE127" i="1" s="1"/>
  <c r="AB39" i="1"/>
  <c r="AC39" i="1" s="1"/>
  <c r="AE39" i="1" s="1"/>
  <c r="AB103" i="1"/>
  <c r="AC103" i="1" s="1"/>
  <c r="AE103" i="1" s="1"/>
  <c r="AB169" i="1"/>
  <c r="AC169" i="1" s="1"/>
  <c r="AE169" i="1" s="1"/>
  <c r="AB42" i="1"/>
  <c r="AC42" i="1" s="1"/>
  <c r="AE42" i="1" s="1"/>
  <c r="AB48" i="1"/>
  <c r="AC48" i="1" s="1"/>
  <c r="AE48" i="1" s="1"/>
  <c r="AB113" i="1"/>
  <c r="AC113" i="1" s="1"/>
  <c r="AE113" i="1" s="1"/>
  <c r="AB179" i="1"/>
  <c r="AC179" i="1" s="1"/>
  <c r="AE179" i="1" s="1"/>
  <c r="AB89" i="1"/>
  <c r="AC89" i="1" s="1"/>
  <c r="AE89" i="1" s="1"/>
  <c r="AB156" i="1"/>
  <c r="AC156" i="1" s="1"/>
  <c r="AE156" i="1" s="1"/>
  <c r="AF14" i="1"/>
  <c r="AF15" i="1" s="1"/>
  <c r="AF16" i="1" s="1"/>
  <c r="AF17" i="1" s="1"/>
  <c r="Y30" i="1" l="1"/>
  <c r="Z29" i="1"/>
  <c r="AD18" i="1"/>
  <c r="AD19" i="1" s="1"/>
  <c r="AD20" i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F18" i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Y31" i="1" l="1"/>
  <c r="Z30" i="1"/>
  <c r="Y32" i="1" l="1"/>
  <c r="Z31" i="1"/>
  <c r="Y33" i="1" l="1"/>
  <c r="Z32" i="1"/>
  <c r="Y34" i="1" l="1"/>
  <c r="Z33" i="1"/>
  <c r="Y35" i="1" l="1"/>
  <c r="Z34" i="1"/>
  <c r="Y36" i="1" l="1"/>
  <c r="Z35" i="1"/>
  <c r="Y37" i="1" l="1"/>
  <c r="Z36" i="1"/>
  <c r="Y38" i="1" l="1"/>
  <c r="Z37" i="1"/>
  <c r="Y39" i="1" l="1"/>
  <c r="Z38" i="1"/>
  <c r="Y40" i="1" l="1"/>
  <c r="Z39" i="1"/>
  <c r="Y41" i="1" l="1"/>
  <c r="Z40" i="1"/>
  <c r="Y42" i="1" l="1"/>
  <c r="Z41" i="1"/>
  <c r="Y43" i="1" l="1"/>
  <c r="Z42" i="1"/>
  <c r="Y44" i="1" l="1"/>
  <c r="Z43" i="1"/>
  <c r="Y45" i="1" l="1"/>
  <c r="Z44" i="1"/>
  <c r="Y46" i="1" l="1"/>
  <c r="Z45" i="1"/>
  <c r="Y47" i="1" l="1"/>
  <c r="Z46" i="1"/>
  <c r="Y48" i="1" l="1"/>
  <c r="Z47" i="1"/>
  <c r="Y49" i="1" l="1"/>
  <c r="Z48" i="1"/>
  <c r="Y50" i="1" l="1"/>
  <c r="Z49" i="1"/>
  <c r="Y51" i="1" l="1"/>
  <c r="Z50" i="1"/>
  <c r="Y52" i="1" l="1"/>
  <c r="Z51" i="1"/>
  <c r="Y53" i="1" l="1"/>
  <c r="Z52" i="1"/>
  <c r="Y54" i="1" l="1"/>
  <c r="Z53" i="1"/>
  <c r="Y55" i="1" l="1"/>
  <c r="Z54" i="1"/>
  <c r="Y56" i="1" l="1"/>
  <c r="Z55" i="1"/>
  <c r="Y57" i="1" l="1"/>
  <c r="Z56" i="1"/>
  <c r="Y58" i="1" l="1"/>
  <c r="Z57" i="1"/>
  <c r="Y59" i="1" l="1"/>
  <c r="Z58" i="1"/>
  <c r="Y60" i="1" l="1"/>
  <c r="Z59" i="1"/>
  <c r="Y61" i="1" l="1"/>
  <c r="Z60" i="1"/>
  <c r="Y62" i="1" l="1"/>
  <c r="Z61" i="1"/>
  <c r="Y63" i="1" l="1"/>
  <c r="Z62" i="1"/>
  <c r="Y64" i="1" l="1"/>
  <c r="Z63" i="1"/>
  <c r="Y65" i="1" l="1"/>
  <c r="Z64" i="1"/>
  <c r="Y66" i="1" l="1"/>
  <c r="Z65" i="1"/>
  <c r="Y67" i="1" l="1"/>
  <c r="Z66" i="1"/>
  <c r="Y68" i="1" l="1"/>
  <c r="Z67" i="1"/>
  <c r="Y69" i="1" l="1"/>
  <c r="Z68" i="1"/>
  <c r="Y70" i="1" l="1"/>
  <c r="Z69" i="1"/>
  <c r="Y71" i="1" l="1"/>
  <c r="Z70" i="1"/>
  <c r="Y72" i="1" l="1"/>
  <c r="Z71" i="1"/>
  <c r="Y73" i="1" l="1"/>
  <c r="Z72" i="1"/>
  <c r="Y74" i="1" l="1"/>
  <c r="Z73" i="1"/>
  <c r="Y75" i="1" l="1"/>
  <c r="Z74" i="1"/>
  <c r="Y76" i="1" l="1"/>
  <c r="Z75" i="1"/>
  <c r="Y77" i="1" l="1"/>
  <c r="Z76" i="1"/>
  <c r="Y78" i="1" l="1"/>
  <c r="Z77" i="1"/>
  <c r="Y79" i="1" l="1"/>
  <c r="Z78" i="1"/>
  <c r="Y80" i="1" l="1"/>
  <c r="Z79" i="1"/>
  <c r="Y81" i="1" l="1"/>
  <c r="Z80" i="1"/>
  <c r="Y82" i="1" l="1"/>
  <c r="Z81" i="1"/>
  <c r="Y83" i="1" l="1"/>
  <c r="Z82" i="1"/>
  <c r="Y84" i="1" l="1"/>
  <c r="Z83" i="1"/>
  <c r="Y85" i="1" l="1"/>
  <c r="Z84" i="1"/>
  <c r="Y86" i="1" l="1"/>
  <c r="Z85" i="1"/>
  <c r="Y87" i="1" l="1"/>
  <c r="Z86" i="1"/>
  <c r="Y88" i="1" l="1"/>
  <c r="Z87" i="1"/>
  <c r="Y89" i="1" l="1"/>
  <c r="Z88" i="1"/>
  <c r="Y90" i="1" l="1"/>
  <c r="Z89" i="1"/>
  <c r="Y91" i="1" l="1"/>
  <c r="Z90" i="1"/>
  <c r="Y92" i="1" l="1"/>
  <c r="Z91" i="1"/>
  <c r="Y93" i="1" l="1"/>
  <c r="Z92" i="1"/>
  <c r="Y94" i="1" l="1"/>
  <c r="Z93" i="1"/>
  <c r="Y95" i="1" l="1"/>
  <c r="Z94" i="1"/>
  <c r="Y96" i="1" l="1"/>
  <c r="Z95" i="1"/>
  <c r="Y97" i="1" l="1"/>
  <c r="Z96" i="1"/>
  <c r="Y98" i="1" l="1"/>
  <c r="Z97" i="1"/>
  <c r="Y99" i="1" l="1"/>
  <c r="Z98" i="1"/>
  <c r="Y100" i="1" l="1"/>
  <c r="Z99" i="1"/>
  <c r="Y101" i="1" l="1"/>
  <c r="Z100" i="1"/>
  <c r="Y102" i="1" l="1"/>
  <c r="Z101" i="1"/>
  <c r="Y103" i="1" l="1"/>
  <c r="Z102" i="1"/>
  <c r="Y104" i="1" l="1"/>
  <c r="Z103" i="1"/>
  <c r="Y105" i="1" l="1"/>
  <c r="Z104" i="1"/>
  <c r="Y106" i="1" l="1"/>
  <c r="Z105" i="1"/>
  <c r="Y107" i="1" l="1"/>
  <c r="Z106" i="1"/>
  <c r="Y108" i="1" l="1"/>
  <c r="Z107" i="1"/>
  <c r="Y109" i="1" l="1"/>
  <c r="Z108" i="1"/>
  <c r="Y110" i="1" l="1"/>
  <c r="Z109" i="1"/>
  <c r="Y111" i="1" l="1"/>
  <c r="Z110" i="1"/>
  <c r="Y112" i="1" l="1"/>
  <c r="Z111" i="1"/>
  <c r="Y113" i="1" l="1"/>
  <c r="Z112" i="1"/>
  <c r="Y114" i="1" l="1"/>
  <c r="Z113" i="1"/>
  <c r="Y115" i="1" l="1"/>
  <c r="Z114" i="1"/>
  <c r="Y116" i="1" l="1"/>
  <c r="Z115" i="1"/>
  <c r="Y117" i="1" l="1"/>
  <c r="Z116" i="1"/>
  <c r="Y118" i="1" l="1"/>
  <c r="Z117" i="1"/>
  <c r="Y119" i="1" l="1"/>
  <c r="Z118" i="1"/>
  <c r="Y120" i="1" l="1"/>
  <c r="Z119" i="1"/>
  <c r="Y121" i="1" l="1"/>
  <c r="Z120" i="1"/>
  <c r="Y122" i="1" l="1"/>
  <c r="Z121" i="1"/>
  <c r="Y123" i="1" l="1"/>
  <c r="Z122" i="1"/>
  <c r="Y124" i="1" l="1"/>
  <c r="Z123" i="1"/>
  <c r="Y125" i="1" l="1"/>
  <c r="Z124" i="1"/>
  <c r="Y126" i="1" l="1"/>
  <c r="Z125" i="1"/>
  <c r="Y127" i="1" l="1"/>
  <c r="Z126" i="1"/>
  <c r="Y128" i="1" l="1"/>
  <c r="Z127" i="1"/>
  <c r="Y129" i="1" l="1"/>
  <c r="Z128" i="1"/>
  <c r="Y130" i="1" l="1"/>
  <c r="Z129" i="1"/>
  <c r="Y131" i="1" l="1"/>
  <c r="Z130" i="1"/>
  <c r="Y132" i="1" l="1"/>
  <c r="Z131" i="1"/>
  <c r="Y133" i="1" l="1"/>
  <c r="Z132" i="1"/>
  <c r="Y134" i="1" l="1"/>
  <c r="Z133" i="1"/>
  <c r="Y135" i="1" l="1"/>
  <c r="Z134" i="1"/>
  <c r="Y136" i="1" l="1"/>
  <c r="Z135" i="1"/>
  <c r="Y137" i="1" l="1"/>
  <c r="Z136" i="1"/>
  <c r="Y138" i="1" l="1"/>
  <c r="Z137" i="1"/>
  <c r="Y139" i="1" l="1"/>
  <c r="Z138" i="1"/>
  <c r="Y140" i="1" l="1"/>
  <c r="Z139" i="1"/>
  <c r="Y141" i="1" l="1"/>
  <c r="Z140" i="1"/>
  <c r="Y142" i="1" l="1"/>
  <c r="Z141" i="1"/>
  <c r="Y143" i="1" l="1"/>
  <c r="Z142" i="1"/>
  <c r="Y144" i="1" l="1"/>
  <c r="Z143" i="1"/>
  <c r="Y145" i="1" l="1"/>
  <c r="Z144" i="1"/>
  <c r="Y146" i="1" l="1"/>
  <c r="Z145" i="1"/>
  <c r="Y147" i="1" l="1"/>
  <c r="Z146" i="1"/>
  <c r="Y148" i="1" l="1"/>
  <c r="Z147" i="1"/>
  <c r="Y149" i="1" l="1"/>
  <c r="Z148" i="1"/>
  <c r="Y150" i="1" l="1"/>
  <c r="Z149" i="1"/>
  <c r="Y151" i="1" l="1"/>
  <c r="Z150" i="1"/>
  <c r="Y152" i="1" l="1"/>
  <c r="Z151" i="1"/>
  <c r="Y153" i="1" l="1"/>
  <c r="Z152" i="1"/>
  <c r="Y154" i="1" l="1"/>
  <c r="Z153" i="1"/>
  <c r="Y155" i="1" l="1"/>
  <c r="Z154" i="1"/>
  <c r="Y156" i="1" l="1"/>
  <c r="Z155" i="1"/>
  <c r="Y157" i="1" l="1"/>
  <c r="Z156" i="1"/>
  <c r="Y158" i="1" l="1"/>
  <c r="Z157" i="1"/>
  <c r="Y159" i="1" l="1"/>
  <c r="Z158" i="1"/>
  <c r="Y160" i="1" l="1"/>
  <c r="Z159" i="1"/>
  <c r="Y161" i="1" l="1"/>
  <c r="Z160" i="1"/>
  <c r="Y162" i="1" l="1"/>
  <c r="Z161" i="1"/>
  <c r="Y163" i="1" l="1"/>
  <c r="Z162" i="1"/>
  <c r="Y164" i="1" l="1"/>
  <c r="Z163" i="1"/>
  <c r="Y165" i="1" l="1"/>
  <c r="Z164" i="1"/>
  <c r="Y166" i="1" l="1"/>
  <c r="Z165" i="1"/>
  <c r="Y167" i="1" l="1"/>
  <c r="Z166" i="1"/>
  <c r="Y168" i="1" l="1"/>
  <c r="Z167" i="1"/>
  <c r="Y169" i="1" l="1"/>
  <c r="Z168" i="1"/>
  <c r="Y170" i="1" l="1"/>
  <c r="Z169" i="1"/>
  <c r="Y171" i="1" l="1"/>
  <c r="Z170" i="1"/>
  <c r="Y172" i="1" l="1"/>
  <c r="Z171" i="1"/>
  <c r="Y173" i="1" l="1"/>
  <c r="Z172" i="1"/>
  <c r="Y174" i="1" l="1"/>
  <c r="Z173" i="1"/>
  <c r="Y175" i="1" l="1"/>
  <c r="Z174" i="1"/>
  <c r="Y176" i="1" l="1"/>
  <c r="Z175" i="1"/>
  <c r="Y177" i="1" l="1"/>
  <c r="Z176" i="1"/>
  <c r="Y178" i="1" l="1"/>
  <c r="Z177" i="1"/>
  <c r="Y179" i="1" l="1"/>
  <c r="Z178" i="1"/>
  <c r="Y180" i="1" l="1"/>
  <c r="Z179" i="1"/>
  <c r="Y181" i="1" l="1"/>
  <c r="Z180" i="1"/>
  <c r="Y182" i="1" l="1"/>
  <c r="Z182" i="1" s="1"/>
  <c r="Z181" i="1"/>
</calcChain>
</file>

<file path=xl/sharedStrings.xml><?xml version="1.0" encoding="utf-8"?>
<sst xmlns="http://schemas.openxmlformats.org/spreadsheetml/2006/main" count="222" uniqueCount="50">
  <si>
    <t>EWOFFSET</t>
  </si>
  <si>
    <t>NSOFFSET</t>
  </si>
  <si>
    <t>DIP</t>
  </si>
  <si>
    <t>AZM</t>
  </si>
  <si>
    <t>Mud Weight</t>
  </si>
  <si>
    <t>psi/ft</t>
  </si>
  <si>
    <t>ROP</t>
  </si>
  <si>
    <t>ROP (ft/hr)</t>
  </si>
  <si>
    <t>ft/min/MD/TVD</t>
  </si>
  <si>
    <t>Time (days)</t>
  </si>
  <si>
    <t>TVD * Mud_Weight</t>
  </si>
  <si>
    <t>K (ft/day)</t>
  </si>
  <si>
    <t>K function depth</t>
  </si>
  <si>
    <t>Pressure (formation psi)</t>
  </si>
  <si>
    <t>Formation normal</t>
  </si>
  <si>
    <t>Delta Pressure (psi)</t>
  </si>
  <si>
    <t>Dept Pressure (fresh water head ft)</t>
  </si>
  <si>
    <t>fresh water head</t>
  </si>
  <si>
    <t>negative borehole to formation-- positive formation to mud pit</t>
  </si>
  <si>
    <t>ft</t>
  </si>
  <si>
    <t>Pressure drop distance (dx)</t>
  </si>
  <si>
    <t>Area of borehole for flow (A)</t>
  </si>
  <si>
    <t>ft2</t>
  </si>
  <si>
    <t>Over Pressured gradient</t>
  </si>
  <si>
    <t>Over, Under, Normal Pressure Flag</t>
  </si>
  <si>
    <t>Volume Change (ft3)</t>
  </si>
  <si>
    <t>Volume change (bbl)</t>
  </si>
  <si>
    <t>Cumulative change in pit volume (bbl)</t>
  </si>
  <si>
    <t>Normal</t>
  </si>
  <si>
    <t>Over</t>
  </si>
  <si>
    <t>Rate of pit volume change bbl/hr</t>
  </si>
  <si>
    <t>Cumulative Change of pit (bbl)</t>
  </si>
  <si>
    <t>Back Pressure Pump (psi)</t>
  </si>
  <si>
    <t>TVD True Vertical Depth(ft)</t>
  </si>
  <si>
    <t>MD Measured Depth (ft)</t>
  </si>
  <si>
    <t>Equivilant Circulating Pressure (mud psi)</t>
  </si>
  <si>
    <t>K (m/sec)</t>
  </si>
  <si>
    <t>densityOil (kg/m3)</t>
  </si>
  <si>
    <t>kin viscosity (kg/(m*s)</t>
  </si>
  <si>
    <t>dyn viscosity (m2/sec)</t>
  </si>
  <si>
    <t>Permeability_k (m2)</t>
  </si>
  <si>
    <t>gravity</t>
  </si>
  <si>
    <t>m/sec2</t>
  </si>
  <si>
    <t>Permeability_k (Millidarcy)</t>
  </si>
  <si>
    <t>Pressure (formation bar)</t>
  </si>
  <si>
    <t>Flow Rate Incremental (ft3/day)</t>
  </si>
  <si>
    <t>Cumulative Flow Rate (ft3/day)</t>
  </si>
  <si>
    <t>ROP (m/sec)</t>
  </si>
  <si>
    <t>equivilant_length (m)</t>
  </si>
  <si>
    <t>Cumulative Flow Rate (bbl/day)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</si>
</sst>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1" fillId="2" borderId="0" xfId="1" applyAlignment="1">
      <alignment wrapText="1"/>
    </xf>
    <xf numFmtId="0" fontId="2" fillId="3" borderId="1" xfId="2" applyAlignment="1">
      <alignment wrapText="1"/>
    </xf>
    <xf numFmtId="0" fontId="4" fillId="0" borderId="0" xfId="0" applyFont="1"/>
  </cellXfs>
  <cellStyles count="3">
    <cellStyle name="Bad" xfId="1" builtinId="27"/>
    <cellStyle name="Calculation" xfId="2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TVD True Vertical Depth(ft)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Sheet1!$A$12:$A$182</c:f>
              <c:numCache>
                <c:formatCode>General</c:formatCode>
                <c:ptCount val="171"/>
                <c:pt idx="0">
                  <c:v>0</c:v>
                </c:pt>
                <c:pt idx="1">
                  <c:v>2292</c:v>
                </c:pt>
                <c:pt idx="2">
                  <c:v>2364</c:v>
                </c:pt>
                <c:pt idx="3">
                  <c:v>2648</c:v>
                </c:pt>
                <c:pt idx="4">
                  <c:v>2932</c:v>
                </c:pt>
                <c:pt idx="5">
                  <c:v>3216</c:v>
                </c:pt>
                <c:pt idx="6">
                  <c:v>3501</c:v>
                </c:pt>
                <c:pt idx="7">
                  <c:v>3784</c:v>
                </c:pt>
                <c:pt idx="8">
                  <c:v>4069</c:v>
                </c:pt>
                <c:pt idx="9">
                  <c:v>4353</c:v>
                </c:pt>
                <c:pt idx="10">
                  <c:v>4637</c:v>
                </c:pt>
                <c:pt idx="11">
                  <c:v>4912</c:v>
                </c:pt>
                <c:pt idx="12">
                  <c:v>5204</c:v>
                </c:pt>
                <c:pt idx="13">
                  <c:v>5488</c:v>
                </c:pt>
                <c:pt idx="14">
                  <c:v>5772</c:v>
                </c:pt>
                <c:pt idx="15">
                  <c:v>6057</c:v>
                </c:pt>
                <c:pt idx="16">
                  <c:v>6341</c:v>
                </c:pt>
                <c:pt idx="17">
                  <c:v>6625</c:v>
                </c:pt>
                <c:pt idx="18">
                  <c:v>6720</c:v>
                </c:pt>
                <c:pt idx="19">
                  <c:v>7002</c:v>
                </c:pt>
                <c:pt idx="20">
                  <c:v>7096</c:v>
                </c:pt>
                <c:pt idx="21">
                  <c:v>7191</c:v>
                </c:pt>
                <c:pt idx="22">
                  <c:v>7475</c:v>
                </c:pt>
                <c:pt idx="23">
                  <c:v>7758</c:v>
                </c:pt>
                <c:pt idx="24">
                  <c:v>8039</c:v>
                </c:pt>
                <c:pt idx="25">
                  <c:v>8321</c:v>
                </c:pt>
                <c:pt idx="26">
                  <c:v>8602</c:v>
                </c:pt>
                <c:pt idx="27">
                  <c:v>8882</c:v>
                </c:pt>
                <c:pt idx="28">
                  <c:v>9165</c:v>
                </c:pt>
                <c:pt idx="29">
                  <c:v>9444</c:v>
                </c:pt>
                <c:pt idx="30">
                  <c:v>9724</c:v>
                </c:pt>
                <c:pt idx="31">
                  <c:v>10006</c:v>
                </c:pt>
                <c:pt idx="32">
                  <c:v>10288</c:v>
                </c:pt>
                <c:pt idx="33">
                  <c:v>10345</c:v>
                </c:pt>
                <c:pt idx="34">
                  <c:v>10385</c:v>
                </c:pt>
                <c:pt idx="35">
                  <c:v>10416</c:v>
                </c:pt>
                <c:pt idx="36">
                  <c:v>10447</c:v>
                </c:pt>
                <c:pt idx="37">
                  <c:v>10478</c:v>
                </c:pt>
                <c:pt idx="38">
                  <c:v>10509</c:v>
                </c:pt>
                <c:pt idx="39">
                  <c:v>10541</c:v>
                </c:pt>
                <c:pt idx="40">
                  <c:v>10572</c:v>
                </c:pt>
                <c:pt idx="41">
                  <c:v>10604</c:v>
                </c:pt>
                <c:pt idx="42">
                  <c:v>10634</c:v>
                </c:pt>
                <c:pt idx="43">
                  <c:v>10665</c:v>
                </c:pt>
                <c:pt idx="44">
                  <c:v>10695</c:v>
                </c:pt>
                <c:pt idx="45">
                  <c:v>10726</c:v>
                </c:pt>
                <c:pt idx="46">
                  <c:v>10758</c:v>
                </c:pt>
                <c:pt idx="47">
                  <c:v>10789</c:v>
                </c:pt>
                <c:pt idx="48">
                  <c:v>10820</c:v>
                </c:pt>
                <c:pt idx="49">
                  <c:v>10851</c:v>
                </c:pt>
                <c:pt idx="50">
                  <c:v>10882</c:v>
                </c:pt>
                <c:pt idx="51">
                  <c:v>10913</c:v>
                </c:pt>
                <c:pt idx="52">
                  <c:v>10945</c:v>
                </c:pt>
                <c:pt idx="53">
                  <c:v>10976</c:v>
                </c:pt>
                <c:pt idx="54">
                  <c:v>11006</c:v>
                </c:pt>
                <c:pt idx="55">
                  <c:v>11037</c:v>
                </c:pt>
                <c:pt idx="56">
                  <c:v>11068</c:v>
                </c:pt>
                <c:pt idx="57">
                  <c:v>11100</c:v>
                </c:pt>
                <c:pt idx="58">
                  <c:v>11130</c:v>
                </c:pt>
                <c:pt idx="59">
                  <c:v>11161</c:v>
                </c:pt>
                <c:pt idx="60">
                  <c:v>11192</c:v>
                </c:pt>
                <c:pt idx="61">
                  <c:v>11224</c:v>
                </c:pt>
                <c:pt idx="62">
                  <c:v>11255</c:v>
                </c:pt>
                <c:pt idx="63">
                  <c:v>11286</c:v>
                </c:pt>
                <c:pt idx="64">
                  <c:v>11317</c:v>
                </c:pt>
                <c:pt idx="65">
                  <c:v>11348</c:v>
                </c:pt>
                <c:pt idx="66">
                  <c:v>11365</c:v>
                </c:pt>
                <c:pt idx="67">
                  <c:v>11386</c:v>
                </c:pt>
                <c:pt idx="68">
                  <c:v>11447</c:v>
                </c:pt>
                <c:pt idx="69">
                  <c:v>11478</c:v>
                </c:pt>
                <c:pt idx="70">
                  <c:v>11509</c:v>
                </c:pt>
                <c:pt idx="71">
                  <c:v>11570</c:v>
                </c:pt>
                <c:pt idx="72">
                  <c:v>11631</c:v>
                </c:pt>
                <c:pt idx="73">
                  <c:v>11692</c:v>
                </c:pt>
                <c:pt idx="74">
                  <c:v>11787</c:v>
                </c:pt>
                <c:pt idx="75">
                  <c:v>11881</c:v>
                </c:pt>
                <c:pt idx="76">
                  <c:v>11976</c:v>
                </c:pt>
                <c:pt idx="77">
                  <c:v>12072</c:v>
                </c:pt>
                <c:pt idx="78">
                  <c:v>12166</c:v>
                </c:pt>
                <c:pt idx="79">
                  <c:v>12261</c:v>
                </c:pt>
                <c:pt idx="80">
                  <c:v>12356</c:v>
                </c:pt>
                <c:pt idx="81">
                  <c:v>12451</c:v>
                </c:pt>
                <c:pt idx="82">
                  <c:v>12546</c:v>
                </c:pt>
                <c:pt idx="83">
                  <c:v>12641</c:v>
                </c:pt>
                <c:pt idx="84">
                  <c:v>12736</c:v>
                </c:pt>
                <c:pt idx="85">
                  <c:v>12831</c:v>
                </c:pt>
                <c:pt idx="86">
                  <c:v>12926</c:v>
                </c:pt>
                <c:pt idx="87">
                  <c:v>13021</c:v>
                </c:pt>
                <c:pt idx="88">
                  <c:v>13115</c:v>
                </c:pt>
                <c:pt idx="89">
                  <c:v>13210</c:v>
                </c:pt>
                <c:pt idx="90">
                  <c:v>13304</c:v>
                </c:pt>
                <c:pt idx="91">
                  <c:v>13399</c:v>
                </c:pt>
                <c:pt idx="92">
                  <c:v>13494</c:v>
                </c:pt>
                <c:pt idx="93">
                  <c:v>13589</c:v>
                </c:pt>
                <c:pt idx="94">
                  <c:v>13683</c:v>
                </c:pt>
                <c:pt idx="95">
                  <c:v>13778</c:v>
                </c:pt>
                <c:pt idx="96">
                  <c:v>13873</c:v>
                </c:pt>
                <c:pt idx="97">
                  <c:v>13968</c:v>
                </c:pt>
                <c:pt idx="98">
                  <c:v>14061</c:v>
                </c:pt>
                <c:pt idx="99">
                  <c:v>14125</c:v>
                </c:pt>
                <c:pt idx="100">
                  <c:v>14156</c:v>
                </c:pt>
                <c:pt idx="101">
                  <c:v>14252</c:v>
                </c:pt>
                <c:pt idx="102">
                  <c:v>14347</c:v>
                </c:pt>
                <c:pt idx="103">
                  <c:v>14441</c:v>
                </c:pt>
                <c:pt idx="104">
                  <c:v>14536</c:v>
                </c:pt>
                <c:pt idx="105">
                  <c:v>14631</c:v>
                </c:pt>
                <c:pt idx="106">
                  <c:v>14726</c:v>
                </c:pt>
                <c:pt idx="107">
                  <c:v>14820</c:v>
                </c:pt>
                <c:pt idx="108">
                  <c:v>14915</c:v>
                </c:pt>
                <c:pt idx="109">
                  <c:v>15010</c:v>
                </c:pt>
                <c:pt idx="110">
                  <c:v>15105</c:v>
                </c:pt>
                <c:pt idx="111">
                  <c:v>15200</c:v>
                </c:pt>
                <c:pt idx="112">
                  <c:v>15296</c:v>
                </c:pt>
                <c:pt idx="113">
                  <c:v>15390</c:v>
                </c:pt>
                <c:pt idx="114">
                  <c:v>15485</c:v>
                </c:pt>
                <c:pt idx="115">
                  <c:v>15580</c:v>
                </c:pt>
                <c:pt idx="116">
                  <c:v>15675</c:v>
                </c:pt>
                <c:pt idx="117">
                  <c:v>15770</c:v>
                </c:pt>
                <c:pt idx="118">
                  <c:v>15864</c:v>
                </c:pt>
                <c:pt idx="119">
                  <c:v>15958</c:v>
                </c:pt>
                <c:pt idx="120">
                  <c:v>16053</c:v>
                </c:pt>
                <c:pt idx="121">
                  <c:v>16148</c:v>
                </c:pt>
                <c:pt idx="122">
                  <c:v>16242</c:v>
                </c:pt>
                <c:pt idx="123">
                  <c:v>16338</c:v>
                </c:pt>
                <c:pt idx="124">
                  <c:v>16433</c:v>
                </c:pt>
                <c:pt idx="125">
                  <c:v>16528</c:v>
                </c:pt>
                <c:pt idx="126">
                  <c:v>16623</c:v>
                </c:pt>
                <c:pt idx="127">
                  <c:v>16719</c:v>
                </c:pt>
                <c:pt idx="128">
                  <c:v>16813</c:v>
                </c:pt>
                <c:pt idx="129">
                  <c:v>16908</c:v>
                </c:pt>
                <c:pt idx="130">
                  <c:v>17003</c:v>
                </c:pt>
                <c:pt idx="131">
                  <c:v>17097</c:v>
                </c:pt>
                <c:pt idx="132">
                  <c:v>17191</c:v>
                </c:pt>
                <c:pt idx="133">
                  <c:v>17286</c:v>
                </c:pt>
                <c:pt idx="134">
                  <c:v>17381</c:v>
                </c:pt>
                <c:pt idx="135">
                  <c:v>17476</c:v>
                </c:pt>
                <c:pt idx="136">
                  <c:v>17571</c:v>
                </c:pt>
                <c:pt idx="137">
                  <c:v>17666</c:v>
                </c:pt>
                <c:pt idx="138">
                  <c:v>17761</c:v>
                </c:pt>
                <c:pt idx="139">
                  <c:v>17855</c:v>
                </c:pt>
                <c:pt idx="140">
                  <c:v>17950</c:v>
                </c:pt>
                <c:pt idx="141">
                  <c:v>18046</c:v>
                </c:pt>
                <c:pt idx="142">
                  <c:v>18141</c:v>
                </c:pt>
                <c:pt idx="143">
                  <c:v>18236</c:v>
                </c:pt>
                <c:pt idx="144">
                  <c:v>18331</c:v>
                </c:pt>
                <c:pt idx="145">
                  <c:v>18426</c:v>
                </c:pt>
                <c:pt idx="146">
                  <c:v>18520</c:v>
                </c:pt>
                <c:pt idx="147">
                  <c:v>18615</c:v>
                </c:pt>
                <c:pt idx="148">
                  <c:v>18710</c:v>
                </c:pt>
                <c:pt idx="149">
                  <c:v>18805</c:v>
                </c:pt>
                <c:pt idx="150">
                  <c:v>18899</c:v>
                </c:pt>
                <c:pt idx="151">
                  <c:v>18995</c:v>
                </c:pt>
                <c:pt idx="152">
                  <c:v>19090</c:v>
                </c:pt>
                <c:pt idx="153">
                  <c:v>19185</c:v>
                </c:pt>
                <c:pt idx="154">
                  <c:v>19280</c:v>
                </c:pt>
                <c:pt idx="155">
                  <c:v>19375</c:v>
                </c:pt>
                <c:pt idx="156">
                  <c:v>19469</c:v>
                </c:pt>
                <c:pt idx="157">
                  <c:v>19564</c:v>
                </c:pt>
                <c:pt idx="158">
                  <c:v>19659</c:v>
                </c:pt>
                <c:pt idx="159">
                  <c:v>19754</c:v>
                </c:pt>
                <c:pt idx="160">
                  <c:v>19850</c:v>
                </c:pt>
                <c:pt idx="161">
                  <c:v>19944</c:v>
                </c:pt>
                <c:pt idx="162">
                  <c:v>20039</c:v>
                </c:pt>
                <c:pt idx="163">
                  <c:v>20134</c:v>
                </c:pt>
                <c:pt idx="164">
                  <c:v>20228</c:v>
                </c:pt>
                <c:pt idx="165">
                  <c:v>20322</c:v>
                </c:pt>
                <c:pt idx="166">
                  <c:v>20417</c:v>
                </c:pt>
                <c:pt idx="167">
                  <c:v>20512</c:v>
                </c:pt>
                <c:pt idx="168">
                  <c:v>20607</c:v>
                </c:pt>
                <c:pt idx="169">
                  <c:v>20701</c:v>
                </c:pt>
                <c:pt idx="170">
                  <c:v>20744</c:v>
                </c:pt>
              </c:numCache>
            </c:numRef>
          </c:xVal>
          <c:yVal>
            <c:numRef>
              <c:f>Sheet1!$B$12:$B$182</c:f>
              <c:numCache>
                <c:formatCode>General</c:formatCode>
                <c:ptCount val="171"/>
                <c:pt idx="0">
                  <c:v>0</c:v>
                </c:pt>
                <c:pt idx="1">
                  <c:v>2292</c:v>
                </c:pt>
                <c:pt idx="2">
                  <c:v>2364</c:v>
                </c:pt>
                <c:pt idx="3">
                  <c:v>2647.98</c:v>
                </c:pt>
                <c:pt idx="4">
                  <c:v>2931.96</c:v>
                </c:pt>
                <c:pt idx="5">
                  <c:v>3215.93</c:v>
                </c:pt>
                <c:pt idx="6">
                  <c:v>3500.88</c:v>
                </c:pt>
                <c:pt idx="7">
                  <c:v>3783.85</c:v>
                </c:pt>
                <c:pt idx="8">
                  <c:v>4068.83</c:v>
                </c:pt>
                <c:pt idx="9">
                  <c:v>4352.82</c:v>
                </c:pt>
                <c:pt idx="10">
                  <c:v>4636.8100000000004</c:v>
                </c:pt>
                <c:pt idx="11">
                  <c:v>4911.8</c:v>
                </c:pt>
                <c:pt idx="12">
                  <c:v>5203.7700000000004</c:v>
                </c:pt>
                <c:pt idx="13">
                  <c:v>5487.71</c:v>
                </c:pt>
                <c:pt idx="14">
                  <c:v>5771.58</c:v>
                </c:pt>
                <c:pt idx="15">
                  <c:v>6056.44</c:v>
                </c:pt>
                <c:pt idx="16">
                  <c:v>6340.28</c:v>
                </c:pt>
                <c:pt idx="17">
                  <c:v>6624.13</c:v>
                </c:pt>
                <c:pt idx="18">
                  <c:v>6719.09</c:v>
                </c:pt>
                <c:pt idx="19">
                  <c:v>7000.96</c:v>
                </c:pt>
                <c:pt idx="20">
                  <c:v>7094.93</c:v>
                </c:pt>
                <c:pt idx="21">
                  <c:v>7189.93</c:v>
                </c:pt>
                <c:pt idx="22">
                  <c:v>7473.92</c:v>
                </c:pt>
                <c:pt idx="23">
                  <c:v>7756.91</c:v>
                </c:pt>
                <c:pt idx="24">
                  <c:v>8037.89</c:v>
                </c:pt>
                <c:pt idx="25">
                  <c:v>8319.86</c:v>
                </c:pt>
                <c:pt idx="26">
                  <c:v>8600.82</c:v>
                </c:pt>
                <c:pt idx="27">
                  <c:v>8880.7999999999993</c:v>
                </c:pt>
                <c:pt idx="28">
                  <c:v>9163.77</c:v>
                </c:pt>
                <c:pt idx="29">
                  <c:v>9442.74</c:v>
                </c:pt>
                <c:pt idx="30">
                  <c:v>9722.7199999999993</c:v>
                </c:pt>
                <c:pt idx="31">
                  <c:v>10004.69</c:v>
                </c:pt>
                <c:pt idx="32">
                  <c:v>10286.68</c:v>
                </c:pt>
                <c:pt idx="33">
                  <c:v>10343.67</c:v>
                </c:pt>
                <c:pt idx="34">
                  <c:v>10383.67</c:v>
                </c:pt>
                <c:pt idx="35">
                  <c:v>10414.67</c:v>
                </c:pt>
                <c:pt idx="36">
                  <c:v>10445.65</c:v>
                </c:pt>
                <c:pt idx="37">
                  <c:v>10476.51</c:v>
                </c:pt>
                <c:pt idx="38">
                  <c:v>10507.14</c:v>
                </c:pt>
                <c:pt idx="39">
                  <c:v>10538.38</c:v>
                </c:pt>
                <c:pt idx="40">
                  <c:v>10568.21</c:v>
                </c:pt>
                <c:pt idx="41">
                  <c:v>10598.46</c:v>
                </c:pt>
                <c:pt idx="42">
                  <c:v>10626.12</c:v>
                </c:pt>
                <c:pt idx="43">
                  <c:v>10653.91</c:v>
                </c:pt>
                <c:pt idx="44">
                  <c:v>10679.95</c:v>
                </c:pt>
                <c:pt idx="45">
                  <c:v>10706</c:v>
                </c:pt>
                <c:pt idx="46">
                  <c:v>10732.11</c:v>
                </c:pt>
                <c:pt idx="47">
                  <c:v>10756.47</c:v>
                </c:pt>
                <c:pt idx="48">
                  <c:v>10779.7</c:v>
                </c:pt>
                <c:pt idx="49">
                  <c:v>10801.82</c:v>
                </c:pt>
                <c:pt idx="50">
                  <c:v>10822.73</c:v>
                </c:pt>
                <c:pt idx="51">
                  <c:v>10842.31</c:v>
                </c:pt>
                <c:pt idx="52">
                  <c:v>10861.13</c:v>
                </c:pt>
                <c:pt idx="53">
                  <c:v>10878</c:v>
                </c:pt>
                <c:pt idx="54">
                  <c:v>10892.93</c:v>
                </c:pt>
                <c:pt idx="55">
                  <c:v>10906.81</c:v>
                </c:pt>
                <c:pt idx="56">
                  <c:v>10918.89</c:v>
                </c:pt>
                <c:pt idx="57">
                  <c:v>10929.44</c:v>
                </c:pt>
                <c:pt idx="58">
                  <c:v>10937.88</c:v>
                </c:pt>
                <c:pt idx="59">
                  <c:v>10945.29</c:v>
                </c:pt>
                <c:pt idx="60">
                  <c:v>10951.35</c:v>
                </c:pt>
                <c:pt idx="61">
                  <c:v>10956.41</c:v>
                </c:pt>
                <c:pt idx="62">
                  <c:v>10960.46</c:v>
                </c:pt>
                <c:pt idx="63">
                  <c:v>10963.69</c:v>
                </c:pt>
                <c:pt idx="64">
                  <c:v>10966.03</c:v>
                </c:pt>
                <c:pt idx="65">
                  <c:v>10967.42</c:v>
                </c:pt>
                <c:pt idx="66">
                  <c:v>10967.68</c:v>
                </c:pt>
                <c:pt idx="67">
                  <c:v>10967.57</c:v>
                </c:pt>
                <c:pt idx="68">
                  <c:v>10967.13</c:v>
                </c:pt>
                <c:pt idx="69">
                  <c:v>10967.31</c:v>
                </c:pt>
                <c:pt idx="70">
                  <c:v>10967.76</c:v>
                </c:pt>
                <c:pt idx="71">
                  <c:v>10968.68</c:v>
                </c:pt>
                <c:pt idx="72">
                  <c:v>10970.26</c:v>
                </c:pt>
                <c:pt idx="73">
                  <c:v>10972.59</c:v>
                </c:pt>
                <c:pt idx="74">
                  <c:v>10976.16</c:v>
                </c:pt>
                <c:pt idx="75">
                  <c:v>10980.45</c:v>
                </c:pt>
                <c:pt idx="76">
                  <c:v>10984.72</c:v>
                </c:pt>
                <c:pt idx="77">
                  <c:v>10987.64</c:v>
                </c:pt>
                <c:pt idx="78">
                  <c:v>10988.93</c:v>
                </c:pt>
                <c:pt idx="79">
                  <c:v>10989.23</c:v>
                </c:pt>
                <c:pt idx="80">
                  <c:v>10990.25</c:v>
                </c:pt>
                <c:pt idx="81">
                  <c:v>10991.94</c:v>
                </c:pt>
                <c:pt idx="82">
                  <c:v>10993.27</c:v>
                </c:pt>
                <c:pt idx="83">
                  <c:v>10993.79</c:v>
                </c:pt>
                <c:pt idx="84">
                  <c:v>10994.02</c:v>
                </c:pt>
                <c:pt idx="85">
                  <c:v>10995.05</c:v>
                </c:pt>
                <c:pt idx="86">
                  <c:v>10996.15</c:v>
                </c:pt>
                <c:pt idx="87">
                  <c:v>10996.97</c:v>
                </c:pt>
                <c:pt idx="88">
                  <c:v>10997.15</c:v>
                </c:pt>
                <c:pt idx="89">
                  <c:v>10996.46</c:v>
                </c:pt>
                <c:pt idx="90">
                  <c:v>10997.24</c:v>
                </c:pt>
                <c:pt idx="91">
                  <c:v>10999.43</c:v>
                </c:pt>
                <c:pt idx="92">
                  <c:v>11001.98</c:v>
                </c:pt>
                <c:pt idx="93">
                  <c:v>11003.87</c:v>
                </c:pt>
                <c:pt idx="94">
                  <c:v>11004.65</c:v>
                </c:pt>
                <c:pt idx="95">
                  <c:v>11006.69</c:v>
                </c:pt>
                <c:pt idx="96">
                  <c:v>11009.79</c:v>
                </c:pt>
                <c:pt idx="97">
                  <c:v>11012.93</c:v>
                </c:pt>
                <c:pt idx="98">
                  <c:v>11016.15</c:v>
                </c:pt>
                <c:pt idx="99">
                  <c:v>11017.99</c:v>
                </c:pt>
                <c:pt idx="100">
                  <c:v>11018.52</c:v>
                </c:pt>
                <c:pt idx="101">
                  <c:v>11018.7</c:v>
                </c:pt>
                <c:pt idx="102">
                  <c:v>11017.61</c:v>
                </c:pt>
                <c:pt idx="103">
                  <c:v>11016.37</c:v>
                </c:pt>
                <c:pt idx="104">
                  <c:v>11015.28</c:v>
                </c:pt>
                <c:pt idx="105">
                  <c:v>11014.24</c:v>
                </c:pt>
                <c:pt idx="106">
                  <c:v>11013.19</c:v>
                </c:pt>
                <c:pt idx="107">
                  <c:v>11015.04</c:v>
                </c:pt>
                <c:pt idx="108">
                  <c:v>11019.3</c:v>
                </c:pt>
                <c:pt idx="109">
                  <c:v>11021.76</c:v>
                </c:pt>
                <c:pt idx="110">
                  <c:v>11023.04</c:v>
                </c:pt>
                <c:pt idx="111">
                  <c:v>11023.93</c:v>
                </c:pt>
                <c:pt idx="112">
                  <c:v>11024.47</c:v>
                </c:pt>
                <c:pt idx="113">
                  <c:v>11024.88</c:v>
                </c:pt>
                <c:pt idx="114">
                  <c:v>11026.92</c:v>
                </c:pt>
                <c:pt idx="115">
                  <c:v>11029.11</c:v>
                </c:pt>
                <c:pt idx="116">
                  <c:v>11028.19</c:v>
                </c:pt>
                <c:pt idx="117">
                  <c:v>11026.84</c:v>
                </c:pt>
                <c:pt idx="118">
                  <c:v>11028.26</c:v>
                </c:pt>
                <c:pt idx="119">
                  <c:v>11030.46</c:v>
                </c:pt>
                <c:pt idx="120">
                  <c:v>11030.13</c:v>
                </c:pt>
                <c:pt idx="121">
                  <c:v>11028.88</c:v>
                </c:pt>
                <c:pt idx="122">
                  <c:v>11031.48</c:v>
                </c:pt>
                <c:pt idx="123">
                  <c:v>11037.81</c:v>
                </c:pt>
                <c:pt idx="124">
                  <c:v>11043.84</c:v>
                </c:pt>
                <c:pt idx="125">
                  <c:v>11047.76</c:v>
                </c:pt>
                <c:pt idx="126">
                  <c:v>11050.97</c:v>
                </c:pt>
                <c:pt idx="127">
                  <c:v>11053.99</c:v>
                </c:pt>
                <c:pt idx="128">
                  <c:v>11054.41</c:v>
                </c:pt>
                <c:pt idx="129">
                  <c:v>11053.29</c:v>
                </c:pt>
                <c:pt idx="130">
                  <c:v>11053.15</c:v>
                </c:pt>
                <c:pt idx="131">
                  <c:v>11053.37</c:v>
                </c:pt>
                <c:pt idx="132">
                  <c:v>11053.14</c:v>
                </c:pt>
                <c:pt idx="133">
                  <c:v>11052.61</c:v>
                </c:pt>
                <c:pt idx="134">
                  <c:v>11052.26</c:v>
                </c:pt>
                <c:pt idx="135">
                  <c:v>11053.17</c:v>
                </c:pt>
                <c:pt idx="136">
                  <c:v>11055.08</c:v>
                </c:pt>
                <c:pt idx="137">
                  <c:v>11057.78</c:v>
                </c:pt>
                <c:pt idx="138">
                  <c:v>11060.23</c:v>
                </c:pt>
                <c:pt idx="139">
                  <c:v>11062.26</c:v>
                </c:pt>
                <c:pt idx="140">
                  <c:v>11064.51</c:v>
                </c:pt>
                <c:pt idx="141">
                  <c:v>11066.78</c:v>
                </c:pt>
                <c:pt idx="142">
                  <c:v>11068.57</c:v>
                </c:pt>
                <c:pt idx="143">
                  <c:v>11069.23</c:v>
                </c:pt>
                <c:pt idx="144">
                  <c:v>11069.15</c:v>
                </c:pt>
                <c:pt idx="145">
                  <c:v>11068.62</c:v>
                </c:pt>
                <c:pt idx="146">
                  <c:v>11067.99</c:v>
                </c:pt>
                <c:pt idx="147">
                  <c:v>11067.79</c:v>
                </c:pt>
                <c:pt idx="148">
                  <c:v>11068.04</c:v>
                </c:pt>
                <c:pt idx="149">
                  <c:v>11069.35</c:v>
                </c:pt>
                <c:pt idx="150">
                  <c:v>11072.32</c:v>
                </c:pt>
                <c:pt idx="151">
                  <c:v>11074.65</c:v>
                </c:pt>
                <c:pt idx="152">
                  <c:v>11075.39</c:v>
                </c:pt>
                <c:pt idx="153">
                  <c:v>11075.67</c:v>
                </c:pt>
                <c:pt idx="154">
                  <c:v>11075.01</c:v>
                </c:pt>
                <c:pt idx="155">
                  <c:v>11075.19</c:v>
                </c:pt>
                <c:pt idx="156">
                  <c:v>11077.02</c:v>
                </c:pt>
                <c:pt idx="157">
                  <c:v>11077.89</c:v>
                </c:pt>
                <c:pt idx="158">
                  <c:v>11077.35</c:v>
                </c:pt>
                <c:pt idx="159">
                  <c:v>11078.53</c:v>
                </c:pt>
                <c:pt idx="160">
                  <c:v>11081.32</c:v>
                </c:pt>
                <c:pt idx="161">
                  <c:v>11083.77</c:v>
                </c:pt>
                <c:pt idx="162">
                  <c:v>11084.79</c:v>
                </c:pt>
                <c:pt idx="163">
                  <c:v>11083.97</c:v>
                </c:pt>
                <c:pt idx="164">
                  <c:v>11083.59</c:v>
                </c:pt>
                <c:pt idx="165">
                  <c:v>11084.66</c:v>
                </c:pt>
                <c:pt idx="166">
                  <c:v>11086.37</c:v>
                </c:pt>
                <c:pt idx="167">
                  <c:v>11088.14</c:v>
                </c:pt>
                <c:pt idx="168">
                  <c:v>11089.7</c:v>
                </c:pt>
                <c:pt idx="169">
                  <c:v>11091.52</c:v>
                </c:pt>
                <c:pt idx="170">
                  <c:v>11092.58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2-4213-BDB8-9299D1E14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451711"/>
        <c:axId val="1781671775"/>
      </c:scatterChart>
      <c:valAx>
        <c:axId val="200245171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Depth (ft)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71775"/>
        <c:crosses val="autoZero"/>
        <c:crossBetween val="midCat"/>
      </c:valAx>
      <c:valAx>
        <c:axId val="178167177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Vertical Depth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45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Sheet1!$AE$11</c:f>
              <c:strCache>
                <c:ptCount val="1"/>
                <c:pt idx="0">
                  <c:v>Rate of pit volume change bbl/hr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Sheet1!$AE$12:$AE$182</c:f>
              <c:numCache>
                <c:formatCode>General</c:formatCode>
                <c:ptCount val="171"/>
                <c:pt idx="1">
                  <c:v>-0.6426730333333327</c:v>
                </c:pt>
                <c:pt idx="2">
                  <c:v>-0.64267303333333348</c:v>
                </c:pt>
                <c:pt idx="3">
                  <c:v>-0.64267303333333259</c:v>
                </c:pt>
                <c:pt idx="4">
                  <c:v>-0.64267303333333314</c:v>
                </c:pt>
                <c:pt idx="5">
                  <c:v>-0.64267303333333292</c:v>
                </c:pt>
                <c:pt idx="6">
                  <c:v>-0.6426730333333327</c:v>
                </c:pt>
                <c:pt idx="7">
                  <c:v>-0.64267303333333281</c:v>
                </c:pt>
                <c:pt idx="8">
                  <c:v>-0.64267303333333303</c:v>
                </c:pt>
                <c:pt idx="9">
                  <c:v>-0.64267303333333281</c:v>
                </c:pt>
                <c:pt idx="10">
                  <c:v>-0.64267303333333259</c:v>
                </c:pt>
                <c:pt idx="11">
                  <c:v>-0.64267303333333359</c:v>
                </c:pt>
                <c:pt idx="12">
                  <c:v>-0.64267303333333248</c:v>
                </c:pt>
                <c:pt idx="13">
                  <c:v>-0.64267303333333303</c:v>
                </c:pt>
                <c:pt idx="14">
                  <c:v>-0.6426730333333327</c:v>
                </c:pt>
                <c:pt idx="15">
                  <c:v>-0.64267303333333359</c:v>
                </c:pt>
                <c:pt idx="16">
                  <c:v>-0.64267303333333348</c:v>
                </c:pt>
                <c:pt idx="17">
                  <c:v>-0.64267303333333281</c:v>
                </c:pt>
                <c:pt idx="18">
                  <c:v>-0.64267303333333292</c:v>
                </c:pt>
                <c:pt idx="19">
                  <c:v>-0.64267303333333281</c:v>
                </c:pt>
                <c:pt idx="20">
                  <c:v>-0.6426730333333327</c:v>
                </c:pt>
                <c:pt idx="21">
                  <c:v>-0.6426730333333327</c:v>
                </c:pt>
                <c:pt idx="22">
                  <c:v>-240.16434186453327</c:v>
                </c:pt>
                <c:pt idx="23">
                  <c:v>-249.25784394968323</c:v>
                </c:pt>
                <c:pt idx="24">
                  <c:v>-258.28675739498328</c:v>
                </c:pt>
                <c:pt idx="25">
                  <c:v>-267.34748315543328</c:v>
                </c:pt>
                <c:pt idx="26">
                  <c:v>-0.64267303333333292</c:v>
                </c:pt>
                <c:pt idx="27">
                  <c:v>-0.64267303333333325</c:v>
                </c:pt>
                <c:pt idx="28">
                  <c:v>-0.64267303333333348</c:v>
                </c:pt>
                <c:pt idx="29">
                  <c:v>-0.64267303333333292</c:v>
                </c:pt>
                <c:pt idx="30">
                  <c:v>-0.64267303333333259</c:v>
                </c:pt>
                <c:pt idx="31">
                  <c:v>-0.64267303333333259</c:v>
                </c:pt>
                <c:pt idx="32">
                  <c:v>-0.64267303333333303</c:v>
                </c:pt>
                <c:pt idx="33">
                  <c:v>-0.64267303333333337</c:v>
                </c:pt>
                <c:pt idx="34">
                  <c:v>-0.64267303333333337</c:v>
                </c:pt>
                <c:pt idx="35">
                  <c:v>-0.64267303333333348</c:v>
                </c:pt>
                <c:pt idx="36">
                  <c:v>-0.6426730333333337</c:v>
                </c:pt>
                <c:pt idx="37">
                  <c:v>-0.64267303333333303</c:v>
                </c:pt>
                <c:pt idx="38">
                  <c:v>-0.64267303333333325</c:v>
                </c:pt>
                <c:pt idx="39">
                  <c:v>-0.64267303333333314</c:v>
                </c:pt>
                <c:pt idx="40">
                  <c:v>-0.64267303333333325</c:v>
                </c:pt>
                <c:pt idx="41">
                  <c:v>-0.64267303333333303</c:v>
                </c:pt>
                <c:pt idx="42">
                  <c:v>-0.6426730333333327</c:v>
                </c:pt>
                <c:pt idx="43">
                  <c:v>2.5706921333333321</c:v>
                </c:pt>
                <c:pt idx="44">
                  <c:v>2.570692133333333</c:v>
                </c:pt>
                <c:pt idx="45">
                  <c:v>2.570692133333333</c:v>
                </c:pt>
                <c:pt idx="46">
                  <c:v>2.570692133333333</c:v>
                </c:pt>
                <c:pt idx="47">
                  <c:v>2.5706921333333321</c:v>
                </c:pt>
                <c:pt idx="48">
                  <c:v>2.5706921333333321</c:v>
                </c:pt>
                <c:pt idx="49">
                  <c:v>2.570692133333333</c:v>
                </c:pt>
                <c:pt idx="50">
                  <c:v>2.5706921333333321</c:v>
                </c:pt>
                <c:pt idx="51">
                  <c:v>2.570692133333333</c:v>
                </c:pt>
                <c:pt idx="52">
                  <c:v>2.570692133333333</c:v>
                </c:pt>
                <c:pt idx="53">
                  <c:v>2.570692133333333</c:v>
                </c:pt>
                <c:pt idx="54">
                  <c:v>2.5706921333333321</c:v>
                </c:pt>
                <c:pt idx="55">
                  <c:v>2.5706921333333321</c:v>
                </c:pt>
                <c:pt idx="56">
                  <c:v>2.5706921333333321</c:v>
                </c:pt>
                <c:pt idx="57">
                  <c:v>2.570692133333333</c:v>
                </c:pt>
                <c:pt idx="58">
                  <c:v>2.5706921333333321</c:v>
                </c:pt>
                <c:pt idx="59">
                  <c:v>56.273941800104005</c:v>
                </c:pt>
                <c:pt idx="60">
                  <c:v>56.305098588759989</c:v>
                </c:pt>
                <c:pt idx="61">
                  <c:v>56.331113993149309</c:v>
                </c:pt>
                <c:pt idx="62">
                  <c:v>56.35193659942933</c:v>
                </c:pt>
                <c:pt idx="63">
                  <c:v>56.368543270610644</c:v>
                </c:pt>
                <c:pt idx="64">
                  <c:v>2.5706921333333321</c:v>
                </c:pt>
                <c:pt idx="65">
                  <c:v>2.5706921333333321</c:v>
                </c:pt>
                <c:pt idx="66">
                  <c:v>2.5706921333333321</c:v>
                </c:pt>
                <c:pt idx="67">
                  <c:v>2.5706921333333321</c:v>
                </c:pt>
                <c:pt idx="68">
                  <c:v>2.5706921333333326</c:v>
                </c:pt>
                <c:pt idx="69">
                  <c:v>2.5706921333333326</c:v>
                </c:pt>
                <c:pt idx="70">
                  <c:v>2.5706921333333326</c:v>
                </c:pt>
                <c:pt idx="71">
                  <c:v>2.570692133333333</c:v>
                </c:pt>
                <c:pt idx="72">
                  <c:v>2.570692133333333</c:v>
                </c:pt>
                <c:pt idx="73">
                  <c:v>2.5706921333333321</c:v>
                </c:pt>
                <c:pt idx="74">
                  <c:v>2.5706921333333326</c:v>
                </c:pt>
                <c:pt idx="75">
                  <c:v>2.5706921333333321</c:v>
                </c:pt>
                <c:pt idx="76">
                  <c:v>2.5706921333333326</c:v>
                </c:pt>
                <c:pt idx="77">
                  <c:v>2.5706921333333321</c:v>
                </c:pt>
                <c:pt idx="78">
                  <c:v>2.5706921333333321</c:v>
                </c:pt>
                <c:pt idx="79">
                  <c:v>2.570692133333333</c:v>
                </c:pt>
                <c:pt idx="80">
                  <c:v>2.5706921333333321</c:v>
                </c:pt>
                <c:pt idx="81">
                  <c:v>2.570692133333333</c:v>
                </c:pt>
                <c:pt idx="82">
                  <c:v>2.570692133333333</c:v>
                </c:pt>
                <c:pt idx="83">
                  <c:v>2.5706921333333326</c:v>
                </c:pt>
                <c:pt idx="84">
                  <c:v>2.5706921333333321</c:v>
                </c:pt>
                <c:pt idx="85">
                  <c:v>2.5706921333333326</c:v>
                </c:pt>
                <c:pt idx="86">
                  <c:v>2.570692133333333</c:v>
                </c:pt>
                <c:pt idx="87">
                  <c:v>2.570692133333333</c:v>
                </c:pt>
                <c:pt idx="88">
                  <c:v>2.570692133333333</c:v>
                </c:pt>
                <c:pt idx="89">
                  <c:v>2.5706921333333321</c:v>
                </c:pt>
                <c:pt idx="90">
                  <c:v>2.5706921333333326</c:v>
                </c:pt>
                <c:pt idx="91">
                  <c:v>2.570692133333333</c:v>
                </c:pt>
                <c:pt idx="92">
                  <c:v>2.570692133333333</c:v>
                </c:pt>
                <c:pt idx="93">
                  <c:v>2.5706921333333321</c:v>
                </c:pt>
                <c:pt idx="94">
                  <c:v>2.5706921333333326</c:v>
                </c:pt>
                <c:pt idx="95">
                  <c:v>2.5706921333333326</c:v>
                </c:pt>
                <c:pt idx="96">
                  <c:v>2.5706921333333321</c:v>
                </c:pt>
                <c:pt idx="97">
                  <c:v>2.5706921333333326</c:v>
                </c:pt>
                <c:pt idx="98">
                  <c:v>2.570692133333333</c:v>
                </c:pt>
                <c:pt idx="99">
                  <c:v>2.5706921333333321</c:v>
                </c:pt>
                <c:pt idx="100">
                  <c:v>2.5706921333333326</c:v>
                </c:pt>
                <c:pt idx="101">
                  <c:v>2.570692133333333</c:v>
                </c:pt>
                <c:pt idx="102">
                  <c:v>2.570692133333333</c:v>
                </c:pt>
                <c:pt idx="103">
                  <c:v>2.5706921333333326</c:v>
                </c:pt>
                <c:pt idx="104">
                  <c:v>2.5706921333333326</c:v>
                </c:pt>
                <c:pt idx="105">
                  <c:v>2.5706921333333321</c:v>
                </c:pt>
                <c:pt idx="106">
                  <c:v>2.570692133333333</c:v>
                </c:pt>
                <c:pt idx="107">
                  <c:v>2.5706921333333326</c:v>
                </c:pt>
                <c:pt idx="108">
                  <c:v>2.5706921333333326</c:v>
                </c:pt>
                <c:pt idx="109">
                  <c:v>2.5706921333333326</c:v>
                </c:pt>
                <c:pt idx="110">
                  <c:v>2.5706921333333321</c:v>
                </c:pt>
                <c:pt idx="111">
                  <c:v>113.3565205176693</c:v>
                </c:pt>
                <c:pt idx="112">
                  <c:v>113.3620732126773</c:v>
                </c:pt>
                <c:pt idx="113">
                  <c:v>113.36628914777596</c:v>
                </c:pt>
                <c:pt idx="114">
                  <c:v>113.38726599558395</c:v>
                </c:pt>
                <c:pt idx="115">
                  <c:v>113.40978525867195</c:v>
                </c:pt>
                <c:pt idx="116">
                  <c:v>113.40032511162131</c:v>
                </c:pt>
                <c:pt idx="117">
                  <c:v>113.3864433741013</c:v>
                </c:pt>
                <c:pt idx="118">
                  <c:v>113.40104490541859</c:v>
                </c:pt>
                <c:pt idx="119">
                  <c:v>113.42366699619197</c:v>
                </c:pt>
                <c:pt idx="120">
                  <c:v>113.42027368257592</c:v>
                </c:pt>
                <c:pt idx="121">
                  <c:v>113.40742022190929</c:v>
                </c:pt>
                <c:pt idx="122">
                  <c:v>113.43415542009596</c:v>
                </c:pt>
                <c:pt idx="123">
                  <c:v>113.49924534491194</c:v>
                </c:pt>
                <c:pt idx="124">
                  <c:v>113.56125043916795</c:v>
                </c:pt>
                <c:pt idx="125">
                  <c:v>2.5706921333333326</c:v>
                </c:pt>
                <c:pt idx="126">
                  <c:v>2.5706921333333326</c:v>
                </c:pt>
                <c:pt idx="127">
                  <c:v>2.570692133333333</c:v>
                </c:pt>
                <c:pt idx="128">
                  <c:v>2.5706921333333326</c:v>
                </c:pt>
                <c:pt idx="129">
                  <c:v>2.570692133333333</c:v>
                </c:pt>
                <c:pt idx="130">
                  <c:v>2.5706921333333321</c:v>
                </c:pt>
                <c:pt idx="131">
                  <c:v>2.570692133333333</c:v>
                </c:pt>
                <c:pt idx="132">
                  <c:v>2.570692133333333</c:v>
                </c:pt>
                <c:pt idx="133">
                  <c:v>2.570692133333333</c:v>
                </c:pt>
                <c:pt idx="134">
                  <c:v>2.5706921333333321</c:v>
                </c:pt>
                <c:pt idx="135">
                  <c:v>2.5706921333333321</c:v>
                </c:pt>
                <c:pt idx="136">
                  <c:v>2.570692133333333</c:v>
                </c:pt>
                <c:pt idx="137">
                  <c:v>2.5706921333333321</c:v>
                </c:pt>
                <c:pt idx="138">
                  <c:v>2.5706921333333321</c:v>
                </c:pt>
                <c:pt idx="139">
                  <c:v>2.5706921333333321</c:v>
                </c:pt>
                <c:pt idx="140">
                  <c:v>2.5706921333333321</c:v>
                </c:pt>
                <c:pt idx="141">
                  <c:v>2.5706921333333321</c:v>
                </c:pt>
                <c:pt idx="142">
                  <c:v>2.5706921333333321</c:v>
                </c:pt>
                <c:pt idx="143">
                  <c:v>2.570692133333333</c:v>
                </c:pt>
                <c:pt idx="144">
                  <c:v>2.5706921333333321</c:v>
                </c:pt>
                <c:pt idx="145">
                  <c:v>2.5706921333333321</c:v>
                </c:pt>
                <c:pt idx="146">
                  <c:v>2.5706921333333321</c:v>
                </c:pt>
                <c:pt idx="147">
                  <c:v>2.570692133333333</c:v>
                </c:pt>
                <c:pt idx="148">
                  <c:v>2.5706921333333321</c:v>
                </c:pt>
                <c:pt idx="149">
                  <c:v>2.570692133333333</c:v>
                </c:pt>
                <c:pt idx="150">
                  <c:v>2.5706921333333321</c:v>
                </c:pt>
                <c:pt idx="151">
                  <c:v>2.570692133333333</c:v>
                </c:pt>
                <c:pt idx="152">
                  <c:v>2.5706921333333326</c:v>
                </c:pt>
                <c:pt idx="153">
                  <c:v>2.5706921333333321</c:v>
                </c:pt>
                <c:pt idx="154">
                  <c:v>2.5706921333333326</c:v>
                </c:pt>
                <c:pt idx="155">
                  <c:v>2.5706921333333321</c:v>
                </c:pt>
                <c:pt idx="156">
                  <c:v>2.570692133333333</c:v>
                </c:pt>
                <c:pt idx="157">
                  <c:v>2.5706921333333326</c:v>
                </c:pt>
                <c:pt idx="158">
                  <c:v>2.570692133333333</c:v>
                </c:pt>
                <c:pt idx="159">
                  <c:v>2.5706921333333321</c:v>
                </c:pt>
                <c:pt idx="160">
                  <c:v>2.5706921333333321</c:v>
                </c:pt>
                <c:pt idx="161">
                  <c:v>2.570692133333333</c:v>
                </c:pt>
                <c:pt idx="162">
                  <c:v>2.570692133333333</c:v>
                </c:pt>
                <c:pt idx="163">
                  <c:v>2.5706921333333321</c:v>
                </c:pt>
                <c:pt idx="164">
                  <c:v>2.570692133333333</c:v>
                </c:pt>
                <c:pt idx="165">
                  <c:v>2.5706921333333326</c:v>
                </c:pt>
                <c:pt idx="166">
                  <c:v>2.5706921333333321</c:v>
                </c:pt>
                <c:pt idx="167">
                  <c:v>2.570692133333333</c:v>
                </c:pt>
                <c:pt idx="168">
                  <c:v>2.5706921333333321</c:v>
                </c:pt>
                <c:pt idx="169">
                  <c:v>2.5706921333333321</c:v>
                </c:pt>
                <c:pt idx="170">
                  <c:v>2.5706921333333326</c:v>
                </c:pt>
              </c:numCache>
            </c:numRef>
          </c:xVal>
          <c:yVal>
            <c:numRef>
              <c:f>Sheet1!$B$12:$B$182</c:f>
              <c:numCache>
                <c:formatCode>General</c:formatCode>
                <c:ptCount val="171"/>
                <c:pt idx="0">
                  <c:v>0</c:v>
                </c:pt>
                <c:pt idx="1">
                  <c:v>2292</c:v>
                </c:pt>
                <c:pt idx="2">
                  <c:v>2364</c:v>
                </c:pt>
                <c:pt idx="3">
                  <c:v>2647.98</c:v>
                </c:pt>
                <c:pt idx="4">
                  <c:v>2931.96</c:v>
                </c:pt>
                <c:pt idx="5">
                  <c:v>3215.93</c:v>
                </c:pt>
                <c:pt idx="6">
                  <c:v>3500.88</c:v>
                </c:pt>
                <c:pt idx="7">
                  <c:v>3783.85</c:v>
                </c:pt>
                <c:pt idx="8">
                  <c:v>4068.83</c:v>
                </c:pt>
                <c:pt idx="9">
                  <c:v>4352.82</c:v>
                </c:pt>
                <c:pt idx="10">
                  <c:v>4636.8100000000004</c:v>
                </c:pt>
                <c:pt idx="11">
                  <c:v>4911.8</c:v>
                </c:pt>
                <c:pt idx="12">
                  <c:v>5203.7700000000004</c:v>
                </c:pt>
                <c:pt idx="13">
                  <c:v>5487.71</c:v>
                </c:pt>
                <c:pt idx="14">
                  <c:v>5771.58</c:v>
                </c:pt>
                <c:pt idx="15">
                  <c:v>6056.44</c:v>
                </c:pt>
                <c:pt idx="16">
                  <c:v>6340.28</c:v>
                </c:pt>
                <c:pt idx="17">
                  <c:v>6624.13</c:v>
                </c:pt>
                <c:pt idx="18">
                  <c:v>6719.09</c:v>
                </c:pt>
                <c:pt idx="19">
                  <c:v>7000.96</c:v>
                </c:pt>
                <c:pt idx="20">
                  <c:v>7094.93</c:v>
                </c:pt>
                <c:pt idx="21">
                  <c:v>7189.93</c:v>
                </c:pt>
                <c:pt idx="22">
                  <c:v>7473.92</c:v>
                </c:pt>
                <c:pt idx="23">
                  <c:v>7756.91</c:v>
                </c:pt>
                <c:pt idx="24">
                  <c:v>8037.89</c:v>
                </c:pt>
                <c:pt idx="25">
                  <c:v>8319.86</c:v>
                </c:pt>
                <c:pt idx="26">
                  <c:v>8600.82</c:v>
                </c:pt>
                <c:pt idx="27">
                  <c:v>8880.7999999999993</c:v>
                </c:pt>
                <c:pt idx="28">
                  <c:v>9163.77</c:v>
                </c:pt>
                <c:pt idx="29">
                  <c:v>9442.74</c:v>
                </c:pt>
                <c:pt idx="30">
                  <c:v>9722.7199999999993</c:v>
                </c:pt>
                <c:pt idx="31">
                  <c:v>10004.69</c:v>
                </c:pt>
                <c:pt idx="32">
                  <c:v>10286.68</c:v>
                </c:pt>
                <c:pt idx="33">
                  <c:v>10343.67</c:v>
                </c:pt>
                <c:pt idx="34">
                  <c:v>10383.67</c:v>
                </c:pt>
                <c:pt idx="35">
                  <c:v>10414.67</c:v>
                </c:pt>
                <c:pt idx="36">
                  <c:v>10445.65</c:v>
                </c:pt>
                <c:pt idx="37">
                  <c:v>10476.51</c:v>
                </c:pt>
                <c:pt idx="38">
                  <c:v>10507.14</c:v>
                </c:pt>
                <c:pt idx="39">
                  <c:v>10538.38</c:v>
                </c:pt>
                <c:pt idx="40">
                  <c:v>10568.21</c:v>
                </c:pt>
                <c:pt idx="41">
                  <c:v>10598.46</c:v>
                </c:pt>
                <c:pt idx="42">
                  <c:v>10626.12</c:v>
                </c:pt>
                <c:pt idx="43">
                  <c:v>10653.91</c:v>
                </c:pt>
                <c:pt idx="44">
                  <c:v>10679.95</c:v>
                </c:pt>
                <c:pt idx="45">
                  <c:v>10706</c:v>
                </c:pt>
                <c:pt idx="46">
                  <c:v>10732.11</c:v>
                </c:pt>
                <c:pt idx="47">
                  <c:v>10756.47</c:v>
                </c:pt>
                <c:pt idx="48">
                  <c:v>10779.7</c:v>
                </c:pt>
                <c:pt idx="49">
                  <c:v>10801.82</c:v>
                </c:pt>
                <c:pt idx="50">
                  <c:v>10822.73</c:v>
                </c:pt>
                <c:pt idx="51">
                  <c:v>10842.31</c:v>
                </c:pt>
                <c:pt idx="52">
                  <c:v>10861.13</c:v>
                </c:pt>
                <c:pt idx="53">
                  <c:v>10878</c:v>
                </c:pt>
                <c:pt idx="54">
                  <c:v>10892.93</c:v>
                </c:pt>
                <c:pt idx="55">
                  <c:v>10906.81</c:v>
                </c:pt>
                <c:pt idx="56">
                  <c:v>10918.89</c:v>
                </c:pt>
                <c:pt idx="57">
                  <c:v>10929.44</c:v>
                </c:pt>
                <c:pt idx="58">
                  <c:v>10937.88</c:v>
                </c:pt>
                <c:pt idx="59">
                  <c:v>10945.29</c:v>
                </c:pt>
                <c:pt idx="60">
                  <c:v>10951.35</c:v>
                </c:pt>
                <c:pt idx="61">
                  <c:v>10956.41</c:v>
                </c:pt>
                <c:pt idx="62">
                  <c:v>10960.46</c:v>
                </c:pt>
                <c:pt idx="63">
                  <c:v>10963.69</c:v>
                </c:pt>
                <c:pt idx="64">
                  <c:v>10966.03</c:v>
                </c:pt>
                <c:pt idx="65">
                  <c:v>10967.42</c:v>
                </c:pt>
                <c:pt idx="66">
                  <c:v>10967.68</c:v>
                </c:pt>
                <c:pt idx="67">
                  <c:v>10967.57</c:v>
                </c:pt>
                <c:pt idx="68">
                  <c:v>10967.13</c:v>
                </c:pt>
                <c:pt idx="69">
                  <c:v>10967.31</c:v>
                </c:pt>
                <c:pt idx="70">
                  <c:v>10967.76</c:v>
                </c:pt>
                <c:pt idx="71">
                  <c:v>10968.68</c:v>
                </c:pt>
                <c:pt idx="72">
                  <c:v>10970.26</c:v>
                </c:pt>
                <c:pt idx="73">
                  <c:v>10972.59</c:v>
                </c:pt>
                <c:pt idx="74">
                  <c:v>10976.16</c:v>
                </c:pt>
                <c:pt idx="75">
                  <c:v>10980.45</c:v>
                </c:pt>
                <c:pt idx="76">
                  <c:v>10984.72</c:v>
                </c:pt>
                <c:pt idx="77">
                  <c:v>10987.64</c:v>
                </c:pt>
                <c:pt idx="78">
                  <c:v>10988.93</c:v>
                </c:pt>
                <c:pt idx="79">
                  <c:v>10989.23</c:v>
                </c:pt>
                <c:pt idx="80">
                  <c:v>10990.25</c:v>
                </c:pt>
                <c:pt idx="81">
                  <c:v>10991.94</c:v>
                </c:pt>
                <c:pt idx="82">
                  <c:v>10993.27</c:v>
                </c:pt>
                <c:pt idx="83">
                  <c:v>10993.79</c:v>
                </c:pt>
                <c:pt idx="84">
                  <c:v>10994.02</c:v>
                </c:pt>
                <c:pt idx="85">
                  <c:v>10995.05</c:v>
                </c:pt>
                <c:pt idx="86">
                  <c:v>10996.15</c:v>
                </c:pt>
                <c:pt idx="87">
                  <c:v>10996.97</c:v>
                </c:pt>
                <c:pt idx="88">
                  <c:v>10997.15</c:v>
                </c:pt>
                <c:pt idx="89">
                  <c:v>10996.46</c:v>
                </c:pt>
                <c:pt idx="90">
                  <c:v>10997.24</c:v>
                </c:pt>
                <c:pt idx="91">
                  <c:v>10999.43</c:v>
                </c:pt>
                <c:pt idx="92">
                  <c:v>11001.98</c:v>
                </c:pt>
                <c:pt idx="93">
                  <c:v>11003.87</c:v>
                </c:pt>
                <c:pt idx="94">
                  <c:v>11004.65</c:v>
                </c:pt>
                <c:pt idx="95">
                  <c:v>11006.69</c:v>
                </c:pt>
                <c:pt idx="96">
                  <c:v>11009.79</c:v>
                </c:pt>
                <c:pt idx="97">
                  <c:v>11012.93</c:v>
                </c:pt>
                <c:pt idx="98">
                  <c:v>11016.15</c:v>
                </c:pt>
                <c:pt idx="99">
                  <c:v>11017.99</c:v>
                </c:pt>
                <c:pt idx="100">
                  <c:v>11018.52</c:v>
                </c:pt>
                <c:pt idx="101">
                  <c:v>11018.7</c:v>
                </c:pt>
                <c:pt idx="102">
                  <c:v>11017.61</c:v>
                </c:pt>
                <c:pt idx="103">
                  <c:v>11016.37</c:v>
                </c:pt>
                <c:pt idx="104">
                  <c:v>11015.28</c:v>
                </c:pt>
                <c:pt idx="105">
                  <c:v>11014.24</c:v>
                </c:pt>
                <c:pt idx="106">
                  <c:v>11013.19</c:v>
                </c:pt>
                <c:pt idx="107">
                  <c:v>11015.04</c:v>
                </c:pt>
                <c:pt idx="108">
                  <c:v>11019.3</c:v>
                </c:pt>
                <c:pt idx="109">
                  <c:v>11021.76</c:v>
                </c:pt>
                <c:pt idx="110">
                  <c:v>11023.04</c:v>
                </c:pt>
                <c:pt idx="111">
                  <c:v>11023.93</c:v>
                </c:pt>
                <c:pt idx="112">
                  <c:v>11024.47</c:v>
                </c:pt>
                <c:pt idx="113">
                  <c:v>11024.88</c:v>
                </c:pt>
                <c:pt idx="114">
                  <c:v>11026.92</c:v>
                </c:pt>
                <c:pt idx="115">
                  <c:v>11029.11</c:v>
                </c:pt>
                <c:pt idx="116">
                  <c:v>11028.19</c:v>
                </c:pt>
                <c:pt idx="117">
                  <c:v>11026.84</c:v>
                </c:pt>
                <c:pt idx="118">
                  <c:v>11028.26</c:v>
                </c:pt>
                <c:pt idx="119">
                  <c:v>11030.46</c:v>
                </c:pt>
                <c:pt idx="120">
                  <c:v>11030.13</c:v>
                </c:pt>
                <c:pt idx="121">
                  <c:v>11028.88</c:v>
                </c:pt>
                <c:pt idx="122">
                  <c:v>11031.48</c:v>
                </c:pt>
                <c:pt idx="123">
                  <c:v>11037.81</c:v>
                </c:pt>
                <c:pt idx="124">
                  <c:v>11043.84</c:v>
                </c:pt>
                <c:pt idx="125">
                  <c:v>11047.76</c:v>
                </c:pt>
                <c:pt idx="126">
                  <c:v>11050.97</c:v>
                </c:pt>
                <c:pt idx="127">
                  <c:v>11053.99</c:v>
                </c:pt>
                <c:pt idx="128">
                  <c:v>11054.41</c:v>
                </c:pt>
                <c:pt idx="129">
                  <c:v>11053.29</c:v>
                </c:pt>
                <c:pt idx="130">
                  <c:v>11053.15</c:v>
                </c:pt>
                <c:pt idx="131">
                  <c:v>11053.37</c:v>
                </c:pt>
                <c:pt idx="132">
                  <c:v>11053.14</c:v>
                </c:pt>
                <c:pt idx="133">
                  <c:v>11052.61</c:v>
                </c:pt>
                <c:pt idx="134">
                  <c:v>11052.26</c:v>
                </c:pt>
                <c:pt idx="135">
                  <c:v>11053.17</c:v>
                </c:pt>
                <c:pt idx="136">
                  <c:v>11055.08</c:v>
                </c:pt>
                <c:pt idx="137">
                  <c:v>11057.78</c:v>
                </c:pt>
                <c:pt idx="138">
                  <c:v>11060.23</c:v>
                </c:pt>
                <c:pt idx="139">
                  <c:v>11062.26</c:v>
                </c:pt>
                <c:pt idx="140">
                  <c:v>11064.51</c:v>
                </c:pt>
                <c:pt idx="141">
                  <c:v>11066.78</c:v>
                </c:pt>
                <c:pt idx="142">
                  <c:v>11068.57</c:v>
                </c:pt>
                <c:pt idx="143">
                  <c:v>11069.23</c:v>
                </c:pt>
                <c:pt idx="144">
                  <c:v>11069.15</c:v>
                </c:pt>
                <c:pt idx="145">
                  <c:v>11068.62</c:v>
                </c:pt>
                <c:pt idx="146">
                  <c:v>11067.99</c:v>
                </c:pt>
                <c:pt idx="147">
                  <c:v>11067.79</c:v>
                </c:pt>
                <c:pt idx="148">
                  <c:v>11068.04</c:v>
                </c:pt>
                <c:pt idx="149">
                  <c:v>11069.35</c:v>
                </c:pt>
                <c:pt idx="150">
                  <c:v>11072.32</c:v>
                </c:pt>
                <c:pt idx="151">
                  <c:v>11074.65</c:v>
                </c:pt>
                <c:pt idx="152">
                  <c:v>11075.39</c:v>
                </c:pt>
                <c:pt idx="153">
                  <c:v>11075.67</c:v>
                </c:pt>
                <c:pt idx="154">
                  <c:v>11075.01</c:v>
                </c:pt>
                <c:pt idx="155">
                  <c:v>11075.19</c:v>
                </c:pt>
                <c:pt idx="156">
                  <c:v>11077.02</c:v>
                </c:pt>
                <c:pt idx="157">
                  <c:v>11077.89</c:v>
                </c:pt>
                <c:pt idx="158">
                  <c:v>11077.35</c:v>
                </c:pt>
                <c:pt idx="159">
                  <c:v>11078.53</c:v>
                </c:pt>
                <c:pt idx="160">
                  <c:v>11081.32</c:v>
                </c:pt>
                <c:pt idx="161">
                  <c:v>11083.77</c:v>
                </c:pt>
                <c:pt idx="162">
                  <c:v>11084.79</c:v>
                </c:pt>
                <c:pt idx="163">
                  <c:v>11083.97</c:v>
                </c:pt>
                <c:pt idx="164">
                  <c:v>11083.59</c:v>
                </c:pt>
                <c:pt idx="165">
                  <c:v>11084.66</c:v>
                </c:pt>
                <c:pt idx="166">
                  <c:v>11086.37</c:v>
                </c:pt>
                <c:pt idx="167">
                  <c:v>11088.14</c:v>
                </c:pt>
                <c:pt idx="168">
                  <c:v>11089.7</c:v>
                </c:pt>
                <c:pt idx="169">
                  <c:v>11091.52</c:v>
                </c:pt>
                <c:pt idx="170">
                  <c:v>11092.58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6-4591-A23F-C5BD28E5F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57967"/>
        <c:axId val="1975086639"/>
      </c:scatterChart>
      <c:valAx>
        <c:axId val="13575796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Sheet1!$AE$11</c:f>
              <c:strCache>
                <c:ptCount val="1"/>
                <c:pt idx="0">
                  <c:v>Rate of pit volume change bbl/hr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86639"/>
        <c:crosses val="autoZero"/>
        <c:crossBetween val="midCat"/>
      </c:valAx>
      <c:valAx>
        <c:axId val="19750866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Sheet1!$A$11</c:f>
              <c:strCache>
                <c:ptCount val="1"/>
                <c:pt idx="0">
                  <c:v>MD Measured Depth (ft)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5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Sheet1!$H$11</c:f>
              <c:strCache>
                <c:ptCount val="1"/>
                <c:pt idx="0">
                  <c:v>Equivilant Circulating Pressure (mud 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Sheet1!$H$12:$H$182</c:f>
              <c:numCache>
                <c:formatCode>General</c:formatCode>
                <c:ptCount val="171"/>
                <c:pt idx="0">
                  <c:v>0</c:v>
                </c:pt>
                <c:pt idx="1">
                  <c:v>1146</c:v>
                </c:pt>
                <c:pt idx="2">
                  <c:v>1182</c:v>
                </c:pt>
                <c:pt idx="3">
                  <c:v>1323.99</c:v>
                </c:pt>
                <c:pt idx="4">
                  <c:v>1465.98</c:v>
                </c:pt>
                <c:pt idx="5">
                  <c:v>1607.9649999999999</c:v>
                </c:pt>
                <c:pt idx="6">
                  <c:v>1750.44</c:v>
                </c:pt>
                <c:pt idx="7">
                  <c:v>1891.925</c:v>
                </c:pt>
                <c:pt idx="8">
                  <c:v>2034.415</c:v>
                </c:pt>
                <c:pt idx="9">
                  <c:v>2176.41</c:v>
                </c:pt>
                <c:pt idx="10">
                  <c:v>2318.4050000000002</c:v>
                </c:pt>
                <c:pt idx="11">
                  <c:v>2455.9</c:v>
                </c:pt>
                <c:pt idx="12">
                  <c:v>2601.8850000000002</c:v>
                </c:pt>
                <c:pt idx="13">
                  <c:v>2743.855</c:v>
                </c:pt>
                <c:pt idx="14">
                  <c:v>2885.79</c:v>
                </c:pt>
                <c:pt idx="15">
                  <c:v>3028.22</c:v>
                </c:pt>
                <c:pt idx="16">
                  <c:v>3170.14</c:v>
                </c:pt>
                <c:pt idx="17">
                  <c:v>3312.0650000000001</c:v>
                </c:pt>
                <c:pt idx="18">
                  <c:v>3359.5450000000001</c:v>
                </c:pt>
                <c:pt idx="19">
                  <c:v>3500.48</c:v>
                </c:pt>
                <c:pt idx="20">
                  <c:v>3547.4650000000001</c:v>
                </c:pt>
                <c:pt idx="21">
                  <c:v>3594.9650000000001</c:v>
                </c:pt>
                <c:pt idx="22">
                  <c:v>3736.96</c:v>
                </c:pt>
                <c:pt idx="23">
                  <c:v>3878.4549999999999</c:v>
                </c:pt>
                <c:pt idx="24">
                  <c:v>4018.9450000000002</c:v>
                </c:pt>
                <c:pt idx="25">
                  <c:v>4159.93</c:v>
                </c:pt>
                <c:pt idx="26">
                  <c:v>4300.41</c:v>
                </c:pt>
                <c:pt idx="27">
                  <c:v>4440.3999999999996</c:v>
                </c:pt>
                <c:pt idx="28">
                  <c:v>4581.8850000000002</c:v>
                </c:pt>
                <c:pt idx="29">
                  <c:v>4721.37</c:v>
                </c:pt>
                <c:pt idx="30">
                  <c:v>4861.3599999999997</c:v>
                </c:pt>
                <c:pt idx="31">
                  <c:v>5002.3450000000003</c:v>
                </c:pt>
                <c:pt idx="32">
                  <c:v>5143.34</c:v>
                </c:pt>
                <c:pt idx="33">
                  <c:v>5171.835</c:v>
                </c:pt>
                <c:pt idx="34">
                  <c:v>5191.835</c:v>
                </c:pt>
                <c:pt idx="35">
                  <c:v>5207.335</c:v>
                </c:pt>
                <c:pt idx="36">
                  <c:v>5222.8249999999998</c:v>
                </c:pt>
                <c:pt idx="37">
                  <c:v>5238.2550000000001</c:v>
                </c:pt>
                <c:pt idx="38">
                  <c:v>5253.57</c:v>
                </c:pt>
                <c:pt idx="39">
                  <c:v>5269.19</c:v>
                </c:pt>
                <c:pt idx="40">
                  <c:v>5284.1049999999996</c:v>
                </c:pt>
                <c:pt idx="41">
                  <c:v>5299.23</c:v>
                </c:pt>
                <c:pt idx="42">
                  <c:v>5313.06</c:v>
                </c:pt>
                <c:pt idx="43">
                  <c:v>5326.9549999999999</c:v>
                </c:pt>
                <c:pt idx="44">
                  <c:v>5339.9750000000004</c:v>
                </c:pt>
                <c:pt idx="45">
                  <c:v>5353</c:v>
                </c:pt>
                <c:pt idx="46">
                  <c:v>5366.0550000000003</c:v>
                </c:pt>
                <c:pt idx="47">
                  <c:v>5378.2349999999997</c:v>
                </c:pt>
                <c:pt idx="48">
                  <c:v>5389.85</c:v>
                </c:pt>
                <c:pt idx="49">
                  <c:v>5400.91</c:v>
                </c:pt>
                <c:pt idx="50">
                  <c:v>5411.3649999999998</c:v>
                </c:pt>
                <c:pt idx="51">
                  <c:v>5421.1549999999997</c:v>
                </c:pt>
                <c:pt idx="52">
                  <c:v>5430.5649999999996</c:v>
                </c:pt>
                <c:pt idx="53">
                  <c:v>5439</c:v>
                </c:pt>
                <c:pt idx="54">
                  <c:v>5446.4650000000001</c:v>
                </c:pt>
                <c:pt idx="55">
                  <c:v>5453.4049999999997</c:v>
                </c:pt>
                <c:pt idx="56">
                  <c:v>5459.4449999999997</c:v>
                </c:pt>
                <c:pt idx="57">
                  <c:v>5464.72</c:v>
                </c:pt>
                <c:pt idx="58">
                  <c:v>5468.94</c:v>
                </c:pt>
                <c:pt idx="59">
                  <c:v>5472.6450000000004</c:v>
                </c:pt>
                <c:pt idx="60">
                  <c:v>5475.6750000000002</c:v>
                </c:pt>
                <c:pt idx="61">
                  <c:v>5478.2049999999999</c:v>
                </c:pt>
                <c:pt idx="62">
                  <c:v>5480.23</c:v>
                </c:pt>
                <c:pt idx="63">
                  <c:v>5481.8450000000003</c:v>
                </c:pt>
                <c:pt idx="64">
                  <c:v>5483.0150000000003</c:v>
                </c:pt>
                <c:pt idx="65">
                  <c:v>5483.71</c:v>
                </c:pt>
                <c:pt idx="66">
                  <c:v>5483.84</c:v>
                </c:pt>
                <c:pt idx="67">
                  <c:v>5483.7849999999999</c:v>
                </c:pt>
                <c:pt idx="68">
                  <c:v>5483.5649999999996</c:v>
                </c:pt>
                <c:pt idx="69">
                  <c:v>5483.6549999999997</c:v>
                </c:pt>
                <c:pt idx="70">
                  <c:v>5483.88</c:v>
                </c:pt>
                <c:pt idx="71">
                  <c:v>5484.34</c:v>
                </c:pt>
                <c:pt idx="72">
                  <c:v>5485.13</c:v>
                </c:pt>
                <c:pt idx="73">
                  <c:v>5486.2950000000001</c:v>
                </c:pt>
                <c:pt idx="74">
                  <c:v>5488.08</c:v>
                </c:pt>
                <c:pt idx="75">
                  <c:v>5490.2250000000004</c:v>
                </c:pt>
                <c:pt idx="76">
                  <c:v>5492.36</c:v>
                </c:pt>
                <c:pt idx="77">
                  <c:v>5493.82</c:v>
                </c:pt>
                <c:pt idx="78">
                  <c:v>5494.4650000000001</c:v>
                </c:pt>
                <c:pt idx="79">
                  <c:v>5494.6149999999998</c:v>
                </c:pt>
                <c:pt idx="80">
                  <c:v>5495.125</c:v>
                </c:pt>
                <c:pt idx="81">
                  <c:v>5495.97</c:v>
                </c:pt>
                <c:pt idx="82">
                  <c:v>5496.6350000000002</c:v>
                </c:pt>
                <c:pt idx="83">
                  <c:v>5496.8950000000004</c:v>
                </c:pt>
                <c:pt idx="84">
                  <c:v>5497.01</c:v>
                </c:pt>
                <c:pt idx="85">
                  <c:v>5497.5249999999996</c:v>
                </c:pt>
                <c:pt idx="86">
                  <c:v>5498.0749999999998</c:v>
                </c:pt>
                <c:pt idx="87">
                  <c:v>5498.4849999999997</c:v>
                </c:pt>
                <c:pt idx="88">
                  <c:v>5498.5749999999998</c:v>
                </c:pt>
                <c:pt idx="89">
                  <c:v>5498.23</c:v>
                </c:pt>
                <c:pt idx="90">
                  <c:v>5498.62</c:v>
                </c:pt>
                <c:pt idx="91">
                  <c:v>5499.7150000000001</c:v>
                </c:pt>
                <c:pt idx="92">
                  <c:v>5500.99</c:v>
                </c:pt>
                <c:pt idx="93">
                  <c:v>5501.9350000000004</c:v>
                </c:pt>
                <c:pt idx="94">
                  <c:v>5502.3249999999998</c:v>
                </c:pt>
                <c:pt idx="95">
                  <c:v>5503.3450000000003</c:v>
                </c:pt>
                <c:pt idx="96">
                  <c:v>5504.8950000000004</c:v>
                </c:pt>
                <c:pt idx="97">
                  <c:v>5506.4650000000001</c:v>
                </c:pt>
                <c:pt idx="98">
                  <c:v>5508.0749999999998</c:v>
                </c:pt>
                <c:pt idx="99">
                  <c:v>5508.9949999999999</c:v>
                </c:pt>
                <c:pt idx="100">
                  <c:v>5509.26</c:v>
                </c:pt>
                <c:pt idx="101">
                  <c:v>5509.35</c:v>
                </c:pt>
                <c:pt idx="102">
                  <c:v>5508.8050000000003</c:v>
                </c:pt>
                <c:pt idx="103">
                  <c:v>5508.1850000000004</c:v>
                </c:pt>
                <c:pt idx="104">
                  <c:v>5507.64</c:v>
                </c:pt>
                <c:pt idx="105">
                  <c:v>5507.12</c:v>
                </c:pt>
                <c:pt idx="106">
                  <c:v>5506.5950000000003</c:v>
                </c:pt>
                <c:pt idx="107">
                  <c:v>5507.52</c:v>
                </c:pt>
                <c:pt idx="108">
                  <c:v>5509.65</c:v>
                </c:pt>
                <c:pt idx="109">
                  <c:v>5510.88</c:v>
                </c:pt>
                <c:pt idx="110">
                  <c:v>5511.52</c:v>
                </c:pt>
                <c:pt idx="111">
                  <c:v>5511.9650000000001</c:v>
                </c:pt>
                <c:pt idx="112">
                  <c:v>5512.2349999999997</c:v>
                </c:pt>
                <c:pt idx="113">
                  <c:v>5512.44</c:v>
                </c:pt>
                <c:pt idx="114">
                  <c:v>5513.46</c:v>
                </c:pt>
                <c:pt idx="115">
                  <c:v>5514.5550000000003</c:v>
                </c:pt>
                <c:pt idx="116">
                  <c:v>5514.0950000000003</c:v>
                </c:pt>
                <c:pt idx="117">
                  <c:v>5513.42</c:v>
                </c:pt>
                <c:pt idx="118">
                  <c:v>5514.13</c:v>
                </c:pt>
                <c:pt idx="119">
                  <c:v>5515.23</c:v>
                </c:pt>
                <c:pt idx="120">
                  <c:v>5515.0649999999996</c:v>
                </c:pt>
                <c:pt idx="121">
                  <c:v>5514.44</c:v>
                </c:pt>
                <c:pt idx="122">
                  <c:v>5515.74</c:v>
                </c:pt>
                <c:pt idx="123">
                  <c:v>5518.9049999999997</c:v>
                </c:pt>
                <c:pt idx="124">
                  <c:v>5521.92</c:v>
                </c:pt>
                <c:pt idx="125">
                  <c:v>5523.88</c:v>
                </c:pt>
                <c:pt idx="126">
                  <c:v>5525.4849999999997</c:v>
                </c:pt>
                <c:pt idx="127">
                  <c:v>5526.9949999999999</c:v>
                </c:pt>
                <c:pt idx="128">
                  <c:v>5527.2049999999999</c:v>
                </c:pt>
                <c:pt idx="129">
                  <c:v>5526.6450000000004</c:v>
                </c:pt>
                <c:pt idx="130">
                  <c:v>5526.5749999999998</c:v>
                </c:pt>
                <c:pt idx="131">
                  <c:v>5526.6850000000004</c:v>
                </c:pt>
                <c:pt idx="132">
                  <c:v>5526.57</c:v>
                </c:pt>
                <c:pt idx="133">
                  <c:v>5526.3050000000003</c:v>
                </c:pt>
                <c:pt idx="134">
                  <c:v>5526.13</c:v>
                </c:pt>
                <c:pt idx="135">
                  <c:v>5526.585</c:v>
                </c:pt>
                <c:pt idx="136">
                  <c:v>5527.54</c:v>
                </c:pt>
                <c:pt idx="137">
                  <c:v>5528.89</c:v>
                </c:pt>
                <c:pt idx="138">
                  <c:v>5530.1149999999998</c:v>
                </c:pt>
                <c:pt idx="139">
                  <c:v>5531.13</c:v>
                </c:pt>
                <c:pt idx="140">
                  <c:v>5532.2550000000001</c:v>
                </c:pt>
                <c:pt idx="141">
                  <c:v>5533.39</c:v>
                </c:pt>
                <c:pt idx="142">
                  <c:v>5534.2849999999999</c:v>
                </c:pt>
                <c:pt idx="143">
                  <c:v>5534.6149999999998</c:v>
                </c:pt>
                <c:pt idx="144">
                  <c:v>5534.5749999999998</c:v>
                </c:pt>
                <c:pt idx="145">
                  <c:v>5534.31</c:v>
                </c:pt>
                <c:pt idx="146">
                  <c:v>5533.9949999999999</c:v>
                </c:pt>
                <c:pt idx="147">
                  <c:v>5533.8950000000004</c:v>
                </c:pt>
                <c:pt idx="148">
                  <c:v>5534.02</c:v>
                </c:pt>
                <c:pt idx="149">
                  <c:v>5534.6750000000002</c:v>
                </c:pt>
                <c:pt idx="150">
                  <c:v>5536.16</c:v>
                </c:pt>
                <c:pt idx="151">
                  <c:v>5537.3249999999998</c:v>
                </c:pt>
                <c:pt idx="152">
                  <c:v>5537.6949999999997</c:v>
                </c:pt>
                <c:pt idx="153">
                  <c:v>5537.835</c:v>
                </c:pt>
                <c:pt idx="154">
                  <c:v>5537.5050000000001</c:v>
                </c:pt>
                <c:pt idx="155">
                  <c:v>5537.5950000000003</c:v>
                </c:pt>
                <c:pt idx="156">
                  <c:v>5538.51</c:v>
                </c:pt>
                <c:pt idx="157">
                  <c:v>5538.9449999999997</c:v>
                </c:pt>
                <c:pt idx="158">
                  <c:v>5538.6750000000002</c:v>
                </c:pt>
                <c:pt idx="159">
                  <c:v>5539.2650000000003</c:v>
                </c:pt>
                <c:pt idx="160">
                  <c:v>5540.66</c:v>
                </c:pt>
                <c:pt idx="161">
                  <c:v>5541.8850000000002</c:v>
                </c:pt>
                <c:pt idx="162">
                  <c:v>5542.3950000000004</c:v>
                </c:pt>
                <c:pt idx="163">
                  <c:v>5541.9849999999997</c:v>
                </c:pt>
                <c:pt idx="164">
                  <c:v>5541.7950000000001</c:v>
                </c:pt>
                <c:pt idx="165">
                  <c:v>5542.33</c:v>
                </c:pt>
                <c:pt idx="166">
                  <c:v>5543.1850000000004</c:v>
                </c:pt>
                <c:pt idx="167">
                  <c:v>5544.07</c:v>
                </c:pt>
                <c:pt idx="168">
                  <c:v>5544.85</c:v>
                </c:pt>
                <c:pt idx="169">
                  <c:v>5545.76</c:v>
                </c:pt>
                <c:pt idx="170">
                  <c:v>5546.29</c:v>
                </c:pt>
              </c:numCache>
            </c:numRef>
          </c:xVal>
          <c:yVal>
            <c:numRef>
              <c:f>Sheet1!$A$12:$A$182</c:f>
              <c:numCache>
                <c:formatCode>General</c:formatCode>
                <c:ptCount val="171"/>
                <c:pt idx="0">
                  <c:v>0</c:v>
                </c:pt>
                <c:pt idx="1">
                  <c:v>2292</c:v>
                </c:pt>
                <c:pt idx="2">
                  <c:v>2364</c:v>
                </c:pt>
                <c:pt idx="3">
                  <c:v>2648</c:v>
                </c:pt>
                <c:pt idx="4">
                  <c:v>2932</c:v>
                </c:pt>
                <c:pt idx="5">
                  <c:v>3216</c:v>
                </c:pt>
                <c:pt idx="6">
                  <c:v>3501</c:v>
                </c:pt>
                <c:pt idx="7">
                  <c:v>3784</c:v>
                </c:pt>
                <c:pt idx="8">
                  <c:v>4069</c:v>
                </c:pt>
                <c:pt idx="9">
                  <c:v>4353</c:v>
                </c:pt>
                <c:pt idx="10">
                  <c:v>4637</c:v>
                </c:pt>
                <c:pt idx="11">
                  <c:v>4912</c:v>
                </c:pt>
                <c:pt idx="12">
                  <c:v>5204</c:v>
                </c:pt>
                <c:pt idx="13">
                  <c:v>5488</c:v>
                </c:pt>
                <c:pt idx="14">
                  <c:v>5772</c:v>
                </c:pt>
                <c:pt idx="15">
                  <c:v>6057</c:v>
                </c:pt>
                <c:pt idx="16">
                  <c:v>6341</c:v>
                </c:pt>
                <c:pt idx="17">
                  <c:v>6625</c:v>
                </c:pt>
                <c:pt idx="18">
                  <c:v>6720</c:v>
                </c:pt>
                <c:pt idx="19">
                  <c:v>7002</c:v>
                </c:pt>
                <c:pt idx="20">
                  <c:v>7096</c:v>
                </c:pt>
                <c:pt idx="21">
                  <c:v>7191</c:v>
                </c:pt>
                <c:pt idx="22">
                  <c:v>7475</c:v>
                </c:pt>
                <c:pt idx="23">
                  <c:v>7758</c:v>
                </c:pt>
                <c:pt idx="24">
                  <c:v>8039</c:v>
                </c:pt>
                <c:pt idx="25">
                  <c:v>8321</c:v>
                </c:pt>
                <c:pt idx="26">
                  <c:v>8602</c:v>
                </c:pt>
                <c:pt idx="27">
                  <c:v>8882</c:v>
                </c:pt>
                <c:pt idx="28">
                  <c:v>9165</c:v>
                </c:pt>
                <c:pt idx="29">
                  <c:v>9444</c:v>
                </c:pt>
                <c:pt idx="30">
                  <c:v>9724</c:v>
                </c:pt>
                <c:pt idx="31">
                  <c:v>10006</c:v>
                </c:pt>
                <c:pt idx="32">
                  <c:v>10288</c:v>
                </c:pt>
                <c:pt idx="33">
                  <c:v>10345</c:v>
                </c:pt>
                <c:pt idx="34">
                  <c:v>10385</c:v>
                </c:pt>
                <c:pt idx="35">
                  <c:v>10416</c:v>
                </c:pt>
                <c:pt idx="36">
                  <c:v>10447</c:v>
                </c:pt>
                <c:pt idx="37">
                  <c:v>10478</c:v>
                </c:pt>
                <c:pt idx="38">
                  <c:v>10509</c:v>
                </c:pt>
                <c:pt idx="39">
                  <c:v>10541</c:v>
                </c:pt>
                <c:pt idx="40">
                  <c:v>10572</c:v>
                </c:pt>
                <c:pt idx="41">
                  <c:v>10604</c:v>
                </c:pt>
                <c:pt idx="42">
                  <c:v>10634</c:v>
                </c:pt>
                <c:pt idx="43">
                  <c:v>10665</c:v>
                </c:pt>
                <c:pt idx="44">
                  <c:v>10695</c:v>
                </c:pt>
                <c:pt idx="45">
                  <c:v>10726</c:v>
                </c:pt>
                <c:pt idx="46">
                  <c:v>10758</c:v>
                </c:pt>
                <c:pt idx="47">
                  <c:v>10789</c:v>
                </c:pt>
                <c:pt idx="48">
                  <c:v>10820</c:v>
                </c:pt>
                <c:pt idx="49">
                  <c:v>10851</c:v>
                </c:pt>
                <c:pt idx="50">
                  <c:v>10882</c:v>
                </c:pt>
                <c:pt idx="51">
                  <c:v>10913</c:v>
                </c:pt>
                <c:pt idx="52">
                  <c:v>10945</c:v>
                </c:pt>
                <c:pt idx="53">
                  <c:v>10976</c:v>
                </c:pt>
                <c:pt idx="54">
                  <c:v>11006</c:v>
                </c:pt>
                <c:pt idx="55">
                  <c:v>11037</c:v>
                </c:pt>
                <c:pt idx="56">
                  <c:v>11068</c:v>
                </c:pt>
                <c:pt idx="57">
                  <c:v>11100</c:v>
                </c:pt>
                <c:pt idx="58">
                  <c:v>11130</c:v>
                </c:pt>
                <c:pt idx="59">
                  <c:v>11161</c:v>
                </c:pt>
                <c:pt idx="60">
                  <c:v>11192</c:v>
                </c:pt>
                <c:pt idx="61">
                  <c:v>11224</c:v>
                </c:pt>
                <c:pt idx="62">
                  <c:v>11255</c:v>
                </c:pt>
                <c:pt idx="63">
                  <c:v>11286</c:v>
                </c:pt>
                <c:pt idx="64">
                  <c:v>11317</c:v>
                </c:pt>
                <c:pt idx="65">
                  <c:v>11348</c:v>
                </c:pt>
                <c:pt idx="66">
                  <c:v>11365</c:v>
                </c:pt>
                <c:pt idx="67">
                  <c:v>11386</c:v>
                </c:pt>
                <c:pt idx="68">
                  <c:v>11447</c:v>
                </c:pt>
                <c:pt idx="69">
                  <c:v>11478</c:v>
                </c:pt>
                <c:pt idx="70">
                  <c:v>11509</c:v>
                </c:pt>
                <c:pt idx="71">
                  <c:v>11570</c:v>
                </c:pt>
                <c:pt idx="72">
                  <c:v>11631</c:v>
                </c:pt>
                <c:pt idx="73">
                  <c:v>11692</c:v>
                </c:pt>
                <c:pt idx="74">
                  <c:v>11787</c:v>
                </c:pt>
                <c:pt idx="75">
                  <c:v>11881</c:v>
                </c:pt>
                <c:pt idx="76">
                  <c:v>11976</c:v>
                </c:pt>
                <c:pt idx="77">
                  <c:v>12072</c:v>
                </c:pt>
                <c:pt idx="78">
                  <c:v>12166</c:v>
                </c:pt>
                <c:pt idx="79">
                  <c:v>12261</c:v>
                </c:pt>
                <c:pt idx="80">
                  <c:v>12356</c:v>
                </c:pt>
                <c:pt idx="81">
                  <c:v>12451</c:v>
                </c:pt>
                <c:pt idx="82">
                  <c:v>12546</c:v>
                </c:pt>
                <c:pt idx="83">
                  <c:v>12641</c:v>
                </c:pt>
                <c:pt idx="84">
                  <c:v>12736</c:v>
                </c:pt>
                <c:pt idx="85">
                  <c:v>12831</c:v>
                </c:pt>
                <c:pt idx="86">
                  <c:v>12926</c:v>
                </c:pt>
                <c:pt idx="87">
                  <c:v>13021</c:v>
                </c:pt>
                <c:pt idx="88">
                  <c:v>13115</c:v>
                </c:pt>
                <c:pt idx="89">
                  <c:v>13210</c:v>
                </c:pt>
                <c:pt idx="90">
                  <c:v>13304</c:v>
                </c:pt>
                <c:pt idx="91">
                  <c:v>13399</c:v>
                </c:pt>
                <c:pt idx="92">
                  <c:v>13494</c:v>
                </c:pt>
                <c:pt idx="93">
                  <c:v>13589</c:v>
                </c:pt>
                <c:pt idx="94">
                  <c:v>13683</c:v>
                </c:pt>
                <c:pt idx="95">
                  <c:v>13778</c:v>
                </c:pt>
                <c:pt idx="96">
                  <c:v>13873</c:v>
                </c:pt>
                <c:pt idx="97">
                  <c:v>13968</c:v>
                </c:pt>
                <c:pt idx="98">
                  <c:v>14061</c:v>
                </c:pt>
                <c:pt idx="99">
                  <c:v>14125</c:v>
                </c:pt>
                <c:pt idx="100">
                  <c:v>14156</c:v>
                </c:pt>
                <c:pt idx="101">
                  <c:v>14252</c:v>
                </c:pt>
                <c:pt idx="102">
                  <c:v>14347</c:v>
                </c:pt>
                <c:pt idx="103">
                  <c:v>14441</c:v>
                </c:pt>
                <c:pt idx="104">
                  <c:v>14536</c:v>
                </c:pt>
                <c:pt idx="105">
                  <c:v>14631</c:v>
                </c:pt>
                <c:pt idx="106">
                  <c:v>14726</c:v>
                </c:pt>
                <c:pt idx="107">
                  <c:v>14820</c:v>
                </c:pt>
                <c:pt idx="108">
                  <c:v>14915</c:v>
                </c:pt>
                <c:pt idx="109">
                  <c:v>15010</c:v>
                </c:pt>
                <c:pt idx="110">
                  <c:v>15105</c:v>
                </c:pt>
                <c:pt idx="111">
                  <c:v>15200</c:v>
                </c:pt>
                <c:pt idx="112">
                  <c:v>15296</c:v>
                </c:pt>
                <c:pt idx="113">
                  <c:v>15390</c:v>
                </c:pt>
                <c:pt idx="114">
                  <c:v>15485</c:v>
                </c:pt>
                <c:pt idx="115">
                  <c:v>15580</c:v>
                </c:pt>
                <c:pt idx="116">
                  <c:v>15675</c:v>
                </c:pt>
                <c:pt idx="117">
                  <c:v>15770</c:v>
                </c:pt>
                <c:pt idx="118">
                  <c:v>15864</c:v>
                </c:pt>
                <c:pt idx="119">
                  <c:v>15958</c:v>
                </c:pt>
                <c:pt idx="120">
                  <c:v>16053</c:v>
                </c:pt>
                <c:pt idx="121">
                  <c:v>16148</c:v>
                </c:pt>
                <c:pt idx="122">
                  <c:v>16242</c:v>
                </c:pt>
                <c:pt idx="123">
                  <c:v>16338</c:v>
                </c:pt>
                <c:pt idx="124">
                  <c:v>16433</c:v>
                </c:pt>
                <c:pt idx="125">
                  <c:v>16528</c:v>
                </c:pt>
                <c:pt idx="126">
                  <c:v>16623</c:v>
                </c:pt>
                <c:pt idx="127">
                  <c:v>16719</c:v>
                </c:pt>
                <c:pt idx="128">
                  <c:v>16813</c:v>
                </c:pt>
                <c:pt idx="129">
                  <c:v>16908</c:v>
                </c:pt>
                <c:pt idx="130">
                  <c:v>17003</c:v>
                </c:pt>
                <c:pt idx="131">
                  <c:v>17097</c:v>
                </c:pt>
                <c:pt idx="132">
                  <c:v>17191</c:v>
                </c:pt>
                <c:pt idx="133">
                  <c:v>17286</c:v>
                </c:pt>
                <c:pt idx="134">
                  <c:v>17381</c:v>
                </c:pt>
                <c:pt idx="135">
                  <c:v>17476</c:v>
                </c:pt>
                <c:pt idx="136">
                  <c:v>17571</c:v>
                </c:pt>
                <c:pt idx="137">
                  <c:v>17666</c:v>
                </c:pt>
                <c:pt idx="138">
                  <c:v>17761</c:v>
                </c:pt>
                <c:pt idx="139">
                  <c:v>17855</c:v>
                </c:pt>
                <c:pt idx="140">
                  <c:v>17950</c:v>
                </c:pt>
                <c:pt idx="141">
                  <c:v>18046</c:v>
                </c:pt>
                <c:pt idx="142">
                  <c:v>18141</c:v>
                </c:pt>
                <c:pt idx="143">
                  <c:v>18236</c:v>
                </c:pt>
                <c:pt idx="144">
                  <c:v>18331</c:v>
                </c:pt>
                <c:pt idx="145">
                  <c:v>18426</c:v>
                </c:pt>
                <c:pt idx="146">
                  <c:v>18520</c:v>
                </c:pt>
                <c:pt idx="147">
                  <c:v>18615</c:v>
                </c:pt>
                <c:pt idx="148">
                  <c:v>18710</c:v>
                </c:pt>
                <c:pt idx="149">
                  <c:v>18805</c:v>
                </c:pt>
                <c:pt idx="150">
                  <c:v>18899</c:v>
                </c:pt>
                <c:pt idx="151">
                  <c:v>18995</c:v>
                </c:pt>
                <c:pt idx="152">
                  <c:v>19090</c:v>
                </c:pt>
                <c:pt idx="153">
                  <c:v>19185</c:v>
                </c:pt>
                <c:pt idx="154">
                  <c:v>19280</c:v>
                </c:pt>
                <c:pt idx="155">
                  <c:v>19375</c:v>
                </c:pt>
                <c:pt idx="156">
                  <c:v>19469</c:v>
                </c:pt>
                <c:pt idx="157">
                  <c:v>19564</c:v>
                </c:pt>
                <c:pt idx="158">
                  <c:v>19659</c:v>
                </c:pt>
                <c:pt idx="159">
                  <c:v>19754</c:v>
                </c:pt>
                <c:pt idx="160">
                  <c:v>19850</c:v>
                </c:pt>
                <c:pt idx="161">
                  <c:v>19944</c:v>
                </c:pt>
                <c:pt idx="162">
                  <c:v>20039</c:v>
                </c:pt>
                <c:pt idx="163">
                  <c:v>20134</c:v>
                </c:pt>
                <c:pt idx="164">
                  <c:v>20228</c:v>
                </c:pt>
                <c:pt idx="165">
                  <c:v>20322</c:v>
                </c:pt>
                <c:pt idx="166">
                  <c:v>20417</c:v>
                </c:pt>
                <c:pt idx="167">
                  <c:v>20512</c:v>
                </c:pt>
                <c:pt idx="168">
                  <c:v>20607</c:v>
                </c:pt>
                <c:pt idx="169">
                  <c:v>20701</c:v>
                </c:pt>
                <c:pt idx="170">
                  <c:v>20744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5-4424-81B5-8D3DDE4B237E}"/>
            </c:ext>
          </c:extLst>
        </c:ser>
        <c:ser>
          <c:idx val="0"/>
          <c:order val="1"/>
          <c:tx>
            <c:strRef>
              <c:f>Sheet1!$T$11</c:f>
              <c:strCache>
                <c:ptCount val="1"/>
                <c:pt idx="0">
                  <c:v>Pressure (formation 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Sheet1!$T$12:$T$182</c:f>
              <c:numCache>
                <c:formatCode>General</c:formatCode>
                <c:ptCount val="171"/>
                <c:pt idx="0">
                  <c:v>0</c:v>
                </c:pt>
                <c:pt idx="1">
                  <c:v>1031.4000000000001</c:v>
                </c:pt>
                <c:pt idx="2">
                  <c:v>1063.8</c:v>
                </c:pt>
                <c:pt idx="3">
                  <c:v>1191.5910000000001</c:v>
                </c:pt>
                <c:pt idx="4">
                  <c:v>1319.3820000000001</c:v>
                </c:pt>
                <c:pt idx="5">
                  <c:v>1447.1685</c:v>
                </c:pt>
                <c:pt idx="6">
                  <c:v>1575.3960000000002</c:v>
                </c:pt>
                <c:pt idx="7">
                  <c:v>1702.7325000000001</c:v>
                </c:pt>
                <c:pt idx="8">
                  <c:v>1830.9735000000001</c:v>
                </c:pt>
                <c:pt idx="9">
                  <c:v>1958.769</c:v>
                </c:pt>
                <c:pt idx="10">
                  <c:v>2086.5645000000004</c:v>
                </c:pt>
                <c:pt idx="11">
                  <c:v>2210.31</c:v>
                </c:pt>
                <c:pt idx="12">
                  <c:v>2341.6965000000005</c:v>
                </c:pt>
                <c:pt idx="13">
                  <c:v>2469.4695000000002</c:v>
                </c:pt>
                <c:pt idx="14">
                  <c:v>2597.2110000000002</c:v>
                </c:pt>
                <c:pt idx="15">
                  <c:v>2725.3979999999997</c:v>
                </c:pt>
                <c:pt idx="16">
                  <c:v>2853.1259999999997</c:v>
                </c:pt>
                <c:pt idx="17">
                  <c:v>2980.8585000000003</c:v>
                </c:pt>
                <c:pt idx="18">
                  <c:v>3023.5905000000002</c:v>
                </c:pt>
                <c:pt idx="19">
                  <c:v>3150.4320000000002</c:v>
                </c:pt>
                <c:pt idx="20">
                  <c:v>3192.7185000000004</c:v>
                </c:pt>
                <c:pt idx="21">
                  <c:v>3235.4685000000004</c:v>
                </c:pt>
                <c:pt idx="22">
                  <c:v>3363.2640000000001</c:v>
                </c:pt>
                <c:pt idx="23">
                  <c:v>3490.6095</c:v>
                </c:pt>
                <c:pt idx="24">
                  <c:v>3617.0505000000003</c:v>
                </c:pt>
                <c:pt idx="25">
                  <c:v>3743.9370000000004</c:v>
                </c:pt>
                <c:pt idx="26">
                  <c:v>3870.3690000000001</c:v>
                </c:pt>
                <c:pt idx="27">
                  <c:v>3996.3599999999997</c:v>
                </c:pt>
                <c:pt idx="28">
                  <c:v>4123.6965</c:v>
                </c:pt>
                <c:pt idx="29">
                  <c:v>4249.2330000000002</c:v>
                </c:pt>
                <c:pt idx="30">
                  <c:v>4375.2240000000002</c:v>
                </c:pt>
                <c:pt idx="31">
                  <c:v>4502.1105000000007</c:v>
                </c:pt>
                <c:pt idx="32">
                  <c:v>4629.0060000000003</c:v>
                </c:pt>
                <c:pt idx="33">
                  <c:v>4654.6514999999999</c:v>
                </c:pt>
                <c:pt idx="34">
                  <c:v>4672.6514999999999</c:v>
                </c:pt>
                <c:pt idx="35">
                  <c:v>4686.6014999999998</c:v>
                </c:pt>
                <c:pt idx="36">
                  <c:v>4700.5424999999996</c:v>
                </c:pt>
                <c:pt idx="37">
                  <c:v>4714.4295000000002</c:v>
                </c:pt>
                <c:pt idx="38">
                  <c:v>4728.2129999999997</c:v>
                </c:pt>
                <c:pt idx="39">
                  <c:v>4742.2709999999997</c:v>
                </c:pt>
                <c:pt idx="40">
                  <c:v>4755.6944999999996</c:v>
                </c:pt>
                <c:pt idx="41">
                  <c:v>4769.3069999999998</c:v>
                </c:pt>
                <c:pt idx="42">
                  <c:v>4781.7540000000008</c:v>
                </c:pt>
                <c:pt idx="43">
                  <c:v>7457.7369999999992</c:v>
                </c:pt>
                <c:pt idx="44">
                  <c:v>7475.9650000000001</c:v>
                </c:pt>
                <c:pt idx="45">
                  <c:v>7494.2</c:v>
                </c:pt>
                <c:pt idx="46">
                  <c:v>7512.4769999999999</c:v>
                </c:pt>
                <c:pt idx="47">
                  <c:v>7529.5289999999986</c:v>
                </c:pt>
                <c:pt idx="48">
                  <c:v>7545.79</c:v>
                </c:pt>
                <c:pt idx="49">
                  <c:v>7561.2739999999994</c:v>
                </c:pt>
                <c:pt idx="50">
                  <c:v>7575.9109999999991</c:v>
                </c:pt>
                <c:pt idx="51">
                  <c:v>7589.6169999999993</c:v>
                </c:pt>
                <c:pt idx="52">
                  <c:v>7602.7909999999993</c:v>
                </c:pt>
                <c:pt idx="53">
                  <c:v>7614.5999999999995</c:v>
                </c:pt>
                <c:pt idx="54">
                  <c:v>7625.0509999999995</c:v>
                </c:pt>
                <c:pt idx="55">
                  <c:v>7634.7669999999989</c:v>
                </c:pt>
                <c:pt idx="56">
                  <c:v>7643.222999999999</c:v>
                </c:pt>
                <c:pt idx="57">
                  <c:v>7650.6080000000002</c:v>
                </c:pt>
                <c:pt idx="58">
                  <c:v>7656.5159999999987</c:v>
                </c:pt>
                <c:pt idx="59">
                  <c:v>7661.7030000000004</c:v>
                </c:pt>
                <c:pt idx="60">
                  <c:v>7665.9449999999997</c:v>
                </c:pt>
                <c:pt idx="61">
                  <c:v>7669.4869999999992</c:v>
                </c:pt>
                <c:pt idx="62">
                  <c:v>7672.3219999999992</c:v>
                </c:pt>
                <c:pt idx="63">
                  <c:v>7674.5829999999996</c:v>
                </c:pt>
                <c:pt idx="64">
                  <c:v>7676.2209999999995</c:v>
                </c:pt>
                <c:pt idx="65">
                  <c:v>7677.1939999999995</c:v>
                </c:pt>
                <c:pt idx="66">
                  <c:v>7677.3759999999993</c:v>
                </c:pt>
                <c:pt idx="67">
                  <c:v>7677.2989999999991</c:v>
                </c:pt>
                <c:pt idx="68">
                  <c:v>7676.9909999999991</c:v>
                </c:pt>
                <c:pt idx="69">
                  <c:v>7677.1169999999993</c:v>
                </c:pt>
                <c:pt idx="70">
                  <c:v>7677.4319999999998</c:v>
                </c:pt>
                <c:pt idx="71">
                  <c:v>7678.076</c:v>
                </c:pt>
                <c:pt idx="72">
                  <c:v>7679.1819999999998</c:v>
                </c:pt>
                <c:pt idx="73">
                  <c:v>7680.8129999999992</c:v>
                </c:pt>
                <c:pt idx="74">
                  <c:v>7683.311999999999</c:v>
                </c:pt>
                <c:pt idx="75">
                  <c:v>7686.3149999999996</c:v>
                </c:pt>
                <c:pt idx="76">
                  <c:v>7689.3039999999992</c:v>
                </c:pt>
                <c:pt idx="77">
                  <c:v>7691.347999999999</c:v>
                </c:pt>
                <c:pt idx="78">
                  <c:v>7692.2509999999993</c:v>
                </c:pt>
                <c:pt idx="79">
                  <c:v>7692.4609999999993</c:v>
                </c:pt>
                <c:pt idx="80">
                  <c:v>7693.1749999999993</c:v>
                </c:pt>
                <c:pt idx="81">
                  <c:v>7694.3580000000002</c:v>
                </c:pt>
                <c:pt idx="82">
                  <c:v>7695.2889999999998</c:v>
                </c:pt>
                <c:pt idx="83">
                  <c:v>7695.6530000000002</c:v>
                </c:pt>
                <c:pt idx="84">
                  <c:v>7695.8139999999994</c:v>
                </c:pt>
                <c:pt idx="85">
                  <c:v>7696.5349999999989</c:v>
                </c:pt>
                <c:pt idx="86">
                  <c:v>7697.3049999999994</c:v>
                </c:pt>
                <c:pt idx="87">
                  <c:v>7697.878999999999</c:v>
                </c:pt>
                <c:pt idx="88">
                  <c:v>7698.0049999999992</c:v>
                </c:pt>
                <c:pt idx="89">
                  <c:v>7697.521999999999</c:v>
                </c:pt>
                <c:pt idx="90">
                  <c:v>7698.0679999999993</c:v>
                </c:pt>
                <c:pt idx="91">
                  <c:v>7699.6009999999997</c:v>
                </c:pt>
                <c:pt idx="92">
                  <c:v>7701.3859999999995</c:v>
                </c:pt>
                <c:pt idx="93">
                  <c:v>7702.7089999999998</c:v>
                </c:pt>
                <c:pt idx="94">
                  <c:v>7703.2549999999992</c:v>
                </c:pt>
                <c:pt idx="95">
                  <c:v>7704.683</c:v>
                </c:pt>
                <c:pt idx="96">
                  <c:v>7706.8530000000001</c:v>
                </c:pt>
                <c:pt idx="97">
                  <c:v>7709.0509999999995</c:v>
                </c:pt>
                <c:pt idx="98">
                  <c:v>7711.3049999999994</c:v>
                </c:pt>
                <c:pt idx="99">
                  <c:v>7712.5929999999989</c:v>
                </c:pt>
                <c:pt idx="100">
                  <c:v>7712.9639999999999</c:v>
                </c:pt>
                <c:pt idx="101">
                  <c:v>7713.09</c:v>
                </c:pt>
                <c:pt idx="102">
                  <c:v>7712.3270000000002</c:v>
                </c:pt>
                <c:pt idx="103">
                  <c:v>7711.4589999999998</c:v>
                </c:pt>
                <c:pt idx="104">
                  <c:v>7710.6959999999999</c:v>
                </c:pt>
                <c:pt idx="105">
                  <c:v>7709.9679999999989</c:v>
                </c:pt>
                <c:pt idx="106">
                  <c:v>7709.2330000000002</c:v>
                </c:pt>
                <c:pt idx="107">
                  <c:v>7710.5280000000002</c:v>
                </c:pt>
                <c:pt idx="108">
                  <c:v>7713.5099999999993</c:v>
                </c:pt>
                <c:pt idx="109">
                  <c:v>7715.232</c:v>
                </c:pt>
                <c:pt idx="110">
                  <c:v>7716.1279999999997</c:v>
                </c:pt>
                <c:pt idx="111">
                  <c:v>7716.7509999999993</c:v>
                </c:pt>
                <c:pt idx="112">
                  <c:v>7717.128999999999</c:v>
                </c:pt>
                <c:pt idx="113">
                  <c:v>7717.4159999999993</c:v>
                </c:pt>
                <c:pt idx="114">
                  <c:v>7718.8439999999991</c:v>
                </c:pt>
                <c:pt idx="115">
                  <c:v>7720.3769999999995</c:v>
                </c:pt>
                <c:pt idx="116">
                  <c:v>7719.7330000000002</c:v>
                </c:pt>
                <c:pt idx="117">
                  <c:v>7718.7879999999996</c:v>
                </c:pt>
                <c:pt idx="118">
                  <c:v>7719.7819999999992</c:v>
                </c:pt>
                <c:pt idx="119">
                  <c:v>7721.3219999999992</c:v>
                </c:pt>
                <c:pt idx="120">
                  <c:v>7721.0909999999985</c:v>
                </c:pt>
                <c:pt idx="121">
                  <c:v>7720.2159999999985</c:v>
                </c:pt>
                <c:pt idx="122">
                  <c:v>7722.0359999999991</c:v>
                </c:pt>
                <c:pt idx="123">
                  <c:v>7726.4669999999987</c:v>
                </c:pt>
                <c:pt idx="124">
                  <c:v>7730.6879999999992</c:v>
                </c:pt>
                <c:pt idx="125">
                  <c:v>7733.4319999999998</c:v>
                </c:pt>
                <c:pt idx="126">
                  <c:v>7735.6789999999992</c:v>
                </c:pt>
                <c:pt idx="127">
                  <c:v>7737.7929999999997</c:v>
                </c:pt>
                <c:pt idx="128">
                  <c:v>7738.0869999999995</c:v>
                </c:pt>
                <c:pt idx="129">
                  <c:v>7737.3029999999999</c:v>
                </c:pt>
                <c:pt idx="130">
                  <c:v>7737.204999999999</c:v>
                </c:pt>
                <c:pt idx="131">
                  <c:v>7737.3590000000004</c:v>
                </c:pt>
                <c:pt idx="132">
                  <c:v>7737.1979999999994</c:v>
                </c:pt>
                <c:pt idx="133">
                  <c:v>7736.8270000000002</c:v>
                </c:pt>
                <c:pt idx="134">
                  <c:v>7736.5819999999994</c:v>
                </c:pt>
                <c:pt idx="135">
                  <c:v>7737.2189999999991</c:v>
                </c:pt>
                <c:pt idx="136">
                  <c:v>7738.5559999999996</c:v>
                </c:pt>
                <c:pt idx="137">
                  <c:v>7740.4459999999999</c:v>
                </c:pt>
                <c:pt idx="138">
                  <c:v>7742.1609999999991</c:v>
                </c:pt>
                <c:pt idx="139">
                  <c:v>7743.5819999999994</c:v>
                </c:pt>
                <c:pt idx="140">
                  <c:v>7745.1569999999992</c:v>
                </c:pt>
                <c:pt idx="141">
                  <c:v>7746.7460000000001</c:v>
                </c:pt>
                <c:pt idx="142">
                  <c:v>7747.9989999999989</c:v>
                </c:pt>
                <c:pt idx="143">
                  <c:v>7748.4609999999993</c:v>
                </c:pt>
                <c:pt idx="144">
                  <c:v>7748.4049999999988</c:v>
                </c:pt>
                <c:pt idx="145">
                  <c:v>7748.0339999999997</c:v>
                </c:pt>
                <c:pt idx="146">
                  <c:v>7747.5929999999989</c:v>
                </c:pt>
                <c:pt idx="147">
                  <c:v>7747.4530000000004</c:v>
                </c:pt>
                <c:pt idx="148">
                  <c:v>7747.6279999999997</c:v>
                </c:pt>
                <c:pt idx="149">
                  <c:v>7748.5450000000001</c:v>
                </c:pt>
                <c:pt idx="150">
                  <c:v>7750.6239999999989</c:v>
                </c:pt>
                <c:pt idx="151">
                  <c:v>7752.2549999999992</c:v>
                </c:pt>
                <c:pt idx="152">
                  <c:v>7752.7729999999992</c:v>
                </c:pt>
                <c:pt idx="153">
                  <c:v>7752.9689999999991</c:v>
                </c:pt>
                <c:pt idx="154">
                  <c:v>7752.5069999999996</c:v>
                </c:pt>
                <c:pt idx="155">
                  <c:v>7752.6329999999998</c:v>
                </c:pt>
                <c:pt idx="156">
                  <c:v>7753.9139999999998</c:v>
                </c:pt>
                <c:pt idx="157">
                  <c:v>7754.5229999999992</c:v>
                </c:pt>
                <c:pt idx="158">
                  <c:v>7754.1449999999995</c:v>
                </c:pt>
                <c:pt idx="159">
                  <c:v>7754.9709999999995</c:v>
                </c:pt>
                <c:pt idx="160">
                  <c:v>7756.9239999999991</c:v>
                </c:pt>
                <c:pt idx="161">
                  <c:v>7758.6390000000001</c:v>
                </c:pt>
                <c:pt idx="162">
                  <c:v>7759.3530000000001</c:v>
                </c:pt>
                <c:pt idx="163">
                  <c:v>7758.7789999999986</c:v>
                </c:pt>
                <c:pt idx="164">
                  <c:v>7758.5129999999999</c:v>
                </c:pt>
                <c:pt idx="165">
                  <c:v>7759.2619999999997</c:v>
                </c:pt>
                <c:pt idx="166">
                  <c:v>7760.4589999999998</c:v>
                </c:pt>
                <c:pt idx="167">
                  <c:v>7761.6979999999994</c:v>
                </c:pt>
                <c:pt idx="168">
                  <c:v>7762.79</c:v>
                </c:pt>
                <c:pt idx="169">
                  <c:v>7764.0639999999994</c:v>
                </c:pt>
                <c:pt idx="170">
                  <c:v>7764.8059999999996</c:v>
                </c:pt>
              </c:numCache>
            </c:numRef>
          </c:xVal>
          <c:yVal>
            <c:numRef>
              <c:f>Sheet1!$A$12:$A$182</c:f>
              <c:numCache>
                <c:formatCode>General</c:formatCode>
                <c:ptCount val="171"/>
                <c:pt idx="0">
                  <c:v>0</c:v>
                </c:pt>
                <c:pt idx="1">
                  <c:v>2292</c:v>
                </c:pt>
                <c:pt idx="2">
                  <c:v>2364</c:v>
                </c:pt>
                <c:pt idx="3">
                  <c:v>2648</c:v>
                </c:pt>
                <c:pt idx="4">
                  <c:v>2932</c:v>
                </c:pt>
                <c:pt idx="5">
                  <c:v>3216</c:v>
                </c:pt>
                <c:pt idx="6">
                  <c:v>3501</c:v>
                </c:pt>
                <c:pt idx="7">
                  <c:v>3784</c:v>
                </c:pt>
                <c:pt idx="8">
                  <c:v>4069</c:v>
                </c:pt>
                <c:pt idx="9">
                  <c:v>4353</c:v>
                </c:pt>
                <c:pt idx="10">
                  <c:v>4637</c:v>
                </c:pt>
                <c:pt idx="11">
                  <c:v>4912</c:v>
                </c:pt>
                <c:pt idx="12">
                  <c:v>5204</c:v>
                </c:pt>
                <c:pt idx="13">
                  <c:v>5488</c:v>
                </c:pt>
                <c:pt idx="14">
                  <c:v>5772</c:v>
                </c:pt>
                <c:pt idx="15">
                  <c:v>6057</c:v>
                </c:pt>
                <c:pt idx="16">
                  <c:v>6341</c:v>
                </c:pt>
                <c:pt idx="17">
                  <c:v>6625</c:v>
                </c:pt>
                <c:pt idx="18">
                  <c:v>6720</c:v>
                </c:pt>
                <c:pt idx="19">
                  <c:v>7002</c:v>
                </c:pt>
                <c:pt idx="20">
                  <c:v>7096</c:v>
                </c:pt>
                <c:pt idx="21">
                  <c:v>7191</c:v>
                </c:pt>
                <c:pt idx="22">
                  <c:v>7475</c:v>
                </c:pt>
                <c:pt idx="23">
                  <c:v>7758</c:v>
                </c:pt>
                <c:pt idx="24">
                  <c:v>8039</c:v>
                </c:pt>
                <c:pt idx="25">
                  <c:v>8321</c:v>
                </c:pt>
                <c:pt idx="26">
                  <c:v>8602</c:v>
                </c:pt>
                <c:pt idx="27">
                  <c:v>8882</c:v>
                </c:pt>
                <c:pt idx="28">
                  <c:v>9165</c:v>
                </c:pt>
                <c:pt idx="29">
                  <c:v>9444</c:v>
                </c:pt>
                <c:pt idx="30">
                  <c:v>9724</c:v>
                </c:pt>
                <c:pt idx="31">
                  <c:v>10006</c:v>
                </c:pt>
                <c:pt idx="32">
                  <c:v>10288</c:v>
                </c:pt>
                <c:pt idx="33">
                  <c:v>10345</c:v>
                </c:pt>
                <c:pt idx="34">
                  <c:v>10385</c:v>
                </c:pt>
                <c:pt idx="35">
                  <c:v>10416</c:v>
                </c:pt>
                <c:pt idx="36">
                  <c:v>10447</c:v>
                </c:pt>
                <c:pt idx="37">
                  <c:v>10478</c:v>
                </c:pt>
                <c:pt idx="38">
                  <c:v>10509</c:v>
                </c:pt>
                <c:pt idx="39">
                  <c:v>10541</c:v>
                </c:pt>
                <c:pt idx="40">
                  <c:v>10572</c:v>
                </c:pt>
                <c:pt idx="41">
                  <c:v>10604</c:v>
                </c:pt>
                <c:pt idx="42">
                  <c:v>10634</c:v>
                </c:pt>
                <c:pt idx="43">
                  <c:v>10665</c:v>
                </c:pt>
                <c:pt idx="44">
                  <c:v>10695</c:v>
                </c:pt>
                <c:pt idx="45">
                  <c:v>10726</c:v>
                </c:pt>
                <c:pt idx="46">
                  <c:v>10758</c:v>
                </c:pt>
                <c:pt idx="47">
                  <c:v>10789</c:v>
                </c:pt>
                <c:pt idx="48">
                  <c:v>10820</c:v>
                </c:pt>
                <c:pt idx="49">
                  <c:v>10851</c:v>
                </c:pt>
                <c:pt idx="50">
                  <c:v>10882</c:v>
                </c:pt>
                <c:pt idx="51">
                  <c:v>10913</c:v>
                </c:pt>
                <c:pt idx="52">
                  <c:v>10945</c:v>
                </c:pt>
                <c:pt idx="53">
                  <c:v>10976</c:v>
                </c:pt>
                <c:pt idx="54">
                  <c:v>11006</c:v>
                </c:pt>
                <c:pt idx="55">
                  <c:v>11037</c:v>
                </c:pt>
                <c:pt idx="56">
                  <c:v>11068</c:v>
                </c:pt>
                <c:pt idx="57">
                  <c:v>11100</c:v>
                </c:pt>
                <c:pt idx="58">
                  <c:v>11130</c:v>
                </c:pt>
                <c:pt idx="59">
                  <c:v>11161</c:v>
                </c:pt>
                <c:pt idx="60">
                  <c:v>11192</c:v>
                </c:pt>
                <c:pt idx="61">
                  <c:v>11224</c:v>
                </c:pt>
                <c:pt idx="62">
                  <c:v>11255</c:v>
                </c:pt>
                <c:pt idx="63">
                  <c:v>11286</c:v>
                </c:pt>
                <c:pt idx="64">
                  <c:v>11317</c:v>
                </c:pt>
                <c:pt idx="65">
                  <c:v>11348</c:v>
                </c:pt>
                <c:pt idx="66">
                  <c:v>11365</c:v>
                </c:pt>
                <c:pt idx="67">
                  <c:v>11386</c:v>
                </c:pt>
                <c:pt idx="68">
                  <c:v>11447</c:v>
                </c:pt>
                <c:pt idx="69">
                  <c:v>11478</c:v>
                </c:pt>
                <c:pt idx="70">
                  <c:v>11509</c:v>
                </c:pt>
                <c:pt idx="71">
                  <c:v>11570</c:v>
                </c:pt>
                <c:pt idx="72">
                  <c:v>11631</c:v>
                </c:pt>
                <c:pt idx="73">
                  <c:v>11692</c:v>
                </c:pt>
                <c:pt idx="74">
                  <c:v>11787</c:v>
                </c:pt>
                <c:pt idx="75">
                  <c:v>11881</c:v>
                </c:pt>
                <c:pt idx="76">
                  <c:v>11976</c:v>
                </c:pt>
                <c:pt idx="77">
                  <c:v>12072</c:v>
                </c:pt>
                <c:pt idx="78">
                  <c:v>12166</c:v>
                </c:pt>
                <c:pt idx="79">
                  <c:v>12261</c:v>
                </c:pt>
                <c:pt idx="80">
                  <c:v>12356</c:v>
                </c:pt>
                <c:pt idx="81">
                  <c:v>12451</c:v>
                </c:pt>
                <c:pt idx="82">
                  <c:v>12546</c:v>
                </c:pt>
                <c:pt idx="83">
                  <c:v>12641</c:v>
                </c:pt>
                <c:pt idx="84">
                  <c:v>12736</c:v>
                </c:pt>
                <c:pt idx="85">
                  <c:v>12831</c:v>
                </c:pt>
                <c:pt idx="86">
                  <c:v>12926</c:v>
                </c:pt>
                <c:pt idx="87">
                  <c:v>13021</c:v>
                </c:pt>
                <c:pt idx="88">
                  <c:v>13115</c:v>
                </c:pt>
                <c:pt idx="89">
                  <c:v>13210</c:v>
                </c:pt>
                <c:pt idx="90">
                  <c:v>13304</c:v>
                </c:pt>
                <c:pt idx="91">
                  <c:v>13399</c:v>
                </c:pt>
                <c:pt idx="92">
                  <c:v>13494</c:v>
                </c:pt>
                <c:pt idx="93">
                  <c:v>13589</c:v>
                </c:pt>
                <c:pt idx="94">
                  <c:v>13683</c:v>
                </c:pt>
                <c:pt idx="95">
                  <c:v>13778</c:v>
                </c:pt>
                <c:pt idx="96">
                  <c:v>13873</c:v>
                </c:pt>
                <c:pt idx="97">
                  <c:v>13968</c:v>
                </c:pt>
                <c:pt idx="98">
                  <c:v>14061</c:v>
                </c:pt>
                <c:pt idx="99">
                  <c:v>14125</c:v>
                </c:pt>
                <c:pt idx="100">
                  <c:v>14156</c:v>
                </c:pt>
                <c:pt idx="101">
                  <c:v>14252</c:v>
                </c:pt>
                <c:pt idx="102">
                  <c:v>14347</c:v>
                </c:pt>
                <c:pt idx="103">
                  <c:v>14441</c:v>
                </c:pt>
                <c:pt idx="104">
                  <c:v>14536</c:v>
                </c:pt>
                <c:pt idx="105">
                  <c:v>14631</c:v>
                </c:pt>
                <c:pt idx="106">
                  <c:v>14726</c:v>
                </c:pt>
                <c:pt idx="107">
                  <c:v>14820</c:v>
                </c:pt>
                <c:pt idx="108">
                  <c:v>14915</c:v>
                </c:pt>
                <c:pt idx="109">
                  <c:v>15010</c:v>
                </c:pt>
                <c:pt idx="110">
                  <c:v>15105</c:v>
                </c:pt>
                <c:pt idx="111">
                  <c:v>15200</c:v>
                </c:pt>
                <c:pt idx="112">
                  <c:v>15296</c:v>
                </c:pt>
                <c:pt idx="113">
                  <c:v>15390</c:v>
                </c:pt>
                <c:pt idx="114">
                  <c:v>15485</c:v>
                </c:pt>
                <c:pt idx="115">
                  <c:v>15580</c:v>
                </c:pt>
                <c:pt idx="116">
                  <c:v>15675</c:v>
                </c:pt>
                <c:pt idx="117">
                  <c:v>15770</c:v>
                </c:pt>
                <c:pt idx="118">
                  <c:v>15864</c:v>
                </c:pt>
                <c:pt idx="119">
                  <c:v>15958</c:v>
                </c:pt>
                <c:pt idx="120">
                  <c:v>16053</c:v>
                </c:pt>
                <c:pt idx="121">
                  <c:v>16148</c:v>
                </c:pt>
                <c:pt idx="122">
                  <c:v>16242</c:v>
                </c:pt>
                <c:pt idx="123">
                  <c:v>16338</c:v>
                </c:pt>
                <c:pt idx="124">
                  <c:v>16433</c:v>
                </c:pt>
                <c:pt idx="125">
                  <c:v>16528</c:v>
                </c:pt>
                <c:pt idx="126">
                  <c:v>16623</c:v>
                </c:pt>
                <c:pt idx="127">
                  <c:v>16719</c:v>
                </c:pt>
                <c:pt idx="128">
                  <c:v>16813</c:v>
                </c:pt>
                <c:pt idx="129">
                  <c:v>16908</c:v>
                </c:pt>
                <c:pt idx="130">
                  <c:v>17003</c:v>
                </c:pt>
                <c:pt idx="131">
                  <c:v>17097</c:v>
                </c:pt>
                <c:pt idx="132">
                  <c:v>17191</c:v>
                </c:pt>
                <c:pt idx="133">
                  <c:v>17286</c:v>
                </c:pt>
                <c:pt idx="134">
                  <c:v>17381</c:v>
                </c:pt>
                <c:pt idx="135">
                  <c:v>17476</c:v>
                </c:pt>
                <c:pt idx="136">
                  <c:v>17571</c:v>
                </c:pt>
                <c:pt idx="137">
                  <c:v>17666</c:v>
                </c:pt>
                <c:pt idx="138">
                  <c:v>17761</c:v>
                </c:pt>
                <c:pt idx="139">
                  <c:v>17855</c:v>
                </c:pt>
                <c:pt idx="140">
                  <c:v>17950</c:v>
                </c:pt>
                <c:pt idx="141">
                  <c:v>18046</c:v>
                </c:pt>
                <c:pt idx="142">
                  <c:v>18141</c:v>
                </c:pt>
                <c:pt idx="143">
                  <c:v>18236</c:v>
                </c:pt>
                <c:pt idx="144">
                  <c:v>18331</c:v>
                </c:pt>
                <c:pt idx="145">
                  <c:v>18426</c:v>
                </c:pt>
                <c:pt idx="146">
                  <c:v>18520</c:v>
                </c:pt>
                <c:pt idx="147">
                  <c:v>18615</c:v>
                </c:pt>
                <c:pt idx="148">
                  <c:v>18710</c:v>
                </c:pt>
                <c:pt idx="149">
                  <c:v>18805</c:v>
                </c:pt>
                <c:pt idx="150">
                  <c:v>18899</c:v>
                </c:pt>
                <c:pt idx="151">
                  <c:v>18995</c:v>
                </c:pt>
                <c:pt idx="152">
                  <c:v>19090</c:v>
                </c:pt>
                <c:pt idx="153">
                  <c:v>19185</c:v>
                </c:pt>
                <c:pt idx="154">
                  <c:v>19280</c:v>
                </c:pt>
                <c:pt idx="155">
                  <c:v>19375</c:v>
                </c:pt>
                <c:pt idx="156">
                  <c:v>19469</c:v>
                </c:pt>
                <c:pt idx="157">
                  <c:v>19564</c:v>
                </c:pt>
                <c:pt idx="158">
                  <c:v>19659</c:v>
                </c:pt>
                <c:pt idx="159">
                  <c:v>19754</c:v>
                </c:pt>
                <c:pt idx="160">
                  <c:v>19850</c:v>
                </c:pt>
                <c:pt idx="161">
                  <c:v>19944</c:v>
                </c:pt>
                <c:pt idx="162">
                  <c:v>20039</c:v>
                </c:pt>
                <c:pt idx="163">
                  <c:v>20134</c:v>
                </c:pt>
                <c:pt idx="164">
                  <c:v>20228</c:v>
                </c:pt>
                <c:pt idx="165">
                  <c:v>20322</c:v>
                </c:pt>
                <c:pt idx="166">
                  <c:v>20417</c:v>
                </c:pt>
                <c:pt idx="167">
                  <c:v>20512</c:v>
                </c:pt>
                <c:pt idx="168">
                  <c:v>20607</c:v>
                </c:pt>
                <c:pt idx="169">
                  <c:v>20701</c:v>
                </c:pt>
                <c:pt idx="170">
                  <c:v>20744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6-4591-A23F-C5BD28E5F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57967"/>
        <c:axId val="1975086639"/>
      </c:scatterChart>
      <c:valAx>
        <c:axId val="13575796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Sheet1!$T$11</c:f>
              <c:strCache>
                <c:ptCount val="1"/>
                <c:pt idx="0">
                  <c:v>Pressure (formation psi)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86639"/>
        <c:crosses val="autoZero"/>
        <c:crossBetween val="midCat"/>
      </c:valAx>
      <c:valAx>
        <c:axId val="19750866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Sheet1!$A$11</c:f>
              <c:strCache>
                <c:ptCount val="1"/>
                <c:pt idx="0">
                  <c:v>MD Measured Depth (ft)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5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Sheet1!$T$11</c:f>
              <c:strCache>
                <c:ptCount val="1"/>
                <c:pt idx="0">
                  <c:v>Pressure (formation 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Sheet1!$T$12:$T$182</c:f>
              <c:numCache>
                <c:formatCode>General</c:formatCode>
                <c:ptCount val="171"/>
                <c:pt idx="0">
                  <c:v>0</c:v>
                </c:pt>
                <c:pt idx="1">
                  <c:v>1031.4000000000001</c:v>
                </c:pt>
                <c:pt idx="2">
                  <c:v>1063.8</c:v>
                </c:pt>
                <c:pt idx="3">
                  <c:v>1191.5910000000001</c:v>
                </c:pt>
                <c:pt idx="4">
                  <c:v>1319.3820000000001</c:v>
                </c:pt>
                <c:pt idx="5">
                  <c:v>1447.1685</c:v>
                </c:pt>
                <c:pt idx="6">
                  <c:v>1575.3960000000002</c:v>
                </c:pt>
                <c:pt idx="7">
                  <c:v>1702.7325000000001</c:v>
                </c:pt>
                <c:pt idx="8">
                  <c:v>1830.9735000000001</c:v>
                </c:pt>
                <c:pt idx="9">
                  <c:v>1958.769</c:v>
                </c:pt>
                <c:pt idx="10">
                  <c:v>2086.5645000000004</c:v>
                </c:pt>
                <c:pt idx="11">
                  <c:v>2210.31</c:v>
                </c:pt>
                <c:pt idx="12">
                  <c:v>2341.6965000000005</c:v>
                </c:pt>
                <c:pt idx="13">
                  <c:v>2469.4695000000002</c:v>
                </c:pt>
                <c:pt idx="14">
                  <c:v>2597.2110000000002</c:v>
                </c:pt>
                <c:pt idx="15">
                  <c:v>2725.3979999999997</c:v>
                </c:pt>
                <c:pt idx="16">
                  <c:v>2853.1259999999997</c:v>
                </c:pt>
                <c:pt idx="17">
                  <c:v>2980.8585000000003</c:v>
                </c:pt>
                <c:pt idx="18">
                  <c:v>3023.5905000000002</c:v>
                </c:pt>
                <c:pt idx="19">
                  <c:v>3150.4320000000002</c:v>
                </c:pt>
                <c:pt idx="20">
                  <c:v>3192.7185000000004</c:v>
                </c:pt>
                <c:pt idx="21">
                  <c:v>3235.4685000000004</c:v>
                </c:pt>
                <c:pt idx="22">
                  <c:v>3363.2640000000001</c:v>
                </c:pt>
                <c:pt idx="23">
                  <c:v>3490.6095</c:v>
                </c:pt>
                <c:pt idx="24">
                  <c:v>3617.0505000000003</c:v>
                </c:pt>
                <c:pt idx="25">
                  <c:v>3743.9370000000004</c:v>
                </c:pt>
                <c:pt idx="26">
                  <c:v>3870.3690000000001</c:v>
                </c:pt>
                <c:pt idx="27">
                  <c:v>3996.3599999999997</c:v>
                </c:pt>
                <c:pt idx="28">
                  <c:v>4123.6965</c:v>
                </c:pt>
                <c:pt idx="29">
                  <c:v>4249.2330000000002</c:v>
                </c:pt>
                <c:pt idx="30">
                  <c:v>4375.2240000000002</c:v>
                </c:pt>
                <c:pt idx="31">
                  <c:v>4502.1105000000007</c:v>
                </c:pt>
                <c:pt idx="32">
                  <c:v>4629.0060000000003</c:v>
                </c:pt>
                <c:pt idx="33">
                  <c:v>4654.6514999999999</c:v>
                </c:pt>
                <c:pt idx="34">
                  <c:v>4672.6514999999999</c:v>
                </c:pt>
                <c:pt idx="35">
                  <c:v>4686.6014999999998</c:v>
                </c:pt>
                <c:pt idx="36">
                  <c:v>4700.5424999999996</c:v>
                </c:pt>
                <c:pt idx="37">
                  <c:v>4714.4295000000002</c:v>
                </c:pt>
                <c:pt idx="38">
                  <c:v>4728.2129999999997</c:v>
                </c:pt>
                <c:pt idx="39">
                  <c:v>4742.2709999999997</c:v>
                </c:pt>
                <c:pt idx="40">
                  <c:v>4755.6944999999996</c:v>
                </c:pt>
                <c:pt idx="41">
                  <c:v>4769.3069999999998</c:v>
                </c:pt>
                <c:pt idx="42">
                  <c:v>4781.7540000000008</c:v>
                </c:pt>
                <c:pt idx="43">
                  <c:v>7457.7369999999992</c:v>
                </c:pt>
                <c:pt idx="44">
                  <c:v>7475.9650000000001</c:v>
                </c:pt>
                <c:pt idx="45">
                  <c:v>7494.2</c:v>
                </c:pt>
                <c:pt idx="46">
                  <c:v>7512.4769999999999</c:v>
                </c:pt>
                <c:pt idx="47">
                  <c:v>7529.5289999999986</c:v>
                </c:pt>
                <c:pt idx="48">
                  <c:v>7545.79</c:v>
                </c:pt>
                <c:pt idx="49">
                  <c:v>7561.2739999999994</c:v>
                </c:pt>
                <c:pt idx="50">
                  <c:v>7575.9109999999991</c:v>
                </c:pt>
                <c:pt idx="51">
                  <c:v>7589.6169999999993</c:v>
                </c:pt>
                <c:pt idx="52">
                  <c:v>7602.7909999999993</c:v>
                </c:pt>
                <c:pt idx="53">
                  <c:v>7614.5999999999995</c:v>
                </c:pt>
                <c:pt idx="54">
                  <c:v>7625.0509999999995</c:v>
                </c:pt>
                <c:pt idx="55">
                  <c:v>7634.7669999999989</c:v>
                </c:pt>
                <c:pt idx="56">
                  <c:v>7643.222999999999</c:v>
                </c:pt>
                <c:pt idx="57">
                  <c:v>7650.6080000000002</c:v>
                </c:pt>
                <c:pt idx="58">
                  <c:v>7656.5159999999987</c:v>
                </c:pt>
                <c:pt idx="59">
                  <c:v>7661.7030000000004</c:v>
                </c:pt>
                <c:pt idx="60">
                  <c:v>7665.9449999999997</c:v>
                </c:pt>
                <c:pt idx="61">
                  <c:v>7669.4869999999992</c:v>
                </c:pt>
                <c:pt idx="62">
                  <c:v>7672.3219999999992</c:v>
                </c:pt>
                <c:pt idx="63">
                  <c:v>7674.5829999999996</c:v>
                </c:pt>
                <c:pt idx="64">
                  <c:v>7676.2209999999995</c:v>
                </c:pt>
                <c:pt idx="65">
                  <c:v>7677.1939999999995</c:v>
                </c:pt>
                <c:pt idx="66">
                  <c:v>7677.3759999999993</c:v>
                </c:pt>
                <c:pt idx="67">
                  <c:v>7677.2989999999991</c:v>
                </c:pt>
                <c:pt idx="68">
                  <c:v>7676.9909999999991</c:v>
                </c:pt>
                <c:pt idx="69">
                  <c:v>7677.1169999999993</c:v>
                </c:pt>
                <c:pt idx="70">
                  <c:v>7677.4319999999998</c:v>
                </c:pt>
                <c:pt idx="71">
                  <c:v>7678.076</c:v>
                </c:pt>
                <c:pt idx="72">
                  <c:v>7679.1819999999998</c:v>
                </c:pt>
                <c:pt idx="73">
                  <c:v>7680.8129999999992</c:v>
                </c:pt>
                <c:pt idx="74">
                  <c:v>7683.311999999999</c:v>
                </c:pt>
                <c:pt idx="75">
                  <c:v>7686.3149999999996</c:v>
                </c:pt>
                <c:pt idx="76">
                  <c:v>7689.3039999999992</c:v>
                </c:pt>
                <c:pt idx="77">
                  <c:v>7691.347999999999</c:v>
                </c:pt>
                <c:pt idx="78">
                  <c:v>7692.2509999999993</c:v>
                </c:pt>
                <c:pt idx="79">
                  <c:v>7692.4609999999993</c:v>
                </c:pt>
                <c:pt idx="80">
                  <c:v>7693.1749999999993</c:v>
                </c:pt>
                <c:pt idx="81">
                  <c:v>7694.3580000000002</c:v>
                </c:pt>
                <c:pt idx="82">
                  <c:v>7695.2889999999998</c:v>
                </c:pt>
                <c:pt idx="83">
                  <c:v>7695.6530000000002</c:v>
                </c:pt>
                <c:pt idx="84">
                  <c:v>7695.8139999999994</c:v>
                </c:pt>
                <c:pt idx="85">
                  <c:v>7696.5349999999989</c:v>
                </c:pt>
                <c:pt idx="86">
                  <c:v>7697.3049999999994</c:v>
                </c:pt>
                <c:pt idx="87">
                  <c:v>7697.878999999999</c:v>
                </c:pt>
                <c:pt idx="88">
                  <c:v>7698.0049999999992</c:v>
                </c:pt>
                <c:pt idx="89">
                  <c:v>7697.521999999999</c:v>
                </c:pt>
                <c:pt idx="90">
                  <c:v>7698.0679999999993</c:v>
                </c:pt>
                <c:pt idx="91">
                  <c:v>7699.6009999999997</c:v>
                </c:pt>
                <c:pt idx="92">
                  <c:v>7701.3859999999995</c:v>
                </c:pt>
                <c:pt idx="93">
                  <c:v>7702.7089999999998</c:v>
                </c:pt>
                <c:pt idx="94">
                  <c:v>7703.2549999999992</c:v>
                </c:pt>
                <c:pt idx="95">
                  <c:v>7704.683</c:v>
                </c:pt>
                <c:pt idx="96">
                  <c:v>7706.8530000000001</c:v>
                </c:pt>
                <c:pt idx="97">
                  <c:v>7709.0509999999995</c:v>
                </c:pt>
                <c:pt idx="98">
                  <c:v>7711.3049999999994</c:v>
                </c:pt>
                <c:pt idx="99">
                  <c:v>7712.5929999999989</c:v>
                </c:pt>
                <c:pt idx="100">
                  <c:v>7712.9639999999999</c:v>
                </c:pt>
                <c:pt idx="101">
                  <c:v>7713.09</c:v>
                </c:pt>
                <c:pt idx="102">
                  <c:v>7712.3270000000002</c:v>
                </c:pt>
                <c:pt idx="103">
                  <c:v>7711.4589999999998</c:v>
                </c:pt>
                <c:pt idx="104">
                  <c:v>7710.6959999999999</c:v>
                </c:pt>
                <c:pt idx="105">
                  <c:v>7709.9679999999989</c:v>
                </c:pt>
                <c:pt idx="106">
                  <c:v>7709.2330000000002</c:v>
                </c:pt>
                <c:pt idx="107">
                  <c:v>7710.5280000000002</c:v>
                </c:pt>
                <c:pt idx="108">
                  <c:v>7713.5099999999993</c:v>
                </c:pt>
                <c:pt idx="109">
                  <c:v>7715.232</c:v>
                </c:pt>
                <c:pt idx="110">
                  <c:v>7716.1279999999997</c:v>
                </c:pt>
                <c:pt idx="111">
                  <c:v>7716.7509999999993</c:v>
                </c:pt>
                <c:pt idx="112">
                  <c:v>7717.128999999999</c:v>
                </c:pt>
                <c:pt idx="113">
                  <c:v>7717.4159999999993</c:v>
                </c:pt>
                <c:pt idx="114">
                  <c:v>7718.8439999999991</c:v>
                </c:pt>
                <c:pt idx="115">
                  <c:v>7720.3769999999995</c:v>
                </c:pt>
                <c:pt idx="116">
                  <c:v>7719.7330000000002</c:v>
                </c:pt>
                <c:pt idx="117">
                  <c:v>7718.7879999999996</c:v>
                </c:pt>
                <c:pt idx="118">
                  <c:v>7719.7819999999992</c:v>
                </c:pt>
                <c:pt idx="119">
                  <c:v>7721.3219999999992</c:v>
                </c:pt>
                <c:pt idx="120">
                  <c:v>7721.0909999999985</c:v>
                </c:pt>
                <c:pt idx="121">
                  <c:v>7720.2159999999985</c:v>
                </c:pt>
                <c:pt idx="122">
                  <c:v>7722.0359999999991</c:v>
                </c:pt>
                <c:pt idx="123">
                  <c:v>7726.4669999999987</c:v>
                </c:pt>
                <c:pt idx="124">
                  <c:v>7730.6879999999992</c:v>
                </c:pt>
                <c:pt idx="125">
                  <c:v>7733.4319999999998</c:v>
                </c:pt>
                <c:pt idx="126">
                  <c:v>7735.6789999999992</c:v>
                </c:pt>
                <c:pt idx="127">
                  <c:v>7737.7929999999997</c:v>
                </c:pt>
                <c:pt idx="128">
                  <c:v>7738.0869999999995</c:v>
                </c:pt>
                <c:pt idx="129">
                  <c:v>7737.3029999999999</c:v>
                </c:pt>
                <c:pt idx="130">
                  <c:v>7737.204999999999</c:v>
                </c:pt>
                <c:pt idx="131">
                  <c:v>7737.3590000000004</c:v>
                </c:pt>
                <c:pt idx="132">
                  <c:v>7737.1979999999994</c:v>
                </c:pt>
                <c:pt idx="133">
                  <c:v>7736.8270000000002</c:v>
                </c:pt>
                <c:pt idx="134">
                  <c:v>7736.5819999999994</c:v>
                </c:pt>
                <c:pt idx="135">
                  <c:v>7737.2189999999991</c:v>
                </c:pt>
                <c:pt idx="136">
                  <c:v>7738.5559999999996</c:v>
                </c:pt>
                <c:pt idx="137">
                  <c:v>7740.4459999999999</c:v>
                </c:pt>
                <c:pt idx="138">
                  <c:v>7742.1609999999991</c:v>
                </c:pt>
                <c:pt idx="139">
                  <c:v>7743.5819999999994</c:v>
                </c:pt>
                <c:pt idx="140">
                  <c:v>7745.1569999999992</c:v>
                </c:pt>
                <c:pt idx="141">
                  <c:v>7746.7460000000001</c:v>
                </c:pt>
                <c:pt idx="142">
                  <c:v>7747.9989999999989</c:v>
                </c:pt>
                <c:pt idx="143">
                  <c:v>7748.4609999999993</c:v>
                </c:pt>
                <c:pt idx="144">
                  <c:v>7748.4049999999988</c:v>
                </c:pt>
                <c:pt idx="145">
                  <c:v>7748.0339999999997</c:v>
                </c:pt>
                <c:pt idx="146">
                  <c:v>7747.5929999999989</c:v>
                </c:pt>
                <c:pt idx="147">
                  <c:v>7747.4530000000004</c:v>
                </c:pt>
                <c:pt idx="148">
                  <c:v>7747.6279999999997</c:v>
                </c:pt>
                <c:pt idx="149">
                  <c:v>7748.5450000000001</c:v>
                </c:pt>
                <c:pt idx="150">
                  <c:v>7750.6239999999989</c:v>
                </c:pt>
                <c:pt idx="151">
                  <c:v>7752.2549999999992</c:v>
                </c:pt>
                <c:pt idx="152">
                  <c:v>7752.7729999999992</c:v>
                </c:pt>
                <c:pt idx="153">
                  <c:v>7752.9689999999991</c:v>
                </c:pt>
                <c:pt idx="154">
                  <c:v>7752.5069999999996</c:v>
                </c:pt>
                <c:pt idx="155">
                  <c:v>7752.6329999999998</c:v>
                </c:pt>
                <c:pt idx="156">
                  <c:v>7753.9139999999998</c:v>
                </c:pt>
                <c:pt idx="157">
                  <c:v>7754.5229999999992</c:v>
                </c:pt>
                <c:pt idx="158">
                  <c:v>7754.1449999999995</c:v>
                </c:pt>
                <c:pt idx="159">
                  <c:v>7754.9709999999995</c:v>
                </c:pt>
                <c:pt idx="160">
                  <c:v>7756.9239999999991</c:v>
                </c:pt>
                <c:pt idx="161">
                  <c:v>7758.6390000000001</c:v>
                </c:pt>
                <c:pt idx="162">
                  <c:v>7759.3530000000001</c:v>
                </c:pt>
                <c:pt idx="163">
                  <c:v>7758.7789999999986</c:v>
                </c:pt>
                <c:pt idx="164">
                  <c:v>7758.5129999999999</c:v>
                </c:pt>
                <c:pt idx="165">
                  <c:v>7759.2619999999997</c:v>
                </c:pt>
                <c:pt idx="166">
                  <c:v>7760.4589999999998</c:v>
                </c:pt>
                <c:pt idx="167">
                  <c:v>7761.6979999999994</c:v>
                </c:pt>
                <c:pt idx="168">
                  <c:v>7762.79</c:v>
                </c:pt>
                <c:pt idx="169">
                  <c:v>7764.0639999999994</c:v>
                </c:pt>
                <c:pt idx="170">
                  <c:v>7764.8059999999996</c:v>
                </c:pt>
              </c:numCache>
            </c:numRef>
          </c:xVal>
          <c:yVal>
            <c:numRef>
              <c:f>Sheet1!$B$12:$B$182</c:f>
              <c:numCache>
                <c:formatCode>General</c:formatCode>
                <c:ptCount val="171"/>
                <c:pt idx="0">
                  <c:v>0</c:v>
                </c:pt>
                <c:pt idx="1">
                  <c:v>2292</c:v>
                </c:pt>
                <c:pt idx="2">
                  <c:v>2364</c:v>
                </c:pt>
                <c:pt idx="3">
                  <c:v>2647.98</c:v>
                </c:pt>
                <c:pt idx="4">
                  <c:v>2931.96</c:v>
                </c:pt>
                <c:pt idx="5">
                  <c:v>3215.93</c:v>
                </c:pt>
                <c:pt idx="6">
                  <c:v>3500.88</c:v>
                </c:pt>
                <c:pt idx="7">
                  <c:v>3783.85</c:v>
                </c:pt>
                <c:pt idx="8">
                  <c:v>4068.83</c:v>
                </c:pt>
                <c:pt idx="9">
                  <c:v>4352.82</c:v>
                </c:pt>
                <c:pt idx="10">
                  <c:v>4636.8100000000004</c:v>
                </c:pt>
                <c:pt idx="11">
                  <c:v>4911.8</c:v>
                </c:pt>
                <c:pt idx="12">
                  <c:v>5203.7700000000004</c:v>
                </c:pt>
                <c:pt idx="13">
                  <c:v>5487.71</c:v>
                </c:pt>
                <c:pt idx="14">
                  <c:v>5771.58</c:v>
                </c:pt>
                <c:pt idx="15">
                  <c:v>6056.44</c:v>
                </c:pt>
                <c:pt idx="16">
                  <c:v>6340.28</c:v>
                </c:pt>
                <c:pt idx="17">
                  <c:v>6624.13</c:v>
                </c:pt>
                <c:pt idx="18">
                  <c:v>6719.09</c:v>
                </c:pt>
                <c:pt idx="19">
                  <c:v>7000.96</c:v>
                </c:pt>
                <c:pt idx="20">
                  <c:v>7094.93</c:v>
                </c:pt>
                <c:pt idx="21">
                  <c:v>7189.93</c:v>
                </c:pt>
                <c:pt idx="22">
                  <c:v>7473.92</c:v>
                </c:pt>
                <c:pt idx="23">
                  <c:v>7756.91</c:v>
                </c:pt>
                <c:pt idx="24">
                  <c:v>8037.89</c:v>
                </c:pt>
                <c:pt idx="25">
                  <c:v>8319.86</c:v>
                </c:pt>
                <c:pt idx="26">
                  <c:v>8600.82</c:v>
                </c:pt>
                <c:pt idx="27">
                  <c:v>8880.7999999999993</c:v>
                </c:pt>
                <c:pt idx="28">
                  <c:v>9163.77</c:v>
                </c:pt>
                <c:pt idx="29">
                  <c:v>9442.74</c:v>
                </c:pt>
                <c:pt idx="30">
                  <c:v>9722.7199999999993</c:v>
                </c:pt>
                <c:pt idx="31">
                  <c:v>10004.69</c:v>
                </c:pt>
                <c:pt idx="32">
                  <c:v>10286.68</c:v>
                </c:pt>
                <c:pt idx="33">
                  <c:v>10343.67</c:v>
                </c:pt>
                <c:pt idx="34">
                  <c:v>10383.67</c:v>
                </c:pt>
                <c:pt idx="35">
                  <c:v>10414.67</c:v>
                </c:pt>
                <c:pt idx="36">
                  <c:v>10445.65</c:v>
                </c:pt>
                <c:pt idx="37">
                  <c:v>10476.51</c:v>
                </c:pt>
                <c:pt idx="38">
                  <c:v>10507.14</c:v>
                </c:pt>
                <c:pt idx="39">
                  <c:v>10538.38</c:v>
                </c:pt>
                <c:pt idx="40">
                  <c:v>10568.21</c:v>
                </c:pt>
                <c:pt idx="41">
                  <c:v>10598.46</c:v>
                </c:pt>
                <c:pt idx="42">
                  <c:v>10626.12</c:v>
                </c:pt>
                <c:pt idx="43">
                  <c:v>10653.91</c:v>
                </c:pt>
                <c:pt idx="44">
                  <c:v>10679.95</c:v>
                </c:pt>
                <c:pt idx="45">
                  <c:v>10706</c:v>
                </c:pt>
                <c:pt idx="46">
                  <c:v>10732.11</c:v>
                </c:pt>
                <c:pt idx="47">
                  <c:v>10756.47</c:v>
                </c:pt>
                <c:pt idx="48">
                  <c:v>10779.7</c:v>
                </c:pt>
                <c:pt idx="49">
                  <c:v>10801.82</c:v>
                </c:pt>
                <c:pt idx="50">
                  <c:v>10822.73</c:v>
                </c:pt>
                <c:pt idx="51">
                  <c:v>10842.31</c:v>
                </c:pt>
                <c:pt idx="52">
                  <c:v>10861.13</c:v>
                </c:pt>
                <c:pt idx="53">
                  <c:v>10878</c:v>
                </c:pt>
                <c:pt idx="54">
                  <c:v>10892.93</c:v>
                </c:pt>
                <c:pt idx="55">
                  <c:v>10906.81</c:v>
                </c:pt>
                <c:pt idx="56">
                  <c:v>10918.89</c:v>
                </c:pt>
                <c:pt idx="57">
                  <c:v>10929.44</c:v>
                </c:pt>
                <c:pt idx="58">
                  <c:v>10937.88</c:v>
                </c:pt>
                <c:pt idx="59">
                  <c:v>10945.29</c:v>
                </c:pt>
                <c:pt idx="60">
                  <c:v>10951.35</c:v>
                </c:pt>
                <c:pt idx="61">
                  <c:v>10956.41</c:v>
                </c:pt>
                <c:pt idx="62">
                  <c:v>10960.46</c:v>
                </c:pt>
                <c:pt idx="63">
                  <c:v>10963.69</c:v>
                </c:pt>
                <c:pt idx="64">
                  <c:v>10966.03</c:v>
                </c:pt>
                <c:pt idx="65">
                  <c:v>10967.42</c:v>
                </c:pt>
                <c:pt idx="66">
                  <c:v>10967.68</c:v>
                </c:pt>
                <c:pt idx="67">
                  <c:v>10967.57</c:v>
                </c:pt>
                <c:pt idx="68">
                  <c:v>10967.13</c:v>
                </c:pt>
                <c:pt idx="69">
                  <c:v>10967.31</c:v>
                </c:pt>
                <c:pt idx="70">
                  <c:v>10967.76</c:v>
                </c:pt>
                <c:pt idx="71">
                  <c:v>10968.68</c:v>
                </c:pt>
                <c:pt idx="72">
                  <c:v>10970.26</c:v>
                </c:pt>
                <c:pt idx="73">
                  <c:v>10972.59</c:v>
                </c:pt>
                <c:pt idx="74">
                  <c:v>10976.16</c:v>
                </c:pt>
                <c:pt idx="75">
                  <c:v>10980.45</c:v>
                </c:pt>
                <c:pt idx="76">
                  <c:v>10984.72</c:v>
                </c:pt>
                <c:pt idx="77">
                  <c:v>10987.64</c:v>
                </c:pt>
                <c:pt idx="78">
                  <c:v>10988.93</c:v>
                </c:pt>
                <c:pt idx="79">
                  <c:v>10989.23</c:v>
                </c:pt>
                <c:pt idx="80">
                  <c:v>10990.25</c:v>
                </c:pt>
                <c:pt idx="81">
                  <c:v>10991.94</c:v>
                </c:pt>
                <c:pt idx="82">
                  <c:v>10993.27</c:v>
                </c:pt>
                <c:pt idx="83">
                  <c:v>10993.79</c:v>
                </c:pt>
                <c:pt idx="84">
                  <c:v>10994.02</c:v>
                </c:pt>
                <c:pt idx="85">
                  <c:v>10995.05</c:v>
                </c:pt>
                <c:pt idx="86">
                  <c:v>10996.15</c:v>
                </c:pt>
                <c:pt idx="87">
                  <c:v>10996.97</c:v>
                </c:pt>
                <c:pt idx="88">
                  <c:v>10997.15</c:v>
                </c:pt>
                <c:pt idx="89">
                  <c:v>10996.46</c:v>
                </c:pt>
                <c:pt idx="90">
                  <c:v>10997.24</c:v>
                </c:pt>
                <c:pt idx="91">
                  <c:v>10999.43</c:v>
                </c:pt>
                <c:pt idx="92">
                  <c:v>11001.98</c:v>
                </c:pt>
                <c:pt idx="93">
                  <c:v>11003.87</c:v>
                </c:pt>
                <c:pt idx="94">
                  <c:v>11004.65</c:v>
                </c:pt>
                <c:pt idx="95">
                  <c:v>11006.69</c:v>
                </c:pt>
                <c:pt idx="96">
                  <c:v>11009.79</c:v>
                </c:pt>
                <c:pt idx="97">
                  <c:v>11012.93</c:v>
                </c:pt>
                <c:pt idx="98">
                  <c:v>11016.15</c:v>
                </c:pt>
                <c:pt idx="99">
                  <c:v>11017.99</c:v>
                </c:pt>
                <c:pt idx="100">
                  <c:v>11018.52</c:v>
                </c:pt>
                <c:pt idx="101">
                  <c:v>11018.7</c:v>
                </c:pt>
                <c:pt idx="102">
                  <c:v>11017.61</c:v>
                </c:pt>
                <c:pt idx="103">
                  <c:v>11016.37</c:v>
                </c:pt>
                <c:pt idx="104">
                  <c:v>11015.28</c:v>
                </c:pt>
                <c:pt idx="105">
                  <c:v>11014.24</c:v>
                </c:pt>
                <c:pt idx="106">
                  <c:v>11013.19</c:v>
                </c:pt>
                <c:pt idx="107">
                  <c:v>11015.04</c:v>
                </c:pt>
                <c:pt idx="108">
                  <c:v>11019.3</c:v>
                </c:pt>
                <c:pt idx="109">
                  <c:v>11021.76</c:v>
                </c:pt>
                <c:pt idx="110">
                  <c:v>11023.04</c:v>
                </c:pt>
                <c:pt idx="111">
                  <c:v>11023.93</c:v>
                </c:pt>
                <c:pt idx="112">
                  <c:v>11024.47</c:v>
                </c:pt>
                <c:pt idx="113">
                  <c:v>11024.88</c:v>
                </c:pt>
                <c:pt idx="114">
                  <c:v>11026.92</c:v>
                </c:pt>
                <c:pt idx="115">
                  <c:v>11029.11</c:v>
                </c:pt>
                <c:pt idx="116">
                  <c:v>11028.19</c:v>
                </c:pt>
                <c:pt idx="117">
                  <c:v>11026.84</c:v>
                </c:pt>
                <c:pt idx="118">
                  <c:v>11028.26</c:v>
                </c:pt>
                <c:pt idx="119">
                  <c:v>11030.46</c:v>
                </c:pt>
                <c:pt idx="120">
                  <c:v>11030.13</c:v>
                </c:pt>
                <c:pt idx="121">
                  <c:v>11028.88</c:v>
                </c:pt>
                <c:pt idx="122">
                  <c:v>11031.48</c:v>
                </c:pt>
                <c:pt idx="123">
                  <c:v>11037.81</c:v>
                </c:pt>
                <c:pt idx="124">
                  <c:v>11043.84</c:v>
                </c:pt>
                <c:pt idx="125">
                  <c:v>11047.76</c:v>
                </c:pt>
                <c:pt idx="126">
                  <c:v>11050.97</c:v>
                </c:pt>
                <c:pt idx="127">
                  <c:v>11053.99</c:v>
                </c:pt>
                <c:pt idx="128">
                  <c:v>11054.41</c:v>
                </c:pt>
                <c:pt idx="129">
                  <c:v>11053.29</c:v>
                </c:pt>
                <c:pt idx="130">
                  <c:v>11053.15</c:v>
                </c:pt>
                <c:pt idx="131">
                  <c:v>11053.37</c:v>
                </c:pt>
                <c:pt idx="132">
                  <c:v>11053.14</c:v>
                </c:pt>
                <c:pt idx="133">
                  <c:v>11052.61</c:v>
                </c:pt>
                <c:pt idx="134">
                  <c:v>11052.26</c:v>
                </c:pt>
                <c:pt idx="135">
                  <c:v>11053.17</c:v>
                </c:pt>
                <c:pt idx="136">
                  <c:v>11055.08</c:v>
                </c:pt>
                <c:pt idx="137">
                  <c:v>11057.78</c:v>
                </c:pt>
                <c:pt idx="138">
                  <c:v>11060.23</c:v>
                </c:pt>
                <c:pt idx="139">
                  <c:v>11062.26</c:v>
                </c:pt>
                <c:pt idx="140">
                  <c:v>11064.51</c:v>
                </c:pt>
                <c:pt idx="141">
                  <c:v>11066.78</c:v>
                </c:pt>
                <c:pt idx="142">
                  <c:v>11068.57</c:v>
                </c:pt>
                <c:pt idx="143">
                  <c:v>11069.23</c:v>
                </c:pt>
                <c:pt idx="144">
                  <c:v>11069.15</c:v>
                </c:pt>
                <c:pt idx="145">
                  <c:v>11068.62</c:v>
                </c:pt>
                <c:pt idx="146">
                  <c:v>11067.99</c:v>
                </c:pt>
                <c:pt idx="147">
                  <c:v>11067.79</c:v>
                </c:pt>
                <c:pt idx="148">
                  <c:v>11068.04</c:v>
                </c:pt>
                <c:pt idx="149">
                  <c:v>11069.35</c:v>
                </c:pt>
                <c:pt idx="150">
                  <c:v>11072.32</c:v>
                </c:pt>
                <c:pt idx="151">
                  <c:v>11074.65</c:v>
                </c:pt>
                <c:pt idx="152">
                  <c:v>11075.39</c:v>
                </c:pt>
                <c:pt idx="153">
                  <c:v>11075.67</c:v>
                </c:pt>
                <c:pt idx="154">
                  <c:v>11075.01</c:v>
                </c:pt>
                <c:pt idx="155">
                  <c:v>11075.19</c:v>
                </c:pt>
                <c:pt idx="156">
                  <c:v>11077.02</c:v>
                </c:pt>
                <c:pt idx="157">
                  <c:v>11077.89</c:v>
                </c:pt>
                <c:pt idx="158">
                  <c:v>11077.35</c:v>
                </c:pt>
                <c:pt idx="159">
                  <c:v>11078.53</c:v>
                </c:pt>
                <c:pt idx="160">
                  <c:v>11081.32</c:v>
                </c:pt>
                <c:pt idx="161">
                  <c:v>11083.77</c:v>
                </c:pt>
                <c:pt idx="162">
                  <c:v>11084.79</c:v>
                </c:pt>
                <c:pt idx="163">
                  <c:v>11083.97</c:v>
                </c:pt>
                <c:pt idx="164">
                  <c:v>11083.59</c:v>
                </c:pt>
                <c:pt idx="165">
                  <c:v>11084.66</c:v>
                </c:pt>
                <c:pt idx="166">
                  <c:v>11086.37</c:v>
                </c:pt>
                <c:pt idx="167">
                  <c:v>11088.14</c:v>
                </c:pt>
                <c:pt idx="168">
                  <c:v>11089.7</c:v>
                </c:pt>
                <c:pt idx="169">
                  <c:v>11091.52</c:v>
                </c:pt>
                <c:pt idx="170">
                  <c:v>11092.58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8-4FB4-B00E-05B440F1FA66}"/>
            </c:ext>
          </c:extLst>
        </c:ser>
        <c:ser>
          <c:idx val="1"/>
          <c:order val="1"/>
          <c:tx>
            <c:strRef>
              <c:f>Sheet1!$H$11</c:f>
              <c:strCache>
                <c:ptCount val="1"/>
                <c:pt idx="0">
                  <c:v>Equivilant Circulating Pressure (mud 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Sheet1!$H$12:$H$182</c:f>
              <c:numCache>
                <c:formatCode>General</c:formatCode>
                <c:ptCount val="171"/>
                <c:pt idx="0">
                  <c:v>0</c:v>
                </c:pt>
                <c:pt idx="1">
                  <c:v>1146</c:v>
                </c:pt>
                <c:pt idx="2">
                  <c:v>1182</c:v>
                </c:pt>
                <c:pt idx="3">
                  <c:v>1323.99</c:v>
                </c:pt>
                <c:pt idx="4">
                  <c:v>1465.98</c:v>
                </c:pt>
                <c:pt idx="5">
                  <c:v>1607.9649999999999</c:v>
                </c:pt>
                <c:pt idx="6">
                  <c:v>1750.44</c:v>
                </c:pt>
                <c:pt idx="7">
                  <c:v>1891.925</c:v>
                </c:pt>
                <c:pt idx="8">
                  <c:v>2034.415</c:v>
                </c:pt>
                <c:pt idx="9">
                  <c:v>2176.41</c:v>
                </c:pt>
                <c:pt idx="10">
                  <c:v>2318.4050000000002</c:v>
                </c:pt>
                <c:pt idx="11">
                  <c:v>2455.9</c:v>
                </c:pt>
                <c:pt idx="12">
                  <c:v>2601.8850000000002</c:v>
                </c:pt>
                <c:pt idx="13">
                  <c:v>2743.855</c:v>
                </c:pt>
                <c:pt idx="14">
                  <c:v>2885.79</c:v>
                </c:pt>
                <c:pt idx="15">
                  <c:v>3028.22</c:v>
                </c:pt>
                <c:pt idx="16">
                  <c:v>3170.14</c:v>
                </c:pt>
                <c:pt idx="17">
                  <c:v>3312.0650000000001</c:v>
                </c:pt>
                <c:pt idx="18">
                  <c:v>3359.5450000000001</c:v>
                </c:pt>
                <c:pt idx="19">
                  <c:v>3500.48</c:v>
                </c:pt>
                <c:pt idx="20">
                  <c:v>3547.4650000000001</c:v>
                </c:pt>
                <c:pt idx="21">
                  <c:v>3594.9650000000001</c:v>
                </c:pt>
                <c:pt idx="22">
                  <c:v>3736.96</c:v>
                </c:pt>
                <c:pt idx="23">
                  <c:v>3878.4549999999999</c:v>
                </c:pt>
                <c:pt idx="24">
                  <c:v>4018.9450000000002</c:v>
                </c:pt>
                <c:pt idx="25">
                  <c:v>4159.93</c:v>
                </c:pt>
                <c:pt idx="26">
                  <c:v>4300.41</c:v>
                </c:pt>
                <c:pt idx="27">
                  <c:v>4440.3999999999996</c:v>
                </c:pt>
                <c:pt idx="28">
                  <c:v>4581.8850000000002</c:v>
                </c:pt>
                <c:pt idx="29">
                  <c:v>4721.37</c:v>
                </c:pt>
                <c:pt idx="30">
                  <c:v>4861.3599999999997</c:v>
                </c:pt>
                <c:pt idx="31">
                  <c:v>5002.3450000000003</c:v>
                </c:pt>
                <c:pt idx="32">
                  <c:v>5143.34</c:v>
                </c:pt>
                <c:pt idx="33">
                  <c:v>5171.835</c:v>
                </c:pt>
                <c:pt idx="34">
                  <c:v>5191.835</c:v>
                </c:pt>
                <c:pt idx="35">
                  <c:v>5207.335</c:v>
                </c:pt>
                <c:pt idx="36">
                  <c:v>5222.8249999999998</c:v>
                </c:pt>
                <c:pt idx="37">
                  <c:v>5238.2550000000001</c:v>
                </c:pt>
                <c:pt idx="38">
                  <c:v>5253.57</c:v>
                </c:pt>
                <c:pt idx="39">
                  <c:v>5269.19</c:v>
                </c:pt>
                <c:pt idx="40">
                  <c:v>5284.1049999999996</c:v>
                </c:pt>
                <c:pt idx="41">
                  <c:v>5299.23</c:v>
                </c:pt>
                <c:pt idx="42">
                  <c:v>5313.06</c:v>
                </c:pt>
                <c:pt idx="43">
                  <c:v>5326.9549999999999</c:v>
                </c:pt>
                <c:pt idx="44">
                  <c:v>5339.9750000000004</c:v>
                </c:pt>
                <c:pt idx="45">
                  <c:v>5353</c:v>
                </c:pt>
                <c:pt idx="46">
                  <c:v>5366.0550000000003</c:v>
                </c:pt>
                <c:pt idx="47">
                  <c:v>5378.2349999999997</c:v>
                </c:pt>
                <c:pt idx="48">
                  <c:v>5389.85</c:v>
                </c:pt>
                <c:pt idx="49">
                  <c:v>5400.91</c:v>
                </c:pt>
                <c:pt idx="50">
                  <c:v>5411.3649999999998</c:v>
                </c:pt>
                <c:pt idx="51">
                  <c:v>5421.1549999999997</c:v>
                </c:pt>
                <c:pt idx="52">
                  <c:v>5430.5649999999996</c:v>
                </c:pt>
                <c:pt idx="53">
                  <c:v>5439</c:v>
                </c:pt>
                <c:pt idx="54">
                  <c:v>5446.4650000000001</c:v>
                </c:pt>
                <c:pt idx="55">
                  <c:v>5453.4049999999997</c:v>
                </c:pt>
                <c:pt idx="56">
                  <c:v>5459.4449999999997</c:v>
                </c:pt>
                <c:pt idx="57">
                  <c:v>5464.72</c:v>
                </c:pt>
                <c:pt idx="58">
                  <c:v>5468.94</c:v>
                </c:pt>
                <c:pt idx="59">
                  <c:v>5472.6450000000004</c:v>
                </c:pt>
                <c:pt idx="60">
                  <c:v>5475.6750000000002</c:v>
                </c:pt>
                <c:pt idx="61">
                  <c:v>5478.2049999999999</c:v>
                </c:pt>
                <c:pt idx="62">
                  <c:v>5480.23</c:v>
                </c:pt>
                <c:pt idx="63">
                  <c:v>5481.8450000000003</c:v>
                </c:pt>
                <c:pt idx="64">
                  <c:v>5483.0150000000003</c:v>
                </c:pt>
                <c:pt idx="65">
                  <c:v>5483.71</c:v>
                </c:pt>
                <c:pt idx="66">
                  <c:v>5483.84</c:v>
                </c:pt>
                <c:pt idx="67">
                  <c:v>5483.7849999999999</c:v>
                </c:pt>
                <c:pt idx="68">
                  <c:v>5483.5649999999996</c:v>
                </c:pt>
                <c:pt idx="69">
                  <c:v>5483.6549999999997</c:v>
                </c:pt>
                <c:pt idx="70">
                  <c:v>5483.88</c:v>
                </c:pt>
                <c:pt idx="71">
                  <c:v>5484.34</c:v>
                </c:pt>
                <c:pt idx="72">
                  <c:v>5485.13</c:v>
                </c:pt>
                <c:pt idx="73">
                  <c:v>5486.2950000000001</c:v>
                </c:pt>
                <c:pt idx="74">
                  <c:v>5488.08</c:v>
                </c:pt>
                <c:pt idx="75">
                  <c:v>5490.2250000000004</c:v>
                </c:pt>
                <c:pt idx="76">
                  <c:v>5492.36</c:v>
                </c:pt>
                <c:pt idx="77">
                  <c:v>5493.82</c:v>
                </c:pt>
                <c:pt idx="78">
                  <c:v>5494.4650000000001</c:v>
                </c:pt>
                <c:pt idx="79">
                  <c:v>5494.6149999999998</c:v>
                </c:pt>
                <c:pt idx="80">
                  <c:v>5495.125</c:v>
                </c:pt>
                <c:pt idx="81">
                  <c:v>5495.97</c:v>
                </c:pt>
                <c:pt idx="82">
                  <c:v>5496.6350000000002</c:v>
                </c:pt>
                <c:pt idx="83">
                  <c:v>5496.8950000000004</c:v>
                </c:pt>
                <c:pt idx="84">
                  <c:v>5497.01</c:v>
                </c:pt>
                <c:pt idx="85">
                  <c:v>5497.5249999999996</c:v>
                </c:pt>
                <c:pt idx="86">
                  <c:v>5498.0749999999998</c:v>
                </c:pt>
                <c:pt idx="87">
                  <c:v>5498.4849999999997</c:v>
                </c:pt>
                <c:pt idx="88">
                  <c:v>5498.5749999999998</c:v>
                </c:pt>
                <c:pt idx="89">
                  <c:v>5498.23</c:v>
                </c:pt>
                <c:pt idx="90">
                  <c:v>5498.62</c:v>
                </c:pt>
                <c:pt idx="91">
                  <c:v>5499.7150000000001</c:v>
                </c:pt>
                <c:pt idx="92">
                  <c:v>5500.99</c:v>
                </c:pt>
                <c:pt idx="93">
                  <c:v>5501.9350000000004</c:v>
                </c:pt>
                <c:pt idx="94">
                  <c:v>5502.3249999999998</c:v>
                </c:pt>
                <c:pt idx="95">
                  <c:v>5503.3450000000003</c:v>
                </c:pt>
                <c:pt idx="96">
                  <c:v>5504.8950000000004</c:v>
                </c:pt>
                <c:pt idx="97">
                  <c:v>5506.4650000000001</c:v>
                </c:pt>
                <c:pt idx="98">
                  <c:v>5508.0749999999998</c:v>
                </c:pt>
                <c:pt idx="99">
                  <c:v>5508.9949999999999</c:v>
                </c:pt>
                <c:pt idx="100">
                  <c:v>5509.26</c:v>
                </c:pt>
                <c:pt idx="101">
                  <c:v>5509.35</c:v>
                </c:pt>
                <c:pt idx="102">
                  <c:v>5508.8050000000003</c:v>
                </c:pt>
                <c:pt idx="103">
                  <c:v>5508.1850000000004</c:v>
                </c:pt>
                <c:pt idx="104">
                  <c:v>5507.64</c:v>
                </c:pt>
                <c:pt idx="105">
                  <c:v>5507.12</c:v>
                </c:pt>
                <c:pt idx="106">
                  <c:v>5506.5950000000003</c:v>
                </c:pt>
                <c:pt idx="107">
                  <c:v>5507.52</c:v>
                </c:pt>
                <c:pt idx="108">
                  <c:v>5509.65</c:v>
                </c:pt>
                <c:pt idx="109">
                  <c:v>5510.88</c:v>
                </c:pt>
                <c:pt idx="110">
                  <c:v>5511.52</c:v>
                </c:pt>
                <c:pt idx="111">
                  <c:v>5511.9650000000001</c:v>
                </c:pt>
                <c:pt idx="112">
                  <c:v>5512.2349999999997</c:v>
                </c:pt>
                <c:pt idx="113">
                  <c:v>5512.44</c:v>
                </c:pt>
                <c:pt idx="114">
                  <c:v>5513.46</c:v>
                </c:pt>
                <c:pt idx="115">
                  <c:v>5514.5550000000003</c:v>
                </c:pt>
                <c:pt idx="116">
                  <c:v>5514.0950000000003</c:v>
                </c:pt>
                <c:pt idx="117">
                  <c:v>5513.42</c:v>
                </c:pt>
                <c:pt idx="118">
                  <c:v>5514.13</c:v>
                </c:pt>
                <c:pt idx="119">
                  <c:v>5515.23</c:v>
                </c:pt>
                <c:pt idx="120">
                  <c:v>5515.0649999999996</c:v>
                </c:pt>
                <c:pt idx="121">
                  <c:v>5514.44</c:v>
                </c:pt>
                <c:pt idx="122">
                  <c:v>5515.74</c:v>
                </c:pt>
                <c:pt idx="123">
                  <c:v>5518.9049999999997</c:v>
                </c:pt>
                <c:pt idx="124">
                  <c:v>5521.92</c:v>
                </c:pt>
                <c:pt idx="125">
                  <c:v>5523.88</c:v>
                </c:pt>
                <c:pt idx="126">
                  <c:v>5525.4849999999997</c:v>
                </c:pt>
                <c:pt idx="127">
                  <c:v>5526.9949999999999</c:v>
                </c:pt>
                <c:pt idx="128">
                  <c:v>5527.2049999999999</c:v>
                </c:pt>
                <c:pt idx="129">
                  <c:v>5526.6450000000004</c:v>
                </c:pt>
                <c:pt idx="130">
                  <c:v>5526.5749999999998</c:v>
                </c:pt>
                <c:pt idx="131">
                  <c:v>5526.6850000000004</c:v>
                </c:pt>
                <c:pt idx="132">
                  <c:v>5526.57</c:v>
                </c:pt>
                <c:pt idx="133">
                  <c:v>5526.3050000000003</c:v>
                </c:pt>
                <c:pt idx="134">
                  <c:v>5526.13</c:v>
                </c:pt>
                <c:pt idx="135">
                  <c:v>5526.585</c:v>
                </c:pt>
                <c:pt idx="136">
                  <c:v>5527.54</c:v>
                </c:pt>
                <c:pt idx="137">
                  <c:v>5528.89</c:v>
                </c:pt>
                <c:pt idx="138">
                  <c:v>5530.1149999999998</c:v>
                </c:pt>
                <c:pt idx="139">
                  <c:v>5531.13</c:v>
                </c:pt>
                <c:pt idx="140">
                  <c:v>5532.2550000000001</c:v>
                </c:pt>
                <c:pt idx="141">
                  <c:v>5533.39</c:v>
                </c:pt>
                <c:pt idx="142">
                  <c:v>5534.2849999999999</c:v>
                </c:pt>
                <c:pt idx="143">
                  <c:v>5534.6149999999998</c:v>
                </c:pt>
                <c:pt idx="144">
                  <c:v>5534.5749999999998</c:v>
                </c:pt>
                <c:pt idx="145">
                  <c:v>5534.31</c:v>
                </c:pt>
                <c:pt idx="146">
                  <c:v>5533.9949999999999</c:v>
                </c:pt>
                <c:pt idx="147">
                  <c:v>5533.8950000000004</c:v>
                </c:pt>
                <c:pt idx="148">
                  <c:v>5534.02</c:v>
                </c:pt>
                <c:pt idx="149">
                  <c:v>5534.6750000000002</c:v>
                </c:pt>
                <c:pt idx="150">
                  <c:v>5536.16</c:v>
                </c:pt>
                <c:pt idx="151">
                  <c:v>5537.3249999999998</c:v>
                </c:pt>
                <c:pt idx="152">
                  <c:v>5537.6949999999997</c:v>
                </c:pt>
                <c:pt idx="153">
                  <c:v>5537.835</c:v>
                </c:pt>
                <c:pt idx="154">
                  <c:v>5537.5050000000001</c:v>
                </c:pt>
                <c:pt idx="155">
                  <c:v>5537.5950000000003</c:v>
                </c:pt>
                <c:pt idx="156">
                  <c:v>5538.51</c:v>
                </c:pt>
                <c:pt idx="157">
                  <c:v>5538.9449999999997</c:v>
                </c:pt>
                <c:pt idx="158">
                  <c:v>5538.6750000000002</c:v>
                </c:pt>
                <c:pt idx="159">
                  <c:v>5539.2650000000003</c:v>
                </c:pt>
                <c:pt idx="160">
                  <c:v>5540.66</c:v>
                </c:pt>
                <c:pt idx="161">
                  <c:v>5541.8850000000002</c:v>
                </c:pt>
                <c:pt idx="162">
                  <c:v>5542.3950000000004</c:v>
                </c:pt>
                <c:pt idx="163">
                  <c:v>5541.9849999999997</c:v>
                </c:pt>
                <c:pt idx="164">
                  <c:v>5541.7950000000001</c:v>
                </c:pt>
                <c:pt idx="165">
                  <c:v>5542.33</c:v>
                </c:pt>
                <c:pt idx="166">
                  <c:v>5543.1850000000004</c:v>
                </c:pt>
                <c:pt idx="167">
                  <c:v>5544.07</c:v>
                </c:pt>
                <c:pt idx="168">
                  <c:v>5544.85</c:v>
                </c:pt>
                <c:pt idx="169">
                  <c:v>5545.76</c:v>
                </c:pt>
                <c:pt idx="170">
                  <c:v>5546.29</c:v>
                </c:pt>
              </c:numCache>
            </c:numRef>
          </c:xVal>
          <c:yVal>
            <c:numRef>
              <c:f>Sheet1!$B$12:$B$182</c:f>
              <c:numCache>
                <c:formatCode>General</c:formatCode>
                <c:ptCount val="171"/>
                <c:pt idx="0">
                  <c:v>0</c:v>
                </c:pt>
                <c:pt idx="1">
                  <c:v>2292</c:v>
                </c:pt>
                <c:pt idx="2">
                  <c:v>2364</c:v>
                </c:pt>
                <c:pt idx="3">
                  <c:v>2647.98</c:v>
                </c:pt>
                <c:pt idx="4">
                  <c:v>2931.96</c:v>
                </c:pt>
                <c:pt idx="5">
                  <c:v>3215.93</c:v>
                </c:pt>
                <c:pt idx="6">
                  <c:v>3500.88</c:v>
                </c:pt>
                <c:pt idx="7">
                  <c:v>3783.85</c:v>
                </c:pt>
                <c:pt idx="8">
                  <c:v>4068.83</c:v>
                </c:pt>
                <c:pt idx="9">
                  <c:v>4352.82</c:v>
                </c:pt>
                <c:pt idx="10">
                  <c:v>4636.8100000000004</c:v>
                </c:pt>
                <c:pt idx="11">
                  <c:v>4911.8</c:v>
                </c:pt>
                <c:pt idx="12">
                  <c:v>5203.7700000000004</c:v>
                </c:pt>
                <c:pt idx="13">
                  <c:v>5487.71</c:v>
                </c:pt>
                <c:pt idx="14">
                  <c:v>5771.58</c:v>
                </c:pt>
                <c:pt idx="15">
                  <c:v>6056.44</c:v>
                </c:pt>
                <c:pt idx="16">
                  <c:v>6340.28</c:v>
                </c:pt>
                <c:pt idx="17">
                  <c:v>6624.13</c:v>
                </c:pt>
                <c:pt idx="18">
                  <c:v>6719.09</c:v>
                </c:pt>
                <c:pt idx="19">
                  <c:v>7000.96</c:v>
                </c:pt>
                <c:pt idx="20">
                  <c:v>7094.93</c:v>
                </c:pt>
                <c:pt idx="21">
                  <c:v>7189.93</c:v>
                </c:pt>
                <c:pt idx="22">
                  <c:v>7473.92</c:v>
                </c:pt>
                <c:pt idx="23">
                  <c:v>7756.91</c:v>
                </c:pt>
                <c:pt idx="24">
                  <c:v>8037.89</c:v>
                </c:pt>
                <c:pt idx="25">
                  <c:v>8319.86</c:v>
                </c:pt>
                <c:pt idx="26">
                  <c:v>8600.82</c:v>
                </c:pt>
                <c:pt idx="27">
                  <c:v>8880.7999999999993</c:v>
                </c:pt>
                <c:pt idx="28">
                  <c:v>9163.77</c:v>
                </c:pt>
                <c:pt idx="29">
                  <c:v>9442.74</c:v>
                </c:pt>
                <c:pt idx="30">
                  <c:v>9722.7199999999993</c:v>
                </c:pt>
                <c:pt idx="31">
                  <c:v>10004.69</c:v>
                </c:pt>
                <c:pt idx="32">
                  <c:v>10286.68</c:v>
                </c:pt>
                <c:pt idx="33">
                  <c:v>10343.67</c:v>
                </c:pt>
                <c:pt idx="34">
                  <c:v>10383.67</c:v>
                </c:pt>
                <c:pt idx="35">
                  <c:v>10414.67</c:v>
                </c:pt>
                <c:pt idx="36">
                  <c:v>10445.65</c:v>
                </c:pt>
                <c:pt idx="37">
                  <c:v>10476.51</c:v>
                </c:pt>
                <c:pt idx="38">
                  <c:v>10507.14</c:v>
                </c:pt>
                <c:pt idx="39">
                  <c:v>10538.38</c:v>
                </c:pt>
                <c:pt idx="40">
                  <c:v>10568.21</c:v>
                </c:pt>
                <c:pt idx="41">
                  <c:v>10598.46</c:v>
                </c:pt>
                <c:pt idx="42">
                  <c:v>10626.12</c:v>
                </c:pt>
                <c:pt idx="43">
                  <c:v>10653.91</c:v>
                </c:pt>
                <c:pt idx="44">
                  <c:v>10679.95</c:v>
                </c:pt>
                <c:pt idx="45">
                  <c:v>10706</c:v>
                </c:pt>
                <c:pt idx="46">
                  <c:v>10732.11</c:v>
                </c:pt>
                <c:pt idx="47">
                  <c:v>10756.47</c:v>
                </c:pt>
                <c:pt idx="48">
                  <c:v>10779.7</c:v>
                </c:pt>
                <c:pt idx="49">
                  <c:v>10801.82</c:v>
                </c:pt>
                <c:pt idx="50">
                  <c:v>10822.73</c:v>
                </c:pt>
                <c:pt idx="51">
                  <c:v>10842.31</c:v>
                </c:pt>
                <c:pt idx="52">
                  <c:v>10861.13</c:v>
                </c:pt>
                <c:pt idx="53">
                  <c:v>10878</c:v>
                </c:pt>
                <c:pt idx="54">
                  <c:v>10892.93</c:v>
                </c:pt>
                <c:pt idx="55">
                  <c:v>10906.81</c:v>
                </c:pt>
                <c:pt idx="56">
                  <c:v>10918.89</c:v>
                </c:pt>
                <c:pt idx="57">
                  <c:v>10929.44</c:v>
                </c:pt>
                <c:pt idx="58">
                  <c:v>10937.88</c:v>
                </c:pt>
                <c:pt idx="59">
                  <c:v>10945.29</c:v>
                </c:pt>
                <c:pt idx="60">
                  <c:v>10951.35</c:v>
                </c:pt>
                <c:pt idx="61">
                  <c:v>10956.41</c:v>
                </c:pt>
                <c:pt idx="62">
                  <c:v>10960.46</c:v>
                </c:pt>
                <c:pt idx="63">
                  <c:v>10963.69</c:v>
                </c:pt>
                <c:pt idx="64">
                  <c:v>10966.03</c:v>
                </c:pt>
                <c:pt idx="65">
                  <c:v>10967.42</c:v>
                </c:pt>
                <c:pt idx="66">
                  <c:v>10967.68</c:v>
                </c:pt>
                <c:pt idx="67">
                  <c:v>10967.57</c:v>
                </c:pt>
                <c:pt idx="68">
                  <c:v>10967.13</c:v>
                </c:pt>
                <c:pt idx="69">
                  <c:v>10967.31</c:v>
                </c:pt>
                <c:pt idx="70">
                  <c:v>10967.76</c:v>
                </c:pt>
                <c:pt idx="71">
                  <c:v>10968.68</c:v>
                </c:pt>
                <c:pt idx="72">
                  <c:v>10970.26</c:v>
                </c:pt>
                <c:pt idx="73">
                  <c:v>10972.59</c:v>
                </c:pt>
                <c:pt idx="74">
                  <c:v>10976.16</c:v>
                </c:pt>
                <c:pt idx="75">
                  <c:v>10980.45</c:v>
                </c:pt>
                <c:pt idx="76">
                  <c:v>10984.72</c:v>
                </c:pt>
                <c:pt idx="77">
                  <c:v>10987.64</c:v>
                </c:pt>
                <c:pt idx="78">
                  <c:v>10988.93</c:v>
                </c:pt>
                <c:pt idx="79">
                  <c:v>10989.23</c:v>
                </c:pt>
                <c:pt idx="80">
                  <c:v>10990.25</c:v>
                </c:pt>
                <c:pt idx="81">
                  <c:v>10991.94</c:v>
                </c:pt>
                <c:pt idx="82">
                  <c:v>10993.27</c:v>
                </c:pt>
                <c:pt idx="83">
                  <c:v>10993.79</c:v>
                </c:pt>
                <c:pt idx="84">
                  <c:v>10994.02</c:v>
                </c:pt>
                <c:pt idx="85">
                  <c:v>10995.05</c:v>
                </c:pt>
                <c:pt idx="86">
                  <c:v>10996.15</c:v>
                </c:pt>
                <c:pt idx="87">
                  <c:v>10996.97</c:v>
                </c:pt>
                <c:pt idx="88">
                  <c:v>10997.15</c:v>
                </c:pt>
                <c:pt idx="89">
                  <c:v>10996.46</c:v>
                </c:pt>
                <c:pt idx="90">
                  <c:v>10997.24</c:v>
                </c:pt>
                <c:pt idx="91">
                  <c:v>10999.43</c:v>
                </c:pt>
                <c:pt idx="92">
                  <c:v>11001.98</c:v>
                </c:pt>
                <c:pt idx="93">
                  <c:v>11003.87</c:v>
                </c:pt>
                <c:pt idx="94">
                  <c:v>11004.65</c:v>
                </c:pt>
                <c:pt idx="95">
                  <c:v>11006.69</c:v>
                </c:pt>
                <c:pt idx="96">
                  <c:v>11009.79</c:v>
                </c:pt>
                <c:pt idx="97">
                  <c:v>11012.93</c:v>
                </c:pt>
                <c:pt idx="98">
                  <c:v>11016.15</c:v>
                </c:pt>
                <c:pt idx="99">
                  <c:v>11017.99</c:v>
                </c:pt>
                <c:pt idx="100">
                  <c:v>11018.52</c:v>
                </c:pt>
                <c:pt idx="101">
                  <c:v>11018.7</c:v>
                </c:pt>
                <c:pt idx="102">
                  <c:v>11017.61</c:v>
                </c:pt>
                <c:pt idx="103">
                  <c:v>11016.37</c:v>
                </c:pt>
                <c:pt idx="104">
                  <c:v>11015.28</c:v>
                </c:pt>
                <c:pt idx="105">
                  <c:v>11014.24</c:v>
                </c:pt>
                <c:pt idx="106">
                  <c:v>11013.19</c:v>
                </c:pt>
                <c:pt idx="107">
                  <c:v>11015.04</c:v>
                </c:pt>
                <c:pt idx="108">
                  <c:v>11019.3</c:v>
                </c:pt>
                <c:pt idx="109">
                  <c:v>11021.76</c:v>
                </c:pt>
                <c:pt idx="110">
                  <c:v>11023.04</c:v>
                </c:pt>
                <c:pt idx="111">
                  <c:v>11023.93</c:v>
                </c:pt>
                <c:pt idx="112">
                  <c:v>11024.47</c:v>
                </c:pt>
                <c:pt idx="113">
                  <c:v>11024.88</c:v>
                </c:pt>
                <c:pt idx="114">
                  <c:v>11026.92</c:v>
                </c:pt>
                <c:pt idx="115">
                  <c:v>11029.11</c:v>
                </c:pt>
                <c:pt idx="116">
                  <c:v>11028.19</c:v>
                </c:pt>
                <c:pt idx="117">
                  <c:v>11026.84</c:v>
                </c:pt>
                <c:pt idx="118">
                  <c:v>11028.26</c:v>
                </c:pt>
                <c:pt idx="119">
                  <c:v>11030.46</c:v>
                </c:pt>
                <c:pt idx="120">
                  <c:v>11030.13</c:v>
                </c:pt>
                <c:pt idx="121">
                  <c:v>11028.88</c:v>
                </c:pt>
                <c:pt idx="122">
                  <c:v>11031.48</c:v>
                </c:pt>
                <c:pt idx="123">
                  <c:v>11037.81</c:v>
                </c:pt>
                <c:pt idx="124">
                  <c:v>11043.84</c:v>
                </c:pt>
                <c:pt idx="125">
                  <c:v>11047.76</c:v>
                </c:pt>
                <c:pt idx="126">
                  <c:v>11050.97</c:v>
                </c:pt>
                <c:pt idx="127">
                  <c:v>11053.99</c:v>
                </c:pt>
                <c:pt idx="128">
                  <c:v>11054.41</c:v>
                </c:pt>
                <c:pt idx="129">
                  <c:v>11053.29</c:v>
                </c:pt>
                <c:pt idx="130">
                  <c:v>11053.15</c:v>
                </c:pt>
                <c:pt idx="131">
                  <c:v>11053.37</c:v>
                </c:pt>
                <c:pt idx="132">
                  <c:v>11053.14</c:v>
                </c:pt>
                <c:pt idx="133">
                  <c:v>11052.61</c:v>
                </c:pt>
                <c:pt idx="134">
                  <c:v>11052.26</c:v>
                </c:pt>
                <c:pt idx="135">
                  <c:v>11053.17</c:v>
                </c:pt>
                <c:pt idx="136">
                  <c:v>11055.08</c:v>
                </c:pt>
                <c:pt idx="137">
                  <c:v>11057.78</c:v>
                </c:pt>
                <c:pt idx="138">
                  <c:v>11060.23</c:v>
                </c:pt>
                <c:pt idx="139">
                  <c:v>11062.26</c:v>
                </c:pt>
                <c:pt idx="140">
                  <c:v>11064.51</c:v>
                </c:pt>
                <c:pt idx="141">
                  <c:v>11066.78</c:v>
                </c:pt>
                <c:pt idx="142">
                  <c:v>11068.57</c:v>
                </c:pt>
                <c:pt idx="143">
                  <c:v>11069.23</c:v>
                </c:pt>
                <c:pt idx="144">
                  <c:v>11069.15</c:v>
                </c:pt>
                <c:pt idx="145">
                  <c:v>11068.62</c:v>
                </c:pt>
                <c:pt idx="146">
                  <c:v>11067.99</c:v>
                </c:pt>
                <c:pt idx="147">
                  <c:v>11067.79</c:v>
                </c:pt>
                <c:pt idx="148">
                  <c:v>11068.04</c:v>
                </c:pt>
                <c:pt idx="149">
                  <c:v>11069.35</c:v>
                </c:pt>
                <c:pt idx="150">
                  <c:v>11072.32</c:v>
                </c:pt>
                <c:pt idx="151">
                  <c:v>11074.65</c:v>
                </c:pt>
                <c:pt idx="152">
                  <c:v>11075.39</c:v>
                </c:pt>
                <c:pt idx="153">
                  <c:v>11075.67</c:v>
                </c:pt>
                <c:pt idx="154">
                  <c:v>11075.01</c:v>
                </c:pt>
                <c:pt idx="155">
                  <c:v>11075.19</c:v>
                </c:pt>
                <c:pt idx="156">
                  <c:v>11077.02</c:v>
                </c:pt>
                <c:pt idx="157">
                  <c:v>11077.89</c:v>
                </c:pt>
                <c:pt idx="158">
                  <c:v>11077.35</c:v>
                </c:pt>
                <c:pt idx="159">
                  <c:v>11078.53</c:v>
                </c:pt>
                <c:pt idx="160">
                  <c:v>11081.32</c:v>
                </c:pt>
                <c:pt idx="161">
                  <c:v>11083.77</c:v>
                </c:pt>
                <c:pt idx="162">
                  <c:v>11084.79</c:v>
                </c:pt>
                <c:pt idx="163">
                  <c:v>11083.97</c:v>
                </c:pt>
                <c:pt idx="164">
                  <c:v>11083.59</c:v>
                </c:pt>
                <c:pt idx="165">
                  <c:v>11084.66</c:v>
                </c:pt>
                <c:pt idx="166">
                  <c:v>11086.37</c:v>
                </c:pt>
                <c:pt idx="167">
                  <c:v>11088.14</c:v>
                </c:pt>
                <c:pt idx="168">
                  <c:v>11089.7</c:v>
                </c:pt>
                <c:pt idx="169">
                  <c:v>11091.52</c:v>
                </c:pt>
                <c:pt idx="170">
                  <c:v>11092.58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58-4FB4-B00E-05B440F1F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86639"/>
        <c:axId val="1990757439"/>
      </c:scatterChart>
      <c:valAx>
        <c:axId val="14668663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Sheet1!$T$11</c:f>
              <c:strCache>
                <c:ptCount val="1"/>
                <c:pt idx="0">
                  <c:v>Pressure (formation psi)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57439"/>
        <c:crosses val="autoZero"/>
        <c:crossBetween val="midCat"/>
      </c:valAx>
      <c:valAx>
        <c:axId val="19907574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Sheet1!$A$11</c:f>
              <c:strCache>
                <c:ptCount val="1"/>
                <c:pt idx="0">
                  <c:v>MD Measured Depth (ft)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Sheet1!$AE$11</c:f>
              <c:strCache>
                <c:ptCount val="1"/>
                <c:pt idx="0">
                  <c:v>Rate of pit volume change bbl/hr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Sheet1!$AE$12:$AE$182</c:f>
              <c:numCache>
                <c:formatCode>General</c:formatCode>
                <c:ptCount val="171"/>
                <c:pt idx="1">
                  <c:v>-0.6426730333333327</c:v>
                </c:pt>
                <c:pt idx="2">
                  <c:v>-0.64267303333333348</c:v>
                </c:pt>
                <c:pt idx="3">
                  <c:v>-0.64267303333333259</c:v>
                </c:pt>
                <c:pt idx="4">
                  <c:v>-0.64267303333333314</c:v>
                </c:pt>
                <c:pt idx="5">
                  <c:v>-0.64267303333333292</c:v>
                </c:pt>
                <c:pt idx="6">
                  <c:v>-0.6426730333333327</c:v>
                </c:pt>
                <c:pt idx="7">
                  <c:v>-0.64267303333333281</c:v>
                </c:pt>
                <c:pt idx="8">
                  <c:v>-0.64267303333333303</c:v>
                </c:pt>
                <c:pt idx="9">
                  <c:v>-0.64267303333333281</c:v>
                </c:pt>
                <c:pt idx="10">
                  <c:v>-0.64267303333333259</c:v>
                </c:pt>
                <c:pt idx="11">
                  <c:v>-0.64267303333333359</c:v>
                </c:pt>
                <c:pt idx="12">
                  <c:v>-0.64267303333333248</c:v>
                </c:pt>
                <c:pt idx="13">
                  <c:v>-0.64267303333333303</c:v>
                </c:pt>
                <c:pt idx="14">
                  <c:v>-0.6426730333333327</c:v>
                </c:pt>
                <c:pt idx="15">
                  <c:v>-0.64267303333333359</c:v>
                </c:pt>
                <c:pt idx="16">
                  <c:v>-0.64267303333333348</c:v>
                </c:pt>
                <c:pt idx="17">
                  <c:v>-0.64267303333333281</c:v>
                </c:pt>
                <c:pt idx="18">
                  <c:v>-0.64267303333333292</c:v>
                </c:pt>
                <c:pt idx="19">
                  <c:v>-0.64267303333333281</c:v>
                </c:pt>
                <c:pt idx="20">
                  <c:v>-0.6426730333333327</c:v>
                </c:pt>
                <c:pt idx="21">
                  <c:v>-0.6426730333333327</c:v>
                </c:pt>
                <c:pt idx="22">
                  <c:v>-240.16434186453327</c:v>
                </c:pt>
                <c:pt idx="23">
                  <c:v>-249.25784394968323</c:v>
                </c:pt>
                <c:pt idx="24">
                  <c:v>-258.28675739498328</c:v>
                </c:pt>
                <c:pt idx="25">
                  <c:v>-267.34748315543328</c:v>
                </c:pt>
                <c:pt idx="26">
                  <c:v>-0.64267303333333292</c:v>
                </c:pt>
                <c:pt idx="27">
                  <c:v>-0.64267303333333325</c:v>
                </c:pt>
                <c:pt idx="28">
                  <c:v>-0.64267303333333348</c:v>
                </c:pt>
                <c:pt idx="29">
                  <c:v>-0.64267303333333292</c:v>
                </c:pt>
                <c:pt idx="30">
                  <c:v>-0.64267303333333259</c:v>
                </c:pt>
                <c:pt idx="31">
                  <c:v>-0.64267303333333259</c:v>
                </c:pt>
                <c:pt idx="32">
                  <c:v>-0.64267303333333303</c:v>
                </c:pt>
                <c:pt idx="33">
                  <c:v>-0.64267303333333337</c:v>
                </c:pt>
                <c:pt idx="34">
                  <c:v>-0.64267303333333337</c:v>
                </c:pt>
                <c:pt idx="35">
                  <c:v>-0.64267303333333348</c:v>
                </c:pt>
                <c:pt idx="36">
                  <c:v>-0.6426730333333337</c:v>
                </c:pt>
                <c:pt idx="37">
                  <c:v>-0.64267303333333303</c:v>
                </c:pt>
                <c:pt idx="38">
                  <c:v>-0.64267303333333325</c:v>
                </c:pt>
                <c:pt idx="39">
                  <c:v>-0.64267303333333314</c:v>
                </c:pt>
                <c:pt idx="40">
                  <c:v>-0.64267303333333325</c:v>
                </c:pt>
                <c:pt idx="41">
                  <c:v>-0.64267303333333303</c:v>
                </c:pt>
                <c:pt idx="42">
                  <c:v>-0.6426730333333327</c:v>
                </c:pt>
                <c:pt idx="43">
                  <c:v>2.5706921333333321</c:v>
                </c:pt>
                <c:pt idx="44">
                  <c:v>2.570692133333333</c:v>
                </c:pt>
                <c:pt idx="45">
                  <c:v>2.570692133333333</c:v>
                </c:pt>
                <c:pt idx="46">
                  <c:v>2.570692133333333</c:v>
                </c:pt>
                <c:pt idx="47">
                  <c:v>2.5706921333333321</c:v>
                </c:pt>
                <c:pt idx="48">
                  <c:v>2.5706921333333321</c:v>
                </c:pt>
                <c:pt idx="49">
                  <c:v>2.570692133333333</c:v>
                </c:pt>
                <c:pt idx="50">
                  <c:v>2.5706921333333321</c:v>
                </c:pt>
                <c:pt idx="51">
                  <c:v>2.570692133333333</c:v>
                </c:pt>
                <c:pt idx="52">
                  <c:v>2.570692133333333</c:v>
                </c:pt>
                <c:pt idx="53">
                  <c:v>2.570692133333333</c:v>
                </c:pt>
                <c:pt idx="54">
                  <c:v>2.5706921333333321</c:v>
                </c:pt>
                <c:pt idx="55">
                  <c:v>2.5706921333333321</c:v>
                </c:pt>
                <c:pt idx="56">
                  <c:v>2.5706921333333321</c:v>
                </c:pt>
                <c:pt idx="57">
                  <c:v>2.570692133333333</c:v>
                </c:pt>
                <c:pt idx="58">
                  <c:v>2.5706921333333321</c:v>
                </c:pt>
                <c:pt idx="59">
                  <c:v>56.273941800104005</c:v>
                </c:pt>
                <c:pt idx="60">
                  <c:v>56.305098588759989</c:v>
                </c:pt>
                <c:pt idx="61">
                  <c:v>56.331113993149309</c:v>
                </c:pt>
                <c:pt idx="62">
                  <c:v>56.35193659942933</c:v>
                </c:pt>
                <c:pt idx="63">
                  <c:v>56.368543270610644</c:v>
                </c:pt>
                <c:pt idx="64">
                  <c:v>2.5706921333333321</c:v>
                </c:pt>
                <c:pt idx="65">
                  <c:v>2.5706921333333321</c:v>
                </c:pt>
                <c:pt idx="66">
                  <c:v>2.5706921333333321</c:v>
                </c:pt>
                <c:pt idx="67">
                  <c:v>2.5706921333333321</c:v>
                </c:pt>
                <c:pt idx="68">
                  <c:v>2.5706921333333326</c:v>
                </c:pt>
                <c:pt idx="69">
                  <c:v>2.5706921333333326</c:v>
                </c:pt>
                <c:pt idx="70">
                  <c:v>2.5706921333333326</c:v>
                </c:pt>
                <c:pt idx="71">
                  <c:v>2.570692133333333</c:v>
                </c:pt>
                <c:pt idx="72">
                  <c:v>2.570692133333333</c:v>
                </c:pt>
                <c:pt idx="73">
                  <c:v>2.5706921333333321</c:v>
                </c:pt>
                <c:pt idx="74">
                  <c:v>2.5706921333333326</c:v>
                </c:pt>
                <c:pt idx="75">
                  <c:v>2.5706921333333321</c:v>
                </c:pt>
                <c:pt idx="76">
                  <c:v>2.5706921333333326</c:v>
                </c:pt>
                <c:pt idx="77">
                  <c:v>2.5706921333333321</c:v>
                </c:pt>
                <c:pt idx="78">
                  <c:v>2.5706921333333321</c:v>
                </c:pt>
                <c:pt idx="79">
                  <c:v>2.570692133333333</c:v>
                </c:pt>
                <c:pt idx="80">
                  <c:v>2.5706921333333321</c:v>
                </c:pt>
                <c:pt idx="81">
                  <c:v>2.570692133333333</c:v>
                </c:pt>
                <c:pt idx="82">
                  <c:v>2.570692133333333</c:v>
                </c:pt>
                <c:pt idx="83">
                  <c:v>2.5706921333333326</c:v>
                </c:pt>
                <c:pt idx="84">
                  <c:v>2.5706921333333321</c:v>
                </c:pt>
                <c:pt idx="85">
                  <c:v>2.5706921333333326</c:v>
                </c:pt>
                <c:pt idx="86">
                  <c:v>2.570692133333333</c:v>
                </c:pt>
                <c:pt idx="87">
                  <c:v>2.570692133333333</c:v>
                </c:pt>
                <c:pt idx="88">
                  <c:v>2.570692133333333</c:v>
                </c:pt>
                <c:pt idx="89">
                  <c:v>2.5706921333333321</c:v>
                </c:pt>
                <c:pt idx="90">
                  <c:v>2.5706921333333326</c:v>
                </c:pt>
                <c:pt idx="91">
                  <c:v>2.570692133333333</c:v>
                </c:pt>
                <c:pt idx="92">
                  <c:v>2.570692133333333</c:v>
                </c:pt>
                <c:pt idx="93">
                  <c:v>2.5706921333333321</c:v>
                </c:pt>
                <c:pt idx="94">
                  <c:v>2.5706921333333326</c:v>
                </c:pt>
                <c:pt idx="95">
                  <c:v>2.5706921333333326</c:v>
                </c:pt>
                <c:pt idx="96">
                  <c:v>2.5706921333333321</c:v>
                </c:pt>
                <c:pt idx="97">
                  <c:v>2.5706921333333326</c:v>
                </c:pt>
                <c:pt idx="98">
                  <c:v>2.570692133333333</c:v>
                </c:pt>
                <c:pt idx="99">
                  <c:v>2.5706921333333321</c:v>
                </c:pt>
                <c:pt idx="100">
                  <c:v>2.5706921333333326</c:v>
                </c:pt>
                <c:pt idx="101">
                  <c:v>2.570692133333333</c:v>
                </c:pt>
                <c:pt idx="102">
                  <c:v>2.570692133333333</c:v>
                </c:pt>
                <c:pt idx="103">
                  <c:v>2.5706921333333326</c:v>
                </c:pt>
                <c:pt idx="104">
                  <c:v>2.5706921333333326</c:v>
                </c:pt>
                <c:pt idx="105">
                  <c:v>2.5706921333333321</c:v>
                </c:pt>
                <c:pt idx="106">
                  <c:v>2.570692133333333</c:v>
                </c:pt>
                <c:pt idx="107">
                  <c:v>2.5706921333333326</c:v>
                </c:pt>
                <c:pt idx="108">
                  <c:v>2.5706921333333326</c:v>
                </c:pt>
                <c:pt idx="109">
                  <c:v>2.5706921333333326</c:v>
                </c:pt>
                <c:pt idx="110">
                  <c:v>2.5706921333333321</c:v>
                </c:pt>
                <c:pt idx="111">
                  <c:v>113.3565205176693</c:v>
                </c:pt>
                <c:pt idx="112">
                  <c:v>113.3620732126773</c:v>
                </c:pt>
                <c:pt idx="113">
                  <c:v>113.36628914777596</c:v>
                </c:pt>
                <c:pt idx="114">
                  <c:v>113.38726599558395</c:v>
                </c:pt>
                <c:pt idx="115">
                  <c:v>113.40978525867195</c:v>
                </c:pt>
                <c:pt idx="116">
                  <c:v>113.40032511162131</c:v>
                </c:pt>
                <c:pt idx="117">
                  <c:v>113.3864433741013</c:v>
                </c:pt>
                <c:pt idx="118">
                  <c:v>113.40104490541859</c:v>
                </c:pt>
                <c:pt idx="119">
                  <c:v>113.42366699619197</c:v>
                </c:pt>
                <c:pt idx="120">
                  <c:v>113.42027368257592</c:v>
                </c:pt>
                <c:pt idx="121">
                  <c:v>113.40742022190929</c:v>
                </c:pt>
                <c:pt idx="122">
                  <c:v>113.43415542009596</c:v>
                </c:pt>
                <c:pt idx="123">
                  <c:v>113.49924534491194</c:v>
                </c:pt>
                <c:pt idx="124">
                  <c:v>113.56125043916795</c:v>
                </c:pt>
                <c:pt idx="125">
                  <c:v>2.5706921333333326</c:v>
                </c:pt>
                <c:pt idx="126">
                  <c:v>2.5706921333333326</c:v>
                </c:pt>
                <c:pt idx="127">
                  <c:v>2.570692133333333</c:v>
                </c:pt>
                <c:pt idx="128">
                  <c:v>2.5706921333333326</c:v>
                </c:pt>
                <c:pt idx="129">
                  <c:v>2.570692133333333</c:v>
                </c:pt>
                <c:pt idx="130">
                  <c:v>2.5706921333333321</c:v>
                </c:pt>
                <c:pt idx="131">
                  <c:v>2.570692133333333</c:v>
                </c:pt>
                <c:pt idx="132">
                  <c:v>2.570692133333333</c:v>
                </c:pt>
                <c:pt idx="133">
                  <c:v>2.570692133333333</c:v>
                </c:pt>
                <c:pt idx="134">
                  <c:v>2.5706921333333321</c:v>
                </c:pt>
                <c:pt idx="135">
                  <c:v>2.5706921333333321</c:v>
                </c:pt>
                <c:pt idx="136">
                  <c:v>2.570692133333333</c:v>
                </c:pt>
                <c:pt idx="137">
                  <c:v>2.5706921333333321</c:v>
                </c:pt>
                <c:pt idx="138">
                  <c:v>2.5706921333333321</c:v>
                </c:pt>
                <c:pt idx="139">
                  <c:v>2.5706921333333321</c:v>
                </c:pt>
                <c:pt idx="140">
                  <c:v>2.5706921333333321</c:v>
                </c:pt>
                <c:pt idx="141">
                  <c:v>2.5706921333333321</c:v>
                </c:pt>
                <c:pt idx="142">
                  <c:v>2.5706921333333321</c:v>
                </c:pt>
                <c:pt idx="143">
                  <c:v>2.570692133333333</c:v>
                </c:pt>
                <c:pt idx="144">
                  <c:v>2.5706921333333321</c:v>
                </c:pt>
                <c:pt idx="145">
                  <c:v>2.5706921333333321</c:v>
                </c:pt>
                <c:pt idx="146">
                  <c:v>2.5706921333333321</c:v>
                </c:pt>
                <c:pt idx="147">
                  <c:v>2.570692133333333</c:v>
                </c:pt>
                <c:pt idx="148">
                  <c:v>2.5706921333333321</c:v>
                </c:pt>
                <c:pt idx="149">
                  <c:v>2.570692133333333</c:v>
                </c:pt>
                <c:pt idx="150">
                  <c:v>2.5706921333333321</c:v>
                </c:pt>
                <c:pt idx="151">
                  <c:v>2.570692133333333</c:v>
                </c:pt>
                <c:pt idx="152">
                  <c:v>2.5706921333333326</c:v>
                </c:pt>
                <c:pt idx="153">
                  <c:v>2.5706921333333321</c:v>
                </c:pt>
                <c:pt idx="154">
                  <c:v>2.5706921333333326</c:v>
                </c:pt>
                <c:pt idx="155">
                  <c:v>2.5706921333333321</c:v>
                </c:pt>
                <c:pt idx="156">
                  <c:v>2.570692133333333</c:v>
                </c:pt>
                <c:pt idx="157">
                  <c:v>2.5706921333333326</c:v>
                </c:pt>
                <c:pt idx="158">
                  <c:v>2.570692133333333</c:v>
                </c:pt>
                <c:pt idx="159">
                  <c:v>2.5706921333333321</c:v>
                </c:pt>
                <c:pt idx="160">
                  <c:v>2.5706921333333321</c:v>
                </c:pt>
                <c:pt idx="161">
                  <c:v>2.570692133333333</c:v>
                </c:pt>
                <c:pt idx="162">
                  <c:v>2.570692133333333</c:v>
                </c:pt>
                <c:pt idx="163">
                  <c:v>2.5706921333333321</c:v>
                </c:pt>
                <c:pt idx="164">
                  <c:v>2.570692133333333</c:v>
                </c:pt>
                <c:pt idx="165">
                  <c:v>2.5706921333333326</c:v>
                </c:pt>
                <c:pt idx="166">
                  <c:v>2.5706921333333321</c:v>
                </c:pt>
                <c:pt idx="167">
                  <c:v>2.570692133333333</c:v>
                </c:pt>
                <c:pt idx="168">
                  <c:v>2.5706921333333321</c:v>
                </c:pt>
                <c:pt idx="169">
                  <c:v>2.5706921333333321</c:v>
                </c:pt>
                <c:pt idx="170">
                  <c:v>2.5706921333333326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3-4CD2-BACD-9C9D60733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17119"/>
        <c:axId val="116280943"/>
      </c:lineChart>
      <c:catAx>
        <c:axId val="15251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0943"/>
        <c:crosses val="autoZero"/>
        <c:auto val="1"/>
        <c:lblAlgn val="ctr"/>
        <c:lblOffset val="100"/>
        <c:noMultiLvlLbl val="0"/>
      </c:catAx>
      <c:valAx>
        <c:axId val="1162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Pit</a:t>
            </a:r>
            <a:r>
              <a:rPr lang="en-US" baseline="0"/>
              <a:t> Volume (bb)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Sheet1!$AF$14:$AF$182</c:f>
              <c:numCache>
                <c:formatCode>General</c:formatCode>
                <c:ptCount val="169"/>
                <c:pt idx="0">
                  <c:v>-0.64267303333333348</c:v>
                </c:pt>
                <c:pt idx="1">
                  <c:v>-1.2853460666666661</c:v>
                </c:pt>
                <c:pt idx="2">
                  <c:v>-1.9280190999999993</c:v>
                </c:pt>
                <c:pt idx="3">
                  <c:v>-2.5706921333333321</c:v>
                </c:pt>
                <c:pt idx="4">
                  <c:v>-3.2133651666666649</c:v>
                </c:pt>
                <c:pt idx="5">
                  <c:v>-3.8560381999999978</c:v>
                </c:pt>
                <c:pt idx="6">
                  <c:v>-4.4987112333333306</c:v>
                </c:pt>
                <c:pt idx="7">
                  <c:v>-5.1413842666666634</c:v>
                </c:pt>
                <c:pt idx="8">
                  <c:v>-5.7840572999999962</c:v>
                </c:pt>
                <c:pt idx="9">
                  <c:v>-6.4267303333333299</c:v>
                </c:pt>
                <c:pt idx="10">
                  <c:v>-7.0694033666666627</c:v>
                </c:pt>
                <c:pt idx="11">
                  <c:v>-7.7120763999999955</c:v>
                </c:pt>
                <c:pt idx="12">
                  <c:v>-8.3547494333333283</c:v>
                </c:pt>
                <c:pt idx="13">
                  <c:v>-8.9974224666666611</c:v>
                </c:pt>
                <c:pt idx="14">
                  <c:v>-9.6400954999999939</c:v>
                </c:pt>
                <c:pt idx="15">
                  <c:v>-10.282768533333327</c:v>
                </c:pt>
                <c:pt idx="16">
                  <c:v>-10.92544156666666</c:v>
                </c:pt>
                <c:pt idx="17">
                  <c:v>-11.568114599999992</c:v>
                </c:pt>
                <c:pt idx="18">
                  <c:v>-12.210787633333325</c:v>
                </c:pt>
                <c:pt idx="19">
                  <c:v>-12.853460666666658</c:v>
                </c:pt>
                <c:pt idx="20">
                  <c:v>-253.01780253119992</c:v>
                </c:pt>
                <c:pt idx="21">
                  <c:v>-502.27564648088315</c:v>
                </c:pt>
                <c:pt idx="22">
                  <c:v>-760.56240387586649</c:v>
                </c:pt>
                <c:pt idx="23">
                  <c:v>-1027.9098870312998</c:v>
                </c:pt>
                <c:pt idx="24">
                  <c:v>-1028.5525600646331</c:v>
                </c:pt>
                <c:pt idx="25">
                  <c:v>-1029.1952330979664</c:v>
                </c:pt>
                <c:pt idx="26">
                  <c:v>-1029.8379061312996</c:v>
                </c:pt>
                <c:pt idx="27">
                  <c:v>-1030.4805791646329</c:v>
                </c:pt>
                <c:pt idx="28">
                  <c:v>-1031.1232521979662</c:v>
                </c:pt>
                <c:pt idx="29">
                  <c:v>-1031.7659252312994</c:v>
                </c:pt>
                <c:pt idx="30">
                  <c:v>-1032.4085982646327</c:v>
                </c:pt>
                <c:pt idx="31">
                  <c:v>-1033.051271297966</c:v>
                </c:pt>
                <c:pt idx="32">
                  <c:v>-1033.6939443312992</c:v>
                </c:pt>
                <c:pt idx="33">
                  <c:v>-1034.3366173646325</c:v>
                </c:pt>
                <c:pt idx="34">
                  <c:v>-1034.9792903979658</c:v>
                </c:pt>
                <c:pt idx="35">
                  <c:v>-1035.621963431299</c:v>
                </c:pt>
                <c:pt idx="36">
                  <c:v>-1036.2646364646323</c:v>
                </c:pt>
                <c:pt idx="37">
                  <c:v>-1036.9073094979656</c:v>
                </c:pt>
                <c:pt idx="38">
                  <c:v>-1037.5499825312988</c:v>
                </c:pt>
                <c:pt idx="39">
                  <c:v>-1038.1926555646321</c:v>
                </c:pt>
                <c:pt idx="40">
                  <c:v>-1038.8353285979654</c:v>
                </c:pt>
                <c:pt idx="41">
                  <c:v>-1036.2646364646321</c:v>
                </c:pt>
                <c:pt idx="42">
                  <c:v>-1033.6939443312988</c:v>
                </c:pt>
                <c:pt idx="43">
                  <c:v>-1031.1232521979655</c:v>
                </c:pt>
                <c:pt idx="44">
                  <c:v>-1028.5525600646322</c:v>
                </c:pt>
                <c:pt idx="45">
                  <c:v>-1025.9818679312989</c:v>
                </c:pt>
                <c:pt idx="46">
                  <c:v>-1023.4111757979656</c:v>
                </c:pt>
                <c:pt idx="47">
                  <c:v>-1020.8404836646323</c:v>
                </c:pt>
                <c:pt idx="48">
                  <c:v>-1018.269791531299</c:v>
                </c:pt>
                <c:pt idx="49">
                  <c:v>-1015.6990993979657</c:v>
                </c:pt>
                <c:pt idx="50">
                  <c:v>-1013.1284072646324</c:v>
                </c:pt>
                <c:pt idx="51">
                  <c:v>-1010.5577151312991</c:v>
                </c:pt>
                <c:pt idx="52">
                  <c:v>-1007.9870229979658</c:v>
                </c:pt>
                <c:pt idx="53">
                  <c:v>-1005.4163308646325</c:v>
                </c:pt>
                <c:pt idx="54">
                  <c:v>-1002.8456387312992</c:v>
                </c:pt>
                <c:pt idx="55">
                  <c:v>-1000.2749465979659</c:v>
                </c:pt>
                <c:pt idx="56">
                  <c:v>-997.70425446463264</c:v>
                </c:pt>
                <c:pt idx="57">
                  <c:v>-941.43031266452863</c:v>
                </c:pt>
                <c:pt idx="58">
                  <c:v>-885.12521407576867</c:v>
                </c:pt>
                <c:pt idx="59">
                  <c:v>-828.79410008261937</c:v>
                </c:pt>
                <c:pt idx="60">
                  <c:v>-772.44216348319003</c:v>
                </c:pt>
                <c:pt idx="61">
                  <c:v>-716.07362021257939</c:v>
                </c:pt>
                <c:pt idx="62">
                  <c:v>-713.50292807924609</c:v>
                </c:pt>
                <c:pt idx="63">
                  <c:v>-710.93223594591279</c:v>
                </c:pt>
                <c:pt idx="64">
                  <c:v>-708.3615438125795</c:v>
                </c:pt>
                <c:pt idx="65">
                  <c:v>-705.7908516792462</c:v>
                </c:pt>
                <c:pt idx="66">
                  <c:v>-703.22015954591291</c:v>
                </c:pt>
                <c:pt idx="67">
                  <c:v>-700.64946741257961</c:v>
                </c:pt>
                <c:pt idx="68">
                  <c:v>-698.07877527924632</c:v>
                </c:pt>
                <c:pt idx="69">
                  <c:v>-695.50808314591302</c:v>
                </c:pt>
                <c:pt idx="70">
                  <c:v>-692.93739101257972</c:v>
                </c:pt>
                <c:pt idx="71">
                  <c:v>-690.36669887924643</c:v>
                </c:pt>
                <c:pt idx="72">
                  <c:v>-687.79600674591313</c:v>
                </c:pt>
                <c:pt idx="73">
                  <c:v>-685.22531461257984</c:v>
                </c:pt>
                <c:pt idx="74">
                  <c:v>-682.65462247924654</c:v>
                </c:pt>
                <c:pt idx="75">
                  <c:v>-680.08393034591325</c:v>
                </c:pt>
                <c:pt idx="76">
                  <c:v>-677.51323821257995</c:v>
                </c:pt>
                <c:pt idx="77">
                  <c:v>-674.94254607924665</c:v>
                </c:pt>
                <c:pt idx="78">
                  <c:v>-672.37185394591336</c:v>
                </c:pt>
                <c:pt idx="79">
                  <c:v>-669.80116181258006</c:v>
                </c:pt>
                <c:pt idx="80">
                  <c:v>-667.23046967924677</c:v>
                </c:pt>
                <c:pt idx="81">
                  <c:v>-664.65977754591347</c:v>
                </c:pt>
                <c:pt idx="82">
                  <c:v>-662.08908541258018</c:v>
                </c:pt>
                <c:pt idx="83">
                  <c:v>-659.51839327924688</c:v>
                </c:pt>
                <c:pt idx="84">
                  <c:v>-656.94770114591358</c:v>
                </c:pt>
                <c:pt idx="85">
                  <c:v>-654.37700901258029</c:v>
                </c:pt>
                <c:pt idx="86">
                  <c:v>-651.80631687924699</c:v>
                </c:pt>
                <c:pt idx="87">
                  <c:v>-649.2356247459137</c:v>
                </c:pt>
                <c:pt idx="88">
                  <c:v>-646.6649326125804</c:v>
                </c:pt>
                <c:pt idx="89">
                  <c:v>-644.09424047924711</c:v>
                </c:pt>
                <c:pt idx="90">
                  <c:v>-641.52354834591381</c:v>
                </c:pt>
                <c:pt idx="91">
                  <c:v>-638.95285621258051</c:v>
                </c:pt>
                <c:pt idx="92">
                  <c:v>-636.38216407924722</c:v>
                </c:pt>
                <c:pt idx="93">
                  <c:v>-633.81147194591392</c:v>
                </c:pt>
                <c:pt idx="94">
                  <c:v>-631.24077981258063</c:v>
                </c:pt>
                <c:pt idx="95">
                  <c:v>-628.67008767924733</c:v>
                </c:pt>
                <c:pt idx="96">
                  <c:v>-626.09939554591404</c:v>
                </c:pt>
                <c:pt idx="97">
                  <c:v>-623.52870341258074</c:v>
                </c:pt>
                <c:pt idx="98">
                  <c:v>-620.95801127924744</c:v>
                </c:pt>
                <c:pt idx="99">
                  <c:v>-618.38731914591415</c:v>
                </c:pt>
                <c:pt idx="100">
                  <c:v>-615.81662701258085</c:v>
                </c:pt>
                <c:pt idx="101">
                  <c:v>-613.24593487924756</c:v>
                </c:pt>
                <c:pt idx="102">
                  <c:v>-610.67524274591426</c:v>
                </c:pt>
                <c:pt idx="103">
                  <c:v>-608.10455061258097</c:v>
                </c:pt>
                <c:pt idx="104">
                  <c:v>-605.53385847924767</c:v>
                </c:pt>
                <c:pt idx="105">
                  <c:v>-602.96316634591437</c:v>
                </c:pt>
                <c:pt idx="106">
                  <c:v>-600.39247421258108</c:v>
                </c:pt>
                <c:pt idx="107">
                  <c:v>-597.82178207924778</c:v>
                </c:pt>
                <c:pt idx="108">
                  <c:v>-595.25108994591449</c:v>
                </c:pt>
                <c:pt idx="109">
                  <c:v>-481.89456942824518</c:v>
                </c:pt>
                <c:pt idx="110">
                  <c:v>-368.5324962155679</c:v>
                </c:pt>
                <c:pt idx="111">
                  <c:v>-255.16620706779196</c:v>
                </c:pt>
                <c:pt idx="112">
                  <c:v>-141.778941072208</c:v>
                </c:pt>
                <c:pt idx="113">
                  <c:v>-28.369155813536054</c:v>
                </c:pt>
                <c:pt idx="114">
                  <c:v>85.03116929808526</c:v>
                </c:pt>
                <c:pt idx="115">
                  <c:v>198.41761267218658</c:v>
                </c:pt>
                <c:pt idx="116">
                  <c:v>311.81865757760517</c:v>
                </c:pt>
                <c:pt idx="117">
                  <c:v>425.24232457379713</c:v>
                </c:pt>
                <c:pt idx="118">
                  <c:v>538.66259825637303</c:v>
                </c:pt>
                <c:pt idx="119">
                  <c:v>652.07001847828235</c:v>
                </c:pt>
                <c:pt idx="120">
                  <c:v>765.50417389837833</c:v>
                </c:pt>
                <c:pt idx="121">
                  <c:v>879.0034192432903</c:v>
                </c:pt>
                <c:pt idx="122">
                  <c:v>992.5646696824582</c:v>
                </c:pt>
                <c:pt idx="123">
                  <c:v>995.1353618157915</c:v>
                </c:pt>
                <c:pt idx="124">
                  <c:v>997.70605394912479</c:v>
                </c:pt>
                <c:pt idx="125">
                  <c:v>1000.2767460824581</c:v>
                </c:pt>
                <c:pt idx="126">
                  <c:v>1002.8474382157914</c:v>
                </c:pt>
                <c:pt idx="127">
                  <c:v>1005.4181303491247</c:v>
                </c:pt>
                <c:pt idx="128">
                  <c:v>1007.988822482458</c:v>
                </c:pt>
                <c:pt idx="129">
                  <c:v>1010.5595146157913</c:v>
                </c:pt>
                <c:pt idx="130">
                  <c:v>1013.1302067491246</c:v>
                </c:pt>
                <c:pt idx="131">
                  <c:v>1015.7008988824579</c:v>
                </c:pt>
                <c:pt idx="132">
                  <c:v>1018.2715910157912</c:v>
                </c:pt>
                <c:pt idx="133">
                  <c:v>1020.8422831491245</c:v>
                </c:pt>
                <c:pt idx="134">
                  <c:v>1023.4129752824578</c:v>
                </c:pt>
                <c:pt idx="135">
                  <c:v>1025.9836674157912</c:v>
                </c:pt>
                <c:pt idx="136">
                  <c:v>1028.5543595491245</c:v>
                </c:pt>
                <c:pt idx="137">
                  <c:v>1031.1250516824578</c:v>
                </c:pt>
                <c:pt idx="138">
                  <c:v>1033.695743815791</c:v>
                </c:pt>
                <c:pt idx="139">
                  <c:v>1036.2664359491243</c:v>
                </c:pt>
                <c:pt idx="140">
                  <c:v>1038.8371280824576</c:v>
                </c:pt>
                <c:pt idx="141">
                  <c:v>1041.4078202157909</c:v>
                </c:pt>
                <c:pt idx="142">
                  <c:v>1043.9785123491242</c:v>
                </c:pt>
                <c:pt idx="143">
                  <c:v>1046.5492044824575</c:v>
                </c:pt>
                <c:pt idx="144">
                  <c:v>1049.1198966157908</c:v>
                </c:pt>
                <c:pt idx="145">
                  <c:v>1051.6905887491241</c:v>
                </c:pt>
                <c:pt idx="146">
                  <c:v>1054.2612808824574</c:v>
                </c:pt>
                <c:pt idx="147">
                  <c:v>1056.8319730157907</c:v>
                </c:pt>
                <c:pt idx="148">
                  <c:v>1059.402665149124</c:v>
                </c:pt>
                <c:pt idx="149">
                  <c:v>1061.9733572824573</c:v>
                </c:pt>
                <c:pt idx="150">
                  <c:v>1064.5440494157906</c:v>
                </c:pt>
                <c:pt idx="151">
                  <c:v>1067.1147415491239</c:v>
                </c:pt>
                <c:pt idx="152">
                  <c:v>1069.6854336824572</c:v>
                </c:pt>
                <c:pt idx="153">
                  <c:v>1072.2561258157905</c:v>
                </c:pt>
                <c:pt idx="154">
                  <c:v>1074.8268179491238</c:v>
                </c:pt>
                <c:pt idx="155">
                  <c:v>1077.3975100824571</c:v>
                </c:pt>
                <c:pt idx="156">
                  <c:v>1079.9682022157904</c:v>
                </c:pt>
                <c:pt idx="157">
                  <c:v>1082.5388943491237</c:v>
                </c:pt>
                <c:pt idx="158">
                  <c:v>1085.109586482457</c:v>
                </c:pt>
                <c:pt idx="159">
                  <c:v>1087.6802786157903</c:v>
                </c:pt>
                <c:pt idx="160">
                  <c:v>1090.2509707491236</c:v>
                </c:pt>
                <c:pt idx="161">
                  <c:v>1092.8216628824568</c:v>
                </c:pt>
                <c:pt idx="162">
                  <c:v>1095.3923550157901</c:v>
                </c:pt>
                <c:pt idx="163">
                  <c:v>1097.9630471491234</c:v>
                </c:pt>
                <c:pt idx="164">
                  <c:v>1100.5337392824567</c:v>
                </c:pt>
                <c:pt idx="165">
                  <c:v>1103.10443141579</c:v>
                </c:pt>
                <c:pt idx="166">
                  <c:v>1105.6751235491233</c:v>
                </c:pt>
                <c:pt idx="167">
                  <c:v>1108.2458156824566</c:v>
                </c:pt>
                <c:pt idx="168">
                  <c:v>1110.8165078157899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5-49FE-B843-706680B8F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093119"/>
        <c:axId val="130854255"/>
      </c:lineChart>
      <c:catAx>
        <c:axId val="7010931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854255"/>
        <c:crosses val="autoZero"/>
        <c:auto val="1"/>
        <c:lblAlgn val="ctr"/>
        <c:lblOffset val="100"/>
        <c:noMultiLvlLbl val="0"/>
      </c:catAx>
      <c:valAx>
        <c:axId val="1308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9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257175</xdr:colOff>
      <xdr:row>9</xdr:row>
      <xdr:rowOff>1047750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D22CE-F2C8-428B-95AA-24516C8A8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581025</xdr:colOff>
      <xdr:row>0</xdr:row>
      <xdr:rowOff>19050</xdr:rowOff>
    </xdr:from>
    <xdr:to>
      <xdr:col>41</xdr:col>
      <xdr:colOff>771525</xdr:colOff>
      <xdr:row>9</xdr:row>
      <xdr:rowOff>1047750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EB0245-BF91-4791-81BA-16DDD8BAF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342899</xdr:colOff>
      <xdr:row>0</xdr:row>
      <xdr:rowOff>0</xdr:rowOff>
    </xdr:from>
    <xdr:to>
      <xdr:col>36</xdr:col>
      <xdr:colOff>476250</xdr:colOff>
      <xdr:row>9</xdr:row>
      <xdr:rowOff>1076324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972D47-EB62-43BC-A6DC-A32264D4D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0</xdr:row>
      <xdr:rowOff>0</xdr:rowOff>
    </xdr:from>
    <xdr:to>
      <xdr:col>8</xdr:col>
      <xdr:colOff>438151</xdr:colOff>
      <xdr:row>10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ACF344D-0260-4741-B3C2-11331B008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0</xdr:row>
      <xdr:rowOff>0</xdr:rowOff>
    </xdr:from>
    <xdr:to>
      <xdr:col>29</xdr:col>
      <xdr:colOff>190500</xdr:colOff>
      <xdr:row>9</xdr:row>
      <xdr:rowOff>1028700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F48B464-F7F8-4B09-8B89-2D809BF06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428625</xdr:colOff>
      <xdr:row>9</xdr:row>
      <xdr:rowOff>762000</xdr:rowOff>
    </xdr:from>
    <xdr:to>
      <xdr:col>24</xdr:col>
      <xdr:colOff>638175</xdr:colOff>
      <xdr:row>9</xdr:row>
      <xdr:rowOff>1038225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C0A5890-7B41-45C2-971E-8AFF716746F6}"/>
            </a:ext>
          </a:extLst>
        </xdr:cNvPr>
        <xdr:cNvSpPr/>
      </xdr:nvSpPr>
      <xdr:spPr>
        <a:xfrm>
          <a:off x="12753975" y="2476500"/>
          <a:ext cx="1085850" cy="2762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Lost Circulation</a:t>
          </a:r>
        </a:p>
      </xdr:txBody>
    </xdr:sp>
    <xdr:clientData/>
  </xdr:twoCellAnchor>
  <xdr:twoCellAnchor>
    <xdr:from>
      <xdr:col>26</xdr:col>
      <xdr:colOff>561975</xdr:colOff>
      <xdr:row>3</xdr:row>
      <xdr:rowOff>95249</xdr:rowOff>
    </xdr:from>
    <xdr:to>
      <xdr:col>27</xdr:col>
      <xdr:colOff>209550</xdr:colOff>
      <xdr:row>4</xdr:row>
      <xdr:rowOff>133350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D974C0A4-DF56-4CCB-8D72-22BBFA7C9C6B}"/>
            </a:ext>
          </a:extLst>
        </xdr:cNvPr>
        <xdr:cNvSpPr/>
      </xdr:nvSpPr>
      <xdr:spPr>
        <a:xfrm>
          <a:off x="14639925" y="666749"/>
          <a:ext cx="523875" cy="228601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Kick</a:t>
          </a:r>
        </a:p>
      </xdr:txBody>
    </xdr:sp>
    <xdr:clientData/>
  </xdr:twoCellAnchor>
  <xdr:twoCellAnchor>
    <xdr:from>
      <xdr:col>33</xdr:col>
      <xdr:colOff>514350</xdr:colOff>
      <xdr:row>9</xdr:row>
      <xdr:rowOff>1085850</xdr:rowOff>
    </xdr:from>
    <xdr:to>
      <xdr:col>38</xdr:col>
      <xdr:colOff>704850</xdr:colOff>
      <xdr:row>21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070F9A-5C52-4B37-9A46-3A409967E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266700</xdr:colOff>
      <xdr:row>2</xdr:row>
      <xdr:rowOff>152400</xdr:rowOff>
    </xdr:from>
    <xdr:to>
      <xdr:col>24</xdr:col>
      <xdr:colOff>228600</xdr:colOff>
      <xdr:row>4</xdr:row>
      <xdr:rowOff>9525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0F40F33-168A-4A3C-85DF-397466E4776C}"/>
            </a:ext>
          </a:extLst>
        </xdr:cNvPr>
        <xdr:cNvSpPr/>
      </xdr:nvSpPr>
      <xdr:spPr>
        <a:xfrm>
          <a:off x="13468350" y="771525"/>
          <a:ext cx="838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segment 1</a:t>
          </a:r>
        </a:p>
      </xdr:txBody>
    </xdr:sp>
    <xdr:clientData/>
  </xdr:twoCellAnchor>
  <xdr:twoCellAnchor>
    <xdr:from>
      <xdr:col>24</xdr:col>
      <xdr:colOff>219074</xdr:colOff>
      <xdr:row>6</xdr:row>
      <xdr:rowOff>95250</xdr:rowOff>
    </xdr:from>
    <xdr:to>
      <xdr:col>26</xdr:col>
      <xdr:colOff>323849</xdr:colOff>
      <xdr:row>8</xdr:row>
      <xdr:rowOff>133350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6F7258BD-46D3-4C91-9944-7D849BEF4D17}"/>
            </a:ext>
          </a:extLst>
        </xdr:cNvPr>
        <xdr:cNvSpPr/>
      </xdr:nvSpPr>
      <xdr:spPr>
        <a:xfrm>
          <a:off x="14297024" y="1476375"/>
          <a:ext cx="981075" cy="4191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Segment 2</a:t>
          </a:r>
        </a:p>
      </xdr:txBody>
    </xdr:sp>
    <xdr:clientData/>
  </xdr:twoCellAnchor>
  <xdr:twoCellAnchor editAs="oneCell">
    <xdr:from>
      <xdr:col>11</xdr:col>
      <xdr:colOff>733425</xdr:colOff>
      <xdr:row>2</xdr:row>
      <xdr:rowOff>47941</xdr:rowOff>
    </xdr:from>
    <xdr:to>
      <xdr:col>19</xdr:col>
      <xdr:colOff>7523</xdr:colOff>
      <xdr:row>9</xdr:row>
      <xdr:rowOff>961308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452FDC-7F88-4CE8-88AF-05DFA0798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29875" y="676591"/>
          <a:ext cx="6284498" cy="22468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A6F4-8ED0-46E7-A39E-34EE46C31849}">
  <dimension ref="A1:AF182"/>
  <sheetViews>
    <sheetView tabSelected="1" topLeftCell="G11" workbookViewId="0">
      <selection activeCell="M32" sqref="M32"/>
    </sheetView>
  </sheetViews>
  <sheetFormatPr defaultColWidth="13.140625" defaultRowHeight="15" x14ac:dyDescent="0.25"/>
  <cols>
    <col min="8" max="8" width="27.140625" bestFit="1" customWidth="1"/>
  </cols>
  <sheetData>
    <row r="1" spans="1:32" ht="33.75" x14ac:dyDescent="0.5">
      <c r="G1" s="2"/>
    </row>
    <row r="2" spans="1:32" ht="15.75" x14ac:dyDescent="0.25">
      <c r="H2" t="s">
        <v>23</v>
      </c>
      <c r="I2">
        <v>0.7</v>
      </c>
      <c r="J2" t="s">
        <v>5</v>
      </c>
      <c r="M2" t="s">
        <v>41</v>
      </c>
      <c r="N2" s="5">
        <v>9.8066499999999994</v>
      </c>
      <c r="O2" t="s">
        <v>42</v>
      </c>
    </row>
    <row r="3" spans="1:32" x14ac:dyDescent="0.25">
      <c r="H3" t="s">
        <v>4</v>
      </c>
      <c r="I3">
        <v>0.5</v>
      </c>
      <c r="J3" t="s">
        <v>5</v>
      </c>
    </row>
    <row r="4" spans="1:32" x14ac:dyDescent="0.25">
      <c r="H4" t="s">
        <v>6</v>
      </c>
      <c r="I4">
        <v>200</v>
      </c>
      <c r="J4" t="s">
        <v>8</v>
      </c>
    </row>
    <row r="5" spans="1:32" x14ac:dyDescent="0.25">
      <c r="H5" t="s">
        <v>12</v>
      </c>
      <c r="J5">
        <v>500</v>
      </c>
    </row>
    <row r="6" spans="1:32" x14ac:dyDescent="0.25">
      <c r="H6" t="s">
        <v>14</v>
      </c>
      <c r="I6">
        <v>0.45</v>
      </c>
      <c r="J6" t="s">
        <v>5</v>
      </c>
    </row>
    <row r="7" spans="1:32" x14ac:dyDescent="0.25">
      <c r="H7" t="s">
        <v>17</v>
      </c>
      <c r="I7">
        <v>0.433</v>
      </c>
      <c r="J7" t="s">
        <v>5</v>
      </c>
    </row>
    <row r="8" spans="1:32" x14ac:dyDescent="0.25">
      <c r="H8" t="s">
        <v>20</v>
      </c>
      <c r="I8">
        <v>3</v>
      </c>
      <c r="J8" t="s">
        <v>19</v>
      </c>
    </row>
    <row r="9" spans="1:32" x14ac:dyDescent="0.25">
      <c r="H9" t="s">
        <v>21</v>
      </c>
      <c r="I9">
        <v>1</v>
      </c>
      <c r="J9" t="s">
        <v>22</v>
      </c>
    </row>
    <row r="10" spans="1:32" ht="90" x14ac:dyDescent="0.25">
      <c r="H10" t="s">
        <v>10</v>
      </c>
      <c r="W10" s="1" t="s">
        <v>18</v>
      </c>
    </row>
    <row r="11" spans="1:32" s="1" customFormat="1" ht="60" x14ac:dyDescent="0.25">
      <c r="A11" s="1" t="s">
        <v>34</v>
      </c>
      <c r="B11" s="1" t="s">
        <v>33</v>
      </c>
      <c r="C11" s="1" t="s">
        <v>0</v>
      </c>
      <c r="D11" s="1" t="s">
        <v>1</v>
      </c>
      <c r="E11" s="1" t="s">
        <v>2</v>
      </c>
      <c r="F11" s="1" t="s">
        <v>3</v>
      </c>
      <c r="G11" s="1" t="s">
        <v>32</v>
      </c>
      <c r="H11" s="1" t="s">
        <v>35</v>
      </c>
      <c r="I11" s="1" t="s">
        <v>7</v>
      </c>
      <c r="J11" s="1" t="s">
        <v>9</v>
      </c>
      <c r="K11" s="1" t="s">
        <v>47</v>
      </c>
      <c r="L11" s="1" t="s">
        <v>48</v>
      </c>
      <c r="M11" s="1" t="s">
        <v>11</v>
      </c>
      <c r="N11" s="1" t="s">
        <v>36</v>
      </c>
      <c r="O11" s="1" t="s">
        <v>38</v>
      </c>
      <c r="P11" s="1" t="s">
        <v>37</v>
      </c>
      <c r="Q11" s="1" t="s">
        <v>39</v>
      </c>
      <c r="R11" s="1" t="s">
        <v>40</v>
      </c>
      <c r="S11" s="1" t="s">
        <v>43</v>
      </c>
      <c r="T11" s="4" t="s">
        <v>13</v>
      </c>
      <c r="U11" s="4" t="s">
        <v>44</v>
      </c>
      <c r="V11" s="1" t="s">
        <v>15</v>
      </c>
      <c r="W11" s="1" t="s">
        <v>16</v>
      </c>
      <c r="X11" s="3" t="s">
        <v>45</v>
      </c>
      <c r="Y11" s="1" t="s">
        <v>46</v>
      </c>
      <c r="Z11" s="1" t="s">
        <v>49</v>
      </c>
      <c r="AA11" s="1" t="s">
        <v>24</v>
      </c>
      <c r="AB11" s="1" t="s">
        <v>25</v>
      </c>
      <c r="AC11" s="1" t="s">
        <v>26</v>
      </c>
      <c r="AD11" s="1" t="s">
        <v>27</v>
      </c>
      <c r="AE11" s="1" t="s">
        <v>30</v>
      </c>
      <c r="AF11" s="1" t="s">
        <v>31</v>
      </c>
    </row>
    <row r="12" spans="1:3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H12">
        <f>B12*$I$3+G12</f>
        <v>0</v>
      </c>
      <c r="I12">
        <v>0</v>
      </c>
      <c r="J12">
        <v>0</v>
      </c>
      <c r="K12">
        <f>CONVERT(I12,"ft","m")/CONVERT(1,"hr","sec")</f>
        <v>0</v>
      </c>
      <c r="L12">
        <f>MIN(M12,3)</f>
        <v>1</v>
      </c>
      <c r="M12">
        <v>1</v>
      </c>
      <c r="N12">
        <f>CONVERT(M12,"ft","m")/CONVERT(1,"day","sec")</f>
        <v>3.5277777777777779E-6</v>
      </c>
      <c r="O12">
        <f>42*0.001</f>
        <v>4.2000000000000003E-2</v>
      </c>
      <c r="P12">
        <v>800</v>
      </c>
      <c r="Q12">
        <f>O12/P12</f>
        <v>5.2500000000000002E-5</v>
      </c>
      <c r="R12">
        <f>N12*Q12/(P12*$N$2)</f>
        <v>2.3607492534827562E-14</v>
      </c>
      <c r="S12">
        <f>R12/9.86923266716E-16</f>
        <v>23.920291810914339</v>
      </c>
      <c r="T12">
        <v>0</v>
      </c>
      <c r="U12">
        <f>T12*0.0689476</f>
        <v>0</v>
      </c>
      <c r="V12">
        <f t="shared" ref="V12:V43" si="0">T12-H12</f>
        <v>0</v>
      </c>
      <c r="W12">
        <f>$I$7*V12</f>
        <v>0</v>
      </c>
      <c r="X12">
        <f t="shared" ref="X12:X43" si="1">M12*(W12*$I$9/$I$8)</f>
        <v>0</v>
      </c>
      <c r="Y12">
        <v>0</v>
      </c>
      <c r="Z12">
        <f>Y12*0.18</f>
        <v>0</v>
      </c>
      <c r="AA12" t="s">
        <v>28</v>
      </c>
      <c r="AB12">
        <f>X12*J12</f>
        <v>0</v>
      </c>
      <c r="AC12">
        <f>AB12*0.178108</f>
        <v>0</v>
      </c>
      <c r="AD12">
        <f>AC12</f>
        <v>0</v>
      </c>
    </row>
    <row r="13" spans="1:32" x14ac:dyDescent="0.25">
      <c r="A13">
        <v>2292</v>
      </c>
      <c r="B13">
        <v>2292</v>
      </c>
      <c r="C13">
        <v>0</v>
      </c>
      <c r="D13">
        <v>0</v>
      </c>
      <c r="E13">
        <v>0</v>
      </c>
      <c r="F13">
        <v>0</v>
      </c>
      <c r="H13">
        <f t="shared" ref="H13:H76" si="2">B13*$I$3+G13</f>
        <v>1146</v>
      </c>
      <c r="I13">
        <f>500/24</f>
        <v>20.833333333333332</v>
      </c>
      <c r="J13">
        <f>J12+I13/24</f>
        <v>0.86805555555555547</v>
      </c>
      <c r="K13">
        <f t="shared" ref="K13:K76" si="3">CONVERT(I13,"ft","m")/CONVERT(1,"hr","sec")</f>
        <v>1.7638888888888888E-3</v>
      </c>
      <c r="L13">
        <f t="shared" ref="L13:L76" si="4">MIN(M13,3)</f>
        <v>0.2181500872600349</v>
      </c>
      <c r="M13">
        <f>1/B13*$J$5</f>
        <v>0.2181500872600349</v>
      </c>
      <c r="N13">
        <f t="shared" ref="N13:N76" si="5">CONVERT(M13,"ft","m")/CONVERT(1,"day","sec")</f>
        <v>7.6958503005623422E-7</v>
      </c>
      <c r="O13">
        <f t="shared" ref="O13:O76" si="6">42*0.001</f>
        <v>4.2000000000000003E-2</v>
      </c>
      <c r="P13">
        <v>800</v>
      </c>
      <c r="Q13">
        <f t="shared" ref="Q13:Q19" si="7">O13/P13</f>
        <v>5.2500000000000002E-5</v>
      </c>
      <c r="R13">
        <f t="shared" ref="R13:R19" si="8">N13*Q13/(P13*$N$2)</f>
        <v>5.1499765564632541E-15</v>
      </c>
      <c r="S13">
        <f t="shared" ref="S13:S76" si="9">R13/9.86923266716E-16</f>
        <v>5.2182137458364606</v>
      </c>
      <c r="T13">
        <f t="shared" ref="T13:T54" si="10">B13*$I$6</f>
        <v>1031.4000000000001</v>
      </c>
      <c r="U13">
        <f t="shared" ref="U13:U76" si="11">T13*0.0689476</f>
        <v>71.112554639999999</v>
      </c>
      <c r="V13">
        <f t="shared" si="0"/>
        <v>-114.59999999999991</v>
      </c>
      <c r="W13">
        <f t="shared" ref="W13:W76" si="12">$I$7*V13</f>
        <v>-49.621799999999958</v>
      </c>
      <c r="X13">
        <f t="shared" si="1"/>
        <v>-3.6083333333333303</v>
      </c>
      <c r="Y13">
        <f>X13+Y12</f>
        <v>-3.6083333333333303</v>
      </c>
      <c r="Z13">
        <f t="shared" ref="Z13:Z76" si="13">Y13*0.18</f>
        <v>-0.64949999999999941</v>
      </c>
      <c r="AA13" t="s">
        <v>28</v>
      </c>
      <c r="AB13">
        <f t="shared" ref="AB13:AB44" si="14">X13*(J13-J12)</f>
        <v>-3.1322337962962932</v>
      </c>
      <c r="AC13">
        <f t="shared" ref="AC13:AC76" si="15">AB13*0.178108</f>
        <v>-0.55787589699074014</v>
      </c>
      <c r="AD13">
        <f>AD12+AC13</f>
        <v>-0.55787589699074014</v>
      </c>
      <c r="AE13">
        <f t="shared" ref="AE13:AE44" si="16">AC13/(J13-J12)</f>
        <v>-0.6426730333333327</v>
      </c>
    </row>
    <row r="14" spans="1:32" x14ac:dyDescent="0.25">
      <c r="A14">
        <v>2364</v>
      </c>
      <c r="B14">
        <v>2364</v>
      </c>
      <c r="C14">
        <v>-0.35</v>
      </c>
      <c r="D14">
        <v>-0.24</v>
      </c>
      <c r="E14">
        <v>0.68</v>
      </c>
      <c r="F14">
        <v>235.55</v>
      </c>
      <c r="H14">
        <f t="shared" si="2"/>
        <v>1182</v>
      </c>
      <c r="I14">
        <f t="shared" ref="I14:I77" si="17">500/24</f>
        <v>20.833333333333332</v>
      </c>
      <c r="J14">
        <f t="shared" ref="J14:J77" si="18">J13+I14/24</f>
        <v>1.7361111111111109</v>
      </c>
      <c r="K14">
        <f t="shared" si="3"/>
        <v>1.7638888888888888E-3</v>
      </c>
      <c r="L14">
        <f t="shared" si="4"/>
        <v>0.21150592216582065</v>
      </c>
      <c r="M14">
        <f t="shared" ref="M14:M77" si="19">1/B14*$J$5</f>
        <v>0.21150592216582065</v>
      </c>
      <c r="N14">
        <f t="shared" si="5"/>
        <v>7.4614589208497834E-7</v>
      </c>
      <c r="O14">
        <f t="shared" si="6"/>
        <v>4.2000000000000003E-2</v>
      </c>
      <c r="P14">
        <v>800</v>
      </c>
      <c r="Q14">
        <f t="shared" si="7"/>
        <v>5.2500000000000002E-5</v>
      </c>
      <c r="R14">
        <f t="shared" si="8"/>
        <v>4.9931244786014294E-15</v>
      </c>
      <c r="S14">
        <f t="shared" si="9"/>
        <v>5.0592833779429647</v>
      </c>
      <c r="T14">
        <f t="shared" si="10"/>
        <v>1063.8</v>
      </c>
      <c r="U14">
        <f t="shared" si="11"/>
        <v>73.346456879999991</v>
      </c>
      <c r="V14">
        <f t="shared" si="0"/>
        <v>-118.20000000000005</v>
      </c>
      <c r="W14">
        <f t="shared" si="12"/>
        <v>-51.18060000000002</v>
      </c>
      <c r="X14">
        <f t="shared" si="1"/>
        <v>-3.6083333333333347</v>
      </c>
      <c r="Y14">
        <f t="shared" ref="Y14:Y77" si="20">X14+Y13</f>
        <v>-7.216666666666665</v>
      </c>
      <c r="Z14">
        <v>377298538063004</v>
      </c>
      <c r="AA14" t="s">
        <v>28</v>
      </c>
      <c r="AB14">
        <f t="shared" si="14"/>
        <v>-3.1322337962962972</v>
      </c>
      <c r="AC14">
        <f>AB14*0.178108</f>
        <v>-0.5578758969907408</v>
      </c>
      <c r="AD14">
        <f t="shared" ref="AD14:AD77" si="21">AD13+AC14</f>
        <v>-1.1157517939814809</v>
      </c>
      <c r="AE14">
        <f t="shared" si="16"/>
        <v>-0.64267303333333348</v>
      </c>
      <c r="AF14">
        <f>AE14+AF13</f>
        <v>-0.64267303333333348</v>
      </c>
    </row>
    <row r="15" spans="1:32" x14ac:dyDescent="0.25">
      <c r="A15">
        <v>2648</v>
      </c>
      <c r="B15">
        <v>2647.98</v>
      </c>
      <c r="C15">
        <v>-2.91</v>
      </c>
      <c r="D15">
        <v>-1.26</v>
      </c>
      <c r="E15">
        <v>0.47</v>
      </c>
      <c r="F15">
        <v>266.89999999999998</v>
      </c>
      <c r="H15">
        <f>B15*$I$3+G15</f>
        <v>1323.99</v>
      </c>
      <c r="I15">
        <f t="shared" si="17"/>
        <v>20.833333333333332</v>
      </c>
      <c r="J15">
        <f t="shared" si="18"/>
        <v>2.6041666666666665</v>
      </c>
      <c r="K15">
        <f t="shared" si="3"/>
        <v>1.7638888888888888E-3</v>
      </c>
      <c r="L15">
        <f t="shared" si="4"/>
        <v>0.18882317842279775</v>
      </c>
      <c r="M15">
        <f t="shared" si="19"/>
        <v>0.18882317842279775</v>
      </c>
      <c r="N15">
        <f t="shared" si="5"/>
        <v>6.6612621276931425E-7</v>
      </c>
      <c r="O15">
        <f t="shared" si="6"/>
        <v>4.2000000000000003E-2</v>
      </c>
      <c r="P15">
        <v>800</v>
      </c>
      <c r="Q15">
        <f t="shared" si="7"/>
        <v>5.2500000000000002E-5</v>
      </c>
      <c r="R15">
        <f t="shared" si="8"/>
        <v>4.4576417750186101E-15</v>
      </c>
      <c r="S15">
        <f t="shared" si="9"/>
        <v>4.516705528537666</v>
      </c>
      <c r="T15">
        <f t="shared" si="10"/>
        <v>1191.5910000000001</v>
      </c>
      <c r="U15">
        <f t="shared" si="11"/>
        <v>82.15733963160001</v>
      </c>
      <c r="V15">
        <f t="shared" si="0"/>
        <v>-132.39899999999989</v>
      </c>
      <c r="W15">
        <f t="shared" si="12"/>
        <v>-57.328766999999949</v>
      </c>
      <c r="X15">
        <f t="shared" si="1"/>
        <v>-3.6083333333333298</v>
      </c>
      <c r="Y15">
        <f t="shared" si="20"/>
        <v>-10.824999999999996</v>
      </c>
      <c r="Z15">
        <f t="shared" si="13"/>
        <v>-1.9484999999999992</v>
      </c>
      <c r="AA15" t="s">
        <v>28</v>
      </c>
      <c r="AB15">
        <f t="shared" si="14"/>
        <v>-3.1322337962962932</v>
      </c>
      <c r="AC15">
        <f t="shared" si="15"/>
        <v>-0.55787589699074014</v>
      </c>
      <c r="AD15">
        <f t="shared" si="21"/>
        <v>-1.673627690972221</v>
      </c>
      <c r="AE15">
        <f t="shared" si="16"/>
        <v>-0.64267303333333259</v>
      </c>
      <c r="AF15">
        <f t="shared" ref="AF15:AF78" si="22">AE15+AF14</f>
        <v>-1.2853460666666661</v>
      </c>
    </row>
    <row r="16" spans="1:32" x14ac:dyDescent="0.25">
      <c r="A16">
        <v>2932</v>
      </c>
      <c r="B16">
        <v>2931.96</v>
      </c>
      <c r="C16">
        <v>-6.19</v>
      </c>
      <c r="D16">
        <v>-0.97</v>
      </c>
      <c r="E16">
        <v>0.87</v>
      </c>
      <c r="F16">
        <v>279.48</v>
      </c>
      <c r="H16">
        <f t="shared" si="2"/>
        <v>1465.98</v>
      </c>
      <c r="I16">
        <f t="shared" si="17"/>
        <v>20.833333333333332</v>
      </c>
      <c r="J16">
        <f t="shared" si="18"/>
        <v>3.4722222222222219</v>
      </c>
      <c r="K16">
        <f t="shared" si="3"/>
        <v>1.7638888888888888E-3</v>
      </c>
      <c r="L16">
        <f t="shared" si="4"/>
        <v>0.1705343865537047</v>
      </c>
      <c r="M16">
        <f t="shared" si="19"/>
        <v>0.1705343865537047</v>
      </c>
      <c r="N16">
        <f t="shared" si="5"/>
        <v>6.0160741923112491E-7</v>
      </c>
      <c r="O16">
        <f t="shared" si="6"/>
        <v>4.2000000000000003E-2</v>
      </c>
      <c r="P16">
        <v>800</v>
      </c>
      <c r="Q16">
        <f t="shared" si="7"/>
        <v>5.2500000000000002E-5</v>
      </c>
      <c r="R16">
        <f t="shared" si="8"/>
        <v>4.0258892574979807E-15</v>
      </c>
      <c r="S16">
        <f t="shared" si="9"/>
        <v>4.0792322901598821</v>
      </c>
      <c r="T16">
        <f t="shared" si="10"/>
        <v>1319.3820000000001</v>
      </c>
      <c r="U16">
        <f t="shared" si="11"/>
        <v>90.968222383200001</v>
      </c>
      <c r="V16">
        <f t="shared" si="0"/>
        <v>-146.59799999999996</v>
      </c>
      <c r="W16">
        <f t="shared" si="12"/>
        <v>-63.476933999999979</v>
      </c>
      <c r="X16">
        <f t="shared" si="1"/>
        <v>-3.6083333333333325</v>
      </c>
      <c r="Y16">
        <f t="shared" si="20"/>
        <v>-14.433333333333328</v>
      </c>
      <c r="Z16">
        <f t="shared" si="13"/>
        <v>-2.597999999999999</v>
      </c>
      <c r="AA16" t="s">
        <v>28</v>
      </c>
      <c r="AB16">
        <f t="shared" si="14"/>
        <v>-3.1322337962962949</v>
      </c>
      <c r="AC16">
        <f t="shared" si="15"/>
        <v>-0.55787589699074047</v>
      </c>
      <c r="AD16">
        <f t="shared" si="21"/>
        <v>-2.2315035879629614</v>
      </c>
      <c r="AE16">
        <f t="shared" si="16"/>
        <v>-0.64267303333333314</v>
      </c>
      <c r="AF16">
        <f t="shared" si="22"/>
        <v>-1.9280190999999993</v>
      </c>
    </row>
    <row r="17" spans="1:32" x14ac:dyDescent="0.25">
      <c r="A17">
        <v>3216</v>
      </c>
      <c r="B17">
        <v>3215.93</v>
      </c>
      <c r="C17">
        <v>-10.47</v>
      </c>
      <c r="D17">
        <v>-0.12</v>
      </c>
      <c r="E17">
        <v>0.89</v>
      </c>
      <c r="F17">
        <v>282.76</v>
      </c>
      <c r="H17">
        <f t="shared" si="2"/>
        <v>1607.9649999999999</v>
      </c>
      <c r="I17">
        <f t="shared" si="17"/>
        <v>20.833333333333332</v>
      </c>
      <c r="J17">
        <f t="shared" si="18"/>
        <v>4.3402777777777777</v>
      </c>
      <c r="K17">
        <f t="shared" si="3"/>
        <v>1.7638888888888888E-3</v>
      </c>
      <c r="L17">
        <f t="shared" si="4"/>
        <v>0.15547602093329146</v>
      </c>
      <c r="M17">
        <f t="shared" si="19"/>
        <v>0.15547602093329146</v>
      </c>
      <c r="N17">
        <f t="shared" si="5"/>
        <v>5.4848485162577811E-7</v>
      </c>
      <c r="O17">
        <f t="shared" si="6"/>
        <v>4.2000000000000003E-2</v>
      </c>
      <c r="P17">
        <v>800</v>
      </c>
      <c r="Q17">
        <f t="shared" si="7"/>
        <v>5.2500000000000002E-5</v>
      </c>
      <c r="R17">
        <f t="shared" si="8"/>
        <v>3.6703990035273711E-15</v>
      </c>
      <c r="S17">
        <f t="shared" si="9"/>
        <v>3.7190317903241574</v>
      </c>
      <c r="T17">
        <f t="shared" si="10"/>
        <v>1447.1685</v>
      </c>
      <c r="U17">
        <f t="shared" si="11"/>
        <v>99.778794870599995</v>
      </c>
      <c r="V17">
        <f t="shared" si="0"/>
        <v>-160.79649999999992</v>
      </c>
      <c r="W17">
        <f t="shared" si="12"/>
        <v>-69.624884499999965</v>
      </c>
      <c r="X17">
        <f t="shared" si="1"/>
        <v>-3.6083333333333316</v>
      </c>
      <c r="Y17">
        <f t="shared" si="20"/>
        <v>-18.041666666666661</v>
      </c>
      <c r="Z17">
        <f t="shared" si="13"/>
        <v>-3.2474999999999987</v>
      </c>
      <c r="AA17" t="s">
        <v>28</v>
      </c>
      <c r="AB17">
        <f t="shared" si="14"/>
        <v>-3.1322337962962958</v>
      </c>
      <c r="AC17">
        <f t="shared" si="15"/>
        <v>-0.55787589699074058</v>
      </c>
      <c r="AD17">
        <f t="shared" si="21"/>
        <v>-2.7893794849537019</v>
      </c>
      <c r="AE17">
        <f t="shared" si="16"/>
        <v>-0.64267303333333292</v>
      </c>
      <c r="AF17">
        <f t="shared" si="22"/>
        <v>-2.5706921333333321</v>
      </c>
    </row>
    <row r="18" spans="1:32" x14ac:dyDescent="0.25">
      <c r="A18">
        <v>3501</v>
      </c>
      <c r="B18">
        <v>3500.88</v>
      </c>
      <c r="C18">
        <v>-15.56</v>
      </c>
      <c r="D18">
        <v>0.2</v>
      </c>
      <c r="E18">
        <v>1.18</v>
      </c>
      <c r="F18">
        <v>266.79000000000002</v>
      </c>
      <c r="H18">
        <f t="shared" si="2"/>
        <v>1750.44</v>
      </c>
      <c r="I18">
        <f t="shared" si="17"/>
        <v>20.833333333333332</v>
      </c>
      <c r="J18">
        <f t="shared" si="18"/>
        <v>5.208333333333333</v>
      </c>
      <c r="K18">
        <f t="shared" si="3"/>
        <v>1.7638888888888888E-3</v>
      </c>
      <c r="L18">
        <f t="shared" si="4"/>
        <v>0.14282123351842965</v>
      </c>
      <c r="M18">
        <f t="shared" si="19"/>
        <v>0.14282123351842965</v>
      </c>
      <c r="N18">
        <f t="shared" si="5"/>
        <v>5.0384157380112681E-7</v>
      </c>
      <c r="O18">
        <f t="shared" si="6"/>
        <v>4.2000000000000003E-2</v>
      </c>
      <c r="P18">
        <v>800</v>
      </c>
      <c r="Q18">
        <f t="shared" si="7"/>
        <v>5.2500000000000002E-5</v>
      </c>
      <c r="R18">
        <f t="shared" si="8"/>
        <v>3.3716512041011917E-15</v>
      </c>
      <c r="S18">
        <f t="shared" si="9"/>
        <v>3.4163255825555772</v>
      </c>
      <c r="T18">
        <f t="shared" si="10"/>
        <v>1575.3960000000002</v>
      </c>
      <c r="U18">
        <f t="shared" si="11"/>
        <v>108.61977324960002</v>
      </c>
      <c r="V18">
        <f t="shared" si="0"/>
        <v>-175.04399999999987</v>
      </c>
      <c r="W18">
        <f t="shared" si="12"/>
        <v>-75.794051999999937</v>
      </c>
      <c r="X18">
        <f t="shared" si="1"/>
        <v>-3.6083333333333303</v>
      </c>
      <c r="Y18">
        <f t="shared" si="20"/>
        <v>-21.649999999999991</v>
      </c>
      <c r="Z18">
        <f t="shared" si="13"/>
        <v>-3.8969999999999985</v>
      </c>
      <c r="AA18" t="s">
        <v>28</v>
      </c>
      <c r="AB18">
        <f t="shared" si="14"/>
        <v>-3.1322337962962927</v>
      </c>
      <c r="AC18">
        <f t="shared" si="15"/>
        <v>-0.55787589699074003</v>
      </c>
      <c r="AD18">
        <f t="shared" si="21"/>
        <v>-3.3472553819444419</v>
      </c>
      <c r="AE18">
        <f t="shared" si="16"/>
        <v>-0.6426730333333327</v>
      </c>
      <c r="AF18">
        <f t="shared" si="22"/>
        <v>-3.2133651666666649</v>
      </c>
    </row>
    <row r="19" spans="1:32" x14ac:dyDescent="0.25">
      <c r="A19">
        <v>3784</v>
      </c>
      <c r="B19">
        <v>3783.85</v>
      </c>
      <c r="C19">
        <v>-19.97</v>
      </c>
      <c r="D19">
        <v>0.15</v>
      </c>
      <c r="E19">
        <v>0.61</v>
      </c>
      <c r="F19">
        <v>274.20999999999998</v>
      </c>
      <c r="H19">
        <f t="shared" si="2"/>
        <v>1891.925</v>
      </c>
      <c r="I19">
        <f t="shared" si="17"/>
        <v>20.833333333333332</v>
      </c>
      <c r="J19">
        <f t="shared" si="18"/>
        <v>6.0763888888888884</v>
      </c>
      <c r="K19">
        <f t="shared" si="3"/>
        <v>1.7638888888888888E-3</v>
      </c>
      <c r="L19">
        <f t="shared" si="4"/>
        <v>0.13214054468332517</v>
      </c>
      <c r="M19">
        <f t="shared" si="19"/>
        <v>0.13214054468332517</v>
      </c>
      <c r="N19">
        <f t="shared" si="5"/>
        <v>4.6616247707728596E-7</v>
      </c>
      <c r="O19">
        <f t="shared" si="6"/>
        <v>4.2000000000000003E-2</v>
      </c>
      <c r="P19">
        <v>800</v>
      </c>
      <c r="Q19">
        <f t="shared" si="7"/>
        <v>5.2500000000000002E-5</v>
      </c>
      <c r="R19">
        <f t="shared" si="8"/>
        <v>3.1195069221596462E-15</v>
      </c>
      <c r="S19">
        <f t="shared" si="9"/>
        <v>3.1608403888783028</v>
      </c>
      <c r="T19">
        <f t="shared" si="10"/>
        <v>1702.7325000000001</v>
      </c>
      <c r="U19">
        <f t="shared" si="11"/>
        <v>117.39931931700001</v>
      </c>
      <c r="V19">
        <f t="shared" si="0"/>
        <v>-189.19249999999988</v>
      </c>
      <c r="W19">
        <f t="shared" si="12"/>
        <v>-81.92035249999995</v>
      </c>
      <c r="X19">
        <f t="shared" si="1"/>
        <v>-3.6083333333333307</v>
      </c>
      <c r="Y19">
        <f t="shared" si="20"/>
        <v>-25.258333333333322</v>
      </c>
      <c r="Z19">
        <f t="shared" si="13"/>
        <v>-4.5464999999999982</v>
      </c>
      <c r="AA19" t="s">
        <v>28</v>
      </c>
      <c r="AB19">
        <f t="shared" si="14"/>
        <v>-3.1322337962962932</v>
      </c>
      <c r="AC19">
        <f t="shared" si="15"/>
        <v>-0.55787589699074014</v>
      </c>
      <c r="AD19">
        <f t="shared" si="21"/>
        <v>-3.905131278935182</v>
      </c>
      <c r="AE19">
        <f t="shared" si="16"/>
        <v>-0.64267303333333281</v>
      </c>
      <c r="AF19">
        <f t="shared" si="22"/>
        <v>-3.8560381999999978</v>
      </c>
    </row>
    <row r="20" spans="1:32" x14ac:dyDescent="0.25">
      <c r="A20">
        <v>4069</v>
      </c>
      <c r="B20">
        <v>4068.83</v>
      </c>
      <c r="C20">
        <v>-22.97</v>
      </c>
      <c r="D20">
        <v>1.22</v>
      </c>
      <c r="E20">
        <v>0.71</v>
      </c>
      <c r="F20">
        <v>302.83999999999997</v>
      </c>
      <c r="H20">
        <f t="shared" si="2"/>
        <v>2034.415</v>
      </c>
      <c r="I20">
        <f t="shared" si="17"/>
        <v>20.833333333333332</v>
      </c>
      <c r="J20">
        <f t="shared" si="18"/>
        <v>6.9444444444444438</v>
      </c>
      <c r="K20">
        <f t="shared" si="3"/>
        <v>1.7638888888888888E-3</v>
      </c>
      <c r="L20">
        <f t="shared" si="4"/>
        <v>0.12288544864248445</v>
      </c>
      <c r="M20">
        <f t="shared" si="19"/>
        <v>0.12288544864248445</v>
      </c>
      <c r="N20">
        <f t="shared" si="5"/>
        <v>4.3351255493320904E-7</v>
      </c>
      <c r="O20">
        <f t="shared" si="6"/>
        <v>4.2000000000000003E-2</v>
      </c>
      <c r="P20">
        <v>800</v>
      </c>
      <c r="Q20">
        <f t="shared" ref="Q20:Q83" si="23">O20/P20</f>
        <v>5.2500000000000002E-5</v>
      </c>
      <c r="R20">
        <f t="shared" ref="R20:R83" si="24">N20*Q20/(P20*$N$2)</f>
        <v>2.9010173114663872E-15</v>
      </c>
      <c r="S20">
        <f t="shared" si="9"/>
        <v>2.9394557908433554</v>
      </c>
      <c r="T20">
        <f t="shared" si="10"/>
        <v>1830.9735000000001</v>
      </c>
      <c r="U20">
        <f t="shared" si="11"/>
        <v>126.2412284886</v>
      </c>
      <c r="V20">
        <f t="shared" si="0"/>
        <v>-203.44149999999991</v>
      </c>
      <c r="W20">
        <f t="shared" si="12"/>
        <v>-88.090169499999959</v>
      </c>
      <c r="X20">
        <f t="shared" si="1"/>
        <v>-3.6083333333333316</v>
      </c>
      <c r="Y20">
        <f t="shared" si="20"/>
        <v>-28.866666666666653</v>
      </c>
      <c r="Z20">
        <f t="shared" si="13"/>
        <v>-5.1959999999999971</v>
      </c>
      <c r="AA20" t="s">
        <v>28</v>
      </c>
      <c r="AB20">
        <f t="shared" si="14"/>
        <v>-3.1322337962962941</v>
      </c>
      <c r="AC20">
        <f t="shared" si="15"/>
        <v>-0.55787589699074036</v>
      </c>
      <c r="AD20">
        <f t="shared" si="21"/>
        <v>-4.463007175925922</v>
      </c>
      <c r="AE20">
        <f t="shared" si="16"/>
        <v>-0.64267303333333303</v>
      </c>
      <c r="AF20">
        <f t="shared" si="22"/>
        <v>-4.4987112333333306</v>
      </c>
    </row>
    <row r="21" spans="1:32" x14ac:dyDescent="0.25">
      <c r="A21">
        <v>4353</v>
      </c>
      <c r="B21">
        <v>4352.82</v>
      </c>
      <c r="C21">
        <v>-24.93</v>
      </c>
      <c r="D21">
        <v>3.23</v>
      </c>
      <c r="E21">
        <v>0.47</v>
      </c>
      <c r="F21">
        <v>335.34</v>
      </c>
      <c r="H21">
        <f t="shared" si="2"/>
        <v>2176.41</v>
      </c>
      <c r="I21">
        <f t="shared" si="17"/>
        <v>20.833333333333332</v>
      </c>
      <c r="J21">
        <f t="shared" si="18"/>
        <v>7.8124999999999991</v>
      </c>
      <c r="K21">
        <f t="shared" si="3"/>
        <v>1.7638888888888888E-3</v>
      </c>
      <c r="L21">
        <f t="shared" si="4"/>
        <v>0.1148680625433627</v>
      </c>
      <c r="M21">
        <f t="shared" si="19"/>
        <v>0.1148680625433627</v>
      </c>
      <c r="N21">
        <f t="shared" si="5"/>
        <v>4.0522899841686282E-7</v>
      </c>
      <c r="O21">
        <f t="shared" si="6"/>
        <v>4.2000000000000003E-2</v>
      </c>
      <c r="P21">
        <v>800</v>
      </c>
      <c r="Q21">
        <f t="shared" si="23"/>
        <v>5.2500000000000002E-5</v>
      </c>
      <c r="R21">
        <f t="shared" si="24"/>
        <v>2.7117469289825399E-15</v>
      </c>
      <c r="S21">
        <f t="shared" si="9"/>
        <v>2.7476775757915943</v>
      </c>
      <c r="T21">
        <f t="shared" si="10"/>
        <v>1958.769</v>
      </c>
      <c r="U21">
        <f t="shared" si="11"/>
        <v>135.0524215044</v>
      </c>
      <c r="V21">
        <f t="shared" si="0"/>
        <v>-217.64099999999985</v>
      </c>
      <c r="W21">
        <f t="shared" si="12"/>
        <v>-94.238552999999939</v>
      </c>
      <c r="X21">
        <f t="shared" si="1"/>
        <v>-3.6083333333333307</v>
      </c>
      <c r="Y21">
        <f t="shared" si="20"/>
        <v>-32.47499999999998</v>
      </c>
      <c r="Z21">
        <f t="shared" si="13"/>
        <v>-5.8454999999999959</v>
      </c>
      <c r="AA21" t="s">
        <v>28</v>
      </c>
      <c r="AB21">
        <f t="shared" si="14"/>
        <v>-3.1322337962962932</v>
      </c>
      <c r="AC21">
        <f t="shared" si="15"/>
        <v>-0.55787589699074014</v>
      </c>
      <c r="AD21">
        <f t="shared" si="21"/>
        <v>-5.0208830729166625</v>
      </c>
      <c r="AE21">
        <f t="shared" si="16"/>
        <v>-0.64267303333333281</v>
      </c>
      <c r="AF21">
        <f t="shared" si="22"/>
        <v>-5.1413842666666634</v>
      </c>
    </row>
    <row r="22" spans="1:32" x14ac:dyDescent="0.25">
      <c r="A22">
        <v>4637</v>
      </c>
      <c r="B22">
        <v>4636.8100000000004</v>
      </c>
      <c r="C22">
        <v>-25.63</v>
      </c>
      <c r="D22">
        <v>5.05</v>
      </c>
      <c r="E22">
        <v>0.32</v>
      </c>
      <c r="F22">
        <v>344.8</v>
      </c>
      <c r="H22">
        <f t="shared" si="2"/>
        <v>2318.4050000000002</v>
      </c>
      <c r="I22">
        <f t="shared" si="17"/>
        <v>20.833333333333332</v>
      </c>
      <c r="J22">
        <f t="shared" si="18"/>
        <v>8.6805555555555554</v>
      </c>
      <c r="K22">
        <f t="shared" si="3"/>
        <v>1.7638888888888888E-3</v>
      </c>
      <c r="L22">
        <f t="shared" si="4"/>
        <v>0.10783275570920524</v>
      </c>
      <c r="M22">
        <f t="shared" si="19"/>
        <v>0.10783275570920524</v>
      </c>
      <c r="N22">
        <f t="shared" si="5"/>
        <v>3.8040999930747407E-7</v>
      </c>
      <c r="O22">
        <f t="shared" si="6"/>
        <v>4.2000000000000003E-2</v>
      </c>
      <c r="P22">
        <v>800</v>
      </c>
      <c r="Q22">
        <f t="shared" si="23"/>
        <v>5.2500000000000002E-5</v>
      </c>
      <c r="R22">
        <f t="shared" si="24"/>
        <v>2.5456609754149466E-15</v>
      </c>
      <c r="S22">
        <f t="shared" si="9"/>
        <v>2.5793909833392283</v>
      </c>
      <c r="T22">
        <f t="shared" si="10"/>
        <v>2086.5645000000004</v>
      </c>
      <c r="U22">
        <f t="shared" si="11"/>
        <v>143.86361452020003</v>
      </c>
      <c r="V22">
        <f t="shared" si="0"/>
        <v>-231.84049999999979</v>
      </c>
      <c r="W22">
        <f t="shared" si="12"/>
        <v>-100.3869364999999</v>
      </c>
      <c r="X22">
        <f t="shared" si="1"/>
        <v>-3.6083333333333294</v>
      </c>
      <c r="Y22">
        <f t="shared" si="20"/>
        <v>-36.083333333333307</v>
      </c>
      <c r="Z22">
        <f t="shared" si="13"/>
        <v>-6.4949999999999948</v>
      </c>
      <c r="AA22" t="s">
        <v>28</v>
      </c>
      <c r="AB22">
        <f t="shared" si="14"/>
        <v>-3.1322337962962954</v>
      </c>
      <c r="AC22">
        <f t="shared" si="15"/>
        <v>-0.55787589699074058</v>
      </c>
      <c r="AD22">
        <f t="shared" si="21"/>
        <v>-5.5787589699074029</v>
      </c>
      <c r="AE22">
        <f t="shared" si="16"/>
        <v>-0.64267303333333259</v>
      </c>
      <c r="AF22">
        <f t="shared" si="22"/>
        <v>-5.7840572999999962</v>
      </c>
    </row>
    <row r="23" spans="1:32" x14ac:dyDescent="0.25">
      <c r="A23">
        <v>4912</v>
      </c>
      <c r="B23">
        <v>4911.8</v>
      </c>
      <c r="C23">
        <v>-23.88</v>
      </c>
      <c r="D23">
        <v>4.66</v>
      </c>
      <c r="E23">
        <v>0.94</v>
      </c>
      <c r="F23">
        <v>120.08</v>
      </c>
      <c r="H23">
        <f t="shared" si="2"/>
        <v>2455.9</v>
      </c>
      <c r="I23">
        <f t="shared" si="17"/>
        <v>20.833333333333332</v>
      </c>
      <c r="J23">
        <f t="shared" si="18"/>
        <v>9.5486111111111107</v>
      </c>
      <c r="K23">
        <f t="shared" si="3"/>
        <v>1.7638888888888888E-3</v>
      </c>
      <c r="L23">
        <f t="shared" si="4"/>
        <v>0.10179567571969542</v>
      </c>
      <c r="M23">
        <f t="shared" si="19"/>
        <v>0.10179567571969542</v>
      </c>
      <c r="N23">
        <f t="shared" si="5"/>
        <v>3.5911252267781438E-7</v>
      </c>
      <c r="O23">
        <f t="shared" si="6"/>
        <v>4.2000000000000003E-2</v>
      </c>
      <c r="P23">
        <v>800</v>
      </c>
      <c r="Q23">
        <f t="shared" si="23"/>
        <v>5.2500000000000002E-5</v>
      </c>
      <c r="R23">
        <f t="shared" si="24"/>
        <v>2.4031406546304365E-15</v>
      </c>
      <c r="S23">
        <f t="shared" si="9"/>
        <v>2.4349822683043216</v>
      </c>
      <c r="T23">
        <f t="shared" si="10"/>
        <v>2210.31</v>
      </c>
      <c r="U23">
        <f t="shared" si="11"/>
        <v>152.39556975599999</v>
      </c>
      <c r="V23">
        <f t="shared" si="0"/>
        <v>-245.59000000000015</v>
      </c>
      <c r="W23">
        <f t="shared" si="12"/>
        <v>-106.34047000000007</v>
      </c>
      <c r="X23">
        <f>M23*(W23*$I$9/$I$8)</f>
        <v>-3.6083333333333352</v>
      </c>
      <c r="Y23">
        <f t="shared" si="20"/>
        <v>-39.691666666666642</v>
      </c>
      <c r="Z23">
        <f t="shared" si="13"/>
        <v>-7.1444999999999954</v>
      </c>
      <c r="AA23" t="s">
        <v>28</v>
      </c>
      <c r="AB23">
        <f t="shared" si="14"/>
        <v>-3.1322337962962972</v>
      </c>
      <c r="AC23">
        <f t="shared" si="15"/>
        <v>-0.5578758969907408</v>
      </c>
      <c r="AD23">
        <f t="shared" si="21"/>
        <v>-6.1366348668981434</v>
      </c>
      <c r="AE23">
        <f t="shared" si="16"/>
        <v>-0.64267303333333359</v>
      </c>
      <c r="AF23">
        <f t="shared" si="22"/>
        <v>-6.4267303333333299</v>
      </c>
    </row>
    <row r="24" spans="1:32" x14ac:dyDescent="0.25">
      <c r="A24">
        <v>5204</v>
      </c>
      <c r="B24">
        <v>5203.7700000000004</v>
      </c>
      <c r="C24">
        <v>-20.170000000000002</v>
      </c>
      <c r="D24">
        <v>4.12</v>
      </c>
      <c r="E24">
        <v>0.69</v>
      </c>
      <c r="F24">
        <v>68</v>
      </c>
      <c r="H24">
        <f t="shared" si="2"/>
        <v>2601.8850000000002</v>
      </c>
      <c r="I24">
        <f t="shared" si="17"/>
        <v>20.833333333333332</v>
      </c>
      <c r="J24">
        <f t="shared" si="18"/>
        <v>10.416666666666666</v>
      </c>
      <c r="K24">
        <f t="shared" si="3"/>
        <v>1.7638888888888888E-3</v>
      </c>
      <c r="L24">
        <f t="shared" si="4"/>
        <v>9.6084185119634402E-2</v>
      </c>
      <c r="M24">
        <f t="shared" si="19"/>
        <v>9.6084185119634402E-2</v>
      </c>
      <c r="N24">
        <f t="shared" si="5"/>
        <v>3.3896365306093246E-7</v>
      </c>
      <c r="O24">
        <f t="shared" si="6"/>
        <v>4.2000000000000003E-2</v>
      </c>
      <c r="P24">
        <v>800</v>
      </c>
      <c r="Q24">
        <f t="shared" si="23"/>
        <v>5.2500000000000002E-5</v>
      </c>
      <c r="R24">
        <f t="shared" si="24"/>
        <v>2.2683066829267585E-15</v>
      </c>
      <c r="S24">
        <f t="shared" si="9"/>
        <v>2.2983617464755683</v>
      </c>
      <c r="T24">
        <f t="shared" si="10"/>
        <v>2341.6965000000005</v>
      </c>
      <c r="U24">
        <f t="shared" si="11"/>
        <v>161.45435360340002</v>
      </c>
      <c r="V24">
        <f t="shared" si="0"/>
        <v>-260.18849999999975</v>
      </c>
      <c r="W24">
        <f t="shared" si="12"/>
        <v>-112.66162049999988</v>
      </c>
      <c r="X24">
        <f>M24*(W24*$I$9/$I$8)</f>
        <v>-3.608333333333329</v>
      </c>
      <c r="Y24">
        <f t="shared" si="20"/>
        <v>-43.299999999999969</v>
      </c>
      <c r="Z24">
        <f t="shared" si="13"/>
        <v>-7.7939999999999943</v>
      </c>
      <c r="AA24" t="s">
        <v>28</v>
      </c>
      <c r="AB24">
        <f t="shared" si="14"/>
        <v>-3.1322337962962918</v>
      </c>
      <c r="AC24">
        <f t="shared" si="15"/>
        <v>-0.55787589699073992</v>
      </c>
      <c r="AD24">
        <f t="shared" si="21"/>
        <v>-6.694510763888883</v>
      </c>
      <c r="AE24">
        <f t="shared" si="16"/>
        <v>-0.64267303333333248</v>
      </c>
      <c r="AF24">
        <f t="shared" si="22"/>
        <v>-7.0694033666666627</v>
      </c>
    </row>
    <row r="25" spans="1:32" x14ac:dyDescent="0.25">
      <c r="A25">
        <v>5488</v>
      </c>
      <c r="B25">
        <v>5487.71</v>
      </c>
      <c r="C25">
        <v>-14.62</v>
      </c>
      <c r="D25">
        <v>2.78</v>
      </c>
      <c r="E25">
        <v>1.79</v>
      </c>
      <c r="F25">
        <v>116.62</v>
      </c>
      <c r="H25">
        <f t="shared" si="2"/>
        <v>2743.855</v>
      </c>
      <c r="I25">
        <f t="shared" si="17"/>
        <v>20.833333333333332</v>
      </c>
      <c r="J25">
        <f t="shared" si="18"/>
        <v>11.284722222222221</v>
      </c>
      <c r="K25">
        <f t="shared" si="3"/>
        <v>1.7638888888888888E-3</v>
      </c>
      <c r="L25">
        <f t="shared" si="4"/>
        <v>9.1112686348221755E-2</v>
      </c>
      <c r="M25">
        <f t="shared" si="19"/>
        <v>9.1112686348221755E-2</v>
      </c>
      <c r="N25">
        <f t="shared" si="5"/>
        <v>3.2142531017289337E-7</v>
      </c>
      <c r="O25">
        <f t="shared" si="6"/>
        <v>4.2000000000000003E-2</v>
      </c>
      <c r="P25">
        <v>800</v>
      </c>
      <c r="Q25">
        <f t="shared" si="23"/>
        <v>5.2500000000000002E-5</v>
      </c>
      <c r="R25">
        <f t="shared" si="24"/>
        <v>2.1509420627937298E-15</v>
      </c>
      <c r="S25">
        <f t="shared" si="9"/>
        <v>2.1794420451257754</v>
      </c>
      <c r="T25">
        <f t="shared" si="10"/>
        <v>2469.4695000000002</v>
      </c>
      <c r="U25">
        <f t="shared" si="11"/>
        <v>170.2639952982</v>
      </c>
      <c r="V25">
        <f t="shared" si="0"/>
        <v>-274.38549999999987</v>
      </c>
      <c r="W25">
        <f t="shared" si="12"/>
        <v>-118.80892149999994</v>
      </c>
      <c r="X25">
        <f t="shared" si="1"/>
        <v>-3.6083333333333316</v>
      </c>
      <c r="Y25">
        <f t="shared" si="20"/>
        <v>-46.908333333333303</v>
      </c>
      <c r="Z25">
        <f t="shared" si="13"/>
        <v>-8.4434999999999949</v>
      </c>
      <c r="AA25" t="s">
        <v>28</v>
      </c>
      <c r="AB25">
        <f t="shared" si="14"/>
        <v>-3.1322337962962941</v>
      </c>
      <c r="AC25">
        <f t="shared" si="15"/>
        <v>-0.55787589699074036</v>
      </c>
      <c r="AD25">
        <f t="shared" si="21"/>
        <v>-7.2523866608796235</v>
      </c>
      <c r="AE25">
        <f t="shared" si="16"/>
        <v>-0.64267303333333303</v>
      </c>
      <c r="AF25">
        <f t="shared" si="22"/>
        <v>-7.7120763999999955</v>
      </c>
    </row>
    <row r="26" spans="1:32" x14ac:dyDescent="0.25">
      <c r="A26">
        <v>5772</v>
      </c>
      <c r="B26">
        <v>5771.58</v>
      </c>
      <c r="C26">
        <v>-6.25</v>
      </c>
      <c r="D26">
        <v>1.03</v>
      </c>
      <c r="E26">
        <v>1.78</v>
      </c>
      <c r="F26">
        <v>86.92</v>
      </c>
      <c r="H26">
        <f t="shared" si="2"/>
        <v>2885.79</v>
      </c>
      <c r="I26">
        <f t="shared" si="17"/>
        <v>20.833333333333332</v>
      </c>
      <c r="J26">
        <f t="shared" si="18"/>
        <v>12.152777777777777</v>
      </c>
      <c r="K26">
        <f t="shared" si="3"/>
        <v>1.7638888888888888E-3</v>
      </c>
      <c r="L26">
        <f t="shared" si="4"/>
        <v>8.6631390364510244E-2</v>
      </c>
      <c r="M26">
        <f t="shared" si="19"/>
        <v>8.6631390364510244E-2</v>
      </c>
      <c r="N26">
        <f t="shared" si="5"/>
        <v>3.0561629378591111E-7</v>
      </c>
      <c r="O26">
        <f t="shared" si="6"/>
        <v>4.2000000000000003E-2</v>
      </c>
      <c r="P26">
        <v>800</v>
      </c>
      <c r="Q26">
        <f t="shared" si="23"/>
        <v>5.2500000000000002E-5</v>
      </c>
      <c r="R26">
        <f t="shared" si="24"/>
        <v>2.0451499013119078E-15</v>
      </c>
      <c r="S26">
        <f t="shared" si="9"/>
        <v>2.0722481375043178</v>
      </c>
      <c r="T26">
        <f t="shared" si="10"/>
        <v>2597.2110000000002</v>
      </c>
      <c r="U26">
        <f t="shared" si="11"/>
        <v>179.07146514360002</v>
      </c>
      <c r="V26">
        <f t="shared" si="0"/>
        <v>-288.57899999999972</v>
      </c>
      <c r="W26">
        <f t="shared" si="12"/>
        <v>-124.95470699999989</v>
      </c>
      <c r="X26">
        <f t="shared" si="1"/>
        <v>-3.6083333333333303</v>
      </c>
      <c r="Y26">
        <f t="shared" si="20"/>
        <v>-50.51666666666663</v>
      </c>
      <c r="Z26">
        <f t="shared" si="13"/>
        <v>-9.0929999999999929</v>
      </c>
      <c r="AA26" t="s">
        <v>28</v>
      </c>
      <c r="AB26">
        <f t="shared" si="14"/>
        <v>-3.1322337962962927</v>
      </c>
      <c r="AC26">
        <f t="shared" si="15"/>
        <v>-0.55787589699074003</v>
      </c>
      <c r="AD26">
        <f t="shared" si="21"/>
        <v>-7.8102625578703631</v>
      </c>
      <c r="AE26">
        <f t="shared" si="16"/>
        <v>-0.6426730333333327</v>
      </c>
      <c r="AF26">
        <f t="shared" si="22"/>
        <v>-8.3547494333333283</v>
      </c>
    </row>
    <row r="27" spans="1:32" x14ac:dyDescent="0.25">
      <c r="A27">
        <v>6057</v>
      </c>
      <c r="B27">
        <v>6056.44</v>
      </c>
      <c r="C27">
        <v>2.63</v>
      </c>
      <c r="D27">
        <v>0.97</v>
      </c>
      <c r="E27">
        <v>1.8</v>
      </c>
      <c r="F27">
        <v>93.74</v>
      </c>
      <c r="H27">
        <f t="shared" si="2"/>
        <v>3028.22</v>
      </c>
      <c r="I27">
        <f t="shared" si="17"/>
        <v>20.833333333333332</v>
      </c>
      <c r="J27">
        <f t="shared" si="18"/>
        <v>13.020833333333332</v>
      </c>
      <c r="K27">
        <f t="shared" si="3"/>
        <v>1.7638888888888888E-3</v>
      </c>
      <c r="L27">
        <f t="shared" si="4"/>
        <v>8.255674950961292E-2</v>
      </c>
      <c r="M27">
        <f t="shared" si="19"/>
        <v>8.255674950961292E-2</v>
      </c>
      <c r="N27">
        <f t="shared" si="5"/>
        <v>2.9124186632557892E-7</v>
      </c>
      <c r="O27">
        <f t="shared" si="6"/>
        <v>4.2000000000000003E-2</v>
      </c>
      <c r="P27">
        <v>800</v>
      </c>
      <c r="Q27">
        <f t="shared" si="23"/>
        <v>5.2500000000000002E-5</v>
      </c>
      <c r="R27">
        <f t="shared" si="24"/>
        <v>1.9489578477478159E-15</v>
      </c>
      <c r="S27">
        <f t="shared" si="9"/>
        <v>1.9747815392305004</v>
      </c>
      <c r="T27">
        <f t="shared" si="10"/>
        <v>2725.3979999999997</v>
      </c>
      <c r="U27">
        <f t="shared" si="11"/>
        <v>187.90965114479997</v>
      </c>
      <c r="V27">
        <f t="shared" si="0"/>
        <v>-302.82200000000012</v>
      </c>
      <c r="W27">
        <f t="shared" si="12"/>
        <v>-131.12192600000006</v>
      </c>
      <c r="X27">
        <f t="shared" si="1"/>
        <v>-3.6083333333333352</v>
      </c>
      <c r="Y27">
        <f t="shared" si="20"/>
        <v>-54.124999999999964</v>
      </c>
      <c r="Z27">
        <f t="shared" si="13"/>
        <v>-9.7424999999999926</v>
      </c>
      <c r="AA27" t="s">
        <v>28</v>
      </c>
      <c r="AB27">
        <f t="shared" si="14"/>
        <v>-3.1322337962962972</v>
      </c>
      <c r="AC27">
        <f t="shared" si="15"/>
        <v>-0.5578758969907408</v>
      </c>
      <c r="AD27">
        <f t="shared" si="21"/>
        <v>-8.3681384548611035</v>
      </c>
      <c r="AE27">
        <f t="shared" si="16"/>
        <v>-0.64267303333333359</v>
      </c>
      <c r="AF27">
        <f t="shared" si="22"/>
        <v>-8.9974224666666611</v>
      </c>
    </row>
    <row r="28" spans="1:32" x14ac:dyDescent="0.25">
      <c r="A28">
        <v>6341</v>
      </c>
      <c r="B28">
        <v>6340.28</v>
      </c>
      <c r="C28">
        <v>11.98</v>
      </c>
      <c r="D28">
        <v>1.44</v>
      </c>
      <c r="E28">
        <v>2</v>
      </c>
      <c r="F28">
        <v>81.17</v>
      </c>
      <c r="H28">
        <f t="shared" si="2"/>
        <v>3170.14</v>
      </c>
      <c r="I28">
        <f t="shared" si="17"/>
        <v>20.833333333333332</v>
      </c>
      <c r="J28">
        <f t="shared" si="18"/>
        <v>13.888888888888888</v>
      </c>
      <c r="K28">
        <f t="shared" si="3"/>
        <v>1.7638888888888888E-3</v>
      </c>
      <c r="L28">
        <f t="shared" si="4"/>
        <v>7.8860870497832899E-2</v>
      </c>
      <c r="M28">
        <f t="shared" si="19"/>
        <v>7.8860870497832899E-2</v>
      </c>
      <c r="N28">
        <f t="shared" si="5"/>
        <v>2.7820362647846606E-7</v>
      </c>
      <c r="O28">
        <f t="shared" si="6"/>
        <v>4.2000000000000003E-2</v>
      </c>
      <c r="P28">
        <v>800</v>
      </c>
      <c r="Q28">
        <f t="shared" si="23"/>
        <v>5.2500000000000002E-5</v>
      </c>
      <c r="R28">
        <f t="shared" si="24"/>
        <v>1.8617074115675929E-15</v>
      </c>
      <c r="S28">
        <f t="shared" si="9"/>
        <v>1.8863750347708883</v>
      </c>
      <c r="T28">
        <f t="shared" si="10"/>
        <v>2853.1259999999997</v>
      </c>
      <c r="U28">
        <f t="shared" si="11"/>
        <v>196.71619019759999</v>
      </c>
      <c r="V28">
        <f t="shared" si="0"/>
        <v>-317.01400000000012</v>
      </c>
      <c r="W28">
        <f t="shared" si="12"/>
        <v>-137.26706200000004</v>
      </c>
      <c r="X28">
        <f t="shared" si="1"/>
        <v>-3.6083333333333343</v>
      </c>
      <c r="Y28">
        <f t="shared" si="20"/>
        <v>-57.733333333333299</v>
      </c>
      <c r="Z28">
        <f t="shared" si="13"/>
        <v>-10.391999999999994</v>
      </c>
      <c r="AA28" t="s">
        <v>28</v>
      </c>
      <c r="AB28">
        <f t="shared" si="14"/>
        <v>-3.1322337962962963</v>
      </c>
      <c r="AC28">
        <f t="shared" si="15"/>
        <v>-0.55787589699074069</v>
      </c>
      <c r="AD28">
        <f t="shared" si="21"/>
        <v>-8.926014351851844</v>
      </c>
      <c r="AE28">
        <f t="shared" si="16"/>
        <v>-0.64267303333333348</v>
      </c>
      <c r="AF28">
        <f t="shared" si="22"/>
        <v>-9.6400954999999939</v>
      </c>
    </row>
    <row r="29" spans="1:32" x14ac:dyDescent="0.25">
      <c r="A29">
        <v>6625</v>
      </c>
      <c r="B29">
        <v>6624.13</v>
      </c>
      <c r="C29">
        <v>21.37</v>
      </c>
      <c r="D29">
        <v>1.85</v>
      </c>
      <c r="E29">
        <v>1.82</v>
      </c>
      <c r="F29">
        <v>94.48</v>
      </c>
      <c r="H29">
        <f t="shared" si="2"/>
        <v>3312.0650000000001</v>
      </c>
      <c r="I29">
        <f t="shared" si="17"/>
        <v>20.833333333333332</v>
      </c>
      <c r="J29">
        <f t="shared" si="18"/>
        <v>14.756944444444443</v>
      </c>
      <c r="K29">
        <f t="shared" si="3"/>
        <v>1.7638888888888888E-3</v>
      </c>
      <c r="L29">
        <f t="shared" si="4"/>
        <v>7.548161041525453E-2</v>
      </c>
      <c r="M29">
        <f t="shared" si="19"/>
        <v>7.548161041525453E-2</v>
      </c>
      <c r="N29">
        <f t="shared" si="5"/>
        <v>2.6628234785381463E-7</v>
      </c>
      <c r="O29">
        <f t="shared" si="6"/>
        <v>4.2000000000000003E-2</v>
      </c>
      <c r="P29">
        <v>800</v>
      </c>
      <c r="Q29">
        <f t="shared" si="23"/>
        <v>5.2500000000000002E-5</v>
      </c>
      <c r="R29">
        <f t="shared" si="24"/>
        <v>1.7819315543948836E-15</v>
      </c>
      <c r="S29">
        <f t="shared" si="9"/>
        <v>1.8055421474906395</v>
      </c>
      <c r="T29">
        <f t="shared" si="10"/>
        <v>2980.8585000000003</v>
      </c>
      <c r="U29">
        <f t="shared" si="11"/>
        <v>205.52303951460001</v>
      </c>
      <c r="V29">
        <f t="shared" si="0"/>
        <v>-331.20649999999978</v>
      </c>
      <c r="W29">
        <f t="shared" si="12"/>
        <v>-143.4124144999999</v>
      </c>
      <c r="X29">
        <f t="shared" si="1"/>
        <v>-3.6083333333333307</v>
      </c>
      <c r="Y29">
        <f t="shared" si="20"/>
        <v>-61.341666666666626</v>
      </c>
      <c r="Z29">
        <f t="shared" si="13"/>
        <v>-11.041499999999992</v>
      </c>
      <c r="AA29" t="s">
        <v>28</v>
      </c>
      <c r="AB29">
        <f t="shared" si="14"/>
        <v>-3.1322337962962932</v>
      </c>
      <c r="AC29">
        <f t="shared" si="15"/>
        <v>-0.55787589699074014</v>
      </c>
      <c r="AD29">
        <f t="shared" si="21"/>
        <v>-9.4838902488425845</v>
      </c>
      <c r="AE29">
        <f t="shared" si="16"/>
        <v>-0.64267303333333281</v>
      </c>
      <c r="AF29">
        <f t="shared" si="22"/>
        <v>-10.282768533333327</v>
      </c>
    </row>
    <row r="30" spans="1:32" x14ac:dyDescent="0.25">
      <c r="A30">
        <v>6720</v>
      </c>
      <c r="B30">
        <v>6719.09</v>
      </c>
      <c r="C30">
        <v>23.98</v>
      </c>
      <c r="D30">
        <v>1.28</v>
      </c>
      <c r="E30">
        <v>1.44</v>
      </c>
      <c r="F30">
        <v>112.17</v>
      </c>
      <c r="H30">
        <f t="shared" si="2"/>
        <v>3359.5450000000001</v>
      </c>
      <c r="I30">
        <f t="shared" si="17"/>
        <v>20.833333333333332</v>
      </c>
      <c r="J30">
        <f t="shared" si="18"/>
        <v>15.624999999999998</v>
      </c>
      <c r="K30">
        <f t="shared" si="3"/>
        <v>1.7638888888888888E-3</v>
      </c>
      <c r="L30">
        <f t="shared" si="4"/>
        <v>7.44148389141982E-2</v>
      </c>
      <c r="M30">
        <f t="shared" si="19"/>
        <v>7.44148389141982E-2</v>
      </c>
      <c r="N30">
        <f t="shared" si="5"/>
        <v>2.6251901505842142E-7</v>
      </c>
      <c r="O30">
        <f t="shared" si="6"/>
        <v>4.2000000000000003E-2</v>
      </c>
      <c r="P30">
        <v>800</v>
      </c>
      <c r="Q30">
        <f t="shared" si="23"/>
        <v>5.2500000000000002E-5</v>
      </c>
      <c r="R30">
        <f t="shared" si="24"/>
        <v>1.7567477541473293E-15</v>
      </c>
      <c r="S30">
        <f t="shared" si="9"/>
        <v>1.7800246618898048</v>
      </c>
      <c r="T30">
        <f t="shared" si="10"/>
        <v>3023.5905000000002</v>
      </c>
      <c r="U30">
        <f t="shared" si="11"/>
        <v>208.4693083578</v>
      </c>
      <c r="V30">
        <f t="shared" si="0"/>
        <v>-335.95449999999983</v>
      </c>
      <c r="W30">
        <f t="shared" si="12"/>
        <v>-145.46829849999992</v>
      </c>
      <c r="X30">
        <f t="shared" si="1"/>
        <v>-3.6083333333333312</v>
      </c>
      <c r="Y30">
        <f t="shared" si="20"/>
        <v>-64.94999999999996</v>
      </c>
      <c r="Z30">
        <f t="shared" si="13"/>
        <v>-11.690999999999992</v>
      </c>
      <c r="AA30" t="s">
        <v>28</v>
      </c>
      <c r="AB30">
        <f t="shared" si="14"/>
        <v>-3.1322337962962936</v>
      </c>
      <c r="AC30">
        <f t="shared" si="15"/>
        <v>-0.55787589699074025</v>
      </c>
      <c r="AD30">
        <f t="shared" si="21"/>
        <v>-10.041766145833325</v>
      </c>
      <c r="AE30">
        <f t="shared" si="16"/>
        <v>-0.64267303333333292</v>
      </c>
      <c r="AF30">
        <f t="shared" si="22"/>
        <v>-10.92544156666666</v>
      </c>
    </row>
    <row r="31" spans="1:32" x14ac:dyDescent="0.25">
      <c r="A31">
        <v>7002</v>
      </c>
      <c r="B31">
        <v>7000.96</v>
      </c>
      <c r="C31">
        <v>32.119999999999997</v>
      </c>
      <c r="D31">
        <v>-0.87</v>
      </c>
      <c r="E31">
        <v>2</v>
      </c>
      <c r="F31">
        <v>99.48</v>
      </c>
      <c r="H31">
        <f t="shared" si="2"/>
        <v>3500.48</v>
      </c>
      <c r="I31">
        <f t="shared" si="17"/>
        <v>20.833333333333332</v>
      </c>
      <c r="J31">
        <f t="shared" si="18"/>
        <v>16.493055555555554</v>
      </c>
      <c r="K31">
        <f t="shared" si="3"/>
        <v>1.7638888888888888E-3</v>
      </c>
      <c r="L31">
        <f t="shared" si="4"/>
        <v>7.1418776853460098E-2</v>
      </c>
      <c r="M31">
        <f t="shared" si="19"/>
        <v>7.1418776853460098E-2</v>
      </c>
      <c r="N31">
        <f t="shared" si="5"/>
        <v>2.5194957389970645E-7</v>
      </c>
      <c r="O31">
        <f t="shared" si="6"/>
        <v>4.2000000000000003E-2</v>
      </c>
      <c r="P31">
        <v>800</v>
      </c>
      <c r="Q31">
        <f t="shared" si="23"/>
        <v>5.2500000000000002E-5</v>
      </c>
      <c r="R31">
        <f t="shared" si="24"/>
        <v>1.6860182414145746E-15</v>
      </c>
      <c r="S31">
        <f t="shared" si="9"/>
        <v>1.70835798311334</v>
      </c>
      <c r="T31">
        <f t="shared" si="10"/>
        <v>3150.4320000000002</v>
      </c>
      <c r="U31">
        <f t="shared" si="11"/>
        <v>217.21472536320002</v>
      </c>
      <c r="V31">
        <f t="shared" si="0"/>
        <v>-350.04799999999977</v>
      </c>
      <c r="W31">
        <f t="shared" si="12"/>
        <v>-151.57078399999989</v>
      </c>
      <c r="X31">
        <f t="shared" si="1"/>
        <v>-3.6083333333333307</v>
      </c>
      <c r="Y31">
        <f t="shared" si="20"/>
        <v>-68.558333333333294</v>
      </c>
      <c r="Z31">
        <f t="shared" si="13"/>
        <v>-12.340499999999993</v>
      </c>
      <c r="AA31" t="s">
        <v>28</v>
      </c>
      <c r="AB31">
        <f t="shared" si="14"/>
        <v>-3.1322337962962932</v>
      </c>
      <c r="AC31">
        <f t="shared" si="15"/>
        <v>-0.55787589699074014</v>
      </c>
      <c r="AD31">
        <f t="shared" si="21"/>
        <v>-10.599642042824065</v>
      </c>
      <c r="AE31">
        <f t="shared" si="16"/>
        <v>-0.64267303333333281</v>
      </c>
      <c r="AF31">
        <f t="shared" si="22"/>
        <v>-11.568114599999992</v>
      </c>
    </row>
    <row r="32" spans="1:32" x14ac:dyDescent="0.25">
      <c r="A32">
        <v>7096</v>
      </c>
      <c r="B32">
        <v>7094.93</v>
      </c>
      <c r="C32">
        <v>34.21</v>
      </c>
      <c r="D32">
        <v>-1.54</v>
      </c>
      <c r="E32">
        <v>0.76</v>
      </c>
      <c r="F32">
        <v>130.66</v>
      </c>
      <c r="H32">
        <f t="shared" si="2"/>
        <v>3547.4650000000001</v>
      </c>
      <c r="I32">
        <f t="shared" si="17"/>
        <v>20.833333333333332</v>
      </c>
      <c r="J32">
        <f t="shared" si="18"/>
        <v>17.361111111111111</v>
      </c>
      <c r="K32">
        <f t="shared" si="3"/>
        <v>1.7638888888888888E-3</v>
      </c>
      <c r="L32">
        <f t="shared" si="4"/>
        <v>7.0472858787895012E-2</v>
      </c>
      <c r="M32">
        <f t="shared" si="19"/>
        <v>7.0472858787895012E-2</v>
      </c>
      <c r="N32">
        <f t="shared" si="5"/>
        <v>2.4861258516840742E-7</v>
      </c>
      <c r="O32">
        <f t="shared" si="6"/>
        <v>4.2000000000000003E-2</v>
      </c>
      <c r="P32">
        <v>800</v>
      </c>
      <c r="Q32">
        <f t="shared" si="23"/>
        <v>5.2500000000000002E-5</v>
      </c>
      <c r="R32">
        <f t="shared" si="24"/>
        <v>1.6636874877431883E-15</v>
      </c>
      <c r="S32">
        <f t="shared" si="9"/>
        <v>1.6857313469558077</v>
      </c>
      <c r="T32">
        <f t="shared" si="10"/>
        <v>3192.7185000000004</v>
      </c>
      <c r="U32">
        <f t="shared" si="11"/>
        <v>220.13027805060003</v>
      </c>
      <c r="V32">
        <f t="shared" si="0"/>
        <v>-354.74649999999974</v>
      </c>
      <c r="W32">
        <f t="shared" si="12"/>
        <v>-153.60523449999988</v>
      </c>
      <c r="X32">
        <f t="shared" si="1"/>
        <v>-3.6083333333333303</v>
      </c>
      <c r="Y32">
        <f t="shared" si="20"/>
        <v>-72.166666666666629</v>
      </c>
      <c r="Z32">
        <f t="shared" si="13"/>
        <v>-12.989999999999993</v>
      </c>
      <c r="AA32" t="s">
        <v>28</v>
      </c>
      <c r="AB32">
        <f t="shared" si="14"/>
        <v>-3.1322337962962994</v>
      </c>
      <c r="AC32">
        <f t="shared" si="15"/>
        <v>-0.55787589699074125</v>
      </c>
      <c r="AD32">
        <f t="shared" si="21"/>
        <v>-11.157517939814806</v>
      </c>
      <c r="AE32">
        <f t="shared" si="16"/>
        <v>-0.6426730333333327</v>
      </c>
      <c r="AF32">
        <f t="shared" si="22"/>
        <v>-12.210787633333325</v>
      </c>
    </row>
    <row r="33" spans="1:32" x14ac:dyDescent="0.25">
      <c r="A33">
        <v>7191</v>
      </c>
      <c r="B33">
        <v>7189.93</v>
      </c>
      <c r="C33">
        <v>34.54</v>
      </c>
      <c r="D33">
        <v>-2.2799999999999998</v>
      </c>
      <c r="E33">
        <v>0.43</v>
      </c>
      <c r="F33">
        <v>205.02</v>
      </c>
      <c r="H33">
        <f t="shared" si="2"/>
        <v>3594.9650000000001</v>
      </c>
      <c r="I33">
        <f t="shared" si="17"/>
        <v>20.833333333333332</v>
      </c>
      <c r="J33">
        <f t="shared" si="18"/>
        <v>18.229166666666668</v>
      </c>
      <c r="K33">
        <f t="shared" si="3"/>
        <v>1.7638888888888888E-3</v>
      </c>
      <c r="L33">
        <f t="shared" si="4"/>
        <v>6.9541706247487803E-2</v>
      </c>
      <c r="M33">
        <f t="shared" si="19"/>
        <v>6.9541706247487803E-2</v>
      </c>
      <c r="N33">
        <f t="shared" si="5"/>
        <v>2.4532768592863754E-7</v>
      </c>
      <c r="O33">
        <f t="shared" si="6"/>
        <v>4.2000000000000003E-2</v>
      </c>
      <c r="P33">
        <v>800</v>
      </c>
      <c r="Q33">
        <f t="shared" si="23"/>
        <v>5.2500000000000002E-5</v>
      </c>
      <c r="R33">
        <f t="shared" si="24"/>
        <v>1.6417053110967394E-15</v>
      </c>
      <c r="S33">
        <f t="shared" si="9"/>
        <v>1.6634579064687929</v>
      </c>
      <c r="T33">
        <f t="shared" si="10"/>
        <v>3235.4685000000004</v>
      </c>
      <c r="U33">
        <f t="shared" si="11"/>
        <v>223.07778795060003</v>
      </c>
      <c r="V33">
        <f t="shared" si="0"/>
        <v>-359.49649999999974</v>
      </c>
      <c r="W33">
        <f t="shared" si="12"/>
        <v>-155.66198449999987</v>
      </c>
      <c r="X33">
        <f t="shared" si="1"/>
        <v>-3.6083333333333303</v>
      </c>
      <c r="Y33">
        <f t="shared" si="20"/>
        <v>-75.774999999999963</v>
      </c>
      <c r="Z33">
        <f t="shared" si="13"/>
        <v>-13.639499999999993</v>
      </c>
      <c r="AA33" t="s">
        <v>28</v>
      </c>
      <c r="AB33">
        <f t="shared" si="14"/>
        <v>-3.1322337962962994</v>
      </c>
      <c r="AC33">
        <f t="shared" si="15"/>
        <v>-0.55787589699074125</v>
      </c>
      <c r="AD33">
        <f t="shared" si="21"/>
        <v>-11.715393836805546</v>
      </c>
      <c r="AE33">
        <f t="shared" si="16"/>
        <v>-0.6426730333333327</v>
      </c>
      <c r="AF33">
        <f t="shared" si="22"/>
        <v>-12.853460666666658</v>
      </c>
    </row>
    <row r="34" spans="1:32" x14ac:dyDescent="0.25">
      <c r="A34">
        <v>7475</v>
      </c>
      <c r="B34">
        <v>7473.92</v>
      </c>
      <c r="C34">
        <v>32.869999999999997</v>
      </c>
      <c r="D34">
        <v>-3.47</v>
      </c>
      <c r="E34">
        <v>0.5</v>
      </c>
      <c r="F34">
        <v>259.36</v>
      </c>
      <c r="H34">
        <f t="shared" si="2"/>
        <v>3736.96</v>
      </c>
      <c r="I34">
        <f t="shared" si="17"/>
        <v>20.833333333333332</v>
      </c>
      <c r="J34">
        <f t="shared" si="18"/>
        <v>19.097222222222225</v>
      </c>
      <c r="K34">
        <f t="shared" si="3"/>
        <v>1.7638888888888888E-3</v>
      </c>
      <c r="L34">
        <f t="shared" si="4"/>
        <v>3</v>
      </c>
      <c r="M34">
        <v>25</v>
      </c>
      <c r="N34">
        <f t="shared" si="5"/>
        <v>8.8194444444444439E-5</v>
      </c>
      <c r="O34">
        <f t="shared" si="6"/>
        <v>4.2000000000000003E-2</v>
      </c>
      <c r="P34">
        <v>800</v>
      </c>
      <c r="Q34">
        <f t="shared" si="23"/>
        <v>5.2500000000000002E-5</v>
      </c>
      <c r="R34">
        <f t="shared" si="24"/>
        <v>5.9018731337068898E-13</v>
      </c>
      <c r="S34">
        <f t="shared" si="9"/>
        <v>598.00729527285841</v>
      </c>
      <c r="T34">
        <f t="shared" si="10"/>
        <v>3363.2640000000001</v>
      </c>
      <c r="U34">
        <f t="shared" si="11"/>
        <v>231.8889809664</v>
      </c>
      <c r="V34">
        <f t="shared" si="0"/>
        <v>-373.69599999999991</v>
      </c>
      <c r="W34">
        <f t="shared" si="12"/>
        <v>-161.81036799999995</v>
      </c>
      <c r="X34">
        <f t="shared" si="1"/>
        <v>-1348.4197333333329</v>
      </c>
      <c r="Y34">
        <f t="shared" si="20"/>
        <v>-1424.1947333333328</v>
      </c>
      <c r="Z34">
        <f t="shared" si="13"/>
        <v>-256.35505199999989</v>
      </c>
      <c r="AA34" t="s">
        <v>28</v>
      </c>
      <c r="AB34">
        <f t="shared" si="14"/>
        <v>-1170.5032407407425</v>
      </c>
      <c r="AC34">
        <f t="shared" si="15"/>
        <v>-208.47599120185217</v>
      </c>
      <c r="AD34">
        <f t="shared" si="21"/>
        <v>-220.1913850386577</v>
      </c>
      <c r="AE34">
        <f t="shared" si="16"/>
        <v>-240.16434186453327</v>
      </c>
      <c r="AF34">
        <f t="shared" si="22"/>
        <v>-253.01780253119992</v>
      </c>
    </row>
    <row r="35" spans="1:32" x14ac:dyDescent="0.25">
      <c r="A35">
        <v>7758</v>
      </c>
      <c r="B35">
        <v>7756.91</v>
      </c>
      <c r="C35">
        <v>30.23</v>
      </c>
      <c r="D35">
        <v>-3.6</v>
      </c>
      <c r="E35">
        <v>0.57999999999999996</v>
      </c>
      <c r="F35">
        <v>273.87</v>
      </c>
      <c r="H35">
        <f t="shared" si="2"/>
        <v>3878.4549999999999</v>
      </c>
      <c r="I35">
        <f t="shared" si="17"/>
        <v>20.833333333333332</v>
      </c>
      <c r="J35">
        <f t="shared" si="18"/>
        <v>19.965277777777782</v>
      </c>
      <c r="K35">
        <f t="shared" si="3"/>
        <v>1.7638888888888888E-3</v>
      </c>
      <c r="L35">
        <f t="shared" si="4"/>
        <v>3</v>
      </c>
      <c r="M35">
        <v>25</v>
      </c>
      <c r="N35">
        <f t="shared" si="5"/>
        <v>8.8194444444444439E-5</v>
      </c>
      <c r="O35">
        <f t="shared" si="6"/>
        <v>4.2000000000000003E-2</v>
      </c>
      <c r="P35">
        <v>800</v>
      </c>
      <c r="Q35">
        <f t="shared" si="23"/>
        <v>5.2500000000000002E-5</v>
      </c>
      <c r="R35">
        <f t="shared" si="24"/>
        <v>5.9018731337068898E-13</v>
      </c>
      <c r="S35">
        <f t="shared" si="9"/>
        <v>598.00729527285841</v>
      </c>
      <c r="T35">
        <f t="shared" si="10"/>
        <v>3490.6095</v>
      </c>
      <c r="U35">
        <f t="shared" si="11"/>
        <v>240.66914756219998</v>
      </c>
      <c r="V35">
        <f t="shared" si="0"/>
        <v>-387.8454999999999</v>
      </c>
      <c r="W35">
        <f t="shared" si="12"/>
        <v>-167.93710149999995</v>
      </c>
      <c r="X35">
        <f t="shared" si="1"/>
        <v>-1399.4758458333329</v>
      </c>
      <c r="Y35">
        <f t="shared" si="20"/>
        <v>-2823.6705791666654</v>
      </c>
      <c r="Z35">
        <f t="shared" si="13"/>
        <v>-508.26070424999978</v>
      </c>
      <c r="AA35" t="s">
        <v>28</v>
      </c>
      <c r="AB35">
        <f t="shared" si="14"/>
        <v>-1214.8227828414369</v>
      </c>
      <c r="AC35">
        <f t="shared" si="15"/>
        <v>-216.36965620632265</v>
      </c>
      <c r="AD35">
        <f t="shared" si="21"/>
        <v>-436.56104124498034</v>
      </c>
      <c r="AE35">
        <f t="shared" si="16"/>
        <v>-249.25784394968323</v>
      </c>
      <c r="AF35">
        <f t="shared" si="22"/>
        <v>-502.27564648088315</v>
      </c>
    </row>
    <row r="36" spans="1:32" x14ac:dyDescent="0.25">
      <c r="A36">
        <v>8039</v>
      </c>
      <c r="B36">
        <v>8037.89</v>
      </c>
      <c r="C36">
        <v>26.97</v>
      </c>
      <c r="D36">
        <v>-3.67</v>
      </c>
      <c r="E36">
        <v>0.75</v>
      </c>
      <c r="F36">
        <v>264.8</v>
      </c>
      <c r="H36">
        <f t="shared" si="2"/>
        <v>4018.9450000000002</v>
      </c>
      <c r="I36">
        <f t="shared" si="17"/>
        <v>20.833333333333332</v>
      </c>
      <c r="J36">
        <f t="shared" si="18"/>
        <v>20.833333333333339</v>
      </c>
      <c r="K36">
        <f t="shared" si="3"/>
        <v>1.7638888888888888E-3</v>
      </c>
      <c r="L36">
        <f t="shared" si="4"/>
        <v>3</v>
      </c>
      <c r="M36">
        <v>25</v>
      </c>
      <c r="N36">
        <f t="shared" si="5"/>
        <v>8.8194444444444439E-5</v>
      </c>
      <c r="O36">
        <f t="shared" si="6"/>
        <v>4.2000000000000003E-2</v>
      </c>
      <c r="P36">
        <v>800</v>
      </c>
      <c r="Q36">
        <f t="shared" si="23"/>
        <v>5.2500000000000002E-5</v>
      </c>
      <c r="R36">
        <f t="shared" si="24"/>
        <v>5.9018731337068898E-13</v>
      </c>
      <c r="S36">
        <f t="shared" si="9"/>
        <v>598.00729527285841</v>
      </c>
      <c r="T36">
        <f t="shared" si="10"/>
        <v>3617.0505000000003</v>
      </c>
      <c r="U36">
        <f t="shared" si="11"/>
        <v>249.3869510538</v>
      </c>
      <c r="V36">
        <f t="shared" si="0"/>
        <v>-401.89449999999988</v>
      </c>
      <c r="W36">
        <f t="shared" si="12"/>
        <v>-174.02031849999995</v>
      </c>
      <c r="X36">
        <f t="shared" si="1"/>
        <v>-1450.1693208333329</v>
      </c>
      <c r="Y36">
        <f t="shared" si="20"/>
        <v>-4273.8398999999981</v>
      </c>
      <c r="Z36">
        <f t="shared" si="13"/>
        <v>-769.29118199999959</v>
      </c>
      <c r="AA36" t="s">
        <v>28</v>
      </c>
      <c r="AB36">
        <f t="shared" si="14"/>
        <v>-1258.8275354456039</v>
      </c>
      <c r="AC36">
        <f t="shared" si="15"/>
        <v>-224.20725468314561</v>
      </c>
      <c r="AD36">
        <f t="shared" si="21"/>
        <v>-660.76829592812601</v>
      </c>
      <c r="AE36">
        <f t="shared" si="16"/>
        <v>-258.28675739498328</v>
      </c>
      <c r="AF36">
        <f t="shared" si="22"/>
        <v>-760.56240387586649</v>
      </c>
    </row>
    <row r="37" spans="1:32" x14ac:dyDescent="0.25">
      <c r="A37">
        <v>8321</v>
      </c>
      <c r="B37">
        <v>8319.86</v>
      </c>
      <c r="C37">
        <v>22.75</v>
      </c>
      <c r="D37">
        <v>-3.94</v>
      </c>
      <c r="E37">
        <v>0.97</v>
      </c>
      <c r="F37">
        <v>267.58999999999997</v>
      </c>
      <c r="H37">
        <f t="shared" si="2"/>
        <v>4159.93</v>
      </c>
      <c r="I37">
        <f t="shared" si="17"/>
        <v>20.833333333333332</v>
      </c>
      <c r="J37">
        <f t="shared" si="18"/>
        <v>21.701388888888896</v>
      </c>
      <c r="K37">
        <f t="shared" si="3"/>
        <v>1.7638888888888888E-3</v>
      </c>
      <c r="L37">
        <f t="shared" si="4"/>
        <v>3</v>
      </c>
      <c r="M37">
        <v>25</v>
      </c>
      <c r="N37">
        <f t="shared" si="5"/>
        <v>8.8194444444444439E-5</v>
      </c>
      <c r="O37">
        <f t="shared" si="6"/>
        <v>4.2000000000000003E-2</v>
      </c>
      <c r="P37">
        <v>800</v>
      </c>
      <c r="Q37">
        <f t="shared" si="23"/>
        <v>5.2500000000000002E-5</v>
      </c>
      <c r="R37">
        <f t="shared" si="24"/>
        <v>5.9018731337068898E-13</v>
      </c>
      <c r="S37">
        <f t="shared" si="9"/>
        <v>598.00729527285841</v>
      </c>
      <c r="T37">
        <f t="shared" si="10"/>
        <v>3743.9370000000004</v>
      </c>
      <c r="U37">
        <f t="shared" si="11"/>
        <v>258.13547070120001</v>
      </c>
      <c r="V37">
        <f t="shared" si="0"/>
        <v>-415.99299999999994</v>
      </c>
      <c r="W37">
        <f t="shared" si="12"/>
        <v>-180.12496899999996</v>
      </c>
      <c r="X37">
        <f t="shared" si="1"/>
        <v>-1501.041408333333</v>
      </c>
      <c r="Y37">
        <f t="shared" si="20"/>
        <v>-5774.8813083333316</v>
      </c>
      <c r="Z37">
        <f t="shared" si="13"/>
        <v>-1039.4786354999997</v>
      </c>
      <c r="AA37" t="s">
        <v>28</v>
      </c>
      <c r="AB37">
        <f t="shared" si="14"/>
        <v>-1302.9873336226874</v>
      </c>
      <c r="AC37">
        <f t="shared" si="15"/>
        <v>-232.07246801686961</v>
      </c>
      <c r="AD37">
        <f t="shared" si="21"/>
        <v>-892.84076394499562</v>
      </c>
      <c r="AE37">
        <f t="shared" si="16"/>
        <v>-267.34748315543328</v>
      </c>
      <c r="AF37">
        <f t="shared" si="22"/>
        <v>-1027.9098870312998</v>
      </c>
    </row>
    <row r="38" spans="1:32" x14ac:dyDescent="0.25">
      <c r="A38">
        <v>8602</v>
      </c>
      <c r="B38">
        <v>8600.82</v>
      </c>
      <c r="C38">
        <v>18.48</v>
      </c>
      <c r="D38">
        <v>-3.54</v>
      </c>
      <c r="E38">
        <v>0.8</v>
      </c>
      <c r="F38">
        <v>284.64999999999998</v>
      </c>
      <c r="H38">
        <f t="shared" si="2"/>
        <v>4300.41</v>
      </c>
      <c r="I38">
        <f t="shared" si="17"/>
        <v>20.833333333333332</v>
      </c>
      <c r="J38">
        <f t="shared" si="18"/>
        <v>22.569444444444454</v>
      </c>
      <c r="K38">
        <f t="shared" si="3"/>
        <v>1.7638888888888888E-3</v>
      </c>
      <c r="L38">
        <f t="shared" si="4"/>
        <v>5.8133991875193296E-2</v>
      </c>
      <c r="M38">
        <f t="shared" si="19"/>
        <v>5.8133991875193296E-2</v>
      </c>
      <c r="N38">
        <f t="shared" si="5"/>
        <v>2.0508380467082081E-7</v>
      </c>
      <c r="O38">
        <f t="shared" si="6"/>
        <v>4.2000000000000003E-2</v>
      </c>
      <c r="P38">
        <v>800</v>
      </c>
      <c r="Q38">
        <f t="shared" si="23"/>
        <v>5.2500000000000002E-5</v>
      </c>
      <c r="R38">
        <f t="shared" si="24"/>
        <v>1.3723977792133518E-15</v>
      </c>
      <c r="S38">
        <f t="shared" si="9"/>
        <v>1.3905820497879469</v>
      </c>
      <c r="T38">
        <f t="shared" si="10"/>
        <v>3870.3690000000001</v>
      </c>
      <c r="U38">
        <f t="shared" si="11"/>
        <v>266.85265366440001</v>
      </c>
      <c r="V38">
        <f t="shared" si="0"/>
        <v>-430.04099999999971</v>
      </c>
      <c r="W38">
        <f t="shared" si="12"/>
        <v>-186.20775299999988</v>
      </c>
      <c r="X38">
        <f t="shared" si="1"/>
        <v>-3.6083333333333307</v>
      </c>
      <c r="Y38">
        <f t="shared" si="20"/>
        <v>-5778.4896416666652</v>
      </c>
      <c r="Z38">
        <f t="shared" si="13"/>
        <v>-1040.1281354999996</v>
      </c>
      <c r="AA38" t="s">
        <v>28</v>
      </c>
      <c r="AB38">
        <f t="shared" si="14"/>
        <v>-3.1322337962962998</v>
      </c>
      <c r="AC38">
        <f t="shared" si="15"/>
        <v>-0.55787589699074136</v>
      </c>
      <c r="AD38">
        <f t="shared" si="21"/>
        <v>-893.39863984198632</v>
      </c>
      <c r="AE38">
        <f t="shared" si="16"/>
        <v>-0.64267303333333292</v>
      </c>
      <c r="AF38">
        <f t="shared" si="22"/>
        <v>-1028.5525600646331</v>
      </c>
    </row>
    <row r="39" spans="1:32" x14ac:dyDescent="0.25">
      <c r="A39">
        <v>8882</v>
      </c>
      <c r="B39">
        <v>8880.7999999999993</v>
      </c>
      <c r="C39">
        <v>15.11</v>
      </c>
      <c r="D39">
        <v>-1.96</v>
      </c>
      <c r="E39">
        <v>0.75</v>
      </c>
      <c r="F39">
        <v>306.39</v>
      </c>
      <c r="H39">
        <f t="shared" si="2"/>
        <v>4440.3999999999996</v>
      </c>
      <c r="I39">
        <f t="shared" si="17"/>
        <v>20.833333333333332</v>
      </c>
      <c r="J39">
        <f t="shared" si="18"/>
        <v>23.437500000000011</v>
      </c>
      <c r="K39">
        <f t="shared" si="3"/>
        <v>1.7638888888888888E-3</v>
      </c>
      <c r="L39">
        <f t="shared" si="4"/>
        <v>5.6301234123051984E-2</v>
      </c>
      <c r="M39">
        <f t="shared" si="19"/>
        <v>5.6301234123051984E-2</v>
      </c>
      <c r="N39">
        <f t="shared" si="5"/>
        <v>1.9861824260076674E-7</v>
      </c>
      <c r="O39">
        <f t="shared" si="6"/>
        <v>4.2000000000000003E-2</v>
      </c>
      <c r="P39">
        <v>800</v>
      </c>
      <c r="Q39">
        <f t="shared" si="23"/>
        <v>5.2500000000000002E-5</v>
      </c>
      <c r="R39">
        <f t="shared" si="24"/>
        <v>1.3291309642615284E-15</v>
      </c>
      <c r="S39">
        <f t="shared" si="9"/>
        <v>1.3467419495380113</v>
      </c>
      <c r="T39">
        <f t="shared" si="10"/>
        <v>3996.3599999999997</v>
      </c>
      <c r="U39">
        <f t="shared" si="11"/>
        <v>275.53943073599999</v>
      </c>
      <c r="V39">
        <f t="shared" si="0"/>
        <v>-444.03999999999996</v>
      </c>
      <c r="W39">
        <f t="shared" si="12"/>
        <v>-192.26931999999999</v>
      </c>
      <c r="X39">
        <f t="shared" si="1"/>
        <v>-3.6083333333333334</v>
      </c>
      <c r="Y39">
        <f t="shared" si="20"/>
        <v>-5782.0979749999988</v>
      </c>
      <c r="Z39">
        <f t="shared" si="13"/>
        <v>-1040.7776354999996</v>
      </c>
      <c r="AA39" t="s">
        <v>28</v>
      </c>
      <c r="AB39">
        <f t="shared" si="14"/>
        <v>-3.1322337962963021</v>
      </c>
      <c r="AC39">
        <f t="shared" si="15"/>
        <v>-0.55787589699074169</v>
      </c>
      <c r="AD39">
        <f t="shared" si="21"/>
        <v>-893.95651573897703</v>
      </c>
      <c r="AE39">
        <f t="shared" si="16"/>
        <v>-0.64267303333333325</v>
      </c>
      <c r="AF39">
        <f t="shared" si="22"/>
        <v>-1029.1952330979664</v>
      </c>
    </row>
    <row r="40" spans="1:32" x14ac:dyDescent="0.25">
      <c r="A40">
        <v>9165</v>
      </c>
      <c r="B40">
        <v>9163.77</v>
      </c>
      <c r="C40">
        <v>11.53</v>
      </c>
      <c r="D40">
        <v>0.3</v>
      </c>
      <c r="E40">
        <v>0.97</v>
      </c>
      <c r="F40">
        <v>299.20999999999998</v>
      </c>
      <c r="H40">
        <f t="shared" si="2"/>
        <v>4581.8850000000002</v>
      </c>
      <c r="I40">
        <f t="shared" si="17"/>
        <v>20.833333333333332</v>
      </c>
      <c r="J40">
        <f t="shared" si="18"/>
        <v>24.305555555555568</v>
      </c>
      <c r="K40">
        <f t="shared" si="3"/>
        <v>1.7638888888888888E-3</v>
      </c>
      <c r="L40">
        <f t="shared" si="4"/>
        <v>5.4562696357503514E-2</v>
      </c>
      <c r="M40">
        <f t="shared" si="19"/>
        <v>5.4562696357503514E-2</v>
      </c>
      <c r="N40">
        <f t="shared" si="5"/>
        <v>1.9248506770563739E-7</v>
      </c>
      <c r="O40">
        <f t="shared" si="6"/>
        <v>4.2000000000000003E-2</v>
      </c>
      <c r="P40">
        <v>800</v>
      </c>
      <c r="Q40">
        <f t="shared" si="23"/>
        <v>5.2500000000000002E-5</v>
      </c>
      <c r="R40">
        <f t="shared" si="24"/>
        <v>1.288088446939827E-15</v>
      </c>
      <c r="S40">
        <f t="shared" si="9"/>
        <v>1.3051556188617968</v>
      </c>
      <c r="T40">
        <f t="shared" si="10"/>
        <v>4123.6965</v>
      </c>
      <c r="U40">
        <f t="shared" si="11"/>
        <v>284.31897680340001</v>
      </c>
      <c r="V40">
        <f t="shared" si="0"/>
        <v>-458.1885000000002</v>
      </c>
      <c r="W40">
        <f t="shared" si="12"/>
        <v>-198.39562050000009</v>
      </c>
      <c r="X40">
        <f t="shared" si="1"/>
        <v>-3.6083333333333347</v>
      </c>
      <c r="Y40">
        <f t="shared" si="20"/>
        <v>-5785.7063083333323</v>
      </c>
      <c r="Z40">
        <f t="shared" si="13"/>
        <v>-1041.4271354999998</v>
      </c>
      <c r="AA40" t="s">
        <v>28</v>
      </c>
      <c r="AB40">
        <f t="shared" si="14"/>
        <v>-3.1322337962963034</v>
      </c>
      <c r="AC40">
        <f t="shared" si="15"/>
        <v>-0.55787589699074192</v>
      </c>
      <c r="AD40">
        <f t="shared" si="21"/>
        <v>-894.51439163596774</v>
      </c>
      <c r="AE40">
        <f t="shared" si="16"/>
        <v>-0.64267303333333348</v>
      </c>
      <c r="AF40">
        <f t="shared" si="22"/>
        <v>-1029.8379061312996</v>
      </c>
    </row>
    <row r="41" spans="1:32" x14ac:dyDescent="0.25">
      <c r="A41">
        <v>9444</v>
      </c>
      <c r="B41">
        <v>9442.74</v>
      </c>
      <c r="C41">
        <v>8.86</v>
      </c>
      <c r="D41">
        <v>2.92</v>
      </c>
      <c r="E41">
        <v>0.65</v>
      </c>
      <c r="F41">
        <v>337.57</v>
      </c>
      <c r="H41">
        <f t="shared" si="2"/>
        <v>4721.37</v>
      </c>
      <c r="I41">
        <f t="shared" si="17"/>
        <v>20.833333333333332</v>
      </c>
      <c r="J41">
        <f t="shared" si="18"/>
        <v>25.173611111111125</v>
      </c>
      <c r="K41">
        <f t="shared" si="3"/>
        <v>1.7638888888888888E-3</v>
      </c>
      <c r="L41">
        <f t="shared" si="4"/>
        <v>5.295073252043369E-2</v>
      </c>
      <c r="M41">
        <f t="shared" si="19"/>
        <v>5.295073252043369E-2</v>
      </c>
      <c r="N41">
        <f t="shared" si="5"/>
        <v>1.8679841750264106E-7</v>
      </c>
      <c r="O41">
        <f t="shared" si="6"/>
        <v>4.2000000000000003E-2</v>
      </c>
      <c r="P41">
        <v>800</v>
      </c>
      <c r="Q41">
        <f t="shared" si="23"/>
        <v>5.2500000000000002E-5</v>
      </c>
      <c r="R41">
        <f t="shared" si="24"/>
        <v>1.2500340226897893E-15</v>
      </c>
      <c r="S41">
        <f t="shared" si="9"/>
        <v>1.2665969734904454</v>
      </c>
      <c r="T41">
        <f t="shared" si="10"/>
        <v>4249.2330000000002</v>
      </c>
      <c r="U41">
        <f t="shared" si="11"/>
        <v>292.97441719080001</v>
      </c>
      <c r="V41">
        <f t="shared" si="0"/>
        <v>-472.13699999999972</v>
      </c>
      <c r="W41">
        <f t="shared" si="12"/>
        <v>-204.43532099999987</v>
      </c>
      <c r="X41">
        <f t="shared" si="1"/>
        <v>-3.6083333333333312</v>
      </c>
      <c r="Y41">
        <f t="shared" si="20"/>
        <v>-5789.3146416666659</v>
      </c>
      <c r="Z41">
        <f t="shared" si="13"/>
        <v>-1042.0766354999998</v>
      </c>
      <c r="AA41" t="s">
        <v>28</v>
      </c>
      <c r="AB41">
        <f t="shared" si="14"/>
        <v>-3.1322337962963003</v>
      </c>
      <c r="AC41">
        <f t="shared" si="15"/>
        <v>-0.55787589699074136</v>
      </c>
      <c r="AD41">
        <f t="shared" si="21"/>
        <v>-895.07226753295845</v>
      </c>
      <c r="AE41">
        <f t="shared" si="16"/>
        <v>-0.64267303333333292</v>
      </c>
      <c r="AF41">
        <f t="shared" si="22"/>
        <v>-1030.4805791646329</v>
      </c>
    </row>
    <row r="42" spans="1:32" x14ac:dyDescent="0.25">
      <c r="A42">
        <v>9724</v>
      </c>
      <c r="B42">
        <v>9722.7199999999993</v>
      </c>
      <c r="C42">
        <v>7.76</v>
      </c>
      <c r="D42">
        <v>6.28</v>
      </c>
      <c r="E42">
        <v>0.8</v>
      </c>
      <c r="F42">
        <v>345.37</v>
      </c>
      <c r="H42">
        <f t="shared" si="2"/>
        <v>4861.3599999999997</v>
      </c>
      <c r="I42">
        <f t="shared" si="17"/>
        <v>20.833333333333332</v>
      </c>
      <c r="J42">
        <f t="shared" si="18"/>
        <v>26.041666666666682</v>
      </c>
      <c r="K42">
        <f t="shared" si="3"/>
        <v>1.7638888888888888E-3</v>
      </c>
      <c r="L42">
        <f t="shared" si="4"/>
        <v>5.14259384205243E-2</v>
      </c>
      <c r="M42">
        <f t="shared" si="19"/>
        <v>5.14259384205243E-2</v>
      </c>
      <c r="N42">
        <f t="shared" si="5"/>
        <v>1.8141928276129406E-7</v>
      </c>
      <c r="O42">
        <f t="shared" si="6"/>
        <v>4.2000000000000003E-2</v>
      </c>
      <c r="P42">
        <v>800</v>
      </c>
      <c r="Q42">
        <f t="shared" si="23"/>
        <v>5.2500000000000002E-5</v>
      </c>
      <c r="R42">
        <f t="shared" si="24"/>
        <v>1.2140374573590293E-15</v>
      </c>
      <c r="S42">
        <f t="shared" si="9"/>
        <v>1.2301234536690526</v>
      </c>
      <c r="T42">
        <f t="shared" si="10"/>
        <v>4375.2240000000002</v>
      </c>
      <c r="U42">
        <f t="shared" si="11"/>
        <v>301.66119426239999</v>
      </c>
      <c r="V42">
        <f t="shared" si="0"/>
        <v>-486.13599999999951</v>
      </c>
      <c r="W42">
        <f t="shared" si="12"/>
        <v>-210.49688799999979</v>
      </c>
      <c r="X42">
        <f t="shared" si="1"/>
        <v>-3.6083333333333294</v>
      </c>
      <c r="Y42">
        <f t="shared" si="20"/>
        <v>-5792.9229749999995</v>
      </c>
      <c r="Z42">
        <f t="shared" si="13"/>
        <v>-1042.7261354999998</v>
      </c>
      <c r="AA42" t="s">
        <v>28</v>
      </c>
      <c r="AB42">
        <f t="shared" si="14"/>
        <v>-3.1322337962962985</v>
      </c>
      <c r="AC42">
        <f t="shared" si="15"/>
        <v>-0.55787589699074114</v>
      </c>
      <c r="AD42">
        <f t="shared" si="21"/>
        <v>-895.63014342994916</v>
      </c>
      <c r="AE42">
        <f t="shared" si="16"/>
        <v>-0.64267303333333259</v>
      </c>
      <c r="AF42">
        <f t="shared" si="22"/>
        <v>-1031.1232521979662</v>
      </c>
    </row>
    <row r="43" spans="1:32" x14ac:dyDescent="0.25">
      <c r="A43">
        <v>10006</v>
      </c>
      <c r="B43">
        <v>10004.69</v>
      </c>
      <c r="C43">
        <v>7.27</v>
      </c>
      <c r="D43">
        <v>10.050000000000001</v>
      </c>
      <c r="E43">
        <v>0.76</v>
      </c>
      <c r="F43">
        <v>0.19</v>
      </c>
      <c r="H43">
        <f t="shared" si="2"/>
        <v>5002.3450000000003</v>
      </c>
      <c r="I43">
        <f t="shared" si="17"/>
        <v>20.833333333333332</v>
      </c>
      <c r="J43">
        <f t="shared" si="18"/>
        <v>26.909722222222239</v>
      </c>
      <c r="K43">
        <f t="shared" si="3"/>
        <v>1.7638888888888888E-3</v>
      </c>
      <c r="L43">
        <f t="shared" si="4"/>
        <v>4.9976560992894326E-2</v>
      </c>
      <c r="M43">
        <f t="shared" si="19"/>
        <v>4.9976560992894326E-2</v>
      </c>
      <c r="N43">
        <f t="shared" si="5"/>
        <v>1.7630620128048832E-7</v>
      </c>
      <c r="O43">
        <f t="shared" si="6"/>
        <v>4.2000000000000003E-2</v>
      </c>
      <c r="P43">
        <v>800</v>
      </c>
      <c r="Q43">
        <f t="shared" si="23"/>
        <v>5.2500000000000002E-5</v>
      </c>
      <c r="R43">
        <f t="shared" si="24"/>
        <v>1.179821290556107E-15</v>
      </c>
      <c r="S43">
        <f t="shared" si="9"/>
        <v>1.195453922655991</v>
      </c>
      <c r="T43">
        <f t="shared" si="10"/>
        <v>4502.1105000000007</v>
      </c>
      <c r="U43">
        <f t="shared" si="11"/>
        <v>310.40971390980002</v>
      </c>
      <c r="V43">
        <f t="shared" si="0"/>
        <v>-500.23449999999957</v>
      </c>
      <c r="W43">
        <f t="shared" si="12"/>
        <v>-216.6015384999998</v>
      </c>
      <c r="X43">
        <f t="shared" si="1"/>
        <v>-3.6083333333333294</v>
      </c>
      <c r="Y43">
        <f t="shared" si="20"/>
        <v>-5796.5313083333331</v>
      </c>
      <c r="Z43">
        <f t="shared" si="13"/>
        <v>-1043.3756354999998</v>
      </c>
      <c r="AA43" t="s">
        <v>28</v>
      </c>
      <c r="AB43">
        <f t="shared" si="14"/>
        <v>-3.1322337962962985</v>
      </c>
      <c r="AC43">
        <f t="shared" si="15"/>
        <v>-0.55787589699074114</v>
      </c>
      <c r="AD43">
        <f t="shared" si="21"/>
        <v>-896.18801932693987</v>
      </c>
      <c r="AE43">
        <f t="shared" si="16"/>
        <v>-0.64267303333333259</v>
      </c>
      <c r="AF43">
        <f t="shared" si="22"/>
        <v>-1031.7659252312994</v>
      </c>
    </row>
    <row r="44" spans="1:32" x14ac:dyDescent="0.25">
      <c r="A44">
        <v>10288</v>
      </c>
      <c r="B44">
        <v>10286.68</v>
      </c>
      <c r="C44">
        <v>7.08</v>
      </c>
      <c r="D44">
        <v>13.11</v>
      </c>
      <c r="E44">
        <v>0.49</v>
      </c>
      <c r="F44">
        <v>350.26</v>
      </c>
      <c r="H44">
        <f t="shared" si="2"/>
        <v>5143.34</v>
      </c>
      <c r="I44">
        <f t="shared" si="17"/>
        <v>20.833333333333332</v>
      </c>
      <c r="J44">
        <f t="shared" si="18"/>
        <v>27.777777777777796</v>
      </c>
      <c r="K44">
        <f t="shared" si="3"/>
        <v>1.7638888888888888E-3</v>
      </c>
      <c r="L44">
        <f t="shared" si="4"/>
        <v>4.8606547496373949E-2</v>
      </c>
      <c r="M44">
        <f t="shared" si="19"/>
        <v>4.8606547496373949E-2</v>
      </c>
      <c r="N44">
        <f t="shared" si="5"/>
        <v>1.7147309811220812E-7</v>
      </c>
      <c r="O44">
        <f t="shared" si="6"/>
        <v>4.2000000000000003E-2</v>
      </c>
      <c r="P44">
        <v>800</v>
      </c>
      <c r="Q44">
        <f t="shared" si="23"/>
        <v>5.2500000000000002E-5</v>
      </c>
      <c r="R44">
        <f t="shared" si="24"/>
        <v>1.1474787071643893E-15</v>
      </c>
      <c r="S44">
        <f t="shared" si="9"/>
        <v>1.1626828000343326</v>
      </c>
      <c r="T44">
        <f t="shared" si="10"/>
        <v>4629.0060000000003</v>
      </c>
      <c r="U44">
        <f t="shared" si="11"/>
        <v>319.15885408560001</v>
      </c>
      <c r="V44">
        <f t="shared" ref="V44:V75" si="25">T44-H44</f>
        <v>-514.33399999999983</v>
      </c>
      <c r="W44">
        <f t="shared" si="12"/>
        <v>-222.70662199999992</v>
      </c>
      <c r="X44">
        <f t="shared" ref="X44:X75" si="26">M44*(W44*$I$9/$I$8)</f>
        <v>-3.6083333333333316</v>
      </c>
      <c r="Y44">
        <f t="shared" si="20"/>
        <v>-5800.1396416666666</v>
      </c>
      <c r="Z44">
        <f t="shared" si="13"/>
        <v>-1044.0251355</v>
      </c>
      <c r="AA44" t="s">
        <v>28</v>
      </c>
      <c r="AB44">
        <f t="shared" si="14"/>
        <v>-3.1322337962963007</v>
      </c>
      <c r="AC44">
        <f t="shared" si="15"/>
        <v>-0.55787589699074147</v>
      </c>
      <c r="AD44">
        <f t="shared" si="21"/>
        <v>-896.74589522393057</v>
      </c>
      <c r="AE44">
        <f t="shared" si="16"/>
        <v>-0.64267303333333303</v>
      </c>
      <c r="AF44">
        <f t="shared" si="22"/>
        <v>-1032.4085982646327</v>
      </c>
    </row>
    <row r="45" spans="1:32" x14ac:dyDescent="0.25">
      <c r="A45">
        <v>10345</v>
      </c>
      <c r="B45">
        <v>10343.67</v>
      </c>
      <c r="C45">
        <v>7.07</v>
      </c>
      <c r="D45">
        <v>13.6</v>
      </c>
      <c r="E45">
        <v>0.5</v>
      </c>
      <c r="F45">
        <v>7.59</v>
      </c>
      <c r="H45">
        <f t="shared" si="2"/>
        <v>5171.835</v>
      </c>
      <c r="I45">
        <f t="shared" si="17"/>
        <v>20.833333333333332</v>
      </c>
      <c r="J45">
        <f t="shared" si="18"/>
        <v>28.645833333333353</v>
      </c>
      <c r="K45">
        <f t="shared" si="3"/>
        <v>1.7638888888888888E-3</v>
      </c>
      <c r="L45">
        <f t="shared" si="4"/>
        <v>4.8338742438612213E-2</v>
      </c>
      <c r="M45">
        <f t="shared" si="19"/>
        <v>4.8338742438612213E-2</v>
      </c>
      <c r="N45">
        <f t="shared" si="5"/>
        <v>1.7052834138065975E-7</v>
      </c>
      <c r="O45">
        <f t="shared" si="6"/>
        <v>4.2000000000000003E-2</v>
      </c>
      <c r="P45">
        <v>800</v>
      </c>
      <c r="Q45">
        <f t="shared" si="23"/>
        <v>5.2500000000000002E-5</v>
      </c>
      <c r="R45">
        <f t="shared" si="24"/>
        <v>1.1411565012624901E-15</v>
      </c>
      <c r="S45">
        <f t="shared" si="9"/>
        <v>1.1562768249042332</v>
      </c>
      <c r="T45">
        <f t="shared" si="10"/>
        <v>4654.6514999999999</v>
      </c>
      <c r="U45">
        <f t="shared" si="11"/>
        <v>320.92704976139999</v>
      </c>
      <c r="V45">
        <f t="shared" si="25"/>
        <v>-517.18350000000009</v>
      </c>
      <c r="W45">
        <f t="shared" si="12"/>
        <v>-223.94045550000004</v>
      </c>
      <c r="X45">
        <f t="shared" si="26"/>
        <v>-3.6083333333333338</v>
      </c>
      <c r="Y45">
        <f t="shared" si="20"/>
        <v>-5803.7479750000002</v>
      </c>
      <c r="Z45">
        <f t="shared" si="13"/>
        <v>-1044.6746355</v>
      </c>
      <c r="AA45" t="s">
        <v>28</v>
      </c>
      <c r="AB45">
        <f t="shared" ref="AB45:AB76" si="27">X45*(J45-J44)</f>
        <v>-3.1322337962963025</v>
      </c>
      <c r="AC45">
        <f t="shared" si="15"/>
        <v>-0.5578758969907418</v>
      </c>
      <c r="AD45">
        <f t="shared" si="21"/>
        <v>-897.30377112092128</v>
      </c>
      <c r="AE45">
        <f t="shared" ref="AE45:AE76" si="28">AC45/(J45-J44)</f>
        <v>-0.64267303333333337</v>
      </c>
      <c r="AF45">
        <f t="shared" si="22"/>
        <v>-1033.051271297966</v>
      </c>
    </row>
    <row r="46" spans="1:32" x14ac:dyDescent="0.25">
      <c r="A46">
        <v>10385</v>
      </c>
      <c r="B46">
        <v>10383.67</v>
      </c>
      <c r="C46">
        <v>7.13</v>
      </c>
      <c r="D46">
        <v>13.94</v>
      </c>
      <c r="E46">
        <v>0.49</v>
      </c>
      <c r="F46">
        <v>11.77</v>
      </c>
      <c r="H46">
        <f t="shared" si="2"/>
        <v>5191.835</v>
      </c>
      <c r="I46">
        <f t="shared" si="17"/>
        <v>20.833333333333332</v>
      </c>
      <c r="J46">
        <f t="shared" si="18"/>
        <v>29.513888888888911</v>
      </c>
      <c r="K46">
        <f t="shared" si="3"/>
        <v>1.7638888888888888E-3</v>
      </c>
      <c r="L46">
        <f t="shared" si="4"/>
        <v>4.8152531811970142E-2</v>
      </c>
      <c r="M46">
        <f t="shared" si="19"/>
        <v>4.8152531811970142E-2</v>
      </c>
      <c r="N46">
        <f t="shared" si="5"/>
        <v>1.6987143167000579E-7</v>
      </c>
      <c r="O46">
        <f t="shared" si="6"/>
        <v>4.2000000000000003E-2</v>
      </c>
      <c r="P46">
        <v>800</v>
      </c>
      <c r="Q46">
        <f t="shared" si="23"/>
        <v>5.2500000000000002E-5</v>
      </c>
      <c r="R46">
        <f t="shared" si="24"/>
        <v>1.1367605352841318E-15</v>
      </c>
      <c r="S46">
        <f t="shared" si="9"/>
        <v>1.1518226123766615</v>
      </c>
      <c r="T46">
        <f t="shared" si="10"/>
        <v>4672.6514999999999</v>
      </c>
      <c r="U46">
        <f t="shared" si="11"/>
        <v>322.16810656140001</v>
      </c>
      <c r="V46">
        <f t="shared" si="25"/>
        <v>-519.18350000000009</v>
      </c>
      <c r="W46">
        <f t="shared" si="12"/>
        <v>-224.80645550000003</v>
      </c>
      <c r="X46">
        <f t="shared" si="26"/>
        <v>-3.6083333333333338</v>
      </c>
      <c r="Y46">
        <f t="shared" si="20"/>
        <v>-5807.3563083333338</v>
      </c>
      <c r="Z46">
        <f t="shared" si="13"/>
        <v>-1045.3241355</v>
      </c>
      <c r="AA46" t="s">
        <v>28</v>
      </c>
      <c r="AB46">
        <f t="shared" si="27"/>
        <v>-3.1322337962963025</v>
      </c>
      <c r="AC46">
        <f t="shared" si="15"/>
        <v>-0.5578758969907418</v>
      </c>
      <c r="AD46">
        <f t="shared" si="21"/>
        <v>-897.86164701791199</v>
      </c>
      <c r="AE46">
        <f t="shared" si="28"/>
        <v>-0.64267303333333337</v>
      </c>
      <c r="AF46">
        <f t="shared" si="22"/>
        <v>-1033.6939443312992</v>
      </c>
    </row>
    <row r="47" spans="1:32" x14ac:dyDescent="0.25">
      <c r="A47">
        <v>10416</v>
      </c>
      <c r="B47">
        <v>10414.67</v>
      </c>
      <c r="C47">
        <v>7.12</v>
      </c>
      <c r="D47">
        <v>13.93</v>
      </c>
      <c r="E47">
        <v>0.52</v>
      </c>
      <c r="F47">
        <v>194.37</v>
      </c>
      <c r="H47">
        <f t="shared" si="2"/>
        <v>5207.335</v>
      </c>
      <c r="I47">
        <f t="shared" si="17"/>
        <v>20.833333333333332</v>
      </c>
      <c r="J47">
        <f t="shared" si="18"/>
        <v>30.381944444444468</v>
      </c>
      <c r="K47">
        <f t="shared" si="3"/>
        <v>1.7638888888888888E-3</v>
      </c>
      <c r="L47">
        <f t="shared" si="4"/>
        <v>4.8009202403916783E-2</v>
      </c>
      <c r="M47">
        <f t="shared" si="19"/>
        <v>4.8009202403916783E-2</v>
      </c>
      <c r="N47">
        <f t="shared" si="5"/>
        <v>1.6936579736937308E-7</v>
      </c>
      <c r="O47">
        <f t="shared" si="6"/>
        <v>4.2000000000000003E-2</v>
      </c>
      <c r="P47">
        <v>800</v>
      </c>
      <c r="Q47">
        <f t="shared" si="23"/>
        <v>5.2500000000000002E-5</v>
      </c>
      <c r="R47">
        <f t="shared" si="24"/>
        <v>1.1333768873534906E-15</v>
      </c>
      <c r="S47">
        <f t="shared" si="9"/>
        <v>1.1483941311109394</v>
      </c>
      <c r="T47">
        <f t="shared" si="10"/>
        <v>4686.6014999999998</v>
      </c>
      <c r="U47">
        <f t="shared" si="11"/>
        <v>323.12992558139996</v>
      </c>
      <c r="V47">
        <f t="shared" si="25"/>
        <v>-520.73350000000028</v>
      </c>
      <c r="W47">
        <f t="shared" si="12"/>
        <v>-225.47760550000012</v>
      </c>
      <c r="X47">
        <f t="shared" si="26"/>
        <v>-3.6083333333333352</v>
      </c>
      <c r="Y47">
        <f t="shared" si="20"/>
        <v>-5810.9646416666674</v>
      </c>
      <c r="Z47">
        <f t="shared" si="13"/>
        <v>-1045.9736355</v>
      </c>
      <c r="AA47" t="s">
        <v>28</v>
      </c>
      <c r="AB47">
        <f t="shared" si="27"/>
        <v>-3.1322337962963034</v>
      </c>
      <c r="AC47">
        <f t="shared" si="15"/>
        <v>-0.55787589699074192</v>
      </c>
      <c r="AD47">
        <f t="shared" si="21"/>
        <v>-898.4195229149027</v>
      </c>
      <c r="AE47">
        <f t="shared" si="28"/>
        <v>-0.64267303333333348</v>
      </c>
      <c r="AF47">
        <f t="shared" si="22"/>
        <v>-1034.3366173646325</v>
      </c>
    </row>
    <row r="48" spans="1:32" x14ac:dyDescent="0.25">
      <c r="A48">
        <v>10447</v>
      </c>
      <c r="B48">
        <v>10445.65</v>
      </c>
      <c r="C48">
        <v>7</v>
      </c>
      <c r="D48">
        <v>12.82</v>
      </c>
      <c r="E48">
        <v>3.63</v>
      </c>
      <c r="F48">
        <v>184.53</v>
      </c>
      <c r="H48">
        <f t="shared" si="2"/>
        <v>5222.8249999999998</v>
      </c>
      <c r="I48">
        <f t="shared" si="17"/>
        <v>20.833333333333332</v>
      </c>
      <c r="J48">
        <f t="shared" si="18"/>
        <v>31.250000000000025</v>
      </c>
      <c r="K48">
        <f t="shared" si="3"/>
        <v>1.7638888888888888E-3</v>
      </c>
      <c r="L48">
        <f t="shared" si="4"/>
        <v>4.7866815372906428E-2</v>
      </c>
      <c r="M48">
        <f t="shared" si="19"/>
        <v>4.7866815372906428E-2</v>
      </c>
      <c r="N48">
        <f t="shared" si="5"/>
        <v>1.6886348756553101E-7</v>
      </c>
      <c r="O48">
        <f t="shared" si="6"/>
        <v>4.2000000000000003E-2</v>
      </c>
      <c r="P48">
        <v>800</v>
      </c>
      <c r="Q48">
        <f t="shared" si="23"/>
        <v>5.2500000000000002E-5</v>
      </c>
      <c r="R48">
        <f t="shared" si="24"/>
        <v>1.1300154865818576E-15</v>
      </c>
      <c r="S48">
        <f t="shared" si="9"/>
        <v>1.1449881917790823</v>
      </c>
      <c r="T48">
        <f t="shared" si="10"/>
        <v>4700.5424999999996</v>
      </c>
      <c r="U48">
        <f t="shared" si="11"/>
        <v>324.09112407299995</v>
      </c>
      <c r="V48">
        <f t="shared" si="25"/>
        <v>-522.28250000000025</v>
      </c>
      <c r="W48">
        <f t="shared" si="12"/>
        <v>-226.14832250000012</v>
      </c>
      <c r="X48">
        <f t="shared" si="26"/>
        <v>-3.6083333333333356</v>
      </c>
      <c r="Y48">
        <f t="shared" si="20"/>
        <v>-5814.572975000001</v>
      </c>
      <c r="Z48">
        <f t="shared" si="13"/>
        <v>-1046.6231355000002</v>
      </c>
      <c r="AA48" t="s">
        <v>28</v>
      </c>
      <c r="AB48">
        <f t="shared" si="27"/>
        <v>-3.1322337962963038</v>
      </c>
      <c r="AC48">
        <f t="shared" si="15"/>
        <v>-0.55787589699074203</v>
      </c>
      <c r="AD48">
        <f t="shared" si="21"/>
        <v>-898.97739881189341</v>
      </c>
      <c r="AE48">
        <f t="shared" si="28"/>
        <v>-0.6426730333333337</v>
      </c>
      <c r="AF48">
        <f t="shared" si="22"/>
        <v>-1034.9792903979658</v>
      </c>
    </row>
    <row r="49" spans="1:32" x14ac:dyDescent="0.25">
      <c r="A49">
        <v>10478</v>
      </c>
      <c r="B49">
        <v>10476.51</v>
      </c>
      <c r="C49">
        <v>6.86</v>
      </c>
      <c r="D49">
        <v>9.9700000000000006</v>
      </c>
      <c r="E49">
        <v>6.92</v>
      </c>
      <c r="F49">
        <v>181.99</v>
      </c>
      <c r="H49">
        <f t="shared" si="2"/>
        <v>5238.2550000000001</v>
      </c>
      <c r="I49">
        <f t="shared" si="17"/>
        <v>20.833333333333332</v>
      </c>
      <c r="J49">
        <f t="shared" si="18"/>
        <v>32.118055555555578</v>
      </c>
      <c r="K49">
        <f t="shared" si="3"/>
        <v>1.7638888888888888E-3</v>
      </c>
      <c r="L49">
        <f t="shared" si="4"/>
        <v>4.7725817089851484E-2</v>
      </c>
      <c r="M49">
        <f t="shared" si="19"/>
        <v>4.7725817089851484E-2</v>
      </c>
      <c r="N49">
        <f t="shared" si="5"/>
        <v>1.6836607695586498E-7</v>
      </c>
      <c r="O49">
        <f t="shared" si="6"/>
        <v>4.2000000000000003E-2</v>
      </c>
      <c r="P49">
        <v>800</v>
      </c>
      <c r="Q49">
        <f t="shared" si="23"/>
        <v>5.2500000000000002E-5</v>
      </c>
      <c r="R49">
        <f t="shared" si="24"/>
        <v>1.1266868706672148E-15</v>
      </c>
      <c r="S49">
        <f t="shared" si="9"/>
        <v>1.1416154717035703</v>
      </c>
      <c r="T49">
        <f t="shared" si="10"/>
        <v>4714.4295000000002</v>
      </c>
      <c r="U49">
        <f t="shared" si="11"/>
        <v>325.04859939419998</v>
      </c>
      <c r="V49">
        <f t="shared" si="25"/>
        <v>-523.82549999999992</v>
      </c>
      <c r="W49">
        <f t="shared" si="12"/>
        <v>-226.81644149999997</v>
      </c>
      <c r="X49">
        <f t="shared" si="26"/>
        <v>-3.6083333333333325</v>
      </c>
      <c r="Y49">
        <f t="shared" si="20"/>
        <v>-5818.1813083333345</v>
      </c>
      <c r="Z49">
        <f t="shared" si="13"/>
        <v>-1047.2726355000002</v>
      </c>
      <c r="AA49" t="s">
        <v>28</v>
      </c>
      <c r="AB49">
        <f t="shared" si="27"/>
        <v>-3.1322337962962883</v>
      </c>
      <c r="AC49">
        <f t="shared" si="15"/>
        <v>-0.55787589699073925</v>
      </c>
      <c r="AD49">
        <f t="shared" si="21"/>
        <v>-899.53527470888412</v>
      </c>
      <c r="AE49">
        <f t="shared" si="28"/>
        <v>-0.64267303333333303</v>
      </c>
      <c r="AF49">
        <f t="shared" si="22"/>
        <v>-1035.621963431299</v>
      </c>
    </row>
    <row r="50" spans="1:32" x14ac:dyDescent="0.25">
      <c r="A50">
        <v>10509</v>
      </c>
      <c r="B50">
        <v>10507.14</v>
      </c>
      <c r="C50">
        <v>6.64</v>
      </c>
      <c r="D50">
        <v>5.22</v>
      </c>
      <c r="E50">
        <v>10.73</v>
      </c>
      <c r="F50">
        <v>183.22</v>
      </c>
      <c r="H50">
        <f t="shared" si="2"/>
        <v>5253.57</v>
      </c>
      <c r="I50">
        <f t="shared" si="17"/>
        <v>20.833333333333332</v>
      </c>
      <c r="J50">
        <f t="shared" si="18"/>
        <v>32.986111111111136</v>
      </c>
      <c r="K50">
        <f t="shared" si="3"/>
        <v>1.7638888888888888E-3</v>
      </c>
      <c r="L50">
        <f t="shared" si="4"/>
        <v>4.7586688670751512E-2</v>
      </c>
      <c r="M50">
        <f t="shared" si="19"/>
        <v>4.7586688670751512E-2</v>
      </c>
      <c r="N50">
        <f t="shared" si="5"/>
        <v>1.6787526281070671E-7</v>
      </c>
      <c r="O50">
        <f t="shared" si="6"/>
        <v>4.2000000000000003E-2</v>
      </c>
      <c r="P50">
        <v>800</v>
      </c>
      <c r="Q50">
        <f t="shared" si="23"/>
        <v>5.2500000000000002E-5</v>
      </c>
      <c r="R50">
        <f t="shared" si="24"/>
        <v>1.1234023975519294E-15</v>
      </c>
      <c r="S50">
        <f t="shared" si="9"/>
        <v>1.1382874793195072</v>
      </c>
      <c r="T50">
        <f t="shared" si="10"/>
        <v>4728.2129999999997</v>
      </c>
      <c r="U50">
        <f t="shared" si="11"/>
        <v>325.99893863879998</v>
      </c>
      <c r="V50">
        <f t="shared" si="25"/>
        <v>-525.35699999999997</v>
      </c>
      <c r="W50">
        <f t="shared" si="12"/>
        <v>-227.479581</v>
      </c>
      <c r="X50">
        <f t="shared" si="26"/>
        <v>-3.6083333333333334</v>
      </c>
      <c r="Y50">
        <f t="shared" si="20"/>
        <v>-5821.7896416666681</v>
      </c>
      <c r="Z50">
        <f t="shared" si="13"/>
        <v>-1047.9221355000002</v>
      </c>
      <c r="AA50" t="s">
        <v>28</v>
      </c>
      <c r="AB50">
        <f t="shared" si="27"/>
        <v>-3.1322337962963021</v>
      </c>
      <c r="AC50">
        <f t="shared" si="15"/>
        <v>-0.55787589699074169</v>
      </c>
      <c r="AD50">
        <f t="shared" si="21"/>
        <v>-900.09315060587483</v>
      </c>
      <c r="AE50">
        <f t="shared" si="28"/>
        <v>-0.64267303333333325</v>
      </c>
      <c r="AF50">
        <f t="shared" si="22"/>
        <v>-1036.2646364646323</v>
      </c>
    </row>
    <row r="51" spans="1:32" x14ac:dyDescent="0.25">
      <c r="A51">
        <v>10541</v>
      </c>
      <c r="B51">
        <v>10538.38</v>
      </c>
      <c r="C51">
        <v>6.08</v>
      </c>
      <c r="D51">
        <v>-1.68</v>
      </c>
      <c r="E51">
        <v>14.28</v>
      </c>
      <c r="F51">
        <v>185.59</v>
      </c>
      <c r="H51">
        <f t="shared" si="2"/>
        <v>5269.19</v>
      </c>
      <c r="I51">
        <f t="shared" si="17"/>
        <v>20.833333333333332</v>
      </c>
      <c r="J51">
        <f t="shared" si="18"/>
        <v>33.854166666666693</v>
      </c>
      <c r="K51">
        <f t="shared" si="3"/>
        <v>1.7638888888888888E-3</v>
      </c>
      <c r="L51">
        <f t="shared" si="4"/>
        <v>4.7445622571970263E-2</v>
      </c>
      <c r="M51">
        <f t="shared" si="19"/>
        <v>4.7445622571970263E-2</v>
      </c>
      <c r="N51">
        <f t="shared" si="5"/>
        <v>1.6737761296222842E-7</v>
      </c>
      <c r="O51">
        <f t="shared" si="6"/>
        <v>4.2000000000000003E-2</v>
      </c>
      <c r="P51">
        <v>800</v>
      </c>
      <c r="Q51">
        <f t="shared" si="23"/>
        <v>5.2500000000000002E-5</v>
      </c>
      <c r="R51">
        <f t="shared" si="24"/>
        <v>1.1200721806780339E-15</v>
      </c>
      <c r="S51">
        <f t="shared" si="9"/>
        <v>1.1349131370720327</v>
      </c>
      <c r="T51">
        <f t="shared" si="10"/>
        <v>4742.2709999999997</v>
      </c>
      <c r="U51">
        <f t="shared" si="11"/>
        <v>326.96820399959995</v>
      </c>
      <c r="V51">
        <f t="shared" si="25"/>
        <v>-526.91899999999987</v>
      </c>
      <c r="W51">
        <f t="shared" si="12"/>
        <v>-228.15592699999993</v>
      </c>
      <c r="X51">
        <f t="shared" si="26"/>
        <v>-3.6083333333333325</v>
      </c>
      <c r="Y51">
        <f t="shared" si="20"/>
        <v>-5825.3979750000017</v>
      </c>
      <c r="Z51">
        <f t="shared" si="13"/>
        <v>-1048.5716355000002</v>
      </c>
      <c r="AA51" t="s">
        <v>28</v>
      </c>
      <c r="AB51">
        <f t="shared" si="27"/>
        <v>-3.1322337962963012</v>
      </c>
      <c r="AC51">
        <f t="shared" si="15"/>
        <v>-0.55787589699074158</v>
      </c>
      <c r="AD51">
        <f t="shared" si="21"/>
        <v>-900.65102650286553</v>
      </c>
      <c r="AE51">
        <f t="shared" si="28"/>
        <v>-0.64267303333333314</v>
      </c>
      <c r="AF51">
        <f t="shared" si="22"/>
        <v>-1036.9073094979656</v>
      </c>
    </row>
    <row r="52" spans="1:32" x14ac:dyDescent="0.25">
      <c r="A52">
        <v>10572</v>
      </c>
      <c r="B52">
        <v>10568.21</v>
      </c>
      <c r="C52">
        <v>5.45</v>
      </c>
      <c r="D52">
        <v>-10.06</v>
      </c>
      <c r="E52">
        <v>17.2</v>
      </c>
      <c r="F52">
        <v>183.32</v>
      </c>
      <c r="H52">
        <f t="shared" si="2"/>
        <v>5284.1049999999996</v>
      </c>
      <c r="I52">
        <f t="shared" si="17"/>
        <v>20.833333333333332</v>
      </c>
      <c r="J52">
        <f t="shared" si="18"/>
        <v>34.72222222222225</v>
      </c>
      <c r="K52">
        <f t="shared" si="3"/>
        <v>1.7638888888888888E-3</v>
      </c>
      <c r="L52">
        <f t="shared" si="4"/>
        <v>4.7311701792451137E-2</v>
      </c>
      <c r="M52">
        <f t="shared" si="19"/>
        <v>4.7311701792451137E-2</v>
      </c>
      <c r="N52">
        <f t="shared" si="5"/>
        <v>1.6690517021225818E-7</v>
      </c>
      <c r="O52">
        <f t="shared" si="6"/>
        <v>4.2000000000000003E-2</v>
      </c>
      <c r="P52">
        <v>800</v>
      </c>
      <c r="Q52">
        <f t="shared" si="23"/>
        <v>5.2500000000000002E-5</v>
      </c>
      <c r="R52">
        <f t="shared" si="24"/>
        <v>1.1169106468752777E-15</v>
      </c>
      <c r="S52">
        <f t="shared" si="9"/>
        <v>1.13170971294639</v>
      </c>
      <c r="T52">
        <f t="shared" si="10"/>
        <v>4755.6944999999996</v>
      </c>
      <c r="U52">
        <f t="shared" si="11"/>
        <v>327.89372210819994</v>
      </c>
      <c r="V52">
        <f t="shared" si="25"/>
        <v>-528.41049999999996</v>
      </c>
      <c r="W52">
        <f t="shared" si="12"/>
        <v>-228.80174649999998</v>
      </c>
      <c r="X52">
        <f t="shared" si="26"/>
        <v>-3.6083333333333334</v>
      </c>
      <c r="Y52">
        <f t="shared" si="20"/>
        <v>-5829.0063083333353</v>
      </c>
      <c r="Z52">
        <f t="shared" si="13"/>
        <v>-1049.2211355000004</v>
      </c>
      <c r="AA52" t="s">
        <v>28</v>
      </c>
      <c r="AB52">
        <f t="shared" si="27"/>
        <v>-3.1322337962963021</v>
      </c>
      <c r="AC52">
        <f t="shared" si="15"/>
        <v>-0.55787589699074169</v>
      </c>
      <c r="AD52">
        <f t="shared" si="21"/>
        <v>-901.20890239985624</v>
      </c>
      <c r="AE52">
        <f t="shared" si="28"/>
        <v>-0.64267303333333325</v>
      </c>
      <c r="AF52">
        <f t="shared" si="22"/>
        <v>-1037.5499825312988</v>
      </c>
    </row>
    <row r="53" spans="1:32" x14ac:dyDescent="0.25">
      <c r="A53">
        <v>10604</v>
      </c>
      <c r="B53">
        <v>10598.46</v>
      </c>
      <c r="C53">
        <v>5.0599999999999996</v>
      </c>
      <c r="D53">
        <v>-20.47</v>
      </c>
      <c r="E53">
        <v>20.79</v>
      </c>
      <c r="F53">
        <v>181.15</v>
      </c>
      <c r="H53">
        <f t="shared" si="2"/>
        <v>5299.23</v>
      </c>
      <c r="I53">
        <f t="shared" si="17"/>
        <v>20.833333333333332</v>
      </c>
      <c r="J53">
        <f t="shared" si="18"/>
        <v>35.590277777777807</v>
      </c>
      <c r="K53">
        <f t="shared" si="3"/>
        <v>1.7638888888888888E-3</v>
      </c>
      <c r="L53">
        <f t="shared" si="4"/>
        <v>4.7176665289108043E-2</v>
      </c>
      <c r="M53">
        <f t="shared" si="19"/>
        <v>4.7176665289108043E-2</v>
      </c>
      <c r="N53">
        <f t="shared" si="5"/>
        <v>1.664287914365756E-7</v>
      </c>
      <c r="O53">
        <f t="shared" si="6"/>
        <v>4.2000000000000003E-2</v>
      </c>
      <c r="P53">
        <v>800</v>
      </c>
      <c r="Q53">
        <f t="shared" si="23"/>
        <v>5.2500000000000002E-5</v>
      </c>
      <c r="R53">
        <f t="shared" si="24"/>
        <v>1.1137227736306765E-15</v>
      </c>
      <c r="S53">
        <f t="shared" si="9"/>
        <v>1.1284796003812978</v>
      </c>
      <c r="T53">
        <f t="shared" si="10"/>
        <v>4769.3069999999998</v>
      </c>
      <c r="U53">
        <f t="shared" si="11"/>
        <v>328.83227131319995</v>
      </c>
      <c r="V53">
        <f t="shared" si="25"/>
        <v>-529.92299999999977</v>
      </c>
      <c r="W53">
        <f t="shared" si="12"/>
        <v>-229.45665899999989</v>
      </c>
      <c r="X53">
        <f t="shared" si="26"/>
        <v>-3.6083333333333321</v>
      </c>
      <c r="Y53">
        <f t="shared" si="20"/>
        <v>-5832.6146416666688</v>
      </c>
      <c r="Z53">
        <f t="shared" si="13"/>
        <v>-1049.8706355000004</v>
      </c>
      <c r="AA53" t="s">
        <v>28</v>
      </c>
      <c r="AB53">
        <f t="shared" si="27"/>
        <v>-3.1322337962963007</v>
      </c>
      <c r="AC53">
        <f t="shared" si="15"/>
        <v>-0.55787589699074147</v>
      </c>
      <c r="AD53">
        <f t="shared" si="21"/>
        <v>-901.76677829684695</v>
      </c>
      <c r="AE53">
        <f t="shared" si="28"/>
        <v>-0.64267303333333303</v>
      </c>
      <c r="AF53">
        <f t="shared" si="22"/>
        <v>-1038.1926555646321</v>
      </c>
    </row>
    <row r="54" spans="1:32" x14ac:dyDescent="0.25">
      <c r="A54">
        <v>10634</v>
      </c>
      <c r="B54">
        <v>10626.12</v>
      </c>
      <c r="C54">
        <v>5.04</v>
      </c>
      <c r="D54">
        <v>-32.06</v>
      </c>
      <c r="E54">
        <v>24.71</v>
      </c>
      <c r="F54">
        <v>179.19</v>
      </c>
      <c r="H54">
        <f t="shared" si="2"/>
        <v>5313.06</v>
      </c>
      <c r="I54">
        <f t="shared" si="17"/>
        <v>20.833333333333332</v>
      </c>
      <c r="J54">
        <f t="shared" si="18"/>
        <v>36.458333333333364</v>
      </c>
      <c r="K54">
        <f t="shared" si="3"/>
        <v>1.7638888888888888E-3</v>
      </c>
      <c r="L54">
        <f t="shared" si="4"/>
        <v>4.7053863498624143E-2</v>
      </c>
      <c r="M54">
        <f t="shared" si="19"/>
        <v>4.7053863498624143E-2</v>
      </c>
      <c r="N54">
        <f t="shared" si="5"/>
        <v>1.6599557400903518E-7</v>
      </c>
      <c r="O54">
        <f t="shared" si="6"/>
        <v>4.2000000000000003E-2</v>
      </c>
      <c r="P54">
        <v>800</v>
      </c>
      <c r="Q54">
        <f t="shared" si="23"/>
        <v>5.2500000000000002E-5</v>
      </c>
      <c r="R54">
        <f t="shared" si="24"/>
        <v>1.1108237312785645E-15</v>
      </c>
      <c r="S54">
        <f t="shared" si="9"/>
        <v>1.1255421457180201</v>
      </c>
      <c r="T54">
        <f t="shared" si="10"/>
        <v>4781.7540000000008</v>
      </c>
      <c r="U54">
        <f t="shared" si="11"/>
        <v>329.69046209040005</v>
      </c>
      <c r="V54">
        <f t="shared" si="25"/>
        <v>-531.30599999999959</v>
      </c>
      <c r="W54">
        <f t="shared" si="12"/>
        <v>-230.05549799999983</v>
      </c>
      <c r="X54">
        <f t="shared" si="26"/>
        <v>-3.6083333333333303</v>
      </c>
      <c r="Y54">
        <f t="shared" si="20"/>
        <v>-5836.2229750000024</v>
      </c>
      <c r="Z54">
        <f t="shared" si="13"/>
        <v>-1050.5201355000004</v>
      </c>
      <c r="AA54" t="s">
        <v>28</v>
      </c>
      <c r="AB54">
        <f t="shared" si="27"/>
        <v>-3.1322337962962994</v>
      </c>
      <c r="AC54">
        <f t="shared" si="15"/>
        <v>-0.55787589699074125</v>
      </c>
      <c r="AD54">
        <f t="shared" si="21"/>
        <v>-902.32465419383766</v>
      </c>
      <c r="AE54">
        <f t="shared" si="28"/>
        <v>-0.6426730333333327</v>
      </c>
      <c r="AF54">
        <f t="shared" si="22"/>
        <v>-1038.8353285979654</v>
      </c>
    </row>
    <row r="55" spans="1:32" x14ac:dyDescent="0.25">
      <c r="A55">
        <v>10665</v>
      </c>
      <c r="B55">
        <v>10653.91</v>
      </c>
      <c r="C55">
        <v>5.28</v>
      </c>
      <c r="D55">
        <v>-45.81</v>
      </c>
      <c r="E55">
        <v>27.94</v>
      </c>
      <c r="F55">
        <v>178.86</v>
      </c>
      <c r="H55">
        <f t="shared" si="2"/>
        <v>5326.9549999999999</v>
      </c>
      <c r="I55">
        <f t="shared" si="17"/>
        <v>20.833333333333332</v>
      </c>
      <c r="J55">
        <f t="shared" si="18"/>
        <v>37.326388888888921</v>
      </c>
      <c r="K55">
        <f t="shared" si="3"/>
        <v>1.7638888888888888E-3</v>
      </c>
      <c r="L55">
        <f t="shared" si="4"/>
        <v>4.6931126694330999E-2</v>
      </c>
      <c r="M55">
        <f t="shared" si="19"/>
        <v>4.6931126694330999E-2</v>
      </c>
      <c r="N55">
        <f t="shared" si="5"/>
        <v>1.6556258583833436E-7</v>
      </c>
      <c r="O55">
        <f t="shared" si="6"/>
        <v>4.2000000000000003E-2</v>
      </c>
      <c r="P55">
        <v>800</v>
      </c>
      <c r="Q55">
        <f t="shared" si="23"/>
        <v>5.2500000000000002E-5</v>
      </c>
      <c r="R55">
        <f t="shared" si="24"/>
        <v>1.1079262230874654E-15</v>
      </c>
      <c r="S55">
        <f t="shared" si="9"/>
        <v>1.1226062455433889</v>
      </c>
      <c r="T55">
        <f t="shared" ref="T55:T86" si="29">B55*$I$2</f>
        <v>7457.7369999999992</v>
      </c>
      <c r="U55">
        <f t="shared" si="11"/>
        <v>514.1930675811999</v>
      </c>
      <c r="V55">
        <f t="shared" si="25"/>
        <v>2130.7819999999992</v>
      </c>
      <c r="W55">
        <f t="shared" si="12"/>
        <v>922.62860599999965</v>
      </c>
      <c r="X55">
        <f t="shared" si="26"/>
        <v>14.433333333333326</v>
      </c>
      <c r="Y55">
        <f t="shared" si="20"/>
        <v>-5821.789641666669</v>
      </c>
      <c r="Z55">
        <f t="shared" si="13"/>
        <v>-1047.9221355000004</v>
      </c>
      <c r="AA55" t="s">
        <v>29</v>
      </c>
      <c r="AB55">
        <f t="shared" si="27"/>
        <v>12.528935185185203</v>
      </c>
      <c r="AC55">
        <f t="shared" si="15"/>
        <v>2.2315035879629659</v>
      </c>
      <c r="AD55">
        <f t="shared" si="21"/>
        <v>-900.09315060587471</v>
      </c>
      <c r="AE55">
        <f t="shared" si="28"/>
        <v>2.5706921333333321</v>
      </c>
      <c r="AF55">
        <f t="shared" si="22"/>
        <v>-1036.2646364646321</v>
      </c>
    </row>
    <row r="56" spans="1:32" x14ac:dyDescent="0.25">
      <c r="A56">
        <v>10695</v>
      </c>
      <c r="B56">
        <v>10679.95</v>
      </c>
      <c r="C56">
        <v>5.71</v>
      </c>
      <c r="D56">
        <v>-60.67</v>
      </c>
      <c r="E56">
        <v>31.51</v>
      </c>
      <c r="F56">
        <v>177.88</v>
      </c>
      <c r="H56">
        <f t="shared" si="2"/>
        <v>5339.9750000000004</v>
      </c>
      <c r="I56">
        <f t="shared" si="17"/>
        <v>20.833333333333332</v>
      </c>
      <c r="J56">
        <f t="shared" si="18"/>
        <v>38.194444444444478</v>
      </c>
      <c r="K56">
        <f t="shared" si="3"/>
        <v>1.7638888888888888E-3</v>
      </c>
      <c r="L56">
        <f t="shared" si="4"/>
        <v>4.6816698580049526E-2</v>
      </c>
      <c r="M56">
        <f t="shared" si="19"/>
        <v>4.6816698580049526E-2</v>
      </c>
      <c r="N56">
        <f t="shared" si="5"/>
        <v>1.6515890887961917E-7</v>
      </c>
      <c r="O56">
        <f t="shared" si="6"/>
        <v>4.2000000000000003E-2</v>
      </c>
      <c r="P56">
        <v>800</v>
      </c>
      <c r="Q56">
        <f t="shared" si="23"/>
        <v>5.2500000000000002E-5</v>
      </c>
      <c r="R56">
        <f t="shared" si="24"/>
        <v>1.1052248622337911E-15</v>
      </c>
      <c r="S56">
        <f t="shared" si="9"/>
        <v>1.1198690916584035</v>
      </c>
      <c r="T56">
        <f t="shared" si="29"/>
        <v>7475.9650000000001</v>
      </c>
      <c r="U56">
        <f t="shared" si="11"/>
        <v>515.44984443399994</v>
      </c>
      <c r="V56">
        <f t="shared" si="25"/>
        <v>2135.9899999999998</v>
      </c>
      <c r="W56">
        <f t="shared" si="12"/>
        <v>924.88366999999994</v>
      </c>
      <c r="X56">
        <f t="shared" si="26"/>
        <v>14.433333333333332</v>
      </c>
      <c r="Y56">
        <f t="shared" si="20"/>
        <v>-5807.3563083333356</v>
      </c>
      <c r="Z56">
        <f t="shared" si="13"/>
        <v>-1045.3241355000005</v>
      </c>
      <c r="AA56" t="s">
        <v>29</v>
      </c>
      <c r="AB56">
        <f t="shared" si="27"/>
        <v>12.528935185185206</v>
      </c>
      <c r="AC56">
        <f t="shared" si="15"/>
        <v>2.2315035879629668</v>
      </c>
      <c r="AD56">
        <f t="shared" si="21"/>
        <v>-897.86164701791176</v>
      </c>
      <c r="AE56">
        <f t="shared" si="28"/>
        <v>2.570692133333333</v>
      </c>
      <c r="AF56">
        <f t="shared" si="22"/>
        <v>-1033.6939443312988</v>
      </c>
    </row>
    <row r="57" spans="1:32" x14ac:dyDescent="0.25">
      <c r="A57">
        <v>10726</v>
      </c>
      <c r="B57">
        <v>10706</v>
      </c>
      <c r="C57">
        <v>6</v>
      </c>
      <c r="D57">
        <v>-77.47</v>
      </c>
      <c r="E57">
        <v>34.15</v>
      </c>
      <c r="F57">
        <v>180.05</v>
      </c>
      <c r="H57">
        <f t="shared" si="2"/>
        <v>5353</v>
      </c>
      <c r="I57">
        <f t="shared" si="17"/>
        <v>20.833333333333332</v>
      </c>
      <c r="J57">
        <f t="shared" si="18"/>
        <v>39.062500000000036</v>
      </c>
      <c r="K57">
        <f t="shared" si="3"/>
        <v>1.7638888888888888E-3</v>
      </c>
      <c r="L57">
        <f t="shared" si="4"/>
        <v>4.6702783485895759E-2</v>
      </c>
      <c r="M57">
        <f t="shared" si="19"/>
        <v>4.6702783485895759E-2</v>
      </c>
      <c r="N57">
        <f t="shared" si="5"/>
        <v>1.6475704174191003E-7</v>
      </c>
      <c r="O57">
        <f t="shared" si="6"/>
        <v>4.2000000000000003E-2</v>
      </c>
      <c r="P57">
        <v>800</v>
      </c>
      <c r="Q57">
        <f t="shared" si="23"/>
        <v>5.2500000000000002E-5</v>
      </c>
      <c r="R57">
        <f t="shared" si="24"/>
        <v>1.102535612498952E-15</v>
      </c>
      <c r="S57">
        <f t="shared" si="9"/>
        <v>1.1171442093645776</v>
      </c>
      <c r="T57">
        <f t="shared" si="29"/>
        <v>7494.2</v>
      </c>
      <c r="U57">
        <f t="shared" si="11"/>
        <v>516.70710392000001</v>
      </c>
      <c r="V57">
        <f t="shared" si="25"/>
        <v>2141.1999999999998</v>
      </c>
      <c r="W57">
        <f t="shared" si="12"/>
        <v>927.13959999999986</v>
      </c>
      <c r="X57">
        <f t="shared" si="26"/>
        <v>14.433333333333332</v>
      </c>
      <c r="Y57">
        <f t="shared" si="20"/>
        <v>-5792.9229750000022</v>
      </c>
      <c r="Z57">
        <f t="shared" si="13"/>
        <v>-1042.7261355000003</v>
      </c>
      <c r="AA57" t="s">
        <v>29</v>
      </c>
      <c r="AB57">
        <f t="shared" si="27"/>
        <v>12.528935185185206</v>
      </c>
      <c r="AC57">
        <f t="shared" si="15"/>
        <v>2.2315035879629668</v>
      </c>
      <c r="AD57">
        <f t="shared" si="21"/>
        <v>-895.63014342994882</v>
      </c>
      <c r="AE57">
        <f t="shared" si="28"/>
        <v>2.570692133333333</v>
      </c>
      <c r="AF57">
        <f t="shared" si="22"/>
        <v>-1031.1232521979655</v>
      </c>
    </row>
    <row r="58" spans="1:32" x14ac:dyDescent="0.25">
      <c r="A58">
        <v>10758</v>
      </c>
      <c r="B58">
        <v>10732.11</v>
      </c>
      <c r="C58">
        <v>5.65</v>
      </c>
      <c r="D58">
        <v>-95.97</v>
      </c>
      <c r="E58">
        <v>36.479999999999997</v>
      </c>
      <c r="F58">
        <v>182.04</v>
      </c>
      <c r="H58">
        <f t="shared" si="2"/>
        <v>5366.0550000000003</v>
      </c>
      <c r="I58">
        <f t="shared" si="17"/>
        <v>20.833333333333332</v>
      </c>
      <c r="J58">
        <f t="shared" si="18"/>
        <v>39.930555555555593</v>
      </c>
      <c r="K58">
        <f t="shared" si="3"/>
        <v>1.7638888888888888E-3</v>
      </c>
      <c r="L58">
        <f t="shared" si="4"/>
        <v>4.6589160938529328E-2</v>
      </c>
      <c r="M58">
        <f t="shared" si="19"/>
        <v>4.6589160938529328E-2</v>
      </c>
      <c r="N58">
        <f t="shared" si="5"/>
        <v>1.6435620664425628E-7</v>
      </c>
      <c r="O58">
        <f t="shared" si="6"/>
        <v>4.2000000000000003E-2</v>
      </c>
      <c r="P58">
        <v>800</v>
      </c>
      <c r="Q58">
        <f t="shared" si="23"/>
        <v>5.2500000000000002E-5</v>
      </c>
      <c r="R58">
        <f t="shared" si="24"/>
        <v>1.0998532690602112E-15</v>
      </c>
      <c r="S58">
        <f t="shared" si="9"/>
        <v>1.1144263248752735</v>
      </c>
      <c r="T58">
        <f t="shared" si="29"/>
        <v>7512.4769999999999</v>
      </c>
      <c r="U58">
        <f t="shared" si="11"/>
        <v>517.96725920519998</v>
      </c>
      <c r="V58">
        <f t="shared" si="25"/>
        <v>2146.4219999999996</v>
      </c>
      <c r="W58">
        <f t="shared" si="12"/>
        <v>929.40072599999985</v>
      </c>
      <c r="X58">
        <f t="shared" si="26"/>
        <v>14.433333333333332</v>
      </c>
      <c r="Y58">
        <f t="shared" si="20"/>
        <v>-5778.4896416666688</v>
      </c>
      <c r="Z58">
        <f t="shared" si="13"/>
        <v>-1040.1281355000003</v>
      </c>
      <c r="AA58" t="s">
        <v>29</v>
      </c>
      <c r="AB58">
        <f t="shared" si="27"/>
        <v>12.528935185185206</v>
      </c>
      <c r="AC58">
        <f t="shared" si="15"/>
        <v>2.2315035879629668</v>
      </c>
      <c r="AD58">
        <f t="shared" si="21"/>
        <v>-893.39863984198587</v>
      </c>
      <c r="AE58">
        <f t="shared" si="28"/>
        <v>2.570692133333333</v>
      </c>
      <c r="AF58">
        <f t="shared" si="22"/>
        <v>-1028.5525600646322</v>
      </c>
    </row>
    <row r="59" spans="1:32" x14ac:dyDescent="0.25">
      <c r="A59">
        <v>10789</v>
      </c>
      <c r="B59">
        <v>10756.47</v>
      </c>
      <c r="C59">
        <v>4.76</v>
      </c>
      <c r="D59">
        <v>-115.11</v>
      </c>
      <c r="E59">
        <v>39.92</v>
      </c>
      <c r="F59">
        <v>183.22</v>
      </c>
      <c r="H59">
        <f t="shared" si="2"/>
        <v>5378.2349999999997</v>
      </c>
      <c r="I59">
        <f t="shared" si="17"/>
        <v>20.833333333333332</v>
      </c>
      <c r="J59">
        <f t="shared" si="18"/>
        <v>40.79861111111115</v>
      </c>
      <c r="K59">
        <f t="shared" si="3"/>
        <v>1.7638888888888888E-3</v>
      </c>
      <c r="L59">
        <f t="shared" si="4"/>
        <v>4.6483651235024133E-2</v>
      </c>
      <c r="M59">
        <f t="shared" si="19"/>
        <v>4.6483651235024133E-2</v>
      </c>
      <c r="N59">
        <f t="shared" si="5"/>
        <v>1.6398399185689068E-7</v>
      </c>
      <c r="O59">
        <f t="shared" si="6"/>
        <v>4.2000000000000003E-2</v>
      </c>
      <c r="P59">
        <v>800</v>
      </c>
      <c r="Q59">
        <f t="shared" si="23"/>
        <v>5.2500000000000002E-5</v>
      </c>
      <c r="R59">
        <f t="shared" si="24"/>
        <v>1.09736244952236E-15</v>
      </c>
      <c r="S59">
        <f t="shared" si="9"/>
        <v>1.1119025019785458</v>
      </c>
      <c r="T59">
        <f t="shared" si="29"/>
        <v>7529.5289999999986</v>
      </c>
      <c r="U59">
        <f t="shared" si="11"/>
        <v>519.14295368039984</v>
      </c>
      <c r="V59">
        <f t="shared" si="25"/>
        <v>2151.293999999999</v>
      </c>
      <c r="W59">
        <f t="shared" si="12"/>
        <v>931.51030199999957</v>
      </c>
      <c r="X59">
        <f t="shared" si="26"/>
        <v>14.433333333333328</v>
      </c>
      <c r="Y59">
        <f t="shared" si="20"/>
        <v>-5764.0563083333354</v>
      </c>
      <c r="Z59">
        <f t="shared" si="13"/>
        <v>-1037.5301355000004</v>
      </c>
      <c r="AA59" t="s">
        <v>29</v>
      </c>
      <c r="AB59">
        <f t="shared" si="27"/>
        <v>12.528935185185203</v>
      </c>
      <c r="AC59">
        <f t="shared" si="15"/>
        <v>2.2315035879629659</v>
      </c>
      <c r="AD59">
        <f t="shared" si="21"/>
        <v>-891.16713625402292</v>
      </c>
      <c r="AE59">
        <f t="shared" si="28"/>
        <v>2.5706921333333321</v>
      </c>
      <c r="AF59">
        <f t="shared" si="22"/>
        <v>-1025.9818679312989</v>
      </c>
    </row>
    <row r="60" spans="1:32" x14ac:dyDescent="0.25">
      <c r="A60">
        <v>10820</v>
      </c>
      <c r="B60">
        <v>10779.7</v>
      </c>
      <c r="C60">
        <v>3.57</v>
      </c>
      <c r="D60">
        <v>-135.6</v>
      </c>
      <c r="E60">
        <v>42.98</v>
      </c>
      <c r="F60">
        <v>183.44</v>
      </c>
      <c r="H60">
        <f t="shared" si="2"/>
        <v>5389.85</v>
      </c>
      <c r="I60">
        <f t="shared" si="17"/>
        <v>20.833333333333332</v>
      </c>
      <c r="J60">
        <f t="shared" si="18"/>
        <v>41.666666666666707</v>
      </c>
      <c r="K60">
        <f t="shared" si="3"/>
        <v>1.7638888888888888E-3</v>
      </c>
      <c r="L60">
        <f t="shared" si="4"/>
        <v>4.6383480059741918E-2</v>
      </c>
      <c r="M60">
        <f t="shared" si="19"/>
        <v>4.6383480059741918E-2</v>
      </c>
      <c r="N60">
        <f t="shared" si="5"/>
        <v>1.636306102107562E-7</v>
      </c>
      <c r="O60">
        <f t="shared" si="6"/>
        <v>4.2000000000000003E-2</v>
      </c>
      <c r="P60">
        <v>800</v>
      </c>
      <c r="Q60">
        <f t="shared" si="23"/>
        <v>5.2500000000000002E-5</v>
      </c>
      <c r="R60">
        <f t="shared" si="24"/>
        <v>1.0949976592496801E-15</v>
      </c>
      <c r="S60">
        <f t="shared" si="9"/>
        <v>1.109506378234753</v>
      </c>
      <c r="T60">
        <f t="shared" si="29"/>
        <v>7545.79</v>
      </c>
      <c r="U60">
        <f t="shared" si="11"/>
        <v>520.26411060399994</v>
      </c>
      <c r="V60">
        <f t="shared" si="25"/>
        <v>2155.9399999999996</v>
      </c>
      <c r="W60">
        <f t="shared" si="12"/>
        <v>933.52201999999977</v>
      </c>
      <c r="X60">
        <f t="shared" si="26"/>
        <v>14.433333333333328</v>
      </c>
      <c r="Y60">
        <f t="shared" si="20"/>
        <v>-5749.622975000002</v>
      </c>
      <c r="Z60">
        <f t="shared" si="13"/>
        <v>-1034.9321355000004</v>
      </c>
      <c r="AA60" t="s">
        <v>29</v>
      </c>
      <c r="AB60">
        <f t="shared" si="27"/>
        <v>12.528935185185203</v>
      </c>
      <c r="AC60">
        <f t="shared" si="15"/>
        <v>2.2315035879629659</v>
      </c>
      <c r="AD60">
        <f t="shared" si="21"/>
        <v>-888.93563266605997</v>
      </c>
      <c r="AE60">
        <f t="shared" si="28"/>
        <v>2.5706921333333321</v>
      </c>
      <c r="AF60">
        <f t="shared" si="22"/>
        <v>-1023.4111757979656</v>
      </c>
    </row>
    <row r="61" spans="1:32" x14ac:dyDescent="0.25">
      <c r="A61">
        <v>10851</v>
      </c>
      <c r="B61">
        <v>10801.82</v>
      </c>
      <c r="C61">
        <v>2.44</v>
      </c>
      <c r="D61">
        <v>-157.29</v>
      </c>
      <c r="E61">
        <v>46</v>
      </c>
      <c r="F61">
        <v>182.54</v>
      </c>
      <c r="H61">
        <f t="shared" si="2"/>
        <v>5400.91</v>
      </c>
      <c r="I61">
        <f t="shared" si="17"/>
        <v>20.833333333333332</v>
      </c>
      <c r="J61">
        <f t="shared" si="18"/>
        <v>42.534722222222264</v>
      </c>
      <c r="K61">
        <f t="shared" si="3"/>
        <v>1.7638888888888888E-3</v>
      </c>
      <c r="L61">
        <f t="shared" si="4"/>
        <v>4.6288495827554989E-2</v>
      </c>
      <c r="M61">
        <f t="shared" si="19"/>
        <v>4.6288495827554989E-2</v>
      </c>
      <c r="N61">
        <f t="shared" si="5"/>
        <v>1.6329552694720789E-7</v>
      </c>
      <c r="O61">
        <f t="shared" si="6"/>
        <v>4.2000000000000003E-2</v>
      </c>
      <c r="P61">
        <v>800</v>
      </c>
      <c r="Q61">
        <f t="shared" si="23"/>
        <v>5.2500000000000002E-5</v>
      </c>
      <c r="R61">
        <f t="shared" si="24"/>
        <v>1.0927553196974011E-15</v>
      </c>
      <c r="S61">
        <f t="shared" si="9"/>
        <v>1.1072343276834062</v>
      </c>
      <c r="T61">
        <f t="shared" si="29"/>
        <v>7561.2739999999994</v>
      </c>
      <c r="U61">
        <f t="shared" si="11"/>
        <v>521.33169524239997</v>
      </c>
      <c r="V61">
        <f t="shared" si="25"/>
        <v>2160.3639999999996</v>
      </c>
      <c r="W61">
        <f t="shared" si="12"/>
        <v>935.43761199999983</v>
      </c>
      <c r="X61">
        <f t="shared" si="26"/>
        <v>14.433333333333332</v>
      </c>
      <c r="Y61">
        <f t="shared" si="20"/>
        <v>-5735.1896416666686</v>
      </c>
      <c r="Z61">
        <f t="shared" si="13"/>
        <v>-1032.3341355000002</v>
      </c>
      <c r="AA61" t="s">
        <v>29</v>
      </c>
      <c r="AB61">
        <f t="shared" si="27"/>
        <v>12.528935185185206</v>
      </c>
      <c r="AC61">
        <f t="shared" si="15"/>
        <v>2.2315035879629668</v>
      </c>
      <c r="AD61">
        <f t="shared" si="21"/>
        <v>-886.70412907809703</v>
      </c>
      <c r="AE61">
        <f t="shared" si="28"/>
        <v>2.570692133333333</v>
      </c>
      <c r="AF61">
        <f t="shared" si="22"/>
        <v>-1020.8404836646323</v>
      </c>
    </row>
    <row r="62" spans="1:32" x14ac:dyDescent="0.25">
      <c r="A62">
        <v>10882</v>
      </c>
      <c r="B62">
        <v>10822.73</v>
      </c>
      <c r="C62">
        <v>1.59</v>
      </c>
      <c r="D62">
        <v>-180.15</v>
      </c>
      <c r="E62">
        <v>49.15</v>
      </c>
      <c r="F62">
        <v>181.73</v>
      </c>
      <c r="H62">
        <f t="shared" si="2"/>
        <v>5411.3649999999998</v>
      </c>
      <c r="I62">
        <f t="shared" si="17"/>
        <v>20.833333333333332</v>
      </c>
      <c r="J62">
        <f t="shared" si="18"/>
        <v>43.402777777777821</v>
      </c>
      <c r="K62">
        <f t="shared" si="3"/>
        <v>1.7638888888888888E-3</v>
      </c>
      <c r="L62">
        <f t="shared" si="4"/>
        <v>4.6199064376548249E-2</v>
      </c>
      <c r="M62">
        <f t="shared" si="19"/>
        <v>4.6199064376548249E-2</v>
      </c>
      <c r="N62">
        <f t="shared" si="5"/>
        <v>1.6298003266171186E-7</v>
      </c>
      <c r="O62">
        <f t="shared" si="6"/>
        <v>4.2000000000000003E-2</v>
      </c>
      <c r="P62">
        <v>800</v>
      </c>
      <c r="Q62">
        <f t="shared" si="23"/>
        <v>5.2500000000000002E-5</v>
      </c>
      <c r="R62">
        <f t="shared" si="24"/>
        <v>1.0906440673853804E-15</v>
      </c>
      <c r="S62">
        <f t="shared" si="9"/>
        <v>1.1050951012782513</v>
      </c>
      <c r="T62">
        <f t="shared" si="29"/>
        <v>7575.9109999999991</v>
      </c>
      <c r="U62">
        <f t="shared" si="11"/>
        <v>522.34088126359995</v>
      </c>
      <c r="V62">
        <f t="shared" si="25"/>
        <v>2164.5459999999994</v>
      </c>
      <c r="W62">
        <f t="shared" si="12"/>
        <v>937.24841799999967</v>
      </c>
      <c r="X62">
        <f t="shared" si="26"/>
        <v>14.433333333333328</v>
      </c>
      <c r="Y62">
        <f t="shared" si="20"/>
        <v>-5720.7563083333353</v>
      </c>
      <c r="Z62">
        <f t="shared" si="13"/>
        <v>-1029.7361355000003</v>
      </c>
      <c r="AA62" t="s">
        <v>29</v>
      </c>
      <c r="AB62">
        <f t="shared" si="27"/>
        <v>12.528935185185203</v>
      </c>
      <c r="AC62">
        <f t="shared" si="15"/>
        <v>2.2315035879629659</v>
      </c>
      <c r="AD62">
        <f t="shared" si="21"/>
        <v>-884.47262549013408</v>
      </c>
      <c r="AE62">
        <f t="shared" si="28"/>
        <v>2.5706921333333321</v>
      </c>
      <c r="AF62">
        <f t="shared" si="22"/>
        <v>-1018.269791531299</v>
      </c>
    </row>
    <row r="63" spans="1:32" x14ac:dyDescent="0.25">
      <c r="A63">
        <v>10913</v>
      </c>
      <c r="B63">
        <v>10842.31</v>
      </c>
      <c r="C63">
        <v>0.76</v>
      </c>
      <c r="D63">
        <v>-204.16</v>
      </c>
      <c r="E63">
        <v>52.47</v>
      </c>
      <c r="F63">
        <v>182.24</v>
      </c>
      <c r="H63">
        <f t="shared" si="2"/>
        <v>5421.1549999999997</v>
      </c>
      <c r="I63">
        <f t="shared" si="17"/>
        <v>20.833333333333332</v>
      </c>
      <c r="J63">
        <f t="shared" si="18"/>
        <v>44.270833333333378</v>
      </c>
      <c r="K63">
        <f t="shared" si="3"/>
        <v>1.7638888888888888E-3</v>
      </c>
      <c r="L63">
        <f t="shared" si="4"/>
        <v>4.6115634030017588E-2</v>
      </c>
      <c r="M63">
        <f t="shared" si="19"/>
        <v>4.6115634030017588E-2</v>
      </c>
      <c r="N63">
        <f t="shared" si="5"/>
        <v>1.6268570893922873E-7</v>
      </c>
      <c r="O63">
        <f t="shared" si="6"/>
        <v>4.2000000000000003E-2</v>
      </c>
      <c r="P63">
        <v>800</v>
      </c>
      <c r="Q63">
        <f t="shared" si="23"/>
        <v>5.2500000000000002E-5</v>
      </c>
      <c r="R63">
        <f t="shared" si="24"/>
        <v>1.0886744861024802E-15</v>
      </c>
      <c r="S63">
        <f t="shared" si="9"/>
        <v>1.1030994230433524</v>
      </c>
      <c r="T63">
        <f t="shared" si="29"/>
        <v>7589.6169999999993</v>
      </c>
      <c r="U63">
        <f t="shared" si="11"/>
        <v>523.28587706919996</v>
      </c>
      <c r="V63">
        <f t="shared" si="25"/>
        <v>2168.4619999999995</v>
      </c>
      <c r="W63">
        <f t="shared" si="12"/>
        <v>938.94404599999984</v>
      </c>
      <c r="X63">
        <f t="shared" si="26"/>
        <v>14.433333333333332</v>
      </c>
      <c r="Y63">
        <f t="shared" si="20"/>
        <v>-5706.3229750000019</v>
      </c>
      <c r="Z63">
        <f t="shared" si="13"/>
        <v>-1027.1381355000003</v>
      </c>
      <c r="AA63" t="s">
        <v>29</v>
      </c>
      <c r="AB63">
        <f t="shared" si="27"/>
        <v>12.528935185185206</v>
      </c>
      <c r="AC63">
        <f t="shared" si="15"/>
        <v>2.2315035879629668</v>
      </c>
      <c r="AD63">
        <f t="shared" si="21"/>
        <v>-882.24112190217113</v>
      </c>
      <c r="AE63">
        <f t="shared" si="28"/>
        <v>2.570692133333333</v>
      </c>
      <c r="AF63">
        <f t="shared" si="22"/>
        <v>-1015.6990993979657</v>
      </c>
    </row>
    <row r="64" spans="1:32" x14ac:dyDescent="0.25">
      <c r="A64">
        <v>10945</v>
      </c>
      <c r="B64">
        <v>10861.13</v>
      </c>
      <c r="C64">
        <v>-0.13</v>
      </c>
      <c r="D64">
        <v>-230.02</v>
      </c>
      <c r="E64">
        <v>55.48</v>
      </c>
      <c r="F64">
        <v>181.71</v>
      </c>
      <c r="H64">
        <f t="shared" si="2"/>
        <v>5430.5649999999996</v>
      </c>
      <c r="I64">
        <f t="shared" si="17"/>
        <v>20.833333333333332</v>
      </c>
      <c r="J64">
        <f t="shared" si="18"/>
        <v>45.138888888888935</v>
      </c>
      <c r="K64">
        <f t="shared" si="3"/>
        <v>1.7638888888888888E-3</v>
      </c>
      <c r="L64">
        <f t="shared" si="4"/>
        <v>4.6035725564467049E-2</v>
      </c>
      <c r="M64">
        <f t="shared" si="19"/>
        <v>4.6035725564467049E-2</v>
      </c>
      <c r="N64">
        <f t="shared" si="5"/>
        <v>1.624038096302032E-7</v>
      </c>
      <c r="O64">
        <f t="shared" si="6"/>
        <v>4.2000000000000003E-2</v>
      </c>
      <c r="P64">
        <v>800</v>
      </c>
      <c r="Q64">
        <f t="shared" si="23"/>
        <v>5.2500000000000002E-5</v>
      </c>
      <c r="R64">
        <f t="shared" si="24"/>
        <v>1.0867880475985262E-15</v>
      </c>
      <c r="S64">
        <f t="shared" si="9"/>
        <v>1.1011879892292211</v>
      </c>
      <c r="T64">
        <f t="shared" si="29"/>
        <v>7602.7909999999993</v>
      </c>
      <c r="U64">
        <f t="shared" si="11"/>
        <v>524.19419275159999</v>
      </c>
      <c r="V64">
        <f t="shared" si="25"/>
        <v>2172.2259999999997</v>
      </c>
      <c r="W64">
        <f t="shared" si="12"/>
        <v>940.57385799999986</v>
      </c>
      <c r="X64">
        <f t="shared" si="26"/>
        <v>14.433333333333332</v>
      </c>
      <c r="Y64">
        <f t="shared" si="20"/>
        <v>-5691.8896416666685</v>
      </c>
      <c r="Z64">
        <f t="shared" si="13"/>
        <v>-1024.5401355000004</v>
      </c>
      <c r="AA64" t="s">
        <v>29</v>
      </c>
      <c r="AB64">
        <f t="shared" si="27"/>
        <v>12.528935185185206</v>
      </c>
      <c r="AC64">
        <f t="shared" si="15"/>
        <v>2.2315035879629668</v>
      </c>
      <c r="AD64">
        <f t="shared" si="21"/>
        <v>-880.00961831420818</v>
      </c>
      <c r="AE64">
        <f t="shared" si="28"/>
        <v>2.570692133333333</v>
      </c>
      <c r="AF64">
        <f t="shared" si="22"/>
        <v>-1013.1284072646324</v>
      </c>
    </row>
    <row r="65" spans="1:32" x14ac:dyDescent="0.25">
      <c r="A65">
        <v>10976</v>
      </c>
      <c r="B65">
        <v>10878</v>
      </c>
      <c r="C65">
        <v>-0.83</v>
      </c>
      <c r="D65">
        <v>-256.02</v>
      </c>
      <c r="E65">
        <v>58.59</v>
      </c>
      <c r="F65">
        <v>181.39</v>
      </c>
      <c r="H65">
        <f t="shared" si="2"/>
        <v>5439</v>
      </c>
      <c r="I65">
        <f t="shared" si="17"/>
        <v>20.833333333333332</v>
      </c>
      <c r="J65">
        <f t="shared" si="18"/>
        <v>46.006944444444493</v>
      </c>
      <c r="K65">
        <f t="shared" si="3"/>
        <v>1.7638888888888888E-3</v>
      </c>
      <c r="L65">
        <f t="shared" si="4"/>
        <v>4.5964331678617396E-2</v>
      </c>
      <c r="M65">
        <f t="shared" si="19"/>
        <v>4.5964331678617396E-2</v>
      </c>
      <c r="N65">
        <f t="shared" si="5"/>
        <v>1.6215194786623357E-7</v>
      </c>
      <c r="O65">
        <f t="shared" si="6"/>
        <v>4.2000000000000003E-2</v>
      </c>
      <c r="P65">
        <v>800</v>
      </c>
      <c r="Q65">
        <f t="shared" si="23"/>
        <v>5.2500000000000002E-5</v>
      </c>
      <c r="R65">
        <f t="shared" si="24"/>
        <v>1.0851026169712979E-15</v>
      </c>
      <c r="S65">
        <f t="shared" si="9"/>
        <v>1.0994802266461818</v>
      </c>
      <c r="T65">
        <f t="shared" si="29"/>
        <v>7614.5999999999995</v>
      </c>
      <c r="U65">
        <f t="shared" si="11"/>
        <v>525.00839495999992</v>
      </c>
      <c r="V65">
        <f t="shared" si="25"/>
        <v>2175.5999999999995</v>
      </c>
      <c r="W65">
        <f t="shared" si="12"/>
        <v>942.03479999999979</v>
      </c>
      <c r="X65">
        <f t="shared" si="26"/>
        <v>14.433333333333332</v>
      </c>
      <c r="Y65">
        <f t="shared" si="20"/>
        <v>-5677.4563083333351</v>
      </c>
      <c r="Z65">
        <f t="shared" si="13"/>
        <v>-1021.9421355000003</v>
      </c>
      <c r="AA65" t="s">
        <v>29</v>
      </c>
      <c r="AB65">
        <f t="shared" si="27"/>
        <v>12.528935185185206</v>
      </c>
      <c r="AC65">
        <f t="shared" si="15"/>
        <v>2.2315035879629668</v>
      </c>
      <c r="AD65">
        <f t="shared" si="21"/>
        <v>-877.77811472624524</v>
      </c>
      <c r="AE65">
        <f t="shared" si="28"/>
        <v>2.570692133333333</v>
      </c>
      <c r="AF65">
        <f t="shared" si="22"/>
        <v>-1010.5577151312991</v>
      </c>
    </row>
    <row r="66" spans="1:32" x14ac:dyDescent="0.25">
      <c r="A66">
        <v>11006</v>
      </c>
      <c r="B66">
        <v>10892.93</v>
      </c>
      <c r="C66">
        <v>-1.38</v>
      </c>
      <c r="D66">
        <v>-282.02999999999997</v>
      </c>
      <c r="E66">
        <v>61.7</v>
      </c>
      <c r="F66">
        <v>181.03</v>
      </c>
      <c r="H66">
        <f t="shared" si="2"/>
        <v>5446.4650000000001</v>
      </c>
      <c r="I66">
        <f t="shared" si="17"/>
        <v>20.833333333333332</v>
      </c>
      <c r="J66">
        <f t="shared" si="18"/>
        <v>46.87500000000005</v>
      </c>
      <c r="K66">
        <f t="shared" si="3"/>
        <v>1.7638888888888888E-3</v>
      </c>
      <c r="L66">
        <f t="shared" si="4"/>
        <v>4.5901332332072269E-2</v>
      </c>
      <c r="M66">
        <f t="shared" si="19"/>
        <v>4.5901332332072269E-2</v>
      </c>
      <c r="N66">
        <f t="shared" si="5"/>
        <v>1.6192970017147715E-7</v>
      </c>
      <c r="O66">
        <f t="shared" si="6"/>
        <v>4.2000000000000003E-2</v>
      </c>
      <c r="P66">
        <v>800</v>
      </c>
      <c r="Q66">
        <f t="shared" si="23"/>
        <v>5.2500000000000002E-5</v>
      </c>
      <c r="R66">
        <f t="shared" si="24"/>
        <v>1.0836153603680347E-15</v>
      </c>
      <c r="S66">
        <f t="shared" si="9"/>
        <v>1.0979732638929254</v>
      </c>
      <c r="T66">
        <f t="shared" si="29"/>
        <v>7625.0509999999995</v>
      </c>
      <c r="U66">
        <f t="shared" si="11"/>
        <v>525.72896632759989</v>
      </c>
      <c r="V66">
        <f t="shared" si="25"/>
        <v>2178.5859999999993</v>
      </c>
      <c r="W66">
        <f t="shared" si="12"/>
        <v>943.32773799999973</v>
      </c>
      <c r="X66">
        <f t="shared" si="26"/>
        <v>14.433333333333328</v>
      </c>
      <c r="Y66">
        <f t="shared" si="20"/>
        <v>-5663.0229750000017</v>
      </c>
      <c r="Z66">
        <f t="shared" si="13"/>
        <v>-1019.3441355000002</v>
      </c>
      <c r="AA66" t="s">
        <v>29</v>
      </c>
      <c r="AB66">
        <f t="shared" si="27"/>
        <v>12.528935185185203</v>
      </c>
      <c r="AC66">
        <f t="shared" si="15"/>
        <v>2.2315035879629659</v>
      </c>
      <c r="AD66">
        <f t="shared" si="21"/>
        <v>-875.54661113828229</v>
      </c>
      <c r="AE66">
        <f t="shared" si="28"/>
        <v>2.5706921333333321</v>
      </c>
      <c r="AF66">
        <f t="shared" si="22"/>
        <v>-1007.9870229979658</v>
      </c>
    </row>
    <row r="67" spans="1:32" x14ac:dyDescent="0.25">
      <c r="A67">
        <v>11037</v>
      </c>
      <c r="B67">
        <v>10906.81</v>
      </c>
      <c r="C67">
        <v>-1.94</v>
      </c>
      <c r="D67">
        <v>-309.74</v>
      </c>
      <c r="E67">
        <v>65.099999999999994</v>
      </c>
      <c r="F67">
        <v>181.26</v>
      </c>
      <c r="H67">
        <f t="shared" si="2"/>
        <v>5453.4049999999997</v>
      </c>
      <c r="I67">
        <f t="shared" si="17"/>
        <v>20.833333333333332</v>
      </c>
      <c r="J67">
        <f t="shared" si="18"/>
        <v>47.743055555555607</v>
      </c>
      <c r="K67">
        <f t="shared" si="3"/>
        <v>1.7638888888888888E-3</v>
      </c>
      <c r="L67">
        <f t="shared" si="4"/>
        <v>4.5842918323506142E-2</v>
      </c>
      <c r="M67">
        <f t="shared" si="19"/>
        <v>4.5842918323506142E-2</v>
      </c>
      <c r="N67">
        <f t="shared" si="5"/>
        <v>1.6172362853014665E-7</v>
      </c>
      <c r="O67">
        <f t="shared" si="6"/>
        <v>4.2000000000000003E-2</v>
      </c>
      <c r="P67">
        <v>800</v>
      </c>
      <c r="Q67">
        <f t="shared" si="23"/>
        <v>5.2500000000000002E-5</v>
      </c>
      <c r="R67">
        <f t="shared" si="24"/>
        <v>1.0822363520968807E-15</v>
      </c>
      <c r="S67">
        <f t="shared" si="9"/>
        <v>1.0965759837621787</v>
      </c>
      <c r="T67">
        <f t="shared" si="29"/>
        <v>7634.7669999999989</v>
      </c>
      <c r="U67">
        <f t="shared" si="11"/>
        <v>526.39886120919994</v>
      </c>
      <c r="V67">
        <f t="shared" si="25"/>
        <v>2181.3619999999992</v>
      </c>
      <c r="W67">
        <f t="shared" si="12"/>
        <v>944.52974599999959</v>
      </c>
      <c r="X67">
        <f t="shared" si="26"/>
        <v>14.433333333333326</v>
      </c>
      <c r="Y67">
        <f t="shared" si="20"/>
        <v>-5648.5896416666683</v>
      </c>
      <c r="Z67">
        <f t="shared" si="13"/>
        <v>-1016.7461355000003</v>
      </c>
      <c r="AA67" t="s">
        <v>29</v>
      </c>
      <c r="AB67">
        <f t="shared" si="27"/>
        <v>12.528935185185203</v>
      </c>
      <c r="AC67">
        <f t="shared" si="15"/>
        <v>2.2315035879629659</v>
      </c>
      <c r="AD67">
        <f t="shared" si="21"/>
        <v>-873.31510755031934</v>
      </c>
      <c r="AE67">
        <f t="shared" si="28"/>
        <v>2.5706921333333321</v>
      </c>
      <c r="AF67">
        <f t="shared" si="22"/>
        <v>-1005.4163308646325</v>
      </c>
    </row>
    <row r="68" spans="1:32" x14ac:dyDescent="0.25">
      <c r="A68">
        <v>11068</v>
      </c>
      <c r="B68">
        <v>10918.89</v>
      </c>
      <c r="C68">
        <v>-2.72</v>
      </c>
      <c r="D68">
        <v>-338.27</v>
      </c>
      <c r="E68">
        <v>69.010000000000005</v>
      </c>
      <c r="F68">
        <v>181.87</v>
      </c>
      <c r="H68">
        <f t="shared" si="2"/>
        <v>5459.4449999999997</v>
      </c>
      <c r="I68">
        <f t="shared" si="17"/>
        <v>20.833333333333332</v>
      </c>
      <c r="J68">
        <f t="shared" si="18"/>
        <v>48.611111111111164</v>
      </c>
      <c r="K68">
        <f t="shared" si="3"/>
        <v>1.7638888888888888E-3</v>
      </c>
      <c r="L68">
        <f t="shared" si="4"/>
        <v>4.5792200489243873E-2</v>
      </c>
      <c r="M68">
        <f t="shared" si="19"/>
        <v>4.5792200489243873E-2</v>
      </c>
      <c r="N68">
        <f t="shared" si="5"/>
        <v>1.615447072814992E-7</v>
      </c>
      <c r="O68">
        <f t="shared" si="6"/>
        <v>4.2000000000000003E-2</v>
      </c>
      <c r="P68">
        <v>800</v>
      </c>
      <c r="Q68">
        <f t="shared" si="23"/>
        <v>5.2500000000000002E-5</v>
      </c>
      <c r="R68">
        <f t="shared" si="24"/>
        <v>1.0810390312031514E-15</v>
      </c>
      <c r="S68">
        <f t="shared" si="9"/>
        <v>1.0953627983666074</v>
      </c>
      <c r="T68">
        <f t="shared" si="29"/>
        <v>7643.222999999999</v>
      </c>
      <c r="U68">
        <f t="shared" si="11"/>
        <v>526.98188211479987</v>
      </c>
      <c r="V68">
        <f t="shared" si="25"/>
        <v>2183.7779999999993</v>
      </c>
      <c r="W68">
        <f t="shared" si="12"/>
        <v>945.57587399999966</v>
      </c>
      <c r="X68">
        <f t="shared" si="26"/>
        <v>14.433333333333328</v>
      </c>
      <c r="Y68">
        <f t="shared" si="20"/>
        <v>-5634.1563083333349</v>
      </c>
      <c r="Z68">
        <f t="shared" si="13"/>
        <v>-1014.1481355000002</v>
      </c>
      <c r="AA68" t="s">
        <v>29</v>
      </c>
      <c r="AB68">
        <f t="shared" si="27"/>
        <v>12.528935185185203</v>
      </c>
      <c r="AC68">
        <f t="shared" si="15"/>
        <v>2.2315035879629659</v>
      </c>
      <c r="AD68">
        <f t="shared" si="21"/>
        <v>-871.08360396235639</v>
      </c>
      <c r="AE68">
        <f t="shared" si="28"/>
        <v>2.5706921333333321</v>
      </c>
      <c r="AF68">
        <f t="shared" si="22"/>
        <v>-1002.8456387312992</v>
      </c>
    </row>
    <row r="69" spans="1:32" x14ac:dyDescent="0.25">
      <c r="A69">
        <v>11100</v>
      </c>
      <c r="B69">
        <v>10929.44</v>
      </c>
      <c r="C69">
        <v>-3.59</v>
      </c>
      <c r="D69">
        <v>-368.46</v>
      </c>
      <c r="E69">
        <v>72.489999999999995</v>
      </c>
      <c r="F69">
        <v>181.43</v>
      </c>
      <c r="H69">
        <f t="shared" si="2"/>
        <v>5464.72</v>
      </c>
      <c r="I69">
        <f t="shared" si="17"/>
        <v>20.833333333333332</v>
      </c>
      <c r="J69">
        <f t="shared" si="18"/>
        <v>49.479166666666721</v>
      </c>
      <c r="K69">
        <f t="shared" si="3"/>
        <v>1.7638888888888888E-3</v>
      </c>
      <c r="L69">
        <f t="shared" si="4"/>
        <v>4.5747998067604559E-2</v>
      </c>
      <c r="M69">
        <f t="shared" si="19"/>
        <v>4.5747998067604559E-2</v>
      </c>
      <c r="N69">
        <f t="shared" si="5"/>
        <v>1.6138877096071607E-7</v>
      </c>
      <c r="O69">
        <f t="shared" si="6"/>
        <v>4.2000000000000003E-2</v>
      </c>
      <c r="P69">
        <v>800</v>
      </c>
      <c r="Q69">
        <f t="shared" si="23"/>
        <v>5.2500000000000002E-5</v>
      </c>
      <c r="R69">
        <f t="shared" si="24"/>
        <v>1.0799955228642802E-15</v>
      </c>
      <c r="S69">
        <f t="shared" si="9"/>
        <v>1.0943054635422462</v>
      </c>
      <c r="T69">
        <f t="shared" si="29"/>
        <v>7650.6080000000002</v>
      </c>
      <c r="U69">
        <f t="shared" si="11"/>
        <v>527.49106014079996</v>
      </c>
      <c r="V69">
        <f t="shared" si="25"/>
        <v>2185.8879999999999</v>
      </c>
      <c r="W69">
        <f t="shared" si="12"/>
        <v>946.48950400000001</v>
      </c>
      <c r="X69">
        <f t="shared" si="26"/>
        <v>14.433333333333334</v>
      </c>
      <c r="Y69">
        <f t="shared" si="20"/>
        <v>-5619.7229750000015</v>
      </c>
      <c r="Z69">
        <f t="shared" si="13"/>
        <v>-1011.5501355000002</v>
      </c>
      <c r="AA69" t="s">
        <v>29</v>
      </c>
      <c r="AB69">
        <f t="shared" si="27"/>
        <v>12.528935185185208</v>
      </c>
      <c r="AC69">
        <f t="shared" si="15"/>
        <v>2.2315035879629668</v>
      </c>
      <c r="AD69">
        <f t="shared" si="21"/>
        <v>-868.85210037439344</v>
      </c>
      <c r="AE69">
        <f t="shared" si="28"/>
        <v>2.570692133333333</v>
      </c>
      <c r="AF69">
        <f t="shared" si="22"/>
        <v>-1000.2749465979659</v>
      </c>
    </row>
    <row r="70" spans="1:32" x14ac:dyDescent="0.25">
      <c r="A70">
        <v>11130</v>
      </c>
      <c r="B70">
        <v>10937.88</v>
      </c>
      <c r="C70">
        <v>-4.45</v>
      </c>
      <c r="D70">
        <v>-397.23</v>
      </c>
      <c r="E70">
        <v>74.81</v>
      </c>
      <c r="F70">
        <v>182.01</v>
      </c>
      <c r="H70">
        <f t="shared" si="2"/>
        <v>5468.94</v>
      </c>
      <c r="I70">
        <f t="shared" si="17"/>
        <v>20.833333333333332</v>
      </c>
      <c r="J70">
        <f t="shared" si="18"/>
        <v>50.347222222222278</v>
      </c>
      <c r="K70">
        <f t="shared" si="3"/>
        <v>1.7638888888888888E-3</v>
      </c>
      <c r="L70">
        <f t="shared" si="4"/>
        <v>4.5712697524566005E-2</v>
      </c>
      <c r="M70">
        <f t="shared" si="19"/>
        <v>4.5712697524566005E-2</v>
      </c>
      <c r="N70">
        <f t="shared" si="5"/>
        <v>1.6126423848944118E-7</v>
      </c>
      <c r="O70">
        <f t="shared" si="6"/>
        <v>4.2000000000000003E-2</v>
      </c>
      <c r="P70">
        <v>800</v>
      </c>
      <c r="Q70">
        <f t="shared" si="23"/>
        <v>5.2500000000000002E-5</v>
      </c>
      <c r="R70">
        <f t="shared" si="24"/>
        <v>1.0791621655580222E-15</v>
      </c>
      <c r="S70">
        <f t="shared" si="9"/>
        <v>1.0934610642516802</v>
      </c>
      <c r="T70">
        <f t="shared" si="29"/>
        <v>7656.5159999999987</v>
      </c>
      <c r="U70">
        <f t="shared" si="11"/>
        <v>527.89840256159994</v>
      </c>
      <c r="V70">
        <f t="shared" si="25"/>
        <v>2187.5759999999991</v>
      </c>
      <c r="W70">
        <f t="shared" si="12"/>
        <v>947.22040799999957</v>
      </c>
      <c r="X70">
        <f t="shared" si="26"/>
        <v>14.433333333333326</v>
      </c>
      <c r="Y70">
        <f t="shared" si="20"/>
        <v>-5605.2896416666681</v>
      </c>
      <c r="Z70">
        <f t="shared" si="13"/>
        <v>-1008.9521355000002</v>
      </c>
      <c r="AA70" t="s">
        <v>29</v>
      </c>
      <c r="AB70">
        <f t="shared" si="27"/>
        <v>12.528935185185203</v>
      </c>
      <c r="AC70">
        <f t="shared" si="15"/>
        <v>2.2315035879629659</v>
      </c>
      <c r="AD70">
        <f t="shared" si="21"/>
        <v>-866.6205967864305</v>
      </c>
      <c r="AE70">
        <f t="shared" si="28"/>
        <v>2.5706921333333321</v>
      </c>
      <c r="AF70">
        <f t="shared" si="22"/>
        <v>-997.70425446463264</v>
      </c>
    </row>
    <row r="71" spans="1:32" x14ac:dyDescent="0.25">
      <c r="A71">
        <v>11161</v>
      </c>
      <c r="B71">
        <v>10945.29</v>
      </c>
      <c r="C71">
        <v>-5.5</v>
      </c>
      <c r="D71">
        <v>-427.32</v>
      </c>
      <c r="E71">
        <v>77.56</v>
      </c>
      <c r="F71">
        <v>181.99</v>
      </c>
      <c r="H71">
        <f t="shared" si="2"/>
        <v>5472.6450000000004</v>
      </c>
      <c r="I71">
        <f t="shared" si="17"/>
        <v>20.833333333333332</v>
      </c>
      <c r="J71">
        <f t="shared" si="18"/>
        <v>51.215277777777835</v>
      </c>
      <c r="K71">
        <f t="shared" si="3"/>
        <v>1.7638888888888888E-3</v>
      </c>
      <c r="L71">
        <f t="shared" si="4"/>
        <v>1</v>
      </c>
      <c r="M71">
        <v>1</v>
      </c>
      <c r="N71">
        <f t="shared" si="5"/>
        <v>3.5277777777777779E-6</v>
      </c>
      <c r="O71">
        <f t="shared" si="6"/>
        <v>4.2000000000000003E-2</v>
      </c>
      <c r="P71">
        <v>800</v>
      </c>
      <c r="Q71">
        <f t="shared" si="23"/>
        <v>5.2500000000000002E-5</v>
      </c>
      <c r="R71">
        <f t="shared" si="24"/>
        <v>2.3607492534827562E-14</v>
      </c>
      <c r="S71">
        <f t="shared" si="9"/>
        <v>23.920291810914339</v>
      </c>
      <c r="T71">
        <f t="shared" si="29"/>
        <v>7661.7030000000004</v>
      </c>
      <c r="U71">
        <f t="shared" si="11"/>
        <v>528.25603376280003</v>
      </c>
      <c r="V71">
        <f t="shared" si="25"/>
        <v>2189.058</v>
      </c>
      <c r="W71">
        <f t="shared" si="12"/>
        <v>947.86211400000002</v>
      </c>
      <c r="X71">
        <f t="shared" si="26"/>
        <v>315.95403800000003</v>
      </c>
      <c r="Y71">
        <f t="shared" si="20"/>
        <v>-5289.3356036666682</v>
      </c>
      <c r="Z71">
        <f t="shared" si="13"/>
        <v>-952.08040866000022</v>
      </c>
      <c r="AA71" t="s">
        <v>29</v>
      </c>
      <c r="AB71">
        <f t="shared" si="27"/>
        <v>274.26565798611165</v>
      </c>
      <c r="AC71">
        <f t="shared" si="15"/>
        <v>48.848907812590369</v>
      </c>
      <c r="AD71">
        <f t="shared" si="21"/>
        <v>-817.77168897384013</v>
      </c>
      <c r="AE71">
        <f t="shared" si="28"/>
        <v>56.273941800104005</v>
      </c>
      <c r="AF71">
        <f t="shared" si="22"/>
        <v>-941.43031266452863</v>
      </c>
    </row>
    <row r="72" spans="1:32" x14ac:dyDescent="0.25">
      <c r="A72">
        <v>11192</v>
      </c>
      <c r="B72">
        <v>10951.35</v>
      </c>
      <c r="C72">
        <v>-6.79</v>
      </c>
      <c r="D72">
        <v>-457.69</v>
      </c>
      <c r="E72">
        <v>79.89</v>
      </c>
      <c r="F72">
        <v>182.88</v>
      </c>
      <c r="H72">
        <f t="shared" si="2"/>
        <v>5475.6750000000002</v>
      </c>
      <c r="I72">
        <f t="shared" si="17"/>
        <v>20.833333333333332</v>
      </c>
      <c r="J72">
        <f t="shared" si="18"/>
        <v>52.083333333333393</v>
      </c>
      <c r="K72">
        <f t="shared" si="3"/>
        <v>1.7638888888888888E-3</v>
      </c>
      <c r="L72">
        <f t="shared" si="4"/>
        <v>1</v>
      </c>
      <c r="M72">
        <v>1</v>
      </c>
      <c r="N72">
        <f t="shared" si="5"/>
        <v>3.5277777777777779E-6</v>
      </c>
      <c r="O72">
        <f t="shared" si="6"/>
        <v>4.2000000000000003E-2</v>
      </c>
      <c r="P72">
        <v>800</v>
      </c>
      <c r="Q72">
        <f t="shared" si="23"/>
        <v>5.2500000000000002E-5</v>
      </c>
      <c r="R72">
        <f t="shared" si="24"/>
        <v>2.3607492534827562E-14</v>
      </c>
      <c r="S72">
        <f t="shared" si="9"/>
        <v>23.920291810914339</v>
      </c>
      <c r="T72">
        <f t="shared" si="29"/>
        <v>7665.9449999999997</v>
      </c>
      <c r="U72">
        <f t="shared" si="11"/>
        <v>528.54850948199999</v>
      </c>
      <c r="V72">
        <f t="shared" si="25"/>
        <v>2190.2699999999995</v>
      </c>
      <c r="W72">
        <f t="shared" si="12"/>
        <v>948.38690999999983</v>
      </c>
      <c r="X72">
        <f t="shared" si="26"/>
        <v>316.12896999999992</v>
      </c>
      <c r="Y72">
        <f t="shared" si="20"/>
        <v>-4973.2066336666685</v>
      </c>
      <c r="Z72">
        <f t="shared" si="13"/>
        <v>-895.17719406000026</v>
      </c>
      <c r="AA72" t="s">
        <v>29</v>
      </c>
      <c r="AB72">
        <f t="shared" si="27"/>
        <v>274.41750868055601</v>
      </c>
      <c r="AC72">
        <f t="shared" si="15"/>
        <v>48.875953636076467</v>
      </c>
      <c r="AD72">
        <f t="shared" si="21"/>
        <v>-768.89573533776365</v>
      </c>
      <c r="AE72">
        <f t="shared" si="28"/>
        <v>56.305098588759989</v>
      </c>
      <c r="AF72">
        <f t="shared" si="22"/>
        <v>-885.12521407576867</v>
      </c>
    </row>
    <row r="73" spans="1:32" x14ac:dyDescent="0.25">
      <c r="A73">
        <v>11224</v>
      </c>
      <c r="B73">
        <v>10956.41</v>
      </c>
      <c r="C73">
        <v>-8.4600000000000009</v>
      </c>
      <c r="D73">
        <v>-489.24</v>
      </c>
      <c r="E73">
        <v>81.89</v>
      </c>
      <c r="F73">
        <v>183.16</v>
      </c>
      <c r="H73">
        <f t="shared" si="2"/>
        <v>5478.2049999999999</v>
      </c>
      <c r="I73">
        <f t="shared" si="17"/>
        <v>20.833333333333332</v>
      </c>
      <c r="J73">
        <f t="shared" si="18"/>
        <v>52.95138888888895</v>
      </c>
      <c r="K73">
        <f t="shared" si="3"/>
        <v>1.7638888888888888E-3</v>
      </c>
      <c r="L73">
        <f t="shared" si="4"/>
        <v>1</v>
      </c>
      <c r="M73">
        <v>1</v>
      </c>
      <c r="N73">
        <f t="shared" si="5"/>
        <v>3.5277777777777779E-6</v>
      </c>
      <c r="O73">
        <f t="shared" si="6"/>
        <v>4.2000000000000003E-2</v>
      </c>
      <c r="P73">
        <v>800</v>
      </c>
      <c r="Q73">
        <f t="shared" si="23"/>
        <v>5.2500000000000002E-5</v>
      </c>
      <c r="R73">
        <f t="shared" si="24"/>
        <v>2.3607492534827562E-14</v>
      </c>
      <c r="S73">
        <f t="shared" si="9"/>
        <v>23.920291810914339</v>
      </c>
      <c r="T73">
        <f t="shared" si="29"/>
        <v>7669.4869999999992</v>
      </c>
      <c r="U73">
        <f t="shared" si="11"/>
        <v>528.7927218811999</v>
      </c>
      <c r="V73">
        <f t="shared" si="25"/>
        <v>2191.2819999999992</v>
      </c>
      <c r="W73">
        <f t="shared" si="12"/>
        <v>948.82510599999966</v>
      </c>
      <c r="X73">
        <f t="shared" si="26"/>
        <v>316.27503533333322</v>
      </c>
      <c r="Y73">
        <f t="shared" si="20"/>
        <v>-4656.9315983333354</v>
      </c>
      <c r="Z73">
        <f t="shared" si="13"/>
        <v>-838.24768770000037</v>
      </c>
      <c r="AA73" t="s">
        <v>29</v>
      </c>
      <c r="AB73">
        <f t="shared" si="27"/>
        <v>274.54430150463003</v>
      </c>
      <c r="AC73">
        <f t="shared" si="15"/>
        <v>48.898536452386644</v>
      </c>
      <c r="AD73">
        <f t="shared" si="21"/>
        <v>-719.99719888537697</v>
      </c>
      <c r="AE73">
        <f t="shared" si="28"/>
        <v>56.331113993149309</v>
      </c>
      <c r="AF73">
        <f t="shared" si="22"/>
        <v>-828.79410008261937</v>
      </c>
    </row>
    <row r="74" spans="1:32" x14ac:dyDescent="0.25">
      <c r="A74">
        <v>11255</v>
      </c>
      <c r="B74">
        <v>10960.46</v>
      </c>
      <c r="C74">
        <v>-10.14</v>
      </c>
      <c r="D74">
        <v>-519.92999999999995</v>
      </c>
      <c r="E74">
        <v>83.11</v>
      </c>
      <c r="F74">
        <v>183.12</v>
      </c>
      <c r="H74">
        <f t="shared" si="2"/>
        <v>5480.23</v>
      </c>
      <c r="I74">
        <f t="shared" si="17"/>
        <v>20.833333333333332</v>
      </c>
      <c r="J74">
        <f t="shared" si="18"/>
        <v>53.819444444444507</v>
      </c>
      <c r="K74">
        <f t="shared" si="3"/>
        <v>1.7638888888888888E-3</v>
      </c>
      <c r="L74">
        <f t="shared" si="4"/>
        <v>1</v>
      </c>
      <c r="M74">
        <v>1</v>
      </c>
      <c r="N74">
        <f t="shared" si="5"/>
        <v>3.5277777777777779E-6</v>
      </c>
      <c r="O74">
        <f t="shared" si="6"/>
        <v>4.2000000000000003E-2</v>
      </c>
      <c r="P74">
        <v>800</v>
      </c>
      <c r="Q74">
        <f t="shared" si="23"/>
        <v>5.2500000000000002E-5</v>
      </c>
      <c r="R74">
        <f t="shared" si="24"/>
        <v>2.3607492534827562E-14</v>
      </c>
      <c r="S74">
        <f t="shared" si="9"/>
        <v>23.920291810914339</v>
      </c>
      <c r="T74">
        <f t="shared" si="29"/>
        <v>7672.3219999999992</v>
      </c>
      <c r="U74">
        <f t="shared" si="11"/>
        <v>528.98818832719996</v>
      </c>
      <c r="V74">
        <f t="shared" si="25"/>
        <v>2192.0919999999996</v>
      </c>
      <c r="W74">
        <f t="shared" si="12"/>
        <v>949.17583599999989</v>
      </c>
      <c r="X74">
        <f t="shared" si="26"/>
        <v>316.3919453333333</v>
      </c>
      <c r="Y74">
        <f t="shared" si="20"/>
        <v>-4340.5396530000016</v>
      </c>
      <c r="Z74">
        <f t="shared" si="13"/>
        <v>-781.29713754000022</v>
      </c>
      <c r="AA74" t="s">
        <v>29</v>
      </c>
      <c r="AB74">
        <f t="shared" si="27"/>
        <v>274.64578587963013</v>
      </c>
      <c r="AC74">
        <f t="shared" si="15"/>
        <v>48.916611631449157</v>
      </c>
      <c r="AD74">
        <f t="shared" si="21"/>
        <v>-671.08058725392777</v>
      </c>
      <c r="AE74">
        <f t="shared" si="28"/>
        <v>56.35193659942933</v>
      </c>
      <c r="AF74">
        <f t="shared" si="22"/>
        <v>-772.44216348319003</v>
      </c>
    </row>
    <row r="75" spans="1:32" x14ac:dyDescent="0.25">
      <c r="A75">
        <v>11286</v>
      </c>
      <c r="B75">
        <v>10963.69</v>
      </c>
      <c r="C75">
        <v>-11.78</v>
      </c>
      <c r="D75">
        <v>-550.71</v>
      </c>
      <c r="E75">
        <v>84.93</v>
      </c>
      <c r="F75">
        <v>182.99</v>
      </c>
      <c r="H75">
        <f t="shared" si="2"/>
        <v>5481.8450000000003</v>
      </c>
      <c r="I75">
        <f t="shared" si="17"/>
        <v>20.833333333333332</v>
      </c>
      <c r="J75">
        <f t="shared" si="18"/>
        <v>54.687500000000064</v>
      </c>
      <c r="K75">
        <f t="shared" si="3"/>
        <v>1.7638888888888888E-3</v>
      </c>
      <c r="L75">
        <f t="shared" si="4"/>
        <v>1</v>
      </c>
      <c r="M75">
        <v>1</v>
      </c>
      <c r="N75">
        <f t="shared" si="5"/>
        <v>3.5277777777777779E-6</v>
      </c>
      <c r="O75">
        <f t="shared" si="6"/>
        <v>4.2000000000000003E-2</v>
      </c>
      <c r="P75">
        <v>800</v>
      </c>
      <c r="Q75">
        <f t="shared" si="23"/>
        <v>5.2500000000000002E-5</v>
      </c>
      <c r="R75">
        <f t="shared" si="24"/>
        <v>2.3607492534827562E-14</v>
      </c>
      <c r="S75">
        <f t="shared" si="9"/>
        <v>23.920291810914339</v>
      </c>
      <c r="T75">
        <f t="shared" si="29"/>
        <v>7674.5829999999996</v>
      </c>
      <c r="U75">
        <f t="shared" si="11"/>
        <v>529.14407885079993</v>
      </c>
      <c r="V75">
        <f t="shared" si="25"/>
        <v>2192.7379999999994</v>
      </c>
      <c r="W75">
        <f t="shared" si="12"/>
        <v>949.45555399999967</v>
      </c>
      <c r="X75">
        <f t="shared" si="26"/>
        <v>316.48518466666656</v>
      </c>
      <c r="Y75">
        <f t="shared" si="20"/>
        <v>-4024.0544683333351</v>
      </c>
      <c r="Z75">
        <f t="shared" si="13"/>
        <v>-724.32980430000032</v>
      </c>
      <c r="AA75" t="s">
        <v>29</v>
      </c>
      <c r="AB75">
        <f t="shared" si="27"/>
        <v>274.72672280092632</v>
      </c>
      <c r="AC75">
        <f t="shared" si="15"/>
        <v>48.931027144627386</v>
      </c>
      <c r="AD75">
        <f t="shared" si="21"/>
        <v>-622.14956010930041</v>
      </c>
      <c r="AE75">
        <f t="shared" si="28"/>
        <v>56.368543270610644</v>
      </c>
      <c r="AF75">
        <f t="shared" si="22"/>
        <v>-716.07362021257939</v>
      </c>
    </row>
    <row r="76" spans="1:32" x14ac:dyDescent="0.25">
      <c r="A76">
        <v>11317</v>
      </c>
      <c r="B76">
        <v>10966.03</v>
      </c>
      <c r="C76">
        <v>-13.08</v>
      </c>
      <c r="D76">
        <v>-581.6</v>
      </c>
      <c r="E76">
        <v>86.39</v>
      </c>
      <c r="F76">
        <v>181.81</v>
      </c>
      <c r="H76">
        <f t="shared" si="2"/>
        <v>5483.0150000000003</v>
      </c>
      <c r="I76">
        <f t="shared" si="17"/>
        <v>20.833333333333332</v>
      </c>
      <c r="J76">
        <f t="shared" si="18"/>
        <v>55.555555555555621</v>
      </c>
      <c r="K76">
        <f t="shared" si="3"/>
        <v>1.7638888888888888E-3</v>
      </c>
      <c r="L76">
        <f t="shared" si="4"/>
        <v>4.5595352192178938E-2</v>
      </c>
      <c r="M76">
        <f t="shared" si="19"/>
        <v>4.5595352192178938E-2</v>
      </c>
      <c r="N76">
        <f t="shared" si="5"/>
        <v>1.6085027023352014E-7</v>
      </c>
      <c r="O76">
        <f t="shared" si="6"/>
        <v>4.2000000000000003E-2</v>
      </c>
      <c r="P76">
        <v>800</v>
      </c>
      <c r="Q76">
        <f t="shared" si="23"/>
        <v>5.2500000000000002E-5</v>
      </c>
      <c r="R76">
        <f t="shared" si="24"/>
        <v>1.0763919364996977E-15</v>
      </c>
      <c r="S76">
        <f t="shared" si="9"/>
        <v>1.090654129658333</v>
      </c>
      <c r="T76">
        <f t="shared" si="29"/>
        <v>7676.2209999999995</v>
      </c>
      <c r="U76">
        <f t="shared" si="11"/>
        <v>529.25701501959998</v>
      </c>
      <c r="V76">
        <f t="shared" ref="V76:V107" si="30">T76-H76</f>
        <v>2193.2059999999992</v>
      </c>
      <c r="W76">
        <f t="shared" si="12"/>
        <v>949.65819799999963</v>
      </c>
      <c r="X76">
        <f t="shared" ref="X76:X107" si="31">M76*(W76*$I$9/$I$8)</f>
        <v>14.433333333333328</v>
      </c>
      <c r="Y76">
        <f t="shared" si="20"/>
        <v>-4009.6211350000017</v>
      </c>
      <c r="Z76">
        <f t="shared" si="13"/>
        <v>-721.73180430000025</v>
      </c>
      <c r="AA76" t="s">
        <v>29</v>
      </c>
      <c r="AB76">
        <f t="shared" si="27"/>
        <v>12.528935185185203</v>
      </c>
      <c r="AC76">
        <f t="shared" si="15"/>
        <v>2.2315035879629659</v>
      </c>
      <c r="AD76">
        <f t="shared" si="21"/>
        <v>-619.91805652133746</v>
      </c>
      <c r="AE76">
        <f t="shared" si="28"/>
        <v>2.5706921333333321</v>
      </c>
      <c r="AF76">
        <f t="shared" si="22"/>
        <v>-713.50292807924609</v>
      </c>
    </row>
    <row r="77" spans="1:32" x14ac:dyDescent="0.25">
      <c r="A77">
        <v>11348</v>
      </c>
      <c r="B77">
        <v>10967.42</v>
      </c>
      <c r="C77">
        <v>-14.04</v>
      </c>
      <c r="D77">
        <v>-612.54999999999995</v>
      </c>
      <c r="E77">
        <v>88.49</v>
      </c>
      <c r="F77">
        <v>181.75</v>
      </c>
      <c r="H77">
        <f t="shared" ref="H77:H140" si="32">B77*$I$3+G77</f>
        <v>5483.71</v>
      </c>
      <c r="I77">
        <f t="shared" si="17"/>
        <v>20.833333333333332</v>
      </c>
      <c r="J77">
        <f t="shared" si="18"/>
        <v>56.423611111111178</v>
      </c>
      <c r="K77">
        <f t="shared" ref="K77:K140" si="33">CONVERT(I77,"ft","m")/CONVERT(1,"hr","sec")</f>
        <v>1.7638888888888888E-3</v>
      </c>
      <c r="L77">
        <f t="shared" ref="L77:L140" si="34">MIN(M77,3)</f>
        <v>4.5589573482186327E-2</v>
      </c>
      <c r="M77">
        <f t="shared" si="19"/>
        <v>4.5589573482186327E-2</v>
      </c>
      <c r="N77">
        <f t="shared" ref="N77:N140" si="35">CONVERT(M77,"ft","m")/CONVERT(1,"day","sec")</f>
        <v>1.6082988422882399E-7</v>
      </c>
      <c r="O77">
        <f t="shared" ref="O77:O140" si="36">42*0.001</f>
        <v>4.2000000000000003E-2</v>
      </c>
      <c r="P77">
        <v>800</v>
      </c>
      <c r="Q77">
        <f t="shared" si="23"/>
        <v>5.2500000000000002E-5</v>
      </c>
      <c r="R77">
        <f t="shared" si="24"/>
        <v>1.0762555156466862E-15</v>
      </c>
      <c r="S77">
        <f t="shared" ref="S77:S140" si="37">R77/9.86923266716E-16</f>
        <v>1.0905159012290191</v>
      </c>
      <c r="T77">
        <f t="shared" si="29"/>
        <v>7677.1939999999995</v>
      </c>
      <c r="U77">
        <f t="shared" ref="U77:U140" si="38">T77*0.0689476</f>
        <v>529.32410103439997</v>
      </c>
      <c r="V77">
        <f t="shared" si="30"/>
        <v>2193.4839999999995</v>
      </c>
      <c r="W77">
        <f t="shared" ref="W77:W140" si="39">$I$7*V77</f>
        <v>949.77857199999971</v>
      </c>
      <c r="X77">
        <f t="shared" si="31"/>
        <v>14.433333333333328</v>
      </c>
      <c r="Y77">
        <f t="shared" si="20"/>
        <v>-3995.1878016666683</v>
      </c>
      <c r="Z77">
        <f t="shared" ref="Z77:Z140" si="40">Y77*0.18</f>
        <v>-719.13380430000029</v>
      </c>
      <c r="AA77" t="s">
        <v>29</v>
      </c>
      <c r="AB77">
        <f t="shared" ref="AB77:AB108" si="41">X77*(J77-J76)</f>
        <v>12.528935185185203</v>
      </c>
      <c r="AC77">
        <f t="shared" ref="AC77:AC140" si="42">AB77*0.178108</f>
        <v>2.2315035879629659</v>
      </c>
      <c r="AD77">
        <f t="shared" si="21"/>
        <v>-617.68655293337451</v>
      </c>
      <c r="AE77">
        <f t="shared" ref="AE77:AE108" si="43">AC77/(J77-J76)</f>
        <v>2.5706921333333321</v>
      </c>
      <c r="AF77">
        <f t="shared" si="22"/>
        <v>-710.93223594591279</v>
      </c>
    </row>
    <row r="78" spans="1:32" x14ac:dyDescent="0.25">
      <c r="A78">
        <v>11365</v>
      </c>
      <c r="B78">
        <v>10967.68</v>
      </c>
      <c r="C78">
        <v>-14.47</v>
      </c>
      <c r="D78">
        <v>-629.54</v>
      </c>
      <c r="E78">
        <v>89.75</v>
      </c>
      <c r="F78">
        <v>181.18</v>
      </c>
      <c r="H78">
        <f t="shared" si="32"/>
        <v>5483.84</v>
      </c>
      <c r="I78">
        <f t="shared" ref="I78:I141" si="44">500/24</f>
        <v>20.833333333333332</v>
      </c>
      <c r="J78">
        <f t="shared" ref="J78:J141" si="45">J77+I78/24</f>
        <v>57.291666666666735</v>
      </c>
      <c r="K78">
        <f t="shared" si="33"/>
        <v>1.7638888888888888E-3</v>
      </c>
      <c r="L78">
        <f t="shared" si="34"/>
        <v>4.5588492735017798E-2</v>
      </c>
      <c r="M78">
        <f t="shared" ref="M78:M141" si="46">1/B78*$J$5</f>
        <v>4.5588492735017798E-2</v>
      </c>
      <c r="N78">
        <f t="shared" si="35"/>
        <v>1.6082607159297942E-7</v>
      </c>
      <c r="O78">
        <f t="shared" si="36"/>
        <v>4.2000000000000003E-2</v>
      </c>
      <c r="P78">
        <v>800</v>
      </c>
      <c r="Q78">
        <f t="shared" si="23"/>
        <v>5.2500000000000002E-5</v>
      </c>
      <c r="R78">
        <f t="shared" si="24"/>
        <v>1.0762300019159729E-15</v>
      </c>
      <c r="S78">
        <f t="shared" si="37"/>
        <v>1.0904900494413738</v>
      </c>
      <c r="T78">
        <f t="shared" si="29"/>
        <v>7677.3759999999993</v>
      </c>
      <c r="U78">
        <f t="shared" si="38"/>
        <v>529.33664949759998</v>
      </c>
      <c r="V78">
        <f t="shared" si="30"/>
        <v>2193.5359999999991</v>
      </c>
      <c r="W78">
        <f t="shared" si="39"/>
        <v>949.8010879999996</v>
      </c>
      <c r="X78">
        <f t="shared" si="31"/>
        <v>14.433333333333326</v>
      </c>
      <c r="Y78">
        <f t="shared" ref="Y78:Y141" si="47">X78+Y77</f>
        <v>-3980.7544683333349</v>
      </c>
      <c r="Z78">
        <f t="shared" si="40"/>
        <v>-716.53580430000022</v>
      </c>
      <c r="AA78" t="s">
        <v>29</v>
      </c>
      <c r="AB78">
        <f t="shared" si="41"/>
        <v>12.528935185185203</v>
      </c>
      <c r="AC78">
        <f t="shared" si="42"/>
        <v>2.2315035879629659</v>
      </c>
      <c r="AD78">
        <f t="shared" ref="AD78:AD141" si="48">AD77+AC78</f>
        <v>-615.45504934541157</v>
      </c>
      <c r="AE78">
        <f t="shared" si="43"/>
        <v>2.5706921333333321</v>
      </c>
      <c r="AF78">
        <f t="shared" si="22"/>
        <v>-708.3615438125795</v>
      </c>
    </row>
    <row r="79" spans="1:32" x14ac:dyDescent="0.25">
      <c r="A79">
        <v>11386</v>
      </c>
      <c r="B79">
        <v>10967.57</v>
      </c>
      <c r="C79">
        <v>-14.98</v>
      </c>
      <c r="D79">
        <v>-650.53</v>
      </c>
      <c r="E79">
        <v>90.86</v>
      </c>
      <c r="F79">
        <v>181.58</v>
      </c>
      <c r="H79">
        <f t="shared" si="32"/>
        <v>5483.7849999999999</v>
      </c>
      <c r="I79">
        <f t="shared" si="44"/>
        <v>20.833333333333332</v>
      </c>
      <c r="J79">
        <f t="shared" si="45"/>
        <v>58.159722222222292</v>
      </c>
      <c r="K79">
        <f t="shared" si="33"/>
        <v>1.7638888888888888E-3</v>
      </c>
      <c r="L79">
        <f t="shared" si="34"/>
        <v>4.5588949967950966E-2</v>
      </c>
      <c r="M79">
        <f t="shared" si="46"/>
        <v>4.5588949967950966E-2</v>
      </c>
      <c r="N79">
        <f t="shared" si="35"/>
        <v>1.6082768460916035E-7</v>
      </c>
      <c r="O79">
        <f t="shared" si="36"/>
        <v>4.2000000000000003E-2</v>
      </c>
      <c r="P79">
        <v>800</v>
      </c>
      <c r="Q79">
        <f t="shared" si="23"/>
        <v>5.2500000000000002E-5</v>
      </c>
      <c r="R79">
        <f t="shared" si="24"/>
        <v>1.0762407960390296E-15</v>
      </c>
      <c r="S79">
        <f t="shared" si="37"/>
        <v>1.0905009865865609</v>
      </c>
      <c r="T79">
        <f t="shared" si="29"/>
        <v>7677.2989999999991</v>
      </c>
      <c r="U79">
        <f t="shared" si="38"/>
        <v>529.33134053239996</v>
      </c>
      <c r="V79">
        <f t="shared" si="30"/>
        <v>2193.5139999999992</v>
      </c>
      <c r="W79">
        <f t="shared" si="39"/>
        <v>949.79156199999966</v>
      </c>
      <c r="X79">
        <f t="shared" si="31"/>
        <v>14.433333333333328</v>
      </c>
      <c r="Y79">
        <f t="shared" si="47"/>
        <v>-3966.3211350000015</v>
      </c>
      <c r="Z79">
        <f t="shared" si="40"/>
        <v>-713.93780430000027</v>
      </c>
      <c r="AA79" t="s">
        <v>29</v>
      </c>
      <c r="AB79">
        <f t="shared" si="41"/>
        <v>12.528935185185203</v>
      </c>
      <c r="AC79">
        <f t="shared" si="42"/>
        <v>2.2315035879629659</v>
      </c>
      <c r="AD79">
        <f t="shared" si="48"/>
        <v>-613.22354575744862</v>
      </c>
      <c r="AE79">
        <f t="shared" si="43"/>
        <v>2.5706921333333321</v>
      </c>
      <c r="AF79">
        <f t="shared" ref="AF79:AF142" si="49">AE79+AF78</f>
        <v>-705.7908516792462</v>
      </c>
    </row>
    <row r="80" spans="1:32" x14ac:dyDescent="0.25">
      <c r="A80">
        <v>11447</v>
      </c>
      <c r="B80">
        <v>10967.13</v>
      </c>
      <c r="C80">
        <v>-16.73</v>
      </c>
      <c r="D80">
        <v>-711.51</v>
      </c>
      <c r="E80">
        <v>89.97</v>
      </c>
      <c r="F80">
        <v>181.7</v>
      </c>
      <c r="H80">
        <f t="shared" si="32"/>
        <v>5483.5649999999996</v>
      </c>
      <c r="I80">
        <f t="shared" si="44"/>
        <v>20.833333333333332</v>
      </c>
      <c r="J80">
        <f t="shared" si="45"/>
        <v>59.02777777777785</v>
      </c>
      <c r="K80">
        <f t="shared" si="33"/>
        <v>1.7638888888888888E-3</v>
      </c>
      <c r="L80">
        <f t="shared" si="34"/>
        <v>4.5590778991404318E-2</v>
      </c>
      <c r="M80">
        <f t="shared" si="46"/>
        <v>4.5590778991404318E-2</v>
      </c>
      <c r="N80">
        <f t="shared" si="35"/>
        <v>1.608341369974541E-7</v>
      </c>
      <c r="O80">
        <f t="shared" si="36"/>
        <v>4.2000000000000003E-2</v>
      </c>
      <c r="P80">
        <v>800</v>
      </c>
      <c r="Q80">
        <f t="shared" si="23"/>
        <v>5.2500000000000002E-5</v>
      </c>
      <c r="R80">
        <f t="shared" si="24"/>
        <v>1.0762839746965503E-15</v>
      </c>
      <c r="S80">
        <f t="shared" si="37"/>
        <v>1.090544737361294</v>
      </c>
      <c r="T80">
        <f t="shared" si="29"/>
        <v>7676.9909999999991</v>
      </c>
      <c r="U80">
        <f t="shared" si="38"/>
        <v>529.3101046715999</v>
      </c>
      <c r="V80">
        <f t="shared" si="30"/>
        <v>2193.4259999999995</v>
      </c>
      <c r="W80">
        <f t="shared" si="39"/>
        <v>949.7534579999998</v>
      </c>
      <c r="X80">
        <f t="shared" si="31"/>
        <v>14.43333333333333</v>
      </c>
      <c r="Y80">
        <f t="shared" si="47"/>
        <v>-3951.8878016666681</v>
      </c>
      <c r="Z80">
        <f t="shared" si="40"/>
        <v>-711.3398043000002</v>
      </c>
      <c r="AA80" t="s">
        <v>29</v>
      </c>
      <c r="AB80">
        <f t="shared" si="41"/>
        <v>12.528935185185205</v>
      </c>
      <c r="AC80">
        <f t="shared" si="42"/>
        <v>2.2315035879629663</v>
      </c>
      <c r="AD80">
        <f t="shared" si="48"/>
        <v>-610.99204216948567</v>
      </c>
      <c r="AE80">
        <f t="shared" si="43"/>
        <v>2.5706921333333326</v>
      </c>
      <c r="AF80">
        <f t="shared" si="49"/>
        <v>-703.22015954591291</v>
      </c>
    </row>
    <row r="81" spans="1:32" x14ac:dyDescent="0.25">
      <c r="A81">
        <v>11478</v>
      </c>
      <c r="B81">
        <v>10967.31</v>
      </c>
      <c r="C81">
        <v>-17.559999999999999</v>
      </c>
      <c r="D81">
        <v>-742.49</v>
      </c>
      <c r="E81">
        <v>89.35</v>
      </c>
      <c r="F81">
        <v>181.39</v>
      </c>
      <c r="H81">
        <f t="shared" si="32"/>
        <v>5483.6549999999997</v>
      </c>
      <c r="I81">
        <f t="shared" si="44"/>
        <v>20.833333333333332</v>
      </c>
      <c r="J81">
        <f t="shared" si="45"/>
        <v>59.895833333333407</v>
      </c>
      <c r="K81">
        <f t="shared" si="33"/>
        <v>1.7638888888888888E-3</v>
      </c>
      <c r="L81">
        <f t="shared" si="34"/>
        <v>4.5590030736798723E-2</v>
      </c>
      <c r="M81">
        <f t="shared" si="46"/>
        <v>4.5590030736798723E-2</v>
      </c>
      <c r="N81">
        <f t="shared" si="35"/>
        <v>1.6083149732148439E-7</v>
      </c>
      <c r="O81">
        <f t="shared" si="36"/>
        <v>4.2000000000000003E-2</v>
      </c>
      <c r="P81">
        <v>800</v>
      </c>
      <c r="Q81">
        <f t="shared" si="23"/>
        <v>5.2500000000000002E-5</v>
      </c>
      <c r="R81">
        <f t="shared" si="24"/>
        <v>1.0762663102815349E-15</v>
      </c>
      <c r="S81">
        <f t="shared" si="37"/>
        <v>1.0905268388927796</v>
      </c>
      <c r="T81">
        <f t="shared" si="29"/>
        <v>7677.1169999999993</v>
      </c>
      <c r="U81">
        <f t="shared" si="38"/>
        <v>529.31879206919996</v>
      </c>
      <c r="V81">
        <f t="shared" si="30"/>
        <v>2193.4619999999995</v>
      </c>
      <c r="W81">
        <f t="shared" si="39"/>
        <v>949.76904599999978</v>
      </c>
      <c r="X81">
        <f t="shared" si="31"/>
        <v>14.43333333333333</v>
      </c>
      <c r="Y81">
        <f t="shared" si="47"/>
        <v>-3937.4544683333347</v>
      </c>
      <c r="Z81">
        <f t="shared" si="40"/>
        <v>-708.74180430000024</v>
      </c>
      <c r="AA81" t="s">
        <v>29</v>
      </c>
      <c r="AB81">
        <f t="shared" si="41"/>
        <v>12.528935185185205</v>
      </c>
      <c r="AC81">
        <f t="shared" si="42"/>
        <v>2.2315035879629663</v>
      </c>
      <c r="AD81">
        <f t="shared" si="48"/>
        <v>-608.76053858152272</v>
      </c>
      <c r="AE81">
        <f t="shared" si="43"/>
        <v>2.5706921333333326</v>
      </c>
      <c r="AF81">
        <f t="shared" si="49"/>
        <v>-700.64946741257961</v>
      </c>
    </row>
    <row r="82" spans="1:32" x14ac:dyDescent="0.25">
      <c r="A82">
        <v>11509</v>
      </c>
      <c r="B82">
        <v>10967.76</v>
      </c>
      <c r="C82">
        <v>-18.34</v>
      </c>
      <c r="D82">
        <v>-773.48</v>
      </c>
      <c r="E82">
        <v>88.98</v>
      </c>
      <c r="F82">
        <v>181.49</v>
      </c>
      <c r="H82">
        <f t="shared" si="32"/>
        <v>5483.88</v>
      </c>
      <c r="I82">
        <f t="shared" si="44"/>
        <v>20.833333333333332</v>
      </c>
      <c r="J82">
        <f t="shared" si="45"/>
        <v>60.763888888888964</v>
      </c>
      <c r="K82">
        <f t="shared" si="33"/>
        <v>1.7638888888888888E-3</v>
      </c>
      <c r="L82">
        <f t="shared" si="34"/>
        <v>4.5588160207736129E-2</v>
      </c>
      <c r="M82">
        <f t="shared" si="46"/>
        <v>4.5588160207736129E-2</v>
      </c>
      <c r="N82">
        <f t="shared" si="35"/>
        <v>1.6082489851062469E-7</v>
      </c>
      <c r="O82">
        <f t="shared" si="36"/>
        <v>4.2000000000000003E-2</v>
      </c>
      <c r="P82">
        <v>800</v>
      </c>
      <c r="Q82">
        <f t="shared" si="23"/>
        <v>5.2500000000000002E-5</v>
      </c>
      <c r="R82">
        <f t="shared" si="24"/>
        <v>1.0762221517806535E-15</v>
      </c>
      <c r="S82">
        <f t="shared" si="37"/>
        <v>1.0904820952917613</v>
      </c>
      <c r="T82">
        <f t="shared" si="29"/>
        <v>7677.4319999999998</v>
      </c>
      <c r="U82">
        <f t="shared" si="38"/>
        <v>529.34051056319993</v>
      </c>
      <c r="V82">
        <f t="shared" si="30"/>
        <v>2193.5519999999997</v>
      </c>
      <c r="W82">
        <f t="shared" si="39"/>
        <v>949.80801599999984</v>
      </c>
      <c r="X82">
        <f t="shared" si="31"/>
        <v>14.43333333333333</v>
      </c>
      <c r="Y82">
        <f t="shared" si="47"/>
        <v>-3923.0211350000013</v>
      </c>
      <c r="Z82">
        <f t="shared" si="40"/>
        <v>-706.14380430000017</v>
      </c>
      <c r="AA82" t="s">
        <v>29</v>
      </c>
      <c r="AB82">
        <f t="shared" si="41"/>
        <v>12.528935185185205</v>
      </c>
      <c r="AC82">
        <f t="shared" si="42"/>
        <v>2.2315035879629663</v>
      </c>
      <c r="AD82">
        <f t="shared" si="48"/>
        <v>-606.52903499355978</v>
      </c>
      <c r="AE82">
        <f t="shared" si="43"/>
        <v>2.5706921333333326</v>
      </c>
      <c r="AF82">
        <f t="shared" si="49"/>
        <v>-698.07877527924632</v>
      </c>
    </row>
    <row r="83" spans="1:32" x14ac:dyDescent="0.25">
      <c r="A83">
        <v>11570</v>
      </c>
      <c r="B83">
        <v>10968.68</v>
      </c>
      <c r="C83">
        <v>-20.14</v>
      </c>
      <c r="D83">
        <v>-834.45</v>
      </c>
      <c r="E83">
        <v>89.29</v>
      </c>
      <c r="F83">
        <v>181.89</v>
      </c>
      <c r="H83">
        <f t="shared" si="32"/>
        <v>5484.34</v>
      </c>
      <c r="I83">
        <f t="shared" si="44"/>
        <v>20.833333333333332</v>
      </c>
      <c r="J83">
        <f t="shared" si="45"/>
        <v>61.631944444444521</v>
      </c>
      <c r="K83">
        <f t="shared" si="33"/>
        <v>1.7638888888888888E-3</v>
      </c>
      <c r="L83">
        <f t="shared" si="34"/>
        <v>4.5584336492631751E-2</v>
      </c>
      <c r="M83">
        <f t="shared" si="46"/>
        <v>4.5584336492631751E-2</v>
      </c>
      <c r="N83">
        <f t="shared" si="35"/>
        <v>1.6081140929345088E-7</v>
      </c>
      <c r="O83">
        <f t="shared" si="36"/>
        <v>4.2000000000000003E-2</v>
      </c>
      <c r="P83">
        <v>800</v>
      </c>
      <c r="Q83">
        <f t="shared" si="23"/>
        <v>5.2500000000000002E-5</v>
      </c>
      <c r="R83">
        <f t="shared" si="24"/>
        <v>1.0761318834548714E-15</v>
      </c>
      <c r="S83">
        <f t="shared" si="37"/>
        <v>1.0903906309106628</v>
      </c>
      <c r="T83">
        <f t="shared" si="29"/>
        <v>7678.076</v>
      </c>
      <c r="U83">
        <f t="shared" si="38"/>
        <v>529.38491281760002</v>
      </c>
      <c r="V83">
        <f t="shared" si="30"/>
        <v>2193.7359999999999</v>
      </c>
      <c r="W83">
        <f t="shared" si="39"/>
        <v>949.88768799999991</v>
      </c>
      <c r="X83">
        <f t="shared" si="31"/>
        <v>14.433333333333332</v>
      </c>
      <c r="Y83">
        <f t="shared" si="47"/>
        <v>-3908.5878016666679</v>
      </c>
      <c r="Z83">
        <f t="shared" si="40"/>
        <v>-703.54580430000021</v>
      </c>
      <c r="AA83" t="s">
        <v>29</v>
      </c>
      <c r="AB83">
        <f t="shared" si="41"/>
        <v>12.528935185185206</v>
      </c>
      <c r="AC83">
        <f t="shared" si="42"/>
        <v>2.2315035879629668</v>
      </c>
      <c r="AD83">
        <f t="shared" si="48"/>
        <v>-604.29753140559683</v>
      </c>
      <c r="AE83">
        <f t="shared" si="43"/>
        <v>2.570692133333333</v>
      </c>
      <c r="AF83">
        <f t="shared" si="49"/>
        <v>-695.50808314591302</v>
      </c>
    </row>
    <row r="84" spans="1:32" x14ac:dyDescent="0.25">
      <c r="A84">
        <v>11631</v>
      </c>
      <c r="B84">
        <v>10970.26</v>
      </c>
      <c r="C84">
        <v>-21.89</v>
      </c>
      <c r="D84">
        <v>-895.4</v>
      </c>
      <c r="E84">
        <v>87.75</v>
      </c>
      <c r="F84">
        <v>181.4</v>
      </c>
      <c r="H84">
        <f t="shared" si="32"/>
        <v>5485.13</v>
      </c>
      <c r="I84">
        <f t="shared" si="44"/>
        <v>20.833333333333332</v>
      </c>
      <c r="J84">
        <f t="shared" si="45"/>
        <v>62.500000000000078</v>
      </c>
      <c r="K84">
        <f t="shared" si="33"/>
        <v>1.7638888888888888E-3</v>
      </c>
      <c r="L84">
        <f t="shared" si="34"/>
        <v>4.5577771174065154E-2</v>
      </c>
      <c r="M84">
        <f t="shared" si="46"/>
        <v>4.5577771174065154E-2</v>
      </c>
      <c r="N84">
        <f t="shared" si="35"/>
        <v>1.6078824830850763E-7</v>
      </c>
      <c r="O84">
        <f t="shared" si="36"/>
        <v>4.2000000000000003E-2</v>
      </c>
      <c r="P84">
        <v>800</v>
      </c>
      <c r="Q84">
        <f t="shared" ref="Q84:Q147" si="50">O84/P84</f>
        <v>5.2500000000000002E-5</v>
      </c>
      <c r="R84">
        <f t="shared" ref="R84:R147" si="51">N84*Q84/(P84*$N$2)</f>
        <v>1.0759768927458218E-15</v>
      </c>
      <c r="S84">
        <f t="shared" si="37"/>
        <v>1.0902335865747181</v>
      </c>
      <c r="T84">
        <f t="shared" si="29"/>
        <v>7679.1819999999998</v>
      </c>
      <c r="U84">
        <f t="shared" si="38"/>
        <v>529.46116886319999</v>
      </c>
      <c r="V84">
        <f t="shared" si="30"/>
        <v>2194.0519999999997</v>
      </c>
      <c r="W84">
        <f t="shared" si="39"/>
        <v>950.02451599999984</v>
      </c>
      <c r="X84">
        <f t="shared" si="31"/>
        <v>14.433333333333332</v>
      </c>
      <c r="Y84">
        <f t="shared" si="47"/>
        <v>-3894.1544683333345</v>
      </c>
      <c r="Z84">
        <f t="shared" si="40"/>
        <v>-700.94780430000014</v>
      </c>
      <c r="AA84" t="s">
        <v>29</v>
      </c>
      <c r="AB84">
        <f t="shared" si="41"/>
        <v>12.528935185185206</v>
      </c>
      <c r="AC84">
        <f t="shared" si="42"/>
        <v>2.2315035879629668</v>
      </c>
      <c r="AD84">
        <f t="shared" si="48"/>
        <v>-602.06602781763388</v>
      </c>
      <c r="AE84">
        <f t="shared" si="43"/>
        <v>2.570692133333333</v>
      </c>
      <c r="AF84">
        <f t="shared" si="49"/>
        <v>-692.93739101257972</v>
      </c>
    </row>
    <row r="85" spans="1:32" x14ac:dyDescent="0.25">
      <c r="A85">
        <v>11692</v>
      </c>
      <c r="B85">
        <v>10972.59</v>
      </c>
      <c r="C85">
        <v>-23.26</v>
      </c>
      <c r="D85">
        <v>-956.34</v>
      </c>
      <c r="E85">
        <v>87.87</v>
      </c>
      <c r="F85">
        <v>181.18</v>
      </c>
      <c r="H85">
        <f t="shared" si="32"/>
        <v>5486.2950000000001</v>
      </c>
      <c r="I85">
        <f t="shared" si="44"/>
        <v>20.833333333333332</v>
      </c>
      <c r="J85">
        <f t="shared" si="45"/>
        <v>63.368055555555635</v>
      </c>
      <c r="K85">
        <f t="shared" si="33"/>
        <v>1.7638888888888888E-3</v>
      </c>
      <c r="L85">
        <f t="shared" si="34"/>
        <v>4.5568092856836898E-2</v>
      </c>
      <c r="M85">
        <f t="shared" si="46"/>
        <v>4.5568092856836898E-2</v>
      </c>
      <c r="N85">
        <f t="shared" si="35"/>
        <v>1.607541053560635E-7</v>
      </c>
      <c r="O85">
        <f t="shared" si="36"/>
        <v>4.2000000000000003E-2</v>
      </c>
      <c r="P85">
        <v>800</v>
      </c>
      <c r="Q85">
        <f t="shared" si="50"/>
        <v>5.2500000000000002E-5</v>
      </c>
      <c r="R85">
        <f t="shared" si="51"/>
        <v>1.0757484119441062E-15</v>
      </c>
      <c r="S85">
        <f t="shared" si="37"/>
        <v>1.0900020784023798</v>
      </c>
      <c r="T85">
        <f t="shared" si="29"/>
        <v>7680.8129999999992</v>
      </c>
      <c r="U85">
        <f t="shared" si="38"/>
        <v>529.5736223987999</v>
      </c>
      <c r="V85">
        <f t="shared" si="30"/>
        <v>2194.5179999999991</v>
      </c>
      <c r="W85">
        <f t="shared" si="39"/>
        <v>950.2262939999996</v>
      </c>
      <c r="X85">
        <f t="shared" si="31"/>
        <v>14.433333333333326</v>
      </c>
      <c r="Y85">
        <f t="shared" si="47"/>
        <v>-3879.7211350000011</v>
      </c>
      <c r="Z85">
        <f t="shared" si="40"/>
        <v>-698.34980430000019</v>
      </c>
      <c r="AA85" t="s">
        <v>29</v>
      </c>
      <c r="AB85">
        <f t="shared" si="41"/>
        <v>12.528935185185203</v>
      </c>
      <c r="AC85">
        <f t="shared" si="42"/>
        <v>2.2315035879629659</v>
      </c>
      <c r="AD85">
        <f t="shared" si="48"/>
        <v>-599.83452422967093</v>
      </c>
      <c r="AE85">
        <f t="shared" si="43"/>
        <v>2.5706921333333321</v>
      </c>
      <c r="AF85">
        <f t="shared" si="49"/>
        <v>-690.36669887924643</v>
      </c>
    </row>
    <row r="86" spans="1:32" x14ac:dyDescent="0.25">
      <c r="A86">
        <v>11787</v>
      </c>
      <c r="B86">
        <v>10976.16</v>
      </c>
      <c r="C86">
        <v>-25.04</v>
      </c>
      <c r="D86">
        <v>-1051.26</v>
      </c>
      <c r="E86">
        <v>87.82</v>
      </c>
      <c r="F86">
        <v>180.96</v>
      </c>
      <c r="H86">
        <f t="shared" si="32"/>
        <v>5488.08</v>
      </c>
      <c r="I86">
        <f t="shared" si="44"/>
        <v>20.833333333333332</v>
      </c>
      <c r="J86">
        <f t="shared" si="45"/>
        <v>64.236111111111185</v>
      </c>
      <c r="K86">
        <f t="shared" si="33"/>
        <v>1.7638888888888888E-3</v>
      </c>
      <c r="L86">
        <f t="shared" si="34"/>
        <v>4.5553271818195074E-2</v>
      </c>
      <c r="M86">
        <f t="shared" si="46"/>
        <v>4.5553271818195074E-2</v>
      </c>
      <c r="N86">
        <f t="shared" si="35"/>
        <v>1.607018200252993E-7</v>
      </c>
      <c r="O86">
        <f t="shared" si="36"/>
        <v>4.2000000000000003E-2</v>
      </c>
      <c r="P86">
        <v>800</v>
      </c>
      <c r="Q86">
        <f t="shared" si="50"/>
        <v>5.2500000000000002E-5</v>
      </c>
      <c r="R86">
        <f t="shared" si="51"/>
        <v>1.0753985243850109E-15</v>
      </c>
      <c r="S86">
        <f t="shared" si="37"/>
        <v>1.0896475548331266</v>
      </c>
      <c r="T86">
        <f t="shared" si="29"/>
        <v>7683.311999999999</v>
      </c>
      <c r="U86">
        <f t="shared" si="38"/>
        <v>529.74592245119993</v>
      </c>
      <c r="V86">
        <f t="shared" si="30"/>
        <v>2195.2319999999991</v>
      </c>
      <c r="W86">
        <f t="shared" si="39"/>
        <v>950.53545599999961</v>
      </c>
      <c r="X86">
        <f t="shared" si="31"/>
        <v>14.433333333333328</v>
      </c>
      <c r="Y86">
        <f t="shared" si="47"/>
        <v>-3865.2878016666677</v>
      </c>
      <c r="Z86">
        <f t="shared" si="40"/>
        <v>-695.75180430000012</v>
      </c>
      <c r="AA86" t="s">
        <v>29</v>
      </c>
      <c r="AB86">
        <f t="shared" si="41"/>
        <v>12.528935185185102</v>
      </c>
      <c r="AC86">
        <f t="shared" si="42"/>
        <v>2.2315035879629481</v>
      </c>
      <c r="AD86">
        <f t="shared" si="48"/>
        <v>-597.60302064170799</v>
      </c>
      <c r="AE86">
        <f t="shared" si="43"/>
        <v>2.5706921333333326</v>
      </c>
      <c r="AF86">
        <f t="shared" si="49"/>
        <v>-687.79600674591313</v>
      </c>
    </row>
    <row r="87" spans="1:32" x14ac:dyDescent="0.25">
      <c r="A87">
        <v>11881</v>
      </c>
      <c r="B87">
        <v>10980.45</v>
      </c>
      <c r="C87">
        <v>-25.84</v>
      </c>
      <c r="D87">
        <v>-1145.1500000000001</v>
      </c>
      <c r="E87">
        <v>86.95</v>
      </c>
      <c r="F87">
        <v>180.02</v>
      </c>
      <c r="H87">
        <f t="shared" si="32"/>
        <v>5490.2250000000004</v>
      </c>
      <c r="I87">
        <f t="shared" si="44"/>
        <v>20.833333333333332</v>
      </c>
      <c r="J87">
        <f t="shared" si="45"/>
        <v>65.104166666666742</v>
      </c>
      <c r="K87">
        <f t="shared" si="33"/>
        <v>1.7638888888888888E-3</v>
      </c>
      <c r="L87">
        <f t="shared" si="34"/>
        <v>4.5535474411340149E-2</v>
      </c>
      <c r="M87">
        <f t="shared" si="46"/>
        <v>4.5535474411340149E-2</v>
      </c>
      <c r="N87">
        <f t="shared" si="35"/>
        <v>1.6063903472889441E-7</v>
      </c>
      <c r="O87">
        <f t="shared" si="36"/>
        <v>4.2000000000000003E-2</v>
      </c>
      <c r="P87">
        <v>800</v>
      </c>
      <c r="Q87">
        <f t="shared" si="50"/>
        <v>5.2500000000000002E-5</v>
      </c>
      <c r="R87">
        <f t="shared" si="51"/>
        <v>1.0749783722355437E-15</v>
      </c>
      <c r="S87">
        <f t="shared" si="37"/>
        <v>1.0892218356676788</v>
      </c>
      <c r="T87">
        <f t="shared" ref="T87:T118" si="52">B87*$I$2</f>
        <v>7686.3149999999996</v>
      </c>
      <c r="U87">
        <f t="shared" si="38"/>
        <v>529.95297209399996</v>
      </c>
      <c r="V87">
        <f t="shared" si="30"/>
        <v>2196.0899999999992</v>
      </c>
      <c r="W87">
        <f t="shared" si="39"/>
        <v>950.90696999999966</v>
      </c>
      <c r="X87">
        <f t="shared" si="31"/>
        <v>14.433333333333326</v>
      </c>
      <c r="Y87">
        <f t="shared" si="47"/>
        <v>-3850.8544683333344</v>
      </c>
      <c r="Z87">
        <f t="shared" si="40"/>
        <v>-693.15380430000016</v>
      </c>
      <c r="AA87" t="s">
        <v>29</v>
      </c>
      <c r="AB87">
        <f t="shared" si="41"/>
        <v>12.528935185185203</v>
      </c>
      <c r="AC87">
        <f t="shared" si="42"/>
        <v>2.2315035879629659</v>
      </c>
      <c r="AD87">
        <f t="shared" si="48"/>
        <v>-595.37151705374504</v>
      </c>
      <c r="AE87">
        <f t="shared" si="43"/>
        <v>2.5706921333333321</v>
      </c>
      <c r="AF87">
        <f t="shared" si="49"/>
        <v>-685.22531461257984</v>
      </c>
    </row>
    <row r="88" spans="1:32" x14ac:dyDescent="0.25">
      <c r="A88">
        <v>11976</v>
      </c>
      <c r="B88">
        <v>10984.72</v>
      </c>
      <c r="C88">
        <v>-26.93</v>
      </c>
      <c r="D88">
        <v>-1240.05</v>
      </c>
      <c r="E88">
        <v>87.9</v>
      </c>
      <c r="F88">
        <v>181.3</v>
      </c>
      <c r="H88">
        <f t="shared" si="32"/>
        <v>5492.36</v>
      </c>
      <c r="I88">
        <f t="shared" si="44"/>
        <v>20.833333333333332</v>
      </c>
      <c r="J88">
        <f t="shared" si="45"/>
        <v>65.9722222222223</v>
      </c>
      <c r="K88">
        <f t="shared" si="33"/>
        <v>1.7638888888888888E-3</v>
      </c>
      <c r="L88">
        <f t="shared" si="34"/>
        <v>4.5517773780305734E-2</v>
      </c>
      <c r="M88">
        <f t="shared" si="46"/>
        <v>4.5517773780305734E-2</v>
      </c>
      <c r="N88">
        <f t="shared" si="35"/>
        <v>1.6057659083607855E-7</v>
      </c>
      <c r="O88">
        <f t="shared" si="36"/>
        <v>4.2000000000000003E-2</v>
      </c>
      <c r="P88">
        <v>800</v>
      </c>
      <c r="Q88">
        <f t="shared" si="50"/>
        <v>5.2500000000000002E-5</v>
      </c>
      <c r="R88">
        <f t="shared" si="51"/>
        <v>1.0745605047205373E-15</v>
      </c>
      <c r="S88">
        <f t="shared" si="37"/>
        <v>1.0887984314080987</v>
      </c>
      <c r="T88">
        <f t="shared" si="52"/>
        <v>7689.3039999999992</v>
      </c>
      <c r="U88">
        <f t="shared" si="38"/>
        <v>530.15905647039995</v>
      </c>
      <c r="V88">
        <f t="shared" si="30"/>
        <v>2196.9439999999995</v>
      </c>
      <c r="W88">
        <f t="shared" si="39"/>
        <v>951.27675199999976</v>
      </c>
      <c r="X88">
        <f t="shared" si="31"/>
        <v>14.43333333333333</v>
      </c>
      <c r="Y88">
        <f t="shared" si="47"/>
        <v>-3836.421135000001</v>
      </c>
      <c r="Z88">
        <f t="shared" si="40"/>
        <v>-690.55580430000009</v>
      </c>
      <c r="AA88" t="s">
        <v>29</v>
      </c>
      <c r="AB88">
        <f t="shared" si="41"/>
        <v>12.528935185185205</v>
      </c>
      <c r="AC88">
        <f t="shared" si="42"/>
        <v>2.2315035879629663</v>
      </c>
      <c r="AD88">
        <f t="shared" si="48"/>
        <v>-593.14001346578209</v>
      </c>
      <c r="AE88">
        <f t="shared" si="43"/>
        <v>2.5706921333333326</v>
      </c>
      <c r="AF88">
        <f t="shared" si="49"/>
        <v>-682.65462247924654</v>
      </c>
    </row>
    <row r="89" spans="1:32" x14ac:dyDescent="0.25">
      <c r="A89">
        <v>12072</v>
      </c>
      <c r="B89">
        <v>10987.64</v>
      </c>
      <c r="C89">
        <v>-28.15</v>
      </c>
      <c r="D89">
        <v>-1335.99</v>
      </c>
      <c r="E89">
        <v>88.61</v>
      </c>
      <c r="F89">
        <v>180.16</v>
      </c>
      <c r="H89">
        <f t="shared" si="32"/>
        <v>5493.82</v>
      </c>
      <c r="I89">
        <f t="shared" si="44"/>
        <v>20.833333333333332</v>
      </c>
      <c r="J89">
        <f t="shared" si="45"/>
        <v>66.840277777777857</v>
      </c>
      <c r="K89">
        <f t="shared" si="33"/>
        <v>1.7638888888888888E-3</v>
      </c>
      <c r="L89">
        <f t="shared" si="34"/>
        <v>4.5505677288298491E-2</v>
      </c>
      <c r="M89">
        <f t="shared" si="46"/>
        <v>4.5505677288298491E-2</v>
      </c>
      <c r="N89">
        <f t="shared" si="35"/>
        <v>1.6053391710038634E-7</v>
      </c>
      <c r="O89">
        <f t="shared" si="36"/>
        <v>4.2000000000000003E-2</v>
      </c>
      <c r="P89">
        <v>800</v>
      </c>
      <c r="Q89">
        <f t="shared" si="50"/>
        <v>5.2500000000000002E-5</v>
      </c>
      <c r="R89">
        <f t="shared" si="51"/>
        <v>1.0742749368757786E-15</v>
      </c>
      <c r="S89">
        <f t="shared" si="37"/>
        <v>1.0885090797893968</v>
      </c>
      <c r="T89">
        <f t="shared" si="52"/>
        <v>7691.347999999999</v>
      </c>
      <c r="U89">
        <f t="shared" si="38"/>
        <v>530.29998536479991</v>
      </c>
      <c r="V89">
        <f t="shared" si="30"/>
        <v>2197.5279999999993</v>
      </c>
      <c r="W89">
        <f t="shared" si="39"/>
        <v>951.52962399999967</v>
      </c>
      <c r="X89">
        <f t="shared" si="31"/>
        <v>14.433333333333328</v>
      </c>
      <c r="Y89">
        <f t="shared" si="47"/>
        <v>-3821.9878016666676</v>
      </c>
      <c r="Z89">
        <f t="shared" si="40"/>
        <v>-687.95780430000013</v>
      </c>
      <c r="AA89" t="s">
        <v>29</v>
      </c>
      <c r="AB89">
        <f t="shared" si="41"/>
        <v>12.528935185185203</v>
      </c>
      <c r="AC89">
        <f t="shared" si="42"/>
        <v>2.2315035879629659</v>
      </c>
      <c r="AD89">
        <f t="shared" si="48"/>
        <v>-590.90850987781914</v>
      </c>
      <c r="AE89">
        <f t="shared" si="43"/>
        <v>2.5706921333333321</v>
      </c>
      <c r="AF89">
        <f t="shared" si="49"/>
        <v>-680.08393034591325</v>
      </c>
    </row>
    <row r="90" spans="1:32" x14ac:dyDescent="0.25">
      <c r="A90">
        <v>12166</v>
      </c>
      <c r="B90">
        <v>10988.93</v>
      </c>
      <c r="C90">
        <v>-27.39</v>
      </c>
      <c r="D90">
        <v>-1429.98</v>
      </c>
      <c r="E90">
        <v>89.82</v>
      </c>
      <c r="F90">
        <v>178.91</v>
      </c>
      <c r="H90">
        <f t="shared" si="32"/>
        <v>5494.4650000000001</v>
      </c>
      <c r="I90">
        <f t="shared" si="44"/>
        <v>20.833333333333332</v>
      </c>
      <c r="J90">
        <f t="shared" si="45"/>
        <v>67.708333333333414</v>
      </c>
      <c r="K90">
        <f t="shared" si="33"/>
        <v>1.7638888888888888E-3</v>
      </c>
      <c r="L90">
        <f t="shared" si="34"/>
        <v>4.5500335337471436E-2</v>
      </c>
      <c r="M90">
        <f t="shared" si="46"/>
        <v>4.5500335337471436E-2</v>
      </c>
      <c r="N90">
        <f t="shared" si="35"/>
        <v>1.6051507188496867E-7</v>
      </c>
      <c r="O90">
        <f t="shared" si="36"/>
        <v>4.2000000000000003E-2</v>
      </c>
      <c r="P90">
        <v>800</v>
      </c>
      <c r="Q90">
        <f t="shared" si="50"/>
        <v>5.2500000000000002E-5</v>
      </c>
      <c r="R90">
        <f t="shared" si="51"/>
        <v>1.0741488268115074E-15</v>
      </c>
      <c r="S90">
        <f t="shared" si="37"/>
        <v>1.088381298766774</v>
      </c>
      <c r="T90">
        <f t="shared" si="52"/>
        <v>7692.2509999999993</v>
      </c>
      <c r="U90">
        <f t="shared" si="38"/>
        <v>530.36224504759991</v>
      </c>
      <c r="V90">
        <f t="shared" si="30"/>
        <v>2197.7859999999991</v>
      </c>
      <c r="W90">
        <f t="shared" si="39"/>
        <v>951.64133799999968</v>
      </c>
      <c r="X90">
        <f t="shared" si="31"/>
        <v>14.433333333333326</v>
      </c>
      <c r="Y90">
        <f t="shared" si="47"/>
        <v>-3807.5544683333342</v>
      </c>
      <c r="Z90">
        <f t="shared" si="40"/>
        <v>-685.35980430000018</v>
      </c>
      <c r="AA90" t="s">
        <v>29</v>
      </c>
      <c r="AB90">
        <f t="shared" si="41"/>
        <v>12.528935185185203</v>
      </c>
      <c r="AC90">
        <f t="shared" si="42"/>
        <v>2.2315035879629659</v>
      </c>
      <c r="AD90">
        <f t="shared" si="48"/>
        <v>-588.67700628985619</v>
      </c>
      <c r="AE90">
        <f t="shared" si="43"/>
        <v>2.5706921333333321</v>
      </c>
      <c r="AF90">
        <f t="shared" si="49"/>
        <v>-677.51323821257995</v>
      </c>
    </row>
    <row r="91" spans="1:32" x14ac:dyDescent="0.25">
      <c r="A91">
        <v>12261</v>
      </c>
      <c r="B91">
        <v>10989.23</v>
      </c>
      <c r="C91">
        <v>-25.16</v>
      </c>
      <c r="D91">
        <v>-1524.95</v>
      </c>
      <c r="E91">
        <v>89.82</v>
      </c>
      <c r="F91">
        <v>178.4</v>
      </c>
      <c r="H91">
        <f t="shared" si="32"/>
        <v>5494.6149999999998</v>
      </c>
      <c r="I91">
        <f t="shared" si="44"/>
        <v>20.833333333333332</v>
      </c>
      <c r="J91">
        <f t="shared" si="45"/>
        <v>68.576388888888971</v>
      </c>
      <c r="K91">
        <f t="shared" si="33"/>
        <v>1.7638888888888888E-3</v>
      </c>
      <c r="L91">
        <f t="shared" si="34"/>
        <v>4.5499093203072466E-2</v>
      </c>
      <c r="M91">
        <f t="shared" si="46"/>
        <v>4.5499093203072466E-2</v>
      </c>
      <c r="N91">
        <f t="shared" si="35"/>
        <v>1.6051068991083897E-7</v>
      </c>
      <c r="O91">
        <f t="shared" si="36"/>
        <v>4.2000000000000003E-2</v>
      </c>
      <c r="P91">
        <v>800</v>
      </c>
      <c r="Q91">
        <f t="shared" si="50"/>
        <v>5.2500000000000002E-5</v>
      </c>
      <c r="R91">
        <f t="shared" si="51"/>
        <v>1.0741195031329566E-15</v>
      </c>
      <c r="S91">
        <f t="shared" si="37"/>
        <v>1.0883515865494826</v>
      </c>
      <c r="T91">
        <f t="shared" si="52"/>
        <v>7692.4609999999993</v>
      </c>
      <c r="U91">
        <f t="shared" si="38"/>
        <v>530.37672404359989</v>
      </c>
      <c r="V91">
        <f t="shared" si="30"/>
        <v>2197.8459999999995</v>
      </c>
      <c r="W91">
        <f t="shared" si="39"/>
        <v>951.6673179999998</v>
      </c>
      <c r="X91">
        <f t="shared" si="31"/>
        <v>14.433333333333332</v>
      </c>
      <c r="Y91">
        <f t="shared" si="47"/>
        <v>-3793.1211350000008</v>
      </c>
      <c r="Z91">
        <f t="shared" si="40"/>
        <v>-682.76180430000011</v>
      </c>
      <c r="AA91" t="s">
        <v>29</v>
      </c>
      <c r="AB91">
        <f t="shared" si="41"/>
        <v>12.528935185185206</v>
      </c>
      <c r="AC91">
        <f t="shared" si="42"/>
        <v>2.2315035879629668</v>
      </c>
      <c r="AD91">
        <f t="shared" si="48"/>
        <v>-586.44550270189325</v>
      </c>
      <c r="AE91">
        <f t="shared" si="43"/>
        <v>2.570692133333333</v>
      </c>
      <c r="AF91">
        <f t="shared" si="49"/>
        <v>-674.94254607924665</v>
      </c>
    </row>
    <row r="92" spans="1:32" x14ac:dyDescent="0.25">
      <c r="A92">
        <v>12356</v>
      </c>
      <c r="B92">
        <v>10990.25</v>
      </c>
      <c r="C92">
        <v>-21.23</v>
      </c>
      <c r="D92">
        <v>-1619.86</v>
      </c>
      <c r="E92">
        <v>88.95</v>
      </c>
      <c r="F92">
        <v>176.86</v>
      </c>
      <c r="H92">
        <f t="shared" si="32"/>
        <v>5495.125</v>
      </c>
      <c r="I92">
        <f t="shared" si="44"/>
        <v>20.833333333333332</v>
      </c>
      <c r="J92">
        <f t="shared" si="45"/>
        <v>69.444444444444528</v>
      </c>
      <c r="K92">
        <f t="shared" si="33"/>
        <v>1.7638888888888888E-3</v>
      </c>
      <c r="L92">
        <f t="shared" si="34"/>
        <v>4.549487045335638E-2</v>
      </c>
      <c r="M92">
        <f t="shared" si="46"/>
        <v>4.549487045335638E-2</v>
      </c>
      <c r="N92">
        <f t="shared" si="35"/>
        <v>1.6049579298822945E-7</v>
      </c>
      <c r="O92">
        <f t="shared" si="36"/>
        <v>4.2000000000000003E-2</v>
      </c>
      <c r="P92">
        <v>800</v>
      </c>
      <c r="Q92">
        <f t="shared" si="50"/>
        <v>5.2500000000000002E-5</v>
      </c>
      <c r="R92">
        <f t="shared" si="51"/>
        <v>1.0740198146005574E-15</v>
      </c>
      <c r="S92">
        <f t="shared" si="37"/>
        <v>1.088250577144029</v>
      </c>
      <c r="T92">
        <f t="shared" si="52"/>
        <v>7693.1749999999993</v>
      </c>
      <c r="U92">
        <f t="shared" si="38"/>
        <v>530.42595262999998</v>
      </c>
      <c r="V92">
        <f t="shared" si="30"/>
        <v>2198.0499999999993</v>
      </c>
      <c r="W92">
        <f t="shared" si="39"/>
        <v>951.75564999999972</v>
      </c>
      <c r="X92">
        <f t="shared" si="31"/>
        <v>14.433333333333328</v>
      </c>
      <c r="Y92">
        <f t="shared" si="47"/>
        <v>-3778.6878016666674</v>
      </c>
      <c r="Z92">
        <f t="shared" si="40"/>
        <v>-680.16380430000015</v>
      </c>
      <c r="AA92" t="s">
        <v>29</v>
      </c>
      <c r="AB92">
        <f t="shared" si="41"/>
        <v>12.528935185185203</v>
      </c>
      <c r="AC92">
        <f t="shared" si="42"/>
        <v>2.2315035879629659</v>
      </c>
      <c r="AD92">
        <f t="shared" si="48"/>
        <v>-584.2139991139303</v>
      </c>
      <c r="AE92">
        <f t="shared" si="43"/>
        <v>2.5706921333333321</v>
      </c>
      <c r="AF92">
        <f t="shared" si="49"/>
        <v>-672.37185394591336</v>
      </c>
    </row>
    <row r="93" spans="1:32" x14ac:dyDescent="0.25">
      <c r="A93">
        <v>12451</v>
      </c>
      <c r="B93">
        <v>10991.94</v>
      </c>
      <c r="C93">
        <v>-17.7</v>
      </c>
      <c r="D93">
        <v>-1714.77</v>
      </c>
      <c r="E93">
        <v>89.01</v>
      </c>
      <c r="F93">
        <v>178.88</v>
      </c>
      <c r="H93">
        <f t="shared" si="32"/>
        <v>5495.97</v>
      </c>
      <c r="I93">
        <f t="shared" si="44"/>
        <v>20.833333333333332</v>
      </c>
      <c r="J93">
        <f t="shared" si="45"/>
        <v>70.312500000000085</v>
      </c>
      <c r="K93">
        <f t="shared" si="33"/>
        <v>1.7638888888888888E-3</v>
      </c>
      <c r="L93">
        <f t="shared" si="34"/>
        <v>4.5487875661621151E-2</v>
      </c>
      <c r="M93">
        <f t="shared" si="46"/>
        <v>4.5487875661621151E-2</v>
      </c>
      <c r="N93">
        <f t="shared" si="35"/>
        <v>1.6047111691738574E-7</v>
      </c>
      <c r="O93">
        <f t="shared" si="36"/>
        <v>4.2000000000000003E-2</v>
      </c>
      <c r="P93">
        <v>800</v>
      </c>
      <c r="Q93">
        <f t="shared" si="50"/>
        <v>5.2500000000000002E-5</v>
      </c>
      <c r="R93">
        <f t="shared" si="51"/>
        <v>1.0738546851068858E-15</v>
      </c>
      <c r="S93">
        <f t="shared" si="37"/>
        <v>1.0880832596845662</v>
      </c>
      <c r="T93">
        <f t="shared" si="52"/>
        <v>7694.3580000000002</v>
      </c>
      <c r="U93">
        <f t="shared" si="38"/>
        <v>530.50751764079996</v>
      </c>
      <c r="V93">
        <f t="shared" si="30"/>
        <v>2198.3879999999999</v>
      </c>
      <c r="W93">
        <f t="shared" si="39"/>
        <v>951.90200399999992</v>
      </c>
      <c r="X93">
        <f t="shared" si="31"/>
        <v>14.433333333333332</v>
      </c>
      <c r="Y93">
        <f t="shared" si="47"/>
        <v>-3764.254468333334</v>
      </c>
      <c r="Z93">
        <f t="shared" si="40"/>
        <v>-677.56580430000008</v>
      </c>
      <c r="AA93" t="s">
        <v>29</v>
      </c>
      <c r="AB93">
        <f t="shared" si="41"/>
        <v>12.528935185185206</v>
      </c>
      <c r="AC93">
        <f t="shared" si="42"/>
        <v>2.2315035879629668</v>
      </c>
      <c r="AD93">
        <f t="shared" si="48"/>
        <v>-581.98249552596735</v>
      </c>
      <c r="AE93">
        <f t="shared" si="43"/>
        <v>2.570692133333333</v>
      </c>
      <c r="AF93">
        <f t="shared" si="49"/>
        <v>-669.80116181258006</v>
      </c>
    </row>
    <row r="94" spans="1:32" x14ac:dyDescent="0.25">
      <c r="A94">
        <v>12546</v>
      </c>
      <c r="B94">
        <v>10993.27</v>
      </c>
      <c r="C94">
        <v>-15.42</v>
      </c>
      <c r="D94">
        <v>-1809.74</v>
      </c>
      <c r="E94">
        <v>89.38</v>
      </c>
      <c r="F94">
        <v>178.36</v>
      </c>
      <c r="H94">
        <f t="shared" si="32"/>
        <v>5496.6350000000002</v>
      </c>
      <c r="I94">
        <f t="shared" si="44"/>
        <v>20.833333333333332</v>
      </c>
      <c r="J94">
        <f t="shared" si="45"/>
        <v>71.180555555555642</v>
      </c>
      <c r="K94">
        <f t="shared" si="33"/>
        <v>1.7638888888888888E-3</v>
      </c>
      <c r="L94">
        <f t="shared" si="34"/>
        <v>4.5482372396930121E-2</v>
      </c>
      <c r="M94">
        <f t="shared" si="46"/>
        <v>4.5482372396930121E-2</v>
      </c>
      <c r="N94">
        <f t="shared" si="35"/>
        <v>1.6045170262250351E-7</v>
      </c>
      <c r="O94">
        <f t="shared" si="36"/>
        <v>4.2000000000000003E-2</v>
      </c>
      <c r="P94">
        <v>800</v>
      </c>
      <c r="Q94">
        <f t="shared" si="50"/>
        <v>5.2500000000000002E-5</v>
      </c>
      <c r="R94">
        <f t="shared" si="51"/>
        <v>1.073724766826775E-15</v>
      </c>
      <c r="S94">
        <f t="shared" si="37"/>
        <v>1.0879516199872441</v>
      </c>
      <c r="T94">
        <f t="shared" si="52"/>
        <v>7695.2889999999998</v>
      </c>
      <c r="U94">
        <f t="shared" si="38"/>
        <v>530.57170785639994</v>
      </c>
      <c r="V94">
        <f t="shared" si="30"/>
        <v>2198.6539999999995</v>
      </c>
      <c r="W94">
        <f t="shared" si="39"/>
        <v>952.01718199999982</v>
      </c>
      <c r="X94">
        <f t="shared" si="31"/>
        <v>14.433333333333332</v>
      </c>
      <c r="Y94">
        <f t="shared" si="47"/>
        <v>-3749.8211350000006</v>
      </c>
      <c r="Z94">
        <f t="shared" si="40"/>
        <v>-674.96780430000013</v>
      </c>
      <c r="AA94" t="s">
        <v>29</v>
      </c>
      <c r="AB94">
        <f t="shared" si="41"/>
        <v>12.528935185185206</v>
      </c>
      <c r="AC94">
        <f t="shared" si="42"/>
        <v>2.2315035879629668</v>
      </c>
      <c r="AD94">
        <f t="shared" si="48"/>
        <v>-579.7509919380044</v>
      </c>
      <c r="AE94">
        <f t="shared" si="43"/>
        <v>2.570692133333333</v>
      </c>
      <c r="AF94">
        <f t="shared" si="49"/>
        <v>-667.23046967924677</v>
      </c>
    </row>
    <row r="95" spans="1:32" x14ac:dyDescent="0.25">
      <c r="A95">
        <v>12641</v>
      </c>
      <c r="B95">
        <v>10993.79</v>
      </c>
      <c r="C95">
        <v>-12.71</v>
      </c>
      <c r="D95">
        <v>-1904.7</v>
      </c>
      <c r="E95">
        <v>90</v>
      </c>
      <c r="F95">
        <v>178.37</v>
      </c>
      <c r="H95">
        <f t="shared" si="32"/>
        <v>5496.8950000000004</v>
      </c>
      <c r="I95">
        <f t="shared" si="44"/>
        <v>20.833333333333332</v>
      </c>
      <c r="J95">
        <f t="shared" si="45"/>
        <v>72.0486111111112</v>
      </c>
      <c r="K95">
        <f t="shared" si="33"/>
        <v>1.7638888888888888E-3</v>
      </c>
      <c r="L95">
        <f t="shared" si="34"/>
        <v>4.5480221106642925E-2</v>
      </c>
      <c r="M95">
        <f t="shared" si="46"/>
        <v>4.5480221106642925E-2</v>
      </c>
      <c r="N95">
        <f t="shared" si="35"/>
        <v>1.6044411334843475E-7</v>
      </c>
      <c r="O95">
        <f t="shared" si="36"/>
        <v>4.2000000000000003E-2</v>
      </c>
      <c r="P95">
        <v>800</v>
      </c>
      <c r="Q95">
        <f t="shared" si="50"/>
        <v>5.2500000000000002E-5</v>
      </c>
      <c r="R95">
        <f t="shared" si="51"/>
        <v>1.0736739802573795E-15</v>
      </c>
      <c r="S95">
        <f t="shared" si="37"/>
        <v>1.0879001604958041</v>
      </c>
      <c r="T95">
        <f t="shared" si="52"/>
        <v>7695.6530000000002</v>
      </c>
      <c r="U95">
        <f t="shared" si="38"/>
        <v>530.59680478279995</v>
      </c>
      <c r="V95">
        <f t="shared" si="30"/>
        <v>2198.7579999999998</v>
      </c>
      <c r="W95">
        <f t="shared" si="39"/>
        <v>952.06221399999993</v>
      </c>
      <c r="X95">
        <f t="shared" si="31"/>
        <v>14.43333333333333</v>
      </c>
      <c r="Y95">
        <f t="shared" si="47"/>
        <v>-3735.3878016666672</v>
      </c>
      <c r="Z95">
        <f t="shared" si="40"/>
        <v>-672.36980430000006</v>
      </c>
      <c r="AA95" t="s">
        <v>29</v>
      </c>
      <c r="AB95">
        <f t="shared" si="41"/>
        <v>12.528935185185205</v>
      </c>
      <c r="AC95">
        <f t="shared" si="42"/>
        <v>2.2315035879629663</v>
      </c>
      <c r="AD95">
        <f t="shared" si="48"/>
        <v>-577.51948835004146</v>
      </c>
      <c r="AE95">
        <f t="shared" si="43"/>
        <v>2.5706921333333326</v>
      </c>
      <c r="AF95">
        <f t="shared" si="49"/>
        <v>-664.65977754591347</v>
      </c>
    </row>
    <row r="96" spans="1:32" x14ac:dyDescent="0.25">
      <c r="A96">
        <v>12736</v>
      </c>
      <c r="B96">
        <v>10994.02</v>
      </c>
      <c r="C96">
        <v>-9.23</v>
      </c>
      <c r="D96">
        <v>-1999.63</v>
      </c>
      <c r="E96">
        <v>89.72</v>
      </c>
      <c r="F96">
        <v>177.44</v>
      </c>
      <c r="H96">
        <f t="shared" si="32"/>
        <v>5497.01</v>
      </c>
      <c r="I96">
        <f t="shared" si="44"/>
        <v>20.833333333333332</v>
      </c>
      <c r="J96">
        <f t="shared" si="45"/>
        <v>72.916666666666757</v>
      </c>
      <c r="K96">
        <f t="shared" si="33"/>
        <v>1.7638888888888888E-3</v>
      </c>
      <c r="L96">
        <f t="shared" si="34"/>
        <v>4.5479269639313008E-2</v>
      </c>
      <c r="M96">
        <f t="shared" si="46"/>
        <v>4.5479269639313008E-2</v>
      </c>
      <c r="N96">
        <f t="shared" si="35"/>
        <v>1.6044075678313198E-7</v>
      </c>
      <c r="O96">
        <f t="shared" si="36"/>
        <v>4.2000000000000003E-2</v>
      </c>
      <c r="P96">
        <v>800</v>
      </c>
      <c r="Q96">
        <f t="shared" si="50"/>
        <v>5.2500000000000002E-5</v>
      </c>
      <c r="R96">
        <f t="shared" si="51"/>
        <v>1.0736515184994914E-15</v>
      </c>
      <c r="S96">
        <f t="shared" si="37"/>
        <v>1.0878774011196239</v>
      </c>
      <c r="T96">
        <f t="shared" si="52"/>
        <v>7695.8139999999994</v>
      </c>
      <c r="U96">
        <f t="shared" si="38"/>
        <v>530.60790534639989</v>
      </c>
      <c r="V96">
        <f t="shared" si="30"/>
        <v>2198.8039999999992</v>
      </c>
      <c r="W96">
        <f t="shared" si="39"/>
        <v>952.08213199999966</v>
      </c>
      <c r="X96">
        <f t="shared" si="31"/>
        <v>14.433333333333326</v>
      </c>
      <c r="Y96">
        <f t="shared" si="47"/>
        <v>-3720.9544683333338</v>
      </c>
      <c r="Z96">
        <f t="shared" si="40"/>
        <v>-669.7718043000001</v>
      </c>
      <c r="AA96" t="s">
        <v>29</v>
      </c>
      <c r="AB96">
        <f t="shared" si="41"/>
        <v>12.528935185185203</v>
      </c>
      <c r="AC96">
        <f t="shared" si="42"/>
        <v>2.2315035879629659</v>
      </c>
      <c r="AD96">
        <f t="shared" si="48"/>
        <v>-575.28798476207851</v>
      </c>
      <c r="AE96">
        <f t="shared" si="43"/>
        <v>2.5706921333333321</v>
      </c>
      <c r="AF96">
        <f t="shared" si="49"/>
        <v>-662.08908541258018</v>
      </c>
    </row>
    <row r="97" spans="1:32" x14ac:dyDescent="0.25">
      <c r="A97">
        <v>12831</v>
      </c>
      <c r="B97">
        <v>10995.05</v>
      </c>
      <c r="C97">
        <v>-3.91</v>
      </c>
      <c r="D97">
        <v>-2094.4699999999998</v>
      </c>
      <c r="E97">
        <v>89.04</v>
      </c>
      <c r="F97">
        <v>176.14</v>
      </c>
      <c r="H97">
        <f t="shared" si="32"/>
        <v>5497.5249999999996</v>
      </c>
      <c r="I97">
        <f t="shared" si="44"/>
        <v>20.833333333333332</v>
      </c>
      <c r="J97">
        <f t="shared" si="45"/>
        <v>73.784722222222314</v>
      </c>
      <c r="K97">
        <f t="shared" si="33"/>
        <v>1.7638888888888888E-3</v>
      </c>
      <c r="L97">
        <f t="shared" si="34"/>
        <v>4.5475009208689368E-2</v>
      </c>
      <c r="M97">
        <f t="shared" si="46"/>
        <v>4.5475009208689368E-2</v>
      </c>
      <c r="N97">
        <f t="shared" si="35"/>
        <v>1.6042572693065415E-7</v>
      </c>
      <c r="O97">
        <f t="shared" si="36"/>
        <v>4.2000000000000003E-2</v>
      </c>
      <c r="P97">
        <v>800</v>
      </c>
      <c r="Q97">
        <f t="shared" si="50"/>
        <v>5.2500000000000002E-5</v>
      </c>
      <c r="R97">
        <f t="shared" si="51"/>
        <v>1.0735509404153488E-15</v>
      </c>
      <c r="S97">
        <f t="shared" si="37"/>
        <v>1.0877754903758663</v>
      </c>
      <c r="T97">
        <f t="shared" si="52"/>
        <v>7696.5349999999989</v>
      </c>
      <c r="U97">
        <f t="shared" si="38"/>
        <v>530.65761656599989</v>
      </c>
      <c r="V97">
        <f t="shared" si="30"/>
        <v>2199.0099999999993</v>
      </c>
      <c r="W97">
        <f t="shared" si="39"/>
        <v>952.17132999999967</v>
      </c>
      <c r="X97">
        <f t="shared" si="31"/>
        <v>14.43333333333333</v>
      </c>
      <c r="Y97">
        <f t="shared" si="47"/>
        <v>-3706.5211350000004</v>
      </c>
      <c r="Z97">
        <f t="shared" si="40"/>
        <v>-667.17380430000003</v>
      </c>
      <c r="AA97" t="s">
        <v>29</v>
      </c>
      <c r="AB97">
        <f t="shared" si="41"/>
        <v>12.528935185185205</v>
      </c>
      <c r="AC97">
        <f t="shared" si="42"/>
        <v>2.2315035879629663</v>
      </c>
      <c r="AD97">
        <f t="shared" si="48"/>
        <v>-573.05648117411556</v>
      </c>
      <c r="AE97">
        <f t="shared" si="43"/>
        <v>2.5706921333333326</v>
      </c>
      <c r="AF97">
        <f t="shared" si="49"/>
        <v>-659.51839327924688</v>
      </c>
    </row>
    <row r="98" spans="1:32" x14ac:dyDescent="0.25">
      <c r="A98">
        <v>12926</v>
      </c>
      <c r="B98">
        <v>10996.15</v>
      </c>
      <c r="C98">
        <v>1.52</v>
      </c>
      <c r="D98">
        <v>-2189.31</v>
      </c>
      <c r="E98">
        <v>89.63</v>
      </c>
      <c r="F98">
        <v>177.3</v>
      </c>
      <c r="H98">
        <f t="shared" si="32"/>
        <v>5498.0749999999998</v>
      </c>
      <c r="I98">
        <f t="shared" si="44"/>
        <v>20.833333333333332</v>
      </c>
      <c r="J98">
        <f t="shared" si="45"/>
        <v>74.652777777777871</v>
      </c>
      <c r="K98">
        <f t="shared" si="33"/>
        <v>1.7638888888888888E-3</v>
      </c>
      <c r="L98">
        <f t="shared" si="34"/>
        <v>4.5470460115585913E-2</v>
      </c>
      <c r="M98">
        <f t="shared" si="46"/>
        <v>4.5470460115585913E-2</v>
      </c>
      <c r="N98">
        <f t="shared" si="35"/>
        <v>1.6040967874109476E-7</v>
      </c>
      <c r="O98">
        <f t="shared" si="36"/>
        <v>4.2000000000000003E-2</v>
      </c>
      <c r="P98">
        <v>800</v>
      </c>
      <c r="Q98">
        <f t="shared" si="50"/>
        <v>5.2500000000000002E-5</v>
      </c>
      <c r="R98">
        <f t="shared" si="51"/>
        <v>1.0734435477338688E-15</v>
      </c>
      <c r="S98">
        <f t="shared" si="37"/>
        <v>1.0876666747413568</v>
      </c>
      <c r="T98">
        <f t="shared" si="52"/>
        <v>7697.3049999999994</v>
      </c>
      <c r="U98">
        <f t="shared" si="38"/>
        <v>530.71070621799993</v>
      </c>
      <c r="V98">
        <f t="shared" si="30"/>
        <v>2199.2299999999996</v>
      </c>
      <c r="W98">
        <f t="shared" si="39"/>
        <v>952.26658999999984</v>
      </c>
      <c r="X98">
        <f t="shared" si="31"/>
        <v>14.433333333333332</v>
      </c>
      <c r="Y98">
        <f t="shared" si="47"/>
        <v>-3692.087801666667</v>
      </c>
      <c r="Z98">
        <f t="shared" si="40"/>
        <v>-664.57580430000007</v>
      </c>
      <c r="AA98" t="s">
        <v>29</v>
      </c>
      <c r="AB98">
        <f t="shared" si="41"/>
        <v>12.528935185185206</v>
      </c>
      <c r="AC98">
        <f t="shared" si="42"/>
        <v>2.2315035879629668</v>
      </c>
      <c r="AD98">
        <f t="shared" si="48"/>
        <v>-570.82497758615261</v>
      </c>
      <c r="AE98">
        <f t="shared" si="43"/>
        <v>2.570692133333333</v>
      </c>
      <c r="AF98">
        <f t="shared" si="49"/>
        <v>-656.94770114591358</v>
      </c>
    </row>
    <row r="99" spans="1:32" x14ac:dyDescent="0.25">
      <c r="A99">
        <v>13021</v>
      </c>
      <c r="B99">
        <v>10996.97</v>
      </c>
      <c r="C99">
        <v>4.96</v>
      </c>
      <c r="D99">
        <v>-2284.2399999999998</v>
      </c>
      <c r="E99">
        <v>89.38</v>
      </c>
      <c r="F99">
        <v>178.55</v>
      </c>
      <c r="H99">
        <f t="shared" si="32"/>
        <v>5498.4849999999997</v>
      </c>
      <c r="I99">
        <f t="shared" si="44"/>
        <v>20.833333333333332</v>
      </c>
      <c r="J99">
        <f t="shared" si="45"/>
        <v>75.520833333333428</v>
      </c>
      <c r="K99">
        <f t="shared" si="33"/>
        <v>1.7638888888888888E-3</v>
      </c>
      <c r="L99">
        <f t="shared" si="34"/>
        <v>4.5467069565525785E-2</v>
      </c>
      <c r="M99">
        <f t="shared" si="46"/>
        <v>4.5467069565525785E-2</v>
      </c>
      <c r="N99">
        <f t="shared" si="35"/>
        <v>1.6039771763393818E-7</v>
      </c>
      <c r="O99">
        <f t="shared" si="36"/>
        <v>4.2000000000000003E-2</v>
      </c>
      <c r="P99">
        <v>800</v>
      </c>
      <c r="Q99">
        <f t="shared" si="50"/>
        <v>5.2500000000000002E-5</v>
      </c>
      <c r="R99">
        <f t="shared" si="51"/>
        <v>1.0733635053486352E-15</v>
      </c>
      <c r="S99">
        <f t="shared" si="37"/>
        <v>1.0875855717945189</v>
      </c>
      <c r="T99">
        <f t="shared" si="52"/>
        <v>7697.878999999999</v>
      </c>
      <c r="U99">
        <f t="shared" si="38"/>
        <v>530.75028214039992</v>
      </c>
      <c r="V99">
        <f t="shared" si="30"/>
        <v>2199.3939999999993</v>
      </c>
      <c r="W99">
        <f t="shared" si="39"/>
        <v>952.33760199999972</v>
      </c>
      <c r="X99">
        <f t="shared" si="31"/>
        <v>14.433333333333332</v>
      </c>
      <c r="Y99">
        <f t="shared" si="47"/>
        <v>-3677.6544683333336</v>
      </c>
      <c r="Z99">
        <f t="shared" si="40"/>
        <v>-661.9778043</v>
      </c>
      <c r="AA99" t="s">
        <v>29</v>
      </c>
      <c r="AB99">
        <f t="shared" si="41"/>
        <v>12.528935185185206</v>
      </c>
      <c r="AC99">
        <f t="shared" si="42"/>
        <v>2.2315035879629668</v>
      </c>
      <c r="AD99">
        <f t="shared" si="48"/>
        <v>-568.59347399818967</v>
      </c>
      <c r="AE99">
        <f t="shared" si="43"/>
        <v>2.570692133333333</v>
      </c>
      <c r="AF99">
        <f t="shared" si="49"/>
        <v>-654.37700901258029</v>
      </c>
    </row>
    <row r="100" spans="1:32" x14ac:dyDescent="0.25">
      <c r="A100">
        <v>13115</v>
      </c>
      <c r="B100">
        <v>10997.15</v>
      </c>
      <c r="C100">
        <v>5.44</v>
      </c>
      <c r="D100">
        <v>-2378.23</v>
      </c>
      <c r="E100">
        <v>90.4</v>
      </c>
      <c r="F100">
        <v>180.87</v>
      </c>
      <c r="H100">
        <f t="shared" si="32"/>
        <v>5498.5749999999998</v>
      </c>
      <c r="I100">
        <f t="shared" si="44"/>
        <v>20.833333333333332</v>
      </c>
      <c r="J100">
        <f t="shared" si="45"/>
        <v>76.388888888888985</v>
      </c>
      <c r="K100">
        <f t="shared" si="33"/>
        <v>1.7638888888888888E-3</v>
      </c>
      <c r="L100">
        <f t="shared" si="34"/>
        <v>4.546632536611759E-2</v>
      </c>
      <c r="M100">
        <f t="shared" si="46"/>
        <v>4.546632536611759E-2</v>
      </c>
      <c r="N100">
        <f t="shared" si="35"/>
        <v>1.6039509226380372E-7</v>
      </c>
      <c r="O100">
        <f t="shared" si="36"/>
        <v>4.2000000000000003E-2</v>
      </c>
      <c r="P100">
        <v>800</v>
      </c>
      <c r="Q100">
        <f t="shared" si="50"/>
        <v>5.2500000000000002E-5</v>
      </c>
      <c r="R100">
        <f t="shared" si="51"/>
        <v>1.0733459366666621E-15</v>
      </c>
      <c r="S100">
        <f t="shared" si="37"/>
        <v>1.0875677703275095</v>
      </c>
      <c r="T100">
        <f t="shared" si="52"/>
        <v>7698.0049999999992</v>
      </c>
      <c r="U100">
        <f t="shared" si="38"/>
        <v>530.75896953799997</v>
      </c>
      <c r="V100">
        <f t="shared" si="30"/>
        <v>2199.4299999999994</v>
      </c>
      <c r="W100">
        <f t="shared" si="39"/>
        <v>952.3531899999997</v>
      </c>
      <c r="X100">
        <f t="shared" si="31"/>
        <v>14.433333333333332</v>
      </c>
      <c r="Y100">
        <f t="shared" si="47"/>
        <v>-3663.2211350000002</v>
      </c>
      <c r="Z100">
        <f t="shared" si="40"/>
        <v>-659.37980430000005</v>
      </c>
      <c r="AA100" t="s">
        <v>29</v>
      </c>
      <c r="AB100">
        <f t="shared" si="41"/>
        <v>12.528935185185206</v>
      </c>
      <c r="AC100">
        <f t="shared" si="42"/>
        <v>2.2315035879629668</v>
      </c>
      <c r="AD100">
        <f t="shared" si="48"/>
        <v>-566.36197041022672</v>
      </c>
      <c r="AE100">
        <f t="shared" si="43"/>
        <v>2.570692133333333</v>
      </c>
      <c r="AF100">
        <f t="shared" si="49"/>
        <v>-651.80631687924699</v>
      </c>
    </row>
    <row r="101" spans="1:32" x14ac:dyDescent="0.25">
      <c r="A101">
        <v>13210</v>
      </c>
      <c r="B101">
        <v>10996.46</v>
      </c>
      <c r="C101">
        <v>3.46</v>
      </c>
      <c r="D101">
        <v>-2473.21</v>
      </c>
      <c r="E101">
        <v>90.43</v>
      </c>
      <c r="F101">
        <v>181.51</v>
      </c>
      <c r="H101">
        <f t="shared" si="32"/>
        <v>5498.23</v>
      </c>
      <c r="I101">
        <f t="shared" si="44"/>
        <v>20.833333333333332</v>
      </c>
      <c r="J101">
        <f t="shared" si="45"/>
        <v>77.256944444444542</v>
      </c>
      <c r="K101">
        <f t="shared" si="33"/>
        <v>1.7638888888888888E-3</v>
      </c>
      <c r="L101">
        <f t="shared" si="34"/>
        <v>4.5469178262822763E-2</v>
      </c>
      <c r="M101">
        <f t="shared" si="46"/>
        <v>4.5469178262822763E-2</v>
      </c>
      <c r="N101">
        <f t="shared" si="35"/>
        <v>1.6040515664940253E-7</v>
      </c>
      <c r="O101">
        <f t="shared" si="36"/>
        <v>4.2000000000000003E-2</v>
      </c>
      <c r="P101">
        <v>800</v>
      </c>
      <c r="Q101">
        <f t="shared" si="50"/>
        <v>5.2500000000000002E-5</v>
      </c>
      <c r="R101">
        <f t="shared" si="51"/>
        <v>1.0734132864043318E-15</v>
      </c>
      <c r="S101">
        <f t="shared" si="37"/>
        <v>1.0876360124492035</v>
      </c>
      <c r="T101">
        <f t="shared" si="52"/>
        <v>7697.521999999999</v>
      </c>
      <c r="U101">
        <f t="shared" si="38"/>
        <v>530.72566784719993</v>
      </c>
      <c r="V101">
        <f t="shared" si="30"/>
        <v>2199.2919999999995</v>
      </c>
      <c r="W101">
        <f t="shared" si="39"/>
        <v>952.2934359999997</v>
      </c>
      <c r="X101">
        <f t="shared" si="31"/>
        <v>14.433333333333328</v>
      </c>
      <c r="Y101">
        <f t="shared" si="47"/>
        <v>-3648.7878016666668</v>
      </c>
      <c r="Z101">
        <f t="shared" si="40"/>
        <v>-656.78180429999998</v>
      </c>
      <c r="AA101" t="s">
        <v>29</v>
      </c>
      <c r="AB101">
        <f t="shared" si="41"/>
        <v>12.528935185185203</v>
      </c>
      <c r="AC101">
        <f t="shared" si="42"/>
        <v>2.2315035879629659</v>
      </c>
      <c r="AD101">
        <f t="shared" si="48"/>
        <v>-564.13046682226377</v>
      </c>
      <c r="AE101">
        <f t="shared" si="43"/>
        <v>2.5706921333333321</v>
      </c>
      <c r="AF101">
        <f t="shared" si="49"/>
        <v>-649.2356247459137</v>
      </c>
    </row>
    <row r="102" spans="1:32" x14ac:dyDescent="0.25">
      <c r="A102">
        <v>13304</v>
      </c>
      <c r="B102">
        <v>10997.24</v>
      </c>
      <c r="C102">
        <v>-0.03</v>
      </c>
      <c r="D102">
        <v>-2567.14</v>
      </c>
      <c r="E102">
        <v>88.62</v>
      </c>
      <c r="F102">
        <v>182.75</v>
      </c>
      <c r="H102">
        <f t="shared" si="32"/>
        <v>5498.62</v>
      </c>
      <c r="I102">
        <f t="shared" si="44"/>
        <v>20.833333333333332</v>
      </c>
      <c r="J102">
        <f t="shared" si="45"/>
        <v>78.125000000000099</v>
      </c>
      <c r="K102">
        <f t="shared" si="33"/>
        <v>1.7638888888888888E-3</v>
      </c>
      <c r="L102">
        <f t="shared" si="34"/>
        <v>4.5465953275549142E-2</v>
      </c>
      <c r="M102">
        <f t="shared" si="46"/>
        <v>4.5465953275549142E-2</v>
      </c>
      <c r="N102">
        <f t="shared" si="35"/>
        <v>1.6039377961096502E-7</v>
      </c>
      <c r="O102">
        <f t="shared" si="36"/>
        <v>4.2000000000000003E-2</v>
      </c>
      <c r="P102">
        <v>800</v>
      </c>
      <c r="Q102">
        <f t="shared" si="50"/>
        <v>5.2500000000000002E-5</v>
      </c>
      <c r="R102">
        <f t="shared" si="51"/>
        <v>1.0733371525413447E-15</v>
      </c>
      <c r="S102">
        <f t="shared" si="37"/>
        <v>1.0875588698125318</v>
      </c>
      <c r="T102">
        <f t="shared" si="52"/>
        <v>7698.0679999999993</v>
      </c>
      <c r="U102">
        <f t="shared" si="38"/>
        <v>530.76331323679995</v>
      </c>
      <c r="V102">
        <f t="shared" si="30"/>
        <v>2199.4479999999994</v>
      </c>
      <c r="W102">
        <f t="shared" si="39"/>
        <v>952.36098399999969</v>
      </c>
      <c r="X102">
        <f t="shared" si="31"/>
        <v>14.43333333333333</v>
      </c>
      <c r="Y102">
        <f t="shared" si="47"/>
        <v>-3634.3544683333334</v>
      </c>
      <c r="Z102">
        <f t="shared" si="40"/>
        <v>-654.18380430000002</v>
      </c>
      <c r="AA102" t="s">
        <v>29</v>
      </c>
      <c r="AB102">
        <f t="shared" si="41"/>
        <v>12.528935185185205</v>
      </c>
      <c r="AC102">
        <f t="shared" si="42"/>
        <v>2.2315035879629663</v>
      </c>
      <c r="AD102">
        <f t="shared" si="48"/>
        <v>-561.89896323430082</v>
      </c>
      <c r="AE102">
        <f t="shared" si="43"/>
        <v>2.5706921333333326</v>
      </c>
      <c r="AF102">
        <f t="shared" si="49"/>
        <v>-646.6649326125804</v>
      </c>
    </row>
    <row r="103" spans="1:32" x14ac:dyDescent="0.25">
      <c r="A103">
        <v>13399</v>
      </c>
      <c r="B103">
        <v>10999.43</v>
      </c>
      <c r="C103">
        <v>-4.32</v>
      </c>
      <c r="D103">
        <v>-2662.01</v>
      </c>
      <c r="E103">
        <v>88.74</v>
      </c>
      <c r="F103">
        <v>182.43</v>
      </c>
      <c r="H103">
        <f t="shared" si="32"/>
        <v>5499.7150000000001</v>
      </c>
      <c r="I103">
        <f t="shared" si="44"/>
        <v>20.833333333333332</v>
      </c>
      <c r="J103">
        <f t="shared" si="45"/>
        <v>78.993055555555657</v>
      </c>
      <c r="K103">
        <f t="shared" si="33"/>
        <v>1.7638888888888888E-3</v>
      </c>
      <c r="L103">
        <f t="shared" si="34"/>
        <v>4.5456900948503694E-2</v>
      </c>
      <c r="M103">
        <f t="shared" si="46"/>
        <v>4.5456900948503694E-2</v>
      </c>
      <c r="N103">
        <f t="shared" si="35"/>
        <v>1.6036184501277695E-7</v>
      </c>
      <c r="O103">
        <f t="shared" si="36"/>
        <v>4.2000000000000003E-2</v>
      </c>
      <c r="P103">
        <v>800</v>
      </c>
      <c r="Q103">
        <f t="shared" si="50"/>
        <v>5.2500000000000002E-5</v>
      </c>
      <c r="R103">
        <f t="shared" si="51"/>
        <v>1.0731234497981971E-15</v>
      </c>
      <c r="S103">
        <f t="shared" si="37"/>
        <v>1.0873423355080374</v>
      </c>
      <c r="T103">
        <f t="shared" si="52"/>
        <v>7699.6009999999997</v>
      </c>
      <c r="U103">
        <f t="shared" si="38"/>
        <v>530.8690099076</v>
      </c>
      <c r="V103">
        <f t="shared" si="30"/>
        <v>2199.8859999999995</v>
      </c>
      <c r="W103">
        <f t="shared" si="39"/>
        <v>952.55063799999982</v>
      </c>
      <c r="X103">
        <f t="shared" si="31"/>
        <v>14.433333333333332</v>
      </c>
      <c r="Y103">
        <f t="shared" si="47"/>
        <v>-3619.921135</v>
      </c>
      <c r="Z103">
        <f t="shared" si="40"/>
        <v>-651.58580429999995</v>
      </c>
      <c r="AA103" t="s">
        <v>29</v>
      </c>
      <c r="AB103">
        <f t="shared" si="41"/>
        <v>12.528935185185206</v>
      </c>
      <c r="AC103">
        <f t="shared" si="42"/>
        <v>2.2315035879629668</v>
      </c>
      <c r="AD103">
        <f t="shared" si="48"/>
        <v>-559.66745964633787</v>
      </c>
      <c r="AE103">
        <f t="shared" si="43"/>
        <v>2.570692133333333</v>
      </c>
      <c r="AF103">
        <f t="shared" si="49"/>
        <v>-644.09424047924711</v>
      </c>
    </row>
    <row r="104" spans="1:32" x14ac:dyDescent="0.25">
      <c r="A104">
        <v>13494</v>
      </c>
      <c r="B104">
        <v>11001.98</v>
      </c>
      <c r="C104">
        <v>-7.13</v>
      </c>
      <c r="D104">
        <v>-2756.93</v>
      </c>
      <c r="E104">
        <v>88.18</v>
      </c>
      <c r="F104">
        <v>180.96</v>
      </c>
      <c r="H104">
        <f t="shared" si="32"/>
        <v>5500.99</v>
      </c>
      <c r="I104">
        <f t="shared" si="44"/>
        <v>20.833333333333332</v>
      </c>
      <c r="J104">
        <f t="shared" si="45"/>
        <v>79.861111111111214</v>
      </c>
      <c r="K104">
        <f t="shared" si="33"/>
        <v>1.7638888888888888E-3</v>
      </c>
      <c r="L104">
        <f t="shared" si="34"/>
        <v>4.5446365108825867E-2</v>
      </c>
      <c r="M104">
        <f t="shared" si="46"/>
        <v>4.5446365108825867E-2</v>
      </c>
      <c r="N104">
        <f t="shared" si="35"/>
        <v>1.6032467691169122E-7</v>
      </c>
      <c r="O104">
        <f t="shared" si="36"/>
        <v>4.2000000000000003E-2</v>
      </c>
      <c r="P104">
        <v>800</v>
      </c>
      <c r="Q104">
        <f t="shared" si="50"/>
        <v>5.2500000000000002E-5</v>
      </c>
      <c r="R104">
        <f t="shared" si="51"/>
        <v>1.072874725041654E-15</v>
      </c>
      <c r="S104">
        <f t="shared" si="37"/>
        <v>1.0870903151484701</v>
      </c>
      <c r="T104">
        <f t="shared" si="52"/>
        <v>7701.3859999999995</v>
      </c>
      <c r="U104">
        <f t="shared" si="38"/>
        <v>530.99208137359994</v>
      </c>
      <c r="V104">
        <f t="shared" si="30"/>
        <v>2200.3959999999997</v>
      </c>
      <c r="W104">
        <f t="shared" si="39"/>
        <v>952.77146799999991</v>
      </c>
      <c r="X104">
        <f t="shared" si="31"/>
        <v>14.433333333333334</v>
      </c>
      <c r="Y104">
        <f t="shared" si="47"/>
        <v>-3605.4878016666667</v>
      </c>
      <c r="Z104">
        <f t="shared" si="40"/>
        <v>-648.98780429999999</v>
      </c>
      <c r="AA104" t="s">
        <v>29</v>
      </c>
      <c r="AB104">
        <f t="shared" si="41"/>
        <v>12.528935185185208</v>
      </c>
      <c r="AC104">
        <f t="shared" si="42"/>
        <v>2.2315035879629668</v>
      </c>
      <c r="AD104">
        <f t="shared" si="48"/>
        <v>-557.43595605837493</v>
      </c>
      <c r="AE104">
        <f t="shared" si="43"/>
        <v>2.570692133333333</v>
      </c>
      <c r="AF104">
        <f t="shared" si="49"/>
        <v>-641.52354834591381</v>
      </c>
    </row>
    <row r="105" spans="1:32" x14ac:dyDescent="0.25">
      <c r="A105">
        <v>13589</v>
      </c>
      <c r="B105">
        <v>11003.87</v>
      </c>
      <c r="C105">
        <v>-8.74</v>
      </c>
      <c r="D105">
        <v>-2851.9</v>
      </c>
      <c r="E105">
        <v>89.54</v>
      </c>
      <c r="F105">
        <v>180.98</v>
      </c>
      <c r="H105">
        <f t="shared" si="32"/>
        <v>5501.9350000000004</v>
      </c>
      <c r="I105">
        <f t="shared" si="44"/>
        <v>20.833333333333332</v>
      </c>
      <c r="J105">
        <f t="shared" si="45"/>
        <v>80.729166666666771</v>
      </c>
      <c r="K105">
        <f t="shared" si="33"/>
        <v>1.7638888888888888E-3</v>
      </c>
      <c r="L105">
        <f t="shared" si="34"/>
        <v>4.5438559343212878E-2</v>
      </c>
      <c r="M105">
        <f t="shared" si="46"/>
        <v>4.5438559343212878E-2</v>
      </c>
      <c r="N105">
        <f t="shared" si="35"/>
        <v>1.6029713990522321E-7</v>
      </c>
      <c r="O105">
        <f t="shared" si="36"/>
        <v>4.2000000000000003E-2</v>
      </c>
      <c r="P105">
        <v>800</v>
      </c>
      <c r="Q105">
        <f t="shared" si="50"/>
        <v>5.2500000000000002E-5</v>
      </c>
      <c r="R105">
        <f t="shared" si="51"/>
        <v>1.0726904504882171E-15</v>
      </c>
      <c r="S105">
        <f t="shared" si="37"/>
        <v>1.0869035989572002</v>
      </c>
      <c r="T105">
        <f t="shared" si="52"/>
        <v>7702.7089999999998</v>
      </c>
      <c r="U105">
        <f t="shared" si="38"/>
        <v>531.08329904840002</v>
      </c>
      <c r="V105">
        <f t="shared" si="30"/>
        <v>2200.7739999999994</v>
      </c>
      <c r="W105">
        <f t="shared" si="39"/>
        <v>952.9351419999997</v>
      </c>
      <c r="X105">
        <f t="shared" si="31"/>
        <v>14.433333333333326</v>
      </c>
      <c r="Y105">
        <f t="shared" si="47"/>
        <v>-3591.0544683333333</v>
      </c>
      <c r="Z105">
        <f t="shared" si="40"/>
        <v>-646.38980429999992</v>
      </c>
      <c r="AA105" t="s">
        <v>29</v>
      </c>
      <c r="AB105">
        <f t="shared" si="41"/>
        <v>12.528935185185203</v>
      </c>
      <c r="AC105">
        <f t="shared" si="42"/>
        <v>2.2315035879629659</v>
      </c>
      <c r="AD105">
        <f t="shared" si="48"/>
        <v>-555.20445247041198</v>
      </c>
      <c r="AE105">
        <f t="shared" si="43"/>
        <v>2.5706921333333321</v>
      </c>
      <c r="AF105">
        <f t="shared" si="49"/>
        <v>-638.95285621258051</v>
      </c>
    </row>
    <row r="106" spans="1:32" x14ac:dyDescent="0.25">
      <c r="A106">
        <v>13683</v>
      </c>
      <c r="B106">
        <v>11004.65</v>
      </c>
      <c r="C106">
        <v>-9.32</v>
      </c>
      <c r="D106">
        <v>-2945.89</v>
      </c>
      <c r="E106">
        <v>89.51</v>
      </c>
      <c r="F106">
        <v>179.73</v>
      </c>
      <c r="H106">
        <f t="shared" si="32"/>
        <v>5502.3249999999998</v>
      </c>
      <c r="I106">
        <f t="shared" si="44"/>
        <v>20.833333333333332</v>
      </c>
      <c r="J106">
        <f t="shared" si="45"/>
        <v>81.597222222222328</v>
      </c>
      <c r="K106">
        <f t="shared" si="33"/>
        <v>1.7638888888888888E-3</v>
      </c>
      <c r="L106">
        <f t="shared" si="34"/>
        <v>4.5435338697732322E-2</v>
      </c>
      <c r="M106">
        <f t="shared" si="46"/>
        <v>4.5435338697732322E-2</v>
      </c>
      <c r="N106">
        <f t="shared" si="35"/>
        <v>1.6028577818366681E-7</v>
      </c>
      <c r="O106">
        <f t="shared" si="36"/>
        <v>4.2000000000000003E-2</v>
      </c>
      <c r="P106">
        <v>800</v>
      </c>
      <c r="Q106">
        <f t="shared" si="50"/>
        <v>5.2500000000000002E-5</v>
      </c>
      <c r="R106">
        <f t="shared" si="51"/>
        <v>1.0726144191240777E-15</v>
      </c>
      <c r="S106">
        <f t="shared" si="37"/>
        <v>1.086826560177486</v>
      </c>
      <c r="T106">
        <f t="shared" si="52"/>
        <v>7703.2549999999992</v>
      </c>
      <c r="U106">
        <f t="shared" si="38"/>
        <v>531.12094443799992</v>
      </c>
      <c r="V106">
        <f t="shared" si="30"/>
        <v>2200.9299999999994</v>
      </c>
      <c r="W106">
        <f t="shared" si="39"/>
        <v>953.00268999999969</v>
      </c>
      <c r="X106">
        <f t="shared" si="31"/>
        <v>14.43333333333333</v>
      </c>
      <c r="Y106">
        <f t="shared" si="47"/>
        <v>-3576.6211349999999</v>
      </c>
      <c r="Z106">
        <f t="shared" si="40"/>
        <v>-643.79180429999997</v>
      </c>
      <c r="AA106" t="s">
        <v>29</v>
      </c>
      <c r="AB106">
        <f t="shared" si="41"/>
        <v>12.528935185185205</v>
      </c>
      <c r="AC106">
        <f t="shared" si="42"/>
        <v>2.2315035879629663</v>
      </c>
      <c r="AD106">
        <f t="shared" si="48"/>
        <v>-552.97294888244903</v>
      </c>
      <c r="AE106">
        <f t="shared" si="43"/>
        <v>2.5706921333333326</v>
      </c>
      <c r="AF106">
        <f t="shared" si="49"/>
        <v>-636.38216407924722</v>
      </c>
    </row>
    <row r="107" spans="1:32" x14ac:dyDescent="0.25">
      <c r="A107">
        <v>13778</v>
      </c>
      <c r="B107">
        <v>11006.69</v>
      </c>
      <c r="C107">
        <v>-8.48</v>
      </c>
      <c r="D107">
        <v>-3040.86</v>
      </c>
      <c r="E107">
        <v>88.03</v>
      </c>
      <c r="F107">
        <v>179.25</v>
      </c>
      <c r="H107">
        <f t="shared" si="32"/>
        <v>5503.3450000000003</v>
      </c>
      <c r="I107">
        <f t="shared" si="44"/>
        <v>20.833333333333332</v>
      </c>
      <c r="J107">
        <f t="shared" si="45"/>
        <v>82.465277777777885</v>
      </c>
      <c r="K107">
        <f t="shared" si="33"/>
        <v>1.7638888888888888E-3</v>
      </c>
      <c r="L107">
        <f t="shared" si="34"/>
        <v>4.5426917629187338E-2</v>
      </c>
      <c r="M107">
        <f t="shared" si="46"/>
        <v>4.5426917629187338E-2</v>
      </c>
      <c r="N107">
        <f t="shared" si="35"/>
        <v>1.6025607052518866E-7</v>
      </c>
      <c r="O107">
        <f t="shared" si="36"/>
        <v>4.2000000000000003E-2</v>
      </c>
      <c r="P107">
        <v>800</v>
      </c>
      <c r="Q107">
        <f t="shared" si="50"/>
        <v>5.2500000000000002E-5</v>
      </c>
      <c r="R107">
        <f t="shared" si="51"/>
        <v>1.0724156188112665E-15</v>
      </c>
      <c r="S107">
        <f t="shared" si="37"/>
        <v>1.0866251257605299</v>
      </c>
      <c r="T107">
        <f t="shared" si="52"/>
        <v>7704.683</v>
      </c>
      <c r="U107">
        <f t="shared" si="38"/>
        <v>531.21940161079999</v>
      </c>
      <c r="V107">
        <f t="shared" si="30"/>
        <v>2201.3379999999997</v>
      </c>
      <c r="W107">
        <f t="shared" si="39"/>
        <v>953.17935399999988</v>
      </c>
      <c r="X107">
        <f t="shared" si="31"/>
        <v>14.43333333333333</v>
      </c>
      <c r="Y107">
        <f t="shared" si="47"/>
        <v>-3562.1878016666665</v>
      </c>
      <c r="Z107">
        <f t="shared" si="40"/>
        <v>-641.1938042999999</v>
      </c>
      <c r="AA107" t="s">
        <v>29</v>
      </c>
      <c r="AB107">
        <f t="shared" si="41"/>
        <v>12.528935185185205</v>
      </c>
      <c r="AC107">
        <f t="shared" si="42"/>
        <v>2.2315035879629663</v>
      </c>
      <c r="AD107">
        <f t="shared" si="48"/>
        <v>-550.74144529448608</v>
      </c>
      <c r="AE107">
        <f t="shared" si="43"/>
        <v>2.5706921333333326</v>
      </c>
      <c r="AF107">
        <f t="shared" si="49"/>
        <v>-633.81147194591392</v>
      </c>
    </row>
    <row r="108" spans="1:32" x14ac:dyDescent="0.25">
      <c r="A108">
        <v>13873</v>
      </c>
      <c r="B108">
        <v>11009.79</v>
      </c>
      <c r="C108">
        <v>-7.37</v>
      </c>
      <c r="D108">
        <v>-3135.81</v>
      </c>
      <c r="E108">
        <v>88.24</v>
      </c>
      <c r="F108">
        <v>179.41</v>
      </c>
      <c r="H108">
        <f t="shared" si="32"/>
        <v>5504.8950000000004</v>
      </c>
      <c r="I108">
        <f t="shared" si="44"/>
        <v>20.833333333333332</v>
      </c>
      <c r="J108">
        <f t="shared" si="45"/>
        <v>83.333333333333442</v>
      </c>
      <c r="K108">
        <f t="shared" si="33"/>
        <v>1.7638888888888888E-3</v>
      </c>
      <c r="L108">
        <f t="shared" si="34"/>
        <v>4.5414126881620803E-2</v>
      </c>
      <c r="M108">
        <f t="shared" si="46"/>
        <v>4.5414126881620803E-2</v>
      </c>
      <c r="N108">
        <f t="shared" si="35"/>
        <v>1.6021094761016227E-7</v>
      </c>
      <c r="O108">
        <f t="shared" si="36"/>
        <v>4.2000000000000003E-2</v>
      </c>
      <c r="P108">
        <v>800</v>
      </c>
      <c r="Q108">
        <f t="shared" si="50"/>
        <v>5.2500000000000002E-5</v>
      </c>
      <c r="R108">
        <f t="shared" si="51"/>
        <v>1.0721136613335748E-15</v>
      </c>
      <c r="S108">
        <f t="shared" si="37"/>
        <v>1.0863191673462589</v>
      </c>
      <c r="T108">
        <f t="shared" si="52"/>
        <v>7706.8530000000001</v>
      </c>
      <c r="U108">
        <f t="shared" si="38"/>
        <v>531.36901790280001</v>
      </c>
      <c r="V108">
        <f t="shared" ref="V108:V139" si="53">T108-H108</f>
        <v>2201.9579999999996</v>
      </c>
      <c r="W108">
        <f t="shared" si="39"/>
        <v>953.44781399999988</v>
      </c>
      <c r="X108">
        <f t="shared" ref="X108:X139" si="54">M108*(W108*$I$9/$I$8)</f>
        <v>14.433333333333328</v>
      </c>
      <c r="Y108">
        <f t="shared" si="47"/>
        <v>-3547.7544683333331</v>
      </c>
      <c r="Z108">
        <f t="shared" si="40"/>
        <v>-638.59580429999994</v>
      </c>
      <c r="AA108" t="s">
        <v>29</v>
      </c>
      <c r="AB108">
        <f t="shared" si="41"/>
        <v>12.528935185185203</v>
      </c>
      <c r="AC108">
        <f t="shared" si="42"/>
        <v>2.2315035879629659</v>
      </c>
      <c r="AD108">
        <f t="shared" si="48"/>
        <v>-548.50994170652314</v>
      </c>
      <c r="AE108">
        <f t="shared" si="43"/>
        <v>2.5706921333333321</v>
      </c>
      <c r="AF108">
        <f t="shared" si="49"/>
        <v>-631.24077981258063</v>
      </c>
    </row>
    <row r="109" spans="1:32" x14ac:dyDescent="0.25">
      <c r="A109">
        <v>13968</v>
      </c>
      <c r="B109">
        <v>11012.93</v>
      </c>
      <c r="C109">
        <v>-5.56</v>
      </c>
      <c r="D109">
        <v>-3230.74</v>
      </c>
      <c r="E109">
        <v>87.97</v>
      </c>
      <c r="F109">
        <v>178.41</v>
      </c>
      <c r="H109">
        <f t="shared" si="32"/>
        <v>5506.4650000000001</v>
      </c>
      <c r="I109">
        <f t="shared" si="44"/>
        <v>20.833333333333332</v>
      </c>
      <c r="J109">
        <f t="shared" si="45"/>
        <v>84.201388888888999</v>
      </c>
      <c r="K109">
        <f t="shared" si="33"/>
        <v>1.7638888888888888E-3</v>
      </c>
      <c r="L109">
        <f t="shared" si="34"/>
        <v>4.540117843298741E-2</v>
      </c>
      <c r="M109">
        <f t="shared" si="46"/>
        <v>4.540117843298741E-2</v>
      </c>
      <c r="N109">
        <f t="shared" si="35"/>
        <v>1.6016526836081671E-7</v>
      </c>
      <c r="O109">
        <f t="shared" si="36"/>
        <v>4.2000000000000003E-2</v>
      </c>
      <c r="P109">
        <v>800</v>
      </c>
      <c r="Q109">
        <f t="shared" si="50"/>
        <v>5.2500000000000002E-5</v>
      </c>
      <c r="R109">
        <f t="shared" si="51"/>
        <v>1.0718079809291244E-15</v>
      </c>
      <c r="S109">
        <f t="shared" si="37"/>
        <v>1.0860094366764494</v>
      </c>
      <c r="T109">
        <f t="shared" si="52"/>
        <v>7709.0509999999995</v>
      </c>
      <c r="U109">
        <f t="shared" si="38"/>
        <v>531.5205647276</v>
      </c>
      <c r="V109">
        <f t="shared" si="53"/>
        <v>2202.5859999999993</v>
      </c>
      <c r="W109">
        <f t="shared" si="39"/>
        <v>953.71973799999967</v>
      </c>
      <c r="X109">
        <f t="shared" si="54"/>
        <v>14.43333333333333</v>
      </c>
      <c r="Y109">
        <f t="shared" si="47"/>
        <v>-3533.3211349999997</v>
      </c>
      <c r="Z109">
        <f t="shared" si="40"/>
        <v>-635.99780429999987</v>
      </c>
      <c r="AA109" t="s">
        <v>29</v>
      </c>
      <c r="AB109">
        <f t="shared" ref="AB109:AB140" si="55">X109*(J109-J108)</f>
        <v>12.528935185185205</v>
      </c>
      <c r="AC109">
        <f t="shared" si="42"/>
        <v>2.2315035879629663</v>
      </c>
      <c r="AD109">
        <f t="shared" si="48"/>
        <v>-546.27843811856019</v>
      </c>
      <c r="AE109">
        <f t="shared" ref="AE109:AE140" si="56">AC109/(J109-J108)</f>
        <v>2.5706921333333326</v>
      </c>
      <c r="AF109">
        <f t="shared" si="49"/>
        <v>-628.67008767924733</v>
      </c>
    </row>
    <row r="110" spans="1:32" x14ac:dyDescent="0.25">
      <c r="A110">
        <v>14061</v>
      </c>
      <c r="B110">
        <v>11016.15</v>
      </c>
      <c r="C110">
        <v>-2.97</v>
      </c>
      <c r="D110">
        <v>-3323.65</v>
      </c>
      <c r="E110">
        <v>88.06</v>
      </c>
      <c r="F110">
        <v>178.4</v>
      </c>
      <c r="H110">
        <f t="shared" si="32"/>
        <v>5508.0749999999998</v>
      </c>
      <c r="I110">
        <f t="shared" si="44"/>
        <v>20.833333333333332</v>
      </c>
      <c r="J110">
        <f t="shared" si="45"/>
        <v>85.069444444444557</v>
      </c>
      <c r="K110">
        <f t="shared" si="33"/>
        <v>1.7638888888888888E-3</v>
      </c>
      <c r="L110">
        <f t="shared" si="34"/>
        <v>4.5387907753616286E-2</v>
      </c>
      <c r="M110">
        <f t="shared" si="46"/>
        <v>4.5387907753616286E-2</v>
      </c>
      <c r="N110">
        <f t="shared" si="35"/>
        <v>1.6011845235303524E-7</v>
      </c>
      <c r="O110">
        <f t="shared" si="36"/>
        <v>4.2000000000000003E-2</v>
      </c>
      <c r="P110">
        <v>800</v>
      </c>
      <c r="Q110">
        <f t="shared" si="50"/>
        <v>5.2500000000000002E-5</v>
      </c>
      <c r="R110">
        <f t="shared" si="51"/>
        <v>1.0714946934649383E-15</v>
      </c>
      <c r="S110">
        <f t="shared" si="37"/>
        <v>1.085691998153363</v>
      </c>
      <c r="T110">
        <f t="shared" si="52"/>
        <v>7711.3049999999994</v>
      </c>
      <c r="U110">
        <f t="shared" si="38"/>
        <v>531.67597261799995</v>
      </c>
      <c r="V110">
        <f t="shared" si="53"/>
        <v>2203.2299999999996</v>
      </c>
      <c r="W110">
        <f t="shared" si="39"/>
        <v>953.99858999999981</v>
      </c>
      <c r="X110">
        <f t="shared" si="54"/>
        <v>14.433333333333332</v>
      </c>
      <c r="Y110">
        <f t="shared" si="47"/>
        <v>-3518.8878016666663</v>
      </c>
      <c r="Z110">
        <f t="shared" si="40"/>
        <v>-633.39980429999991</v>
      </c>
      <c r="AA110" t="s">
        <v>29</v>
      </c>
      <c r="AB110">
        <f t="shared" si="55"/>
        <v>12.528935185185206</v>
      </c>
      <c r="AC110">
        <f t="shared" si="42"/>
        <v>2.2315035879629668</v>
      </c>
      <c r="AD110">
        <f t="shared" si="48"/>
        <v>-544.04693453059724</v>
      </c>
      <c r="AE110">
        <f t="shared" si="56"/>
        <v>2.570692133333333</v>
      </c>
      <c r="AF110">
        <f t="shared" si="49"/>
        <v>-626.09939554591404</v>
      </c>
    </row>
    <row r="111" spans="1:32" x14ac:dyDescent="0.25">
      <c r="A111">
        <v>14125</v>
      </c>
      <c r="B111">
        <v>11017.99</v>
      </c>
      <c r="C111">
        <v>-1.18</v>
      </c>
      <c r="D111">
        <v>-3387.59</v>
      </c>
      <c r="E111">
        <v>88.64</v>
      </c>
      <c r="F111">
        <v>178.39</v>
      </c>
      <c r="H111">
        <f t="shared" si="32"/>
        <v>5508.9949999999999</v>
      </c>
      <c r="I111">
        <f t="shared" si="44"/>
        <v>20.833333333333332</v>
      </c>
      <c r="J111">
        <f t="shared" si="45"/>
        <v>85.937500000000114</v>
      </c>
      <c r="K111">
        <f t="shared" si="33"/>
        <v>1.7638888888888888E-3</v>
      </c>
      <c r="L111">
        <f t="shared" si="34"/>
        <v>4.5380327990858588E-2</v>
      </c>
      <c r="M111">
        <f t="shared" si="46"/>
        <v>4.5380327990858588E-2</v>
      </c>
      <c r="N111">
        <f t="shared" si="35"/>
        <v>1.6009171263441779E-7</v>
      </c>
      <c r="O111">
        <f t="shared" si="36"/>
        <v>4.2000000000000003E-2</v>
      </c>
      <c r="P111">
        <v>800</v>
      </c>
      <c r="Q111">
        <f t="shared" si="50"/>
        <v>5.2500000000000002E-5</v>
      </c>
      <c r="R111">
        <f t="shared" si="51"/>
        <v>1.0713157542722202E-15</v>
      </c>
      <c r="S111">
        <f t="shared" si="37"/>
        <v>1.0855106880163412</v>
      </c>
      <c r="T111">
        <f t="shared" si="52"/>
        <v>7712.5929999999989</v>
      </c>
      <c r="U111">
        <f t="shared" si="38"/>
        <v>531.76477712679991</v>
      </c>
      <c r="V111">
        <f t="shared" si="53"/>
        <v>2203.597999999999</v>
      </c>
      <c r="W111">
        <f t="shared" si="39"/>
        <v>954.15793399999961</v>
      </c>
      <c r="X111">
        <f t="shared" si="54"/>
        <v>14.433333333333328</v>
      </c>
      <c r="Y111">
        <f t="shared" si="47"/>
        <v>-3504.4544683333329</v>
      </c>
      <c r="Z111">
        <f t="shared" si="40"/>
        <v>-630.80180429999984</v>
      </c>
      <c r="AA111" t="s">
        <v>29</v>
      </c>
      <c r="AB111">
        <f t="shared" si="55"/>
        <v>12.528935185185203</v>
      </c>
      <c r="AC111">
        <f t="shared" si="42"/>
        <v>2.2315035879629659</v>
      </c>
      <c r="AD111">
        <f t="shared" si="48"/>
        <v>-541.81543094263429</v>
      </c>
      <c r="AE111">
        <f t="shared" si="56"/>
        <v>2.5706921333333321</v>
      </c>
      <c r="AF111">
        <f t="shared" si="49"/>
        <v>-623.52870341258074</v>
      </c>
    </row>
    <row r="112" spans="1:32" x14ac:dyDescent="0.25">
      <c r="A112">
        <v>14156</v>
      </c>
      <c r="B112">
        <v>11018.52</v>
      </c>
      <c r="C112">
        <v>-0.47</v>
      </c>
      <c r="D112">
        <v>-3418.58</v>
      </c>
      <c r="E112">
        <v>89.39</v>
      </c>
      <c r="F112">
        <v>179</v>
      </c>
      <c r="H112">
        <f t="shared" si="32"/>
        <v>5509.26</v>
      </c>
      <c r="I112">
        <f t="shared" si="44"/>
        <v>20.833333333333332</v>
      </c>
      <c r="J112">
        <f t="shared" si="45"/>
        <v>86.805555555555671</v>
      </c>
      <c r="K112">
        <f t="shared" si="33"/>
        <v>1.7638888888888888E-3</v>
      </c>
      <c r="L112">
        <f t="shared" si="34"/>
        <v>4.5378145159240983E-2</v>
      </c>
      <c r="M112">
        <f t="shared" si="46"/>
        <v>4.5378145159240983E-2</v>
      </c>
      <c r="N112">
        <f t="shared" si="35"/>
        <v>1.600840120895446E-7</v>
      </c>
      <c r="O112">
        <f t="shared" si="36"/>
        <v>4.2000000000000003E-2</v>
      </c>
      <c r="P112">
        <v>800</v>
      </c>
      <c r="Q112">
        <f t="shared" si="50"/>
        <v>5.2500000000000002E-5</v>
      </c>
      <c r="R112">
        <f t="shared" si="51"/>
        <v>1.0712642230911031E-15</v>
      </c>
      <c r="S112">
        <f t="shared" si="37"/>
        <v>1.0854584740470745</v>
      </c>
      <c r="T112">
        <f t="shared" si="52"/>
        <v>7712.9639999999999</v>
      </c>
      <c r="U112">
        <f t="shared" si="38"/>
        <v>531.79035668639995</v>
      </c>
      <c r="V112">
        <f t="shared" si="53"/>
        <v>2203.7039999999997</v>
      </c>
      <c r="W112">
        <f t="shared" si="39"/>
        <v>954.20383199999992</v>
      </c>
      <c r="X112">
        <f t="shared" si="54"/>
        <v>14.43333333333333</v>
      </c>
      <c r="Y112">
        <f t="shared" si="47"/>
        <v>-3490.0211349999995</v>
      </c>
      <c r="Z112">
        <f t="shared" si="40"/>
        <v>-628.20380429999989</v>
      </c>
      <c r="AA112" t="s">
        <v>29</v>
      </c>
      <c r="AB112">
        <f t="shared" si="55"/>
        <v>12.528935185185205</v>
      </c>
      <c r="AC112">
        <f t="shared" si="42"/>
        <v>2.2315035879629663</v>
      </c>
      <c r="AD112">
        <f t="shared" si="48"/>
        <v>-539.58392735467135</v>
      </c>
      <c r="AE112">
        <f t="shared" si="56"/>
        <v>2.5706921333333326</v>
      </c>
      <c r="AF112">
        <f t="shared" si="49"/>
        <v>-620.95801127924744</v>
      </c>
    </row>
    <row r="113" spans="1:32" x14ac:dyDescent="0.25">
      <c r="A113">
        <v>14252</v>
      </c>
      <c r="B113">
        <v>11018.7</v>
      </c>
      <c r="C113">
        <v>-0.12</v>
      </c>
      <c r="D113">
        <v>-3514.58</v>
      </c>
      <c r="E113">
        <v>90.4</v>
      </c>
      <c r="F113">
        <v>180.58</v>
      </c>
      <c r="H113">
        <f t="shared" si="32"/>
        <v>5509.35</v>
      </c>
      <c r="I113">
        <f t="shared" si="44"/>
        <v>20.833333333333332</v>
      </c>
      <c r="J113">
        <f t="shared" si="45"/>
        <v>87.673611111111228</v>
      </c>
      <c r="K113">
        <f t="shared" si="33"/>
        <v>1.7638888888888888E-3</v>
      </c>
      <c r="L113">
        <f t="shared" si="34"/>
        <v>4.5377403867969908E-2</v>
      </c>
      <c r="M113">
        <f t="shared" si="46"/>
        <v>4.5377403867969908E-2</v>
      </c>
      <c r="N113">
        <f t="shared" si="35"/>
        <v>1.6008139697867163E-7</v>
      </c>
      <c r="O113">
        <f t="shared" si="36"/>
        <v>4.2000000000000003E-2</v>
      </c>
      <c r="P113">
        <v>800</v>
      </c>
      <c r="Q113">
        <f t="shared" si="50"/>
        <v>5.2500000000000002E-5</v>
      </c>
      <c r="R113">
        <f t="shared" si="51"/>
        <v>1.0712467230629548E-15</v>
      </c>
      <c r="S113">
        <f t="shared" si="37"/>
        <v>1.0854407421435532</v>
      </c>
      <c r="T113">
        <f t="shared" si="52"/>
        <v>7713.09</v>
      </c>
      <c r="U113">
        <f t="shared" si="38"/>
        <v>531.799044084</v>
      </c>
      <c r="V113">
        <f t="shared" si="53"/>
        <v>2203.7399999999998</v>
      </c>
      <c r="W113">
        <f t="shared" si="39"/>
        <v>954.2194199999999</v>
      </c>
      <c r="X113">
        <f t="shared" si="54"/>
        <v>14.433333333333332</v>
      </c>
      <c r="Y113">
        <f t="shared" si="47"/>
        <v>-3475.5878016666661</v>
      </c>
      <c r="Z113">
        <f t="shared" si="40"/>
        <v>-625.60580429999993</v>
      </c>
      <c r="AA113" t="s">
        <v>29</v>
      </c>
      <c r="AB113">
        <f t="shared" si="55"/>
        <v>12.528935185185206</v>
      </c>
      <c r="AC113">
        <f t="shared" si="42"/>
        <v>2.2315035879629668</v>
      </c>
      <c r="AD113">
        <f t="shared" si="48"/>
        <v>-537.3524237667084</v>
      </c>
      <c r="AE113">
        <f t="shared" si="56"/>
        <v>2.570692133333333</v>
      </c>
      <c r="AF113">
        <f t="shared" si="49"/>
        <v>-618.38731914591415</v>
      </c>
    </row>
    <row r="114" spans="1:32" x14ac:dyDescent="0.25">
      <c r="A114">
        <v>14347</v>
      </c>
      <c r="B114">
        <v>11017.61</v>
      </c>
      <c r="C114">
        <v>-0.44</v>
      </c>
      <c r="D114">
        <v>-3609.57</v>
      </c>
      <c r="E114">
        <v>90.92</v>
      </c>
      <c r="F114">
        <v>179.8</v>
      </c>
      <c r="H114">
        <f t="shared" si="32"/>
        <v>5508.8050000000003</v>
      </c>
      <c r="I114">
        <f t="shared" si="44"/>
        <v>20.833333333333332</v>
      </c>
      <c r="J114">
        <f t="shared" si="45"/>
        <v>88.541666666666785</v>
      </c>
      <c r="K114">
        <f t="shared" si="33"/>
        <v>1.7638888888888888E-3</v>
      </c>
      <c r="L114">
        <f t="shared" si="34"/>
        <v>4.5381893169208203E-2</v>
      </c>
      <c r="M114">
        <f t="shared" si="46"/>
        <v>4.5381893169208203E-2</v>
      </c>
      <c r="N114">
        <f t="shared" si="35"/>
        <v>1.6009723423581785E-7</v>
      </c>
      <c r="O114">
        <f t="shared" si="36"/>
        <v>4.2000000000000003E-2</v>
      </c>
      <c r="P114">
        <v>800</v>
      </c>
      <c r="Q114">
        <f t="shared" si="50"/>
        <v>5.2500000000000002E-5</v>
      </c>
      <c r="R114">
        <f t="shared" si="51"/>
        <v>1.0713527042084245E-15</v>
      </c>
      <c r="S114">
        <f t="shared" si="37"/>
        <v>1.0855481275392003</v>
      </c>
      <c r="T114">
        <f t="shared" si="52"/>
        <v>7712.3270000000002</v>
      </c>
      <c r="U114">
        <f t="shared" si="38"/>
        <v>531.74643706519998</v>
      </c>
      <c r="V114">
        <f t="shared" si="53"/>
        <v>2203.5219999999999</v>
      </c>
      <c r="W114">
        <f t="shared" si="39"/>
        <v>954.12502599999993</v>
      </c>
      <c r="X114">
        <f t="shared" si="54"/>
        <v>14.433333333333334</v>
      </c>
      <c r="Y114">
        <f t="shared" si="47"/>
        <v>-3461.1544683333327</v>
      </c>
      <c r="Z114">
        <f t="shared" si="40"/>
        <v>-623.00780429999986</v>
      </c>
      <c r="AA114" t="s">
        <v>29</v>
      </c>
      <c r="AB114">
        <f t="shared" si="55"/>
        <v>12.528935185185208</v>
      </c>
      <c r="AC114">
        <f t="shared" si="42"/>
        <v>2.2315035879629668</v>
      </c>
      <c r="AD114">
        <f t="shared" si="48"/>
        <v>-535.12092017874545</v>
      </c>
      <c r="AE114">
        <f t="shared" si="56"/>
        <v>2.570692133333333</v>
      </c>
      <c r="AF114">
        <f t="shared" si="49"/>
        <v>-615.81662701258085</v>
      </c>
    </row>
    <row r="115" spans="1:32" x14ac:dyDescent="0.25">
      <c r="A115">
        <v>14441</v>
      </c>
      <c r="B115">
        <v>11016.37</v>
      </c>
      <c r="C115">
        <v>0.5</v>
      </c>
      <c r="D115">
        <v>-3703.55</v>
      </c>
      <c r="E115">
        <v>90.58</v>
      </c>
      <c r="F115">
        <v>179.06</v>
      </c>
      <c r="H115">
        <f t="shared" si="32"/>
        <v>5508.1850000000004</v>
      </c>
      <c r="I115">
        <f t="shared" si="44"/>
        <v>20.833333333333332</v>
      </c>
      <c r="J115">
        <f t="shared" si="45"/>
        <v>89.409722222222342</v>
      </c>
      <c r="K115">
        <f t="shared" si="33"/>
        <v>1.7638888888888888E-3</v>
      </c>
      <c r="L115">
        <f t="shared" si="34"/>
        <v>4.5387001344362979E-2</v>
      </c>
      <c r="M115">
        <f t="shared" si="46"/>
        <v>4.5387001344362979E-2</v>
      </c>
      <c r="N115">
        <f t="shared" si="35"/>
        <v>1.6011525474261387E-7</v>
      </c>
      <c r="O115">
        <f t="shared" si="36"/>
        <v>4.2000000000000003E-2</v>
      </c>
      <c r="P115">
        <v>800</v>
      </c>
      <c r="Q115">
        <f t="shared" si="50"/>
        <v>5.2500000000000002E-5</v>
      </c>
      <c r="R115">
        <f t="shared" si="51"/>
        <v>1.0714732954152576E-15</v>
      </c>
      <c r="S115">
        <f t="shared" si="37"/>
        <v>1.0856703165795238</v>
      </c>
      <c r="T115">
        <f t="shared" si="52"/>
        <v>7711.4589999999998</v>
      </c>
      <c r="U115">
        <f t="shared" si="38"/>
        <v>531.68659054839998</v>
      </c>
      <c r="V115">
        <f t="shared" si="53"/>
        <v>2203.2739999999994</v>
      </c>
      <c r="W115">
        <f t="shared" si="39"/>
        <v>954.0176419999998</v>
      </c>
      <c r="X115">
        <f t="shared" si="54"/>
        <v>14.43333333333333</v>
      </c>
      <c r="Y115">
        <f t="shared" si="47"/>
        <v>-3446.7211349999993</v>
      </c>
      <c r="Z115">
        <f t="shared" si="40"/>
        <v>-620.40980429999991</v>
      </c>
      <c r="AA115" t="s">
        <v>29</v>
      </c>
      <c r="AB115">
        <f t="shared" si="55"/>
        <v>12.528935185185205</v>
      </c>
      <c r="AC115">
        <f t="shared" si="42"/>
        <v>2.2315035879629663</v>
      </c>
      <c r="AD115">
        <f t="shared" si="48"/>
        <v>-532.8894165907825</v>
      </c>
      <c r="AE115">
        <f t="shared" si="56"/>
        <v>2.5706921333333326</v>
      </c>
      <c r="AF115">
        <f t="shared" si="49"/>
        <v>-613.24593487924756</v>
      </c>
    </row>
    <row r="116" spans="1:32" x14ac:dyDescent="0.25">
      <c r="A116">
        <v>14536</v>
      </c>
      <c r="B116">
        <v>11015.28</v>
      </c>
      <c r="C116">
        <v>1.1200000000000001</v>
      </c>
      <c r="D116">
        <v>-3798.54</v>
      </c>
      <c r="E116">
        <v>90.74</v>
      </c>
      <c r="F116">
        <v>180.19</v>
      </c>
      <c r="H116">
        <f t="shared" si="32"/>
        <v>5507.64</v>
      </c>
      <c r="I116">
        <f t="shared" si="44"/>
        <v>20.833333333333332</v>
      </c>
      <c r="J116">
        <f t="shared" si="45"/>
        <v>90.277777777777899</v>
      </c>
      <c r="K116">
        <f t="shared" si="33"/>
        <v>1.7638888888888888E-3</v>
      </c>
      <c r="L116">
        <f t="shared" si="34"/>
        <v>4.5391492544901262E-2</v>
      </c>
      <c r="M116">
        <f t="shared" si="46"/>
        <v>4.5391492544901262E-2</v>
      </c>
      <c r="N116">
        <f t="shared" si="35"/>
        <v>1.6013109870006834E-7</v>
      </c>
      <c r="O116">
        <f t="shared" si="36"/>
        <v>4.2000000000000003E-2</v>
      </c>
      <c r="P116">
        <v>800</v>
      </c>
      <c r="Q116">
        <f t="shared" si="50"/>
        <v>5.2500000000000002E-5</v>
      </c>
      <c r="R116">
        <f t="shared" si="51"/>
        <v>1.0715793213984373E-15</v>
      </c>
      <c r="S116">
        <f t="shared" si="37"/>
        <v>1.0857777474069807</v>
      </c>
      <c r="T116">
        <f t="shared" si="52"/>
        <v>7710.6959999999999</v>
      </c>
      <c r="U116">
        <f t="shared" si="38"/>
        <v>531.63398352959996</v>
      </c>
      <c r="V116">
        <f t="shared" si="53"/>
        <v>2203.0559999999996</v>
      </c>
      <c r="W116">
        <f t="shared" si="39"/>
        <v>953.92324799999983</v>
      </c>
      <c r="X116">
        <f t="shared" si="54"/>
        <v>14.43333333333333</v>
      </c>
      <c r="Y116">
        <f t="shared" si="47"/>
        <v>-3432.2878016666659</v>
      </c>
      <c r="Z116">
        <f t="shared" si="40"/>
        <v>-617.81180429999984</v>
      </c>
      <c r="AA116" t="s">
        <v>29</v>
      </c>
      <c r="AB116">
        <f t="shared" si="55"/>
        <v>12.528935185185205</v>
      </c>
      <c r="AC116">
        <f t="shared" si="42"/>
        <v>2.2315035879629663</v>
      </c>
      <c r="AD116">
        <f t="shared" si="48"/>
        <v>-530.65791300281956</v>
      </c>
      <c r="AE116">
        <f t="shared" si="56"/>
        <v>2.5706921333333326</v>
      </c>
      <c r="AF116">
        <f t="shared" si="49"/>
        <v>-610.67524274591426</v>
      </c>
    </row>
    <row r="117" spans="1:32" x14ac:dyDescent="0.25">
      <c r="A117">
        <v>14631</v>
      </c>
      <c r="B117">
        <v>11014.24</v>
      </c>
      <c r="C117">
        <v>2.02</v>
      </c>
      <c r="D117">
        <v>-3893.53</v>
      </c>
      <c r="E117">
        <v>90.52</v>
      </c>
      <c r="F117">
        <v>178.72</v>
      </c>
      <c r="H117">
        <f t="shared" si="32"/>
        <v>5507.12</v>
      </c>
      <c r="I117">
        <f t="shared" si="44"/>
        <v>20.833333333333332</v>
      </c>
      <c r="J117">
        <f t="shared" si="45"/>
        <v>91.145833333333456</v>
      </c>
      <c r="K117">
        <f t="shared" si="33"/>
        <v>1.7638888888888888E-3</v>
      </c>
      <c r="L117">
        <f t="shared" si="34"/>
        <v>4.5395778555760546E-2</v>
      </c>
      <c r="M117">
        <f t="shared" si="46"/>
        <v>4.5395778555760546E-2</v>
      </c>
      <c r="N117">
        <f t="shared" si="35"/>
        <v>1.6014621879393304E-7</v>
      </c>
      <c r="O117">
        <f t="shared" si="36"/>
        <v>4.2000000000000003E-2</v>
      </c>
      <c r="P117">
        <v>800</v>
      </c>
      <c r="Q117">
        <f t="shared" si="50"/>
        <v>5.2500000000000002E-5</v>
      </c>
      <c r="R117">
        <f t="shared" si="51"/>
        <v>1.0716805033678022E-15</v>
      </c>
      <c r="S117">
        <f t="shared" si="37"/>
        <v>1.0858802700374397</v>
      </c>
      <c r="T117">
        <f t="shared" si="52"/>
        <v>7709.9679999999989</v>
      </c>
      <c r="U117">
        <f t="shared" si="38"/>
        <v>531.58378967679994</v>
      </c>
      <c r="V117">
        <f t="shared" si="53"/>
        <v>2202.847999999999</v>
      </c>
      <c r="W117">
        <f t="shared" si="39"/>
        <v>953.83318399999962</v>
      </c>
      <c r="X117">
        <f t="shared" si="54"/>
        <v>14.433333333333328</v>
      </c>
      <c r="Y117">
        <f t="shared" si="47"/>
        <v>-3417.8544683333325</v>
      </c>
      <c r="Z117">
        <f t="shared" si="40"/>
        <v>-615.21380429999988</v>
      </c>
      <c r="AA117" t="s">
        <v>29</v>
      </c>
      <c r="AB117">
        <f t="shared" si="55"/>
        <v>12.528935185185203</v>
      </c>
      <c r="AC117">
        <f t="shared" si="42"/>
        <v>2.2315035879629659</v>
      </c>
      <c r="AD117">
        <f t="shared" si="48"/>
        <v>-528.42640941485661</v>
      </c>
      <c r="AE117">
        <f t="shared" si="56"/>
        <v>2.5706921333333321</v>
      </c>
      <c r="AF117">
        <f t="shared" si="49"/>
        <v>-608.10455061258097</v>
      </c>
    </row>
    <row r="118" spans="1:32" x14ac:dyDescent="0.25">
      <c r="A118">
        <v>14726</v>
      </c>
      <c r="B118">
        <v>11013.19</v>
      </c>
      <c r="C118">
        <v>3.66</v>
      </c>
      <c r="D118">
        <v>-3988.51</v>
      </c>
      <c r="E118">
        <v>90.74</v>
      </c>
      <c r="F118">
        <v>179.31</v>
      </c>
      <c r="H118">
        <f t="shared" si="32"/>
        <v>5506.5950000000003</v>
      </c>
      <c r="I118">
        <f t="shared" si="44"/>
        <v>20.833333333333332</v>
      </c>
      <c r="J118">
        <f t="shared" si="45"/>
        <v>92.013888888889014</v>
      </c>
      <c r="K118">
        <f t="shared" si="33"/>
        <v>1.7638888888888888E-3</v>
      </c>
      <c r="L118">
        <f t="shared" si="34"/>
        <v>4.5400106599450298E-2</v>
      </c>
      <c r="M118">
        <f t="shared" si="46"/>
        <v>4.5400106599450298E-2</v>
      </c>
      <c r="N118">
        <f t="shared" si="35"/>
        <v>1.60161487170283E-7</v>
      </c>
      <c r="O118">
        <f t="shared" si="36"/>
        <v>4.2000000000000003E-2</v>
      </c>
      <c r="P118">
        <v>800</v>
      </c>
      <c r="Q118">
        <f t="shared" si="50"/>
        <v>5.2500000000000002E-5</v>
      </c>
      <c r="R118">
        <f t="shared" si="51"/>
        <v>1.0717826776268983E-15</v>
      </c>
      <c r="S118">
        <f t="shared" si="37"/>
        <v>1.085983798105469</v>
      </c>
      <c r="T118">
        <f t="shared" si="52"/>
        <v>7709.2330000000002</v>
      </c>
      <c r="U118">
        <f t="shared" si="38"/>
        <v>531.53311319080001</v>
      </c>
      <c r="V118">
        <f t="shared" si="53"/>
        <v>2202.6379999999999</v>
      </c>
      <c r="W118">
        <f t="shared" si="39"/>
        <v>953.742254</v>
      </c>
      <c r="X118">
        <f t="shared" si="54"/>
        <v>14.433333333333334</v>
      </c>
      <c r="Y118">
        <f t="shared" si="47"/>
        <v>-3403.4211349999991</v>
      </c>
      <c r="Z118">
        <f t="shared" si="40"/>
        <v>-612.61580429999981</v>
      </c>
      <c r="AA118" t="s">
        <v>29</v>
      </c>
      <c r="AB118">
        <f t="shared" si="55"/>
        <v>12.528935185185208</v>
      </c>
      <c r="AC118">
        <f t="shared" si="42"/>
        <v>2.2315035879629668</v>
      </c>
      <c r="AD118">
        <f t="shared" si="48"/>
        <v>-526.19490582689366</v>
      </c>
      <c r="AE118">
        <f t="shared" si="56"/>
        <v>2.570692133333333</v>
      </c>
      <c r="AF118">
        <f t="shared" si="49"/>
        <v>-605.53385847924767</v>
      </c>
    </row>
    <row r="119" spans="1:32" x14ac:dyDescent="0.25">
      <c r="A119">
        <v>14820</v>
      </c>
      <c r="B119">
        <v>11015.04</v>
      </c>
      <c r="C119">
        <v>4.62</v>
      </c>
      <c r="D119">
        <v>-4082.47</v>
      </c>
      <c r="E119">
        <v>87.01</v>
      </c>
      <c r="F119">
        <v>179.52</v>
      </c>
      <c r="H119">
        <f t="shared" si="32"/>
        <v>5507.52</v>
      </c>
      <c r="I119">
        <f t="shared" si="44"/>
        <v>20.833333333333332</v>
      </c>
      <c r="J119">
        <f t="shared" si="45"/>
        <v>92.881944444444571</v>
      </c>
      <c r="K119">
        <f t="shared" si="33"/>
        <v>1.7638888888888888E-3</v>
      </c>
      <c r="L119">
        <f t="shared" si="34"/>
        <v>4.5392481552495492E-2</v>
      </c>
      <c r="M119">
        <f t="shared" si="46"/>
        <v>4.5392481552495492E-2</v>
      </c>
      <c r="N119">
        <f t="shared" si="35"/>
        <v>1.6013458769908134E-7</v>
      </c>
      <c r="O119">
        <f t="shared" si="36"/>
        <v>4.2000000000000003E-2</v>
      </c>
      <c r="P119">
        <v>800</v>
      </c>
      <c r="Q119">
        <f t="shared" si="50"/>
        <v>5.2500000000000002E-5</v>
      </c>
      <c r="R119">
        <f t="shared" si="51"/>
        <v>1.0716026693878353E-15</v>
      </c>
      <c r="S119">
        <f t="shared" si="37"/>
        <v>1.0858014047572382</v>
      </c>
      <c r="T119">
        <f t="shared" ref="T119:T150" si="57">B119*$I$2</f>
        <v>7710.5280000000002</v>
      </c>
      <c r="U119">
        <f t="shared" si="38"/>
        <v>531.6224003328</v>
      </c>
      <c r="V119">
        <f t="shared" si="53"/>
        <v>2203.0079999999998</v>
      </c>
      <c r="W119">
        <f t="shared" si="39"/>
        <v>953.9024639999999</v>
      </c>
      <c r="X119">
        <f t="shared" si="54"/>
        <v>14.43333333333333</v>
      </c>
      <c r="Y119">
        <f t="shared" si="47"/>
        <v>-3388.9878016666657</v>
      </c>
      <c r="Z119">
        <f t="shared" si="40"/>
        <v>-610.01780429999985</v>
      </c>
      <c r="AA119" t="s">
        <v>29</v>
      </c>
      <c r="AB119">
        <f t="shared" si="55"/>
        <v>12.528935185185205</v>
      </c>
      <c r="AC119">
        <f t="shared" si="42"/>
        <v>2.2315035879629663</v>
      </c>
      <c r="AD119">
        <f t="shared" si="48"/>
        <v>-523.96340223893071</v>
      </c>
      <c r="AE119">
        <f t="shared" si="56"/>
        <v>2.5706921333333326</v>
      </c>
      <c r="AF119">
        <f t="shared" si="49"/>
        <v>-602.96316634591437</v>
      </c>
    </row>
    <row r="120" spans="1:32" x14ac:dyDescent="0.25">
      <c r="A120">
        <v>14915</v>
      </c>
      <c r="B120">
        <v>11019.3</v>
      </c>
      <c r="C120">
        <v>4.47</v>
      </c>
      <c r="D120">
        <v>-4177.37</v>
      </c>
      <c r="E120">
        <v>87.84</v>
      </c>
      <c r="F120">
        <v>180.66</v>
      </c>
      <c r="H120">
        <f t="shared" si="32"/>
        <v>5509.65</v>
      </c>
      <c r="I120">
        <f t="shared" si="44"/>
        <v>20.833333333333332</v>
      </c>
      <c r="J120">
        <f t="shared" si="45"/>
        <v>93.750000000000128</v>
      </c>
      <c r="K120">
        <f t="shared" si="33"/>
        <v>1.7638888888888888E-3</v>
      </c>
      <c r="L120">
        <f t="shared" si="34"/>
        <v>4.5374933071973718E-2</v>
      </c>
      <c r="M120">
        <f t="shared" si="46"/>
        <v>4.5374933071973718E-2</v>
      </c>
      <c r="N120">
        <f t="shared" si="35"/>
        <v>1.6007268055946284E-7</v>
      </c>
      <c r="O120">
        <f t="shared" si="36"/>
        <v>4.2000000000000003E-2</v>
      </c>
      <c r="P120">
        <v>800</v>
      </c>
      <c r="Q120">
        <f t="shared" si="50"/>
        <v>5.2500000000000002E-5</v>
      </c>
      <c r="R120">
        <f t="shared" si="51"/>
        <v>1.0711883937649198E-15</v>
      </c>
      <c r="S120">
        <f t="shared" si="37"/>
        <v>1.0853816399823191</v>
      </c>
      <c r="T120">
        <f t="shared" si="57"/>
        <v>7713.5099999999993</v>
      </c>
      <c r="U120">
        <f t="shared" si="38"/>
        <v>531.82800207599996</v>
      </c>
      <c r="V120">
        <f t="shared" si="53"/>
        <v>2203.8599999999997</v>
      </c>
      <c r="W120">
        <f t="shared" si="39"/>
        <v>954.27137999999979</v>
      </c>
      <c r="X120">
        <f t="shared" si="54"/>
        <v>14.43333333333333</v>
      </c>
      <c r="Y120">
        <f t="shared" si="47"/>
        <v>-3374.5544683333324</v>
      </c>
      <c r="Z120">
        <f t="shared" si="40"/>
        <v>-607.41980429999978</v>
      </c>
      <c r="AA120" t="s">
        <v>29</v>
      </c>
      <c r="AB120">
        <f t="shared" si="55"/>
        <v>12.528935185185205</v>
      </c>
      <c r="AC120">
        <f t="shared" si="42"/>
        <v>2.2315035879629663</v>
      </c>
      <c r="AD120">
        <f t="shared" si="48"/>
        <v>-521.73189865096776</v>
      </c>
      <c r="AE120">
        <f t="shared" si="56"/>
        <v>2.5706921333333326</v>
      </c>
      <c r="AF120">
        <f t="shared" si="49"/>
        <v>-600.39247421258108</v>
      </c>
    </row>
    <row r="121" spans="1:32" x14ac:dyDescent="0.25">
      <c r="A121">
        <v>15010</v>
      </c>
      <c r="B121">
        <v>11021.76</v>
      </c>
      <c r="C121">
        <v>2.78</v>
      </c>
      <c r="D121">
        <v>-4272.32</v>
      </c>
      <c r="E121">
        <v>89.2</v>
      </c>
      <c r="F121">
        <v>181.37</v>
      </c>
      <c r="H121">
        <f t="shared" si="32"/>
        <v>5510.88</v>
      </c>
      <c r="I121">
        <f t="shared" si="44"/>
        <v>20.833333333333332</v>
      </c>
      <c r="J121">
        <f t="shared" si="45"/>
        <v>94.618055555555685</v>
      </c>
      <c r="K121">
        <f t="shared" si="33"/>
        <v>1.7638888888888888E-3</v>
      </c>
      <c r="L121">
        <f t="shared" si="34"/>
        <v>4.5364805620880876E-2</v>
      </c>
      <c r="M121">
        <f t="shared" si="46"/>
        <v>4.5364805620880876E-2</v>
      </c>
      <c r="N121">
        <f t="shared" si="35"/>
        <v>1.6003695316255196E-7</v>
      </c>
      <c r="O121">
        <f t="shared" si="36"/>
        <v>4.2000000000000003E-2</v>
      </c>
      <c r="P121">
        <v>800</v>
      </c>
      <c r="Q121">
        <f t="shared" si="50"/>
        <v>5.2500000000000002E-5</v>
      </c>
      <c r="R121">
        <f t="shared" si="51"/>
        <v>1.0709493100388483E-15</v>
      </c>
      <c r="S121">
        <f t="shared" si="37"/>
        <v>1.0851393883968772</v>
      </c>
      <c r="T121">
        <f t="shared" si="57"/>
        <v>7715.232</v>
      </c>
      <c r="U121">
        <f t="shared" si="38"/>
        <v>531.94672984319993</v>
      </c>
      <c r="V121">
        <f t="shared" si="53"/>
        <v>2204.3519999999999</v>
      </c>
      <c r="W121">
        <f t="shared" si="39"/>
        <v>954.4844159999999</v>
      </c>
      <c r="X121">
        <f t="shared" si="54"/>
        <v>14.43333333333333</v>
      </c>
      <c r="Y121">
        <f t="shared" si="47"/>
        <v>-3360.121134999999</v>
      </c>
      <c r="Z121">
        <f t="shared" si="40"/>
        <v>-604.82180429999983</v>
      </c>
      <c r="AA121" t="s">
        <v>29</v>
      </c>
      <c r="AB121">
        <f t="shared" si="55"/>
        <v>12.528935185185205</v>
      </c>
      <c r="AC121">
        <f t="shared" si="42"/>
        <v>2.2315035879629663</v>
      </c>
      <c r="AD121">
        <f t="shared" si="48"/>
        <v>-519.50039506300482</v>
      </c>
      <c r="AE121">
        <f t="shared" si="56"/>
        <v>2.5706921333333326</v>
      </c>
      <c r="AF121">
        <f t="shared" si="49"/>
        <v>-597.82178207924778</v>
      </c>
    </row>
    <row r="122" spans="1:32" x14ac:dyDescent="0.25">
      <c r="A122">
        <v>15105</v>
      </c>
      <c r="B122">
        <v>11023.04</v>
      </c>
      <c r="C122">
        <v>-0.56000000000000005</v>
      </c>
      <c r="D122">
        <v>-4367.25</v>
      </c>
      <c r="E122">
        <v>89.26</v>
      </c>
      <c r="F122">
        <v>182.67</v>
      </c>
      <c r="H122">
        <f t="shared" si="32"/>
        <v>5511.52</v>
      </c>
      <c r="I122">
        <f t="shared" si="44"/>
        <v>20.833333333333332</v>
      </c>
      <c r="J122">
        <f t="shared" si="45"/>
        <v>95.486111111111242</v>
      </c>
      <c r="K122">
        <f t="shared" si="33"/>
        <v>1.7638888888888888E-3</v>
      </c>
      <c r="L122">
        <f t="shared" si="34"/>
        <v>4.535953784074085E-2</v>
      </c>
      <c r="M122">
        <f t="shared" si="46"/>
        <v>4.535953784074085E-2</v>
      </c>
      <c r="N122">
        <f t="shared" si="35"/>
        <v>1.6001836960483577E-7</v>
      </c>
      <c r="O122">
        <f t="shared" si="36"/>
        <v>4.2000000000000003E-2</v>
      </c>
      <c r="P122">
        <v>800</v>
      </c>
      <c r="Q122">
        <f t="shared" si="50"/>
        <v>5.2500000000000002E-5</v>
      </c>
      <c r="R122">
        <f t="shared" si="51"/>
        <v>1.0708249509585179E-15</v>
      </c>
      <c r="S122">
        <f t="shared" si="37"/>
        <v>1.0850133815587324</v>
      </c>
      <c r="T122">
        <f t="shared" si="57"/>
        <v>7716.1279999999997</v>
      </c>
      <c r="U122">
        <f t="shared" si="38"/>
        <v>532.00850689279991</v>
      </c>
      <c r="V122">
        <f t="shared" si="53"/>
        <v>2204.6079999999993</v>
      </c>
      <c r="W122">
        <f t="shared" si="39"/>
        <v>954.5952639999997</v>
      </c>
      <c r="X122">
        <f t="shared" si="54"/>
        <v>14.433333333333328</v>
      </c>
      <c r="Y122">
        <f t="shared" si="47"/>
        <v>-3345.6878016666656</v>
      </c>
      <c r="Z122">
        <f t="shared" si="40"/>
        <v>-602.22380429999976</v>
      </c>
      <c r="AA122" t="s">
        <v>29</v>
      </c>
      <c r="AB122">
        <f t="shared" si="55"/>
        <v>12.528935185185203</v>
      </c>
      <c r="AC122">
        <f t="shared" si="42"/>
        <v>2.2315035879629659</v>
      </c>
      <c r="AD122">
        <f t="shared" si="48"/>
        <v>-517.26889147504187</v>
      </c>
      <c r="AE122">
        <f t="shared" si="56"/>
        <v>2.5706921333333321</v>
      </c>
      <c r="AF122">
        <f t="shared" si="49"/>
        <v>-595.25108994591449</v>
      </c>
    </row>
    <row r="123" spans="1:32" x14ac:dyDescent="0.25">
      <c r="A123">
        <v>15200</v>
      </c>
      <c r="B123">
        <v>11023.93</v>
      </c>
      <c r="C123">
        <v>-4.8099999999999996</v>
      </c>
      <c r="D123">
        <v>-4462.1499999999996</v>
      </c>
      <c r="E123">
        <v>89.66</v>
      </c>
      <c r="F123">
        <v>182.45</v>
      </c>
      <c r="H123">
        <f t="shared" si="32"/>
        <v>5511.9650000000001</v>
      </c>
      <c r="I123">
        <f t="shared" si="44"/>
        <v>20.833333333333332</v>
      </c>
      <c r="J123">
        <f t="shared" si="45"/>
        <v>96.354166666666799</v>
      </c>
      <c r="K123">
        <f t="shared" si="33"/>
        <v>1.7638888888888888E-3</v>
      </c>
      <c r="L123">
        <f t="shared" si="34"/>
        <v>2</v>
      </c>
      <c r="M123">
        <v>2</v>
      </c>
      <c r="N123">
        <f t="shared" si="35"/>
        <v>7.0555555555555559E-6</v>
      </c>
      <c r="O123">
        <f t="shared" si="36"/>
        <v>4.2000000000000003E-2</v>
      </c>
      <c r="P123">
        <v>800</v>
      </c>
      <c r="Q123">
        <f t="shared" si="50"/>
        <v>5.2500000000000002E-5</v>
      </c>
      <c r="R123">
        <f t="shared" si="51"/>
        <v>4.7214985069655124E-14</v>
      </c>
      <c r="S123">
        <f t="shared" si="37"/>
        <v>47.840583621828678</v>
      </c>
      <c r="T123">
        <f t="shared" si="57"/>
        <v>7716.7509999999993</v>
      </c>
      <c r="U123">
        <f t="shared" si="38"/>
        <v>532.05146124759995</v>
      </c>
      <c r="V123">
        <f t="shared" si="53"/>
        <v>2204.7859999999991</v>
      </c>
      <c r="W123">
        <f t="shared" si="39"/>
        <v>954.67233799999963</v>
      </c>
      <c r="X123">
        <f t="shared" si="54"/>
        <v>636.44822533333308</v>
      </c>
      <c r="Y123">
        <f t="shared" si="47"/>
        <v>-2709.2395763333325</v>
      </c>
      <c r="Z123">
        <f t="shared" si="40"/>
        <v>-487.66312373999983</v>
      </c>
      <c r="AA123" t="s">
        <v>29</v>
      </c>
      <c r="AB123">
        <f t="shared" si="55"/>
        <v>552.47241782407491</v>
      </c>
      <c r="AC123">
        <f t="shared" si="42"/>
        <v>98.399757393810333</v>
      </c>
      <c r="AD123">
        <f t="shared" si="48"/>
        <v>-418.86913408123155</v>
      </c>
      <c r="AE123">
        <f t="shared" si="56"/>
        <v>113.3565205176693</v>
      </c>
      <c r="AF123">
        <f t="shared" si="49"/>
        <v>-481.89456942824518</v>
      </c>
    </row>
    <row r="124" spans="1:32" x14ac:dyDescent="0.25">
      <c r="A124">
        <v>15296</v>
      </c>
      <c r="B124">
        <v>11024.47</v>
      </c>
      <c r="C124">
        <v>-8.48</v>
      </c>
      <c r="D124">
        <v>-4558.08</v>
      </c>
      <c r="E124">
        <v>89.69</v>
      </c>
      <c r="F124">
        <v>181.93</v>
      </c>
      <c r="H124">
        <f t="shared" si="32"/>
        <v>5512.2349999999997</v>
      </c>
      <c r="I124">
        <f t="shared" si="44"/>
        <v>20.833333333333332</v>
      </c>
      <c r="J124">
        <f t="shared" si="45"/>
        <v>97.222222222222356</v>
      </c>
      <c r="K124">
        <f t="shared" si="33"/>
        <v>1.7638888888888888E-3</v>
      </c>
      <c r="L124">
        <f t="shared" si="34"/>
        <v>2</v>
      </c>
      <c r="M124">
        <v>2</v>
      </c>
      <c r="N124">
        <f t="shared" si="35"/>
        <v>7.0555555555555559E-6</v>
      </c>
      <c r="O124">
        <f t="shared" si="36"/>
        <v>4.2000000000000003E-2</v>
      </c>
      <c r="P124">
        <v>800</v>
      </c>
      <c r="Q124">
        <f t="shared" si="50"/>
        <v>5.2500000000000002E-5</v>
      </c>
      <c r="R124">
        <f t="shared" si="51"/>
        <v>4.7214985069655124E-14</v>
      </c>
      <c r="S124">
        <f t="shared" si="37"/>
        <v>47.840583621828678</v>
      </c>
      <c r="T124">
        <f t="shared" si="57"/>
        <v>7717.128999999999</v>
      </c>
      <c r="U124">
        <f t="shared" si="38"/>
        <v>532.07752344039989</v>
      </c>
      <c r="V124">
        <f t="shared" si="53"/>
        <v>2204.8939999999993</v>
      </c>
      <c r="W124">
        <f t="shared" si="39"/>
        <v>954.71910199999968</v>
      </c>
      <c r="X124">
        <f t="shared" si="54"/>
        <v>636.47940133333316</v>
      </c>
      <c r="Y124">
        <f t="shared" si="47"/>
        <v>-2072.7601749999994</v>
      </c>
      <c r="Z124">
        <f t="shared" si="40"/>
        <v>-373.09683149999989</v>
      </c>
      <c r="AA124" t="s">
        <v>29</v>
      </c>
      <c r="AB124">
        <f t="shared" si="55"/>
        <v>552.49948032407497</v>
      </c>
      <c r="AC124">
        <f t="shared" si="42"/>
        <v>98.404577441560335</v>
      </c>
      <c r="AD124">
        <f t="shared" si="48"/>
        <v>-320.46455663967123</v>
      </c>
      <c r="AE124">
        <f t="shared" si="56"/>
        <v>113.3620732126773</v>
      </c>
      <c r="AF124">
        <f t="shared" si="49"/>
        <v>-368.5324962155679</v>
      </c>
    </row>
    <row r="125" spans="1:32" x14ac:dyDescent="0.25">
      <c r="A125">
        <v>15390</v>
      </c>
      <c r="B125">
        <v>11024.88</v>
      </c>
      <c r="C125">
        <v>-12.13</v>
      </c>
      <c r="D125">
        <v>-4652.01</v>
      </c>
      <c r="E125">
        <v>89.82</v>
      </c>
      <c r="F125">
        <v>182.53</v>
      </c>
      <c r="H125">
        <f t="shared" si="32"/>
        <v>5512.44</v>
      </c>
      <c r="I125">
        <f t="shared" si="44"/>
        <v>20.833333333333332</v>
      </c>
      <c r="J125">
        <f t="shared" si="45"/>
        <v>98.090277777777914</v>
      </c>
      <c r="K125">
        <f t="shared" si="33"/>
        <v>1.7638888888888888E-3</v>
      </c>
      <c r="L125">
        <f t="shared" si="34"/>
        <v>2</v>
      </c>
      <c r="M125">
        <v>2</v>
      </c>
      <c r="N125">
        <f t="shared" si="35"/>
        <v>7.0555555555555559E-6</v>
      </c>
      <c r="O125">
        <f t="shared" si="36"/>
        <v>4.2000000000000003E-2</v>
      </c>
      <c r="P125">
        <v>800</v>
      </c>
      <c r="Q125">
        <f t="shared" si="50"/>
        <v>5.2500000000000002E-5</v>
      </c>
      <c r="R125">
        <f t="shared" si="51"/>
        <v>4.7214985069655124E-14</v>
      </c>
      <c r="S125">
        <f t="shared" si="37"/>
        <v>47.840583621828678</v>
      </c>
      <c r="T125">
        <f t="shared" si="57"/>
        <v>7717.4159999999993</v>
      </c>
      <c r="U125">
        <f t="shared" si="38"/>
        <v>532.09731140159988</v>
      </c>
      <c r="V125">
        <f t="shared" si="53"/>
        <v>2204.9759999999997</v>
      </c>
      <c r="W125">
        <f t="shared" si="39"/>
        <v>954.75460799999985</v>
      </c>
      <c r="X125">
        <f t="shared" si="54"/>
        <v>636.50307199999986</v>
      </c>
      <c r="Y125">
        <f t="shared" si="47"/>
        <v>-1436.2571029999995</v>
      </c>
      <c r="Z125">
        <f t="shared" si="40"/>
        <v>-258.52627853999991</v>
      </c>
      <c r="AA125" t="s">
        <v>29</v>
      </c>
      <c r="AB125">
        <f t="shared" si="55"/>
        <v>552.52002777777864</v>
      </c>
      <c r="AC125">
        <f t="shared" si="42"/>
        <v>98.408237107444592</v>
      </c>
      <c r="AD125">
        <f t="shared" si="48"/>
        <v>-222.05631953222664</v>
      </c>
      <c r="AE125">
        <f t="shared" si="56"/>
        <v>113.36628914777596</v>
      </c>
      <c r="AF125">
        <f t="shared" si="49"/>
        <v>-255.16620706779196</v>
      </c>
    </row>
    <row r="126" spans="1:32" x14ac:dyDescent="0.25">
      <c r="A126">
        <v>15485</v>
      </c>
      <c r="B126">
        <v>11026.92</v>
      </c>
      <c r="C126">
        <v>-15.47</v>
      </c>
      <c r="D126">
        <v>-4746.92</v>
      </c>
      <c r="E126">
        <v>87.72</v>
      </c>
      <c r="F126">
        <v>181.5</v>
      </c>
      <c r="H126">
        <f t="shared" si="32"/>
        <v>5513.46</v>
      </c>
      <c r="I126">
        <f t="shared" si="44"/>
        <v>20.833333333333332</v>
      </c>
      <c r="J126">
        <f t="shared" si="45"/>
        <v>98.958333333333471</v>
      </c>
      <c r="K126">
        <f t="shared" si="33"/>
        <v>1.7638888888888888E-3</v>
      </c>
      <c r="L126">
        <f t="shared" si="34"/>
        <v>2</v>
      </c>
      <c r="M126">
        <v>2</v>
      </c>
      <c r="N126">
        <f t="shared" si="35"/>
        <v>7.0555555555555559E-6</v>
      </c>
      <c r="O126">
        <f t="shared" si="36"/>
        <v>4.2000000000000003E-2</v>
      </c>
      <c r="P126">
        <v>800</v>
      </c>
      <c r="Q126">
        <f t="shared" si="50"/>
        <v>5.2500000000000002E-5</v>
      </c>
      <c r="R126">
        <f t="shared" si="51"/>
        <v>4.7214985069655124E-14</v>
      </c>
      <c r="S126">
        <f t="shared" si="37"/>
        <v>47.840583621828678</v>
      </c>
      <c r="T126">
        <f t="shared" si="57"/>
        <v>7718.8439999999991</v>
      </c>
      <c r="U126">
        <f t="shared" si="38"/>
        <v>532.19576857439995</v>
      </c>
      <c r="V126">
        <f t="shared" si="53"/>
        <v>2205.3839999999991</v>
      </c>
      <c r="W126">
        <f t="shared" si="39"/>
        <v>954.93127199999958</v>
      </c>
      <c r="X126">
        <f t="shared" si="54"/>
        <v>636.62084799999968</v>
      </c>
      <c r="Y126">
        <f t="shared" si="47"/>
        <v>-799.63625499999978</v>
      </c>
      <c r="Z126">
        <f t="shared" si="40"/>
        <v>-143.93452589999995</v>
      </c>
      <c r="AA126" t="s">
        <v>29</v>
      </c>
      <c r="AB126">
        <f t="shared" si="55"/>
        <v>552.62226388888962</v>
      </c>
      <c r="AC126">
        <f t="shared" si="42"/>
        <v>98.426446176722351</v>
      </c>
      <c r="AD126">
        <f t="shared" si="48"/>
        <v>-123.62987335550429</v>
      </c>
      <c r="AE126">
        <f t="shared" si="56"/>
        <v>113.38726599558395</v>
      </c>
      <c r="AF126">
        <f t="shared" si="49"/>
        <v>-141.778941072208</v>
      </c>
    </row>
    <row r="127" spans="1:32" x14ac:dyDescent="0.25">
      <c r="A127">
        <v>15580</v>
      </c>
      <c r="B127">
        <v>11029.11</v>
      </c>
      <c r="C127">
        <v>-19</v>
      </c>
      <c r="D127">
        <v>-4841.83</v>
      </c>
      <c r="E127">
        <v>89.63</v>
      </c>
      <c r="F127">
        <v>182.76</v>
      </c>
      <c r="H127">
        <f t="shared" si="32"/>
        <v>5514.5550000000003</v>
      </c>
      <c r="I127">
        <f t="shared" si="44"/>
        <v>20.833333333333332</v>
      </c>
      <c r="J127">
        <f t="shared" si="45"/>
        <v>99.826388888889028</v>
      </c>
      <c r="K127">
        <f t="shared" si="33"/>
        <v>1.7638888888888888E-3</v>
      </c>
      <c r="L127">
        <f t="shared" si="34"/>
        <v>2</v>
      </c>
      <c r="M127">
        <v>2</v>
      </c>
      <c r="N127">
        <f t="shared" si="35"/>
        <v>7.0555555555555559E-6</v>
      </c>
      <c r="O127">
        <f t="shared" si="36"/>
        <v>4.2000000000000003E-2</v>
      </c>
      <c r="P127">
        <v>800</v>
      </c>
      <c r="Q127">
        <f t="shared" si="50"/>
        <v>5.2500000000000002E-5</v>
      </c>
      <c r="R127">
        <f t="shared" si="51"/>
        <v>4.7214985069655124E-14</v>
      </c>
      <c r="S127">
        <f t="shared" si="37"/>
        <v>47.840583621828678</v>
      </c>
      <c r="T127">
        <f t="shared" si="57"/>
        <v>7720.3769999999995</v>
      </c>
      <c r="U127">
        <f t="shared" si="38"/>
        <v>532.30146524519989</v>
      </c>
      <c r="V127">
        <f t="shared" si="53"/>
        <v>2205.8219999999992</v>
      </c>
      <c r="W127">
        <f t="shared" si="39"/>
        <v>955.1209259999996</v>
      </c>
      <c r="X127">
        <f t="shared" si="54"/>
        <v>636.74728399999969</v>
      </c>
      <c r="Y127">
        <f t="shared" si="47"/>
        <v>-162.88897100000008</v>
      </c>
      <c r="Z127">
        <f t="shared" si="40"/>
        <v>-29.320014780000015</v>
      </c>
      <c r="AA127" t="s">
        <v>29</v>
      </c>
      <c r="AB127">
        <f t="shared" si="55"/>
        <v>552.73201736111184</v>
      </c>
      <c r="AC127">
        <f t="shared" si="42"/>
        <v>98.445994148152906</v>
      </c>
      <c r="AD127">
        <f t="shared" si="48"/>
        <v>-25.183879207351382</v>
      </c>
      <c r="AE127">
        <f t="shared" si="56"/>
        <v>113.40978525867195</v>
      </c>
      <c r="AF127">
        <f t="shared" si="49"/>
        <v>-28.369155813536054</v>
      </c>
    </row>
    <row r="128" spans="1:32" x14ac:dyDescent="0.25">
      <c r="A128">
        <v>15675</v>
      </c>
      <c r="B128">
        <v>11028.19</v>
      </c>
      <c r="C128">
        <v>-23.88</v>
      </c>
      <c r="D128">
        <v>-4936.6899999999996</v>
      </c>
      <c r="E128">
        <v>91.48</v>
      </c>
      <c r="F128">
        <v>183.12</v>
      </c>
      <c r="H128">
        <f t="shared" si="32"/>
        <v>5514.0950000000003</v>
      </c>
      <c r="I128">
        <f t="shared" si="44"/>
        <v>20.833333333333332</v>
      </c>
      <c r="J128">
        <f t="shared" si="45"/>
        <v>100.69444444444458</v>
      </c>
      <c r="K128">
        <f t="shared" si="33"/>
        <v>1.7638888888888888E-3</v>
      </c>
      <c r="L128">
        <f t="shared" si="34"/>
        <v>2</v>
      </c>
      <c r="M128">
        <v>2</v>
      </c>
      <c r="N128">
        <f t="shared" si="35"/>
        <v>7.0555555555555559E-6</v>
      </c>
      <c r="O128">
        <f t="shared" si="36"/>
        <v>4.2000000000000003E-2</v>
      </c>
      <c r="P128">
        <v>800</v>
      </c>
      <c r="Q128">
        <f t="shared" si="50"/>
        <v>5.2500000000000002E-5</v>
      </c>
      <c r="R128">
        <f t="shared" si="51"/>
        <v>4.7214985069655124E-14</v>
      </c>
      <c r="S128">
        <f t="shared" si="37"/>
        <v>47.840583621828678</v>
      </c>
      <c r="T128">
        <f t="shared" si="57"/>
        <v>7719.7330000000002</v>
      </c>
      <c r="U128">
        <f t="shared" si="38"/>
        <v>532.25706299080002</v>
      </c>
      <c r="V128">
        <f t="shared" si="53"/>
        <v>2205.6379999999999</v>
      </c>
      <c r="W128">
        <f t="shared" si="39"/>
        <v>955.04125399999998</v>
      </c>
      <c r="X128">
        <f t="shared" si="54"/>
        <v>636.69416933333332</v>
      </c>
      <c r="Y128">
        <f t="shared" si="47"/>
        <v>473.80519833333324</v>
      </c>
      <c r="Z128">
        <f t="shared" si="40"/>
        <v>85.284935699999977</v>
      </c>
      <c r="AA128" t="s">
        <v>29</v>
      </c>
      <c r="AB128">
        <f t="shared" si="55"/>
        <v>552.68591087963057</v>
      </c>
      <c r="AC128">
        <f t="shared" si="42"/>
        <v>98.437782214949237</v>
      </c>
      <c r="AD128">
        <f t="shared" si="48"/>
        <v>73.253903007597856</v>
      </c>
      <c r="AE128">
        <f t="shared" si="56"/>
        <v>113.40032511162131</v>
      </c>
      <c r="AF128">
        <f t="shared" si="49"/>
        <v>85.03116929808526</v>
      </c>
    </row>
    <row r="129" spans="1:32" x14ac:dyDescent="0.25">
      <c r="A129">
        <v>15770</v>
      </c>
      <c r="B129">
        <v>11026.84</v>
      </c>
      <c r="C129">
        <v>-29.16</v>
      </c>
      <c r="D129">
        <v>-5031.53</v>
      </c>
      <c r="E129">
        <v>90.15</v>
      </c>
      <c r="F129">
        <v>183.26</v>
      </c>
      <c r="H129">
        <f t="shared" si="32"/>
        <v>5513.42</v>
      </c>
      <c r="I129">
        <f t="shared" si="44"/>
        <v>20.833333333333332</v>
      </c>
      <c r="J129">
        <f t="shared" si="45"/>
        <v>101.56250000000014</v>
      </c>
      <c r="K129">
        <f t="shared" si="33"/>
        <v>1.7638888888888888E-3</v>
      </c>
      <c r="L129">
        <f t="shared" si="34"/>
        <v>2</v>
      </c>
      <c r="M129">
        <v>2</v>
      </c>
      <c r="N129">
        <f t="shared" si="35"/>
        <v>7.0555555555555559E-6</v>
      </c>
      <c r="O129">
        <f t="shared" si="36"/>
        <v>4.2000000000000003E-2</v>
      </c>
      <c r="P129">
        <v>800</v>
      </c>
      <c r="Q129">
        <f t="shared" si="50"/>
        <v>5.2500000000000002E-5</v>
      </c>
      <c r="R129">
        <f t="shared" si="51"/>
        <v>4.7214985069655124E-14</v>
      </c>
      <c r="S129">
        <f t="shared" si="37"/>
        <v>47.840583621828678</v>
      </c>
      <c r="T129">
        <f t="shared" si="57"/>
        <v>7718.7879999999996</v>
      </c>
      <c r="U129">
        <f t="shared" si="38"/>
        <v>532.1919075088</v>
      </c>
      <c r="V129">
        <f t="shared" si="53"/>
        <v>2205.3679999999995</v>
      </c>
      <c r="W129">
        <f t="shared" si="39"/>
        <v>954.92434399999979</v>
      </c>
      <c r="X129">
        <f t="shared" si="54"/>
        <v>636.61622933333319</v>
      </c>
      <c r="Y129">
        <f t="shared" si="47"/>
        <v>1110.4214276666664</v>
      </c>
      <c r="Z129">
        <f t="shared" si="40"/>
        <v>199.87585697999995</v>
      </c>
      <c r="AA129" t="s">
        <v>29</v>
      </c>
      <c r="AB129">
        <f t="shared" si="55"/>
        <v>552.61825462963054</v>
      </c>
      <c r="AC129">
        <f t="shared" si="42"/>
        <v>98.425732095574233</v>
      </c>
      <c r="AD129">
        <f t="shared" si="48"/>
        <v>171.67963510317207</v>
      </c>
      <c r="AE129">
        <f t="shared" si="56"/>
        <v>113.3864433741013</v>
      </c>
      <c r="AF129">
        <f t="shared" si="49"/>
        <v>198.41761267218658</v>
      </c>
    </row>
    <row r="130" spans="1:32" x14ac:dyDescent="0.25">
      <c r="A130">
        <v>15864</v>
      </c>
      <c r="B130">
        <v>11028.26</v>
      </c>
      <c r="C130">
        <v>-32.69</v>
      </c>
      <c r="D130">
        <v>-5125.45</v>
      </c>
      <c r="E130">
        <v>88.12</v>
      </c>
      <c r="F130">
        <v>181.04</v>
      </c>
      <c r="H130">
        <f t="shared" si="32"/>
        <v>5514.13</v>
      </c>
      <c r="I130">
        <f t="shared" si="44"/>
        <v>20.833333333333332</v>
      </c>
      <c r="J130">
        <f t="shared" si="45"/>
        <v>102.4305555555557</v>
      </c>
      <c r="K130">
        <f t="shared" si="33"/>
        <v>1.7638888888888888E-3</v>
      </c>
      <c r="L130">
        <f t="shared" si="34"/>
        <v>2</v>
      </c>
      <c r="M130">
        <v>2</v>
      </c>
      <c r="N130">
        <f t="shared" si="35"/>
        <v>7.0555555555555559E-6</v>
      </c>
      <c r="O130">
        <f t="shared" si="36"/>
        <v>4.2000000000000003E-2</v>
      </c>
      <c r="P130">
        <v>800</v>
      </c>
      <c r="Q130">
        <f t="shared" si="50"/>
        <v>5.2500000000000002E-5</v>
      </c>
      <c r="R130">
        <f t="shared" si="51"/>
        <v>4.7214985069655124E-14</v>
      </c>
      <c r="S130">
        <f t="shared" si="37"/>
        <v>47.840583621828678</v>
      </c>
      <c r="T130">
        <f t="shared" si="57"/>
        <v>7719.7819999999992</v>
      </c>
      <c r="U130">
        <f t="shared" si="38"/>
        <v>532.26044142319995</v>
      </c>
      <c r="V130">
        <f t="shared" si="53"/>
        <v>2205.6519999999991</v>
      </c>
      <c r="W130">
        <f t="shared" si="39"/>
        <v>955.04731599999957</v>
      </c>
      <c r="X130">
        <f t="shared" si="54"/>
        <v>636.69821066666634</v>
      </c>
      <c r="Y130">
        <f t="shared" si="47"/>
        <v>1747.1196383333327</v>
      </c>
      <c r="Z130">
        <f t="shared" si="40"/>
        <v>314.48153489999987</v>
      </c>
      <c r="AA130" t="s">
        <v>29</v>
      </c>
      <c r="AB130">
        <f t="shared" si="55"/>
        <v>552.68941898148216</v>
      </c>
      <c r="AC130">
        <f t="shared" si="42"/>
        <v>98.438407035953816</v>
      </c>
      <c r="AD130">
        <f t="shared" si="48"/>
        <v>270.11804213912592</v>
      </c>
      <c r="AE130">
        <f t="shared" si="56"/>
        <v>113.40104490541859</v>
      </c>
      <c r="AF130">
        <f t="shared" si="49"/>
        <v>311.81865757760517</v>
      </c>
    </row>
    <row r="131" spans="1:32" x14ac:dyDescent="0.25">
      <c r="A131">
        <v>15958</v>
      </c>
      <c r="B131">
        <v>11030.46</v>
      </c>
      <c r="C131">
        <v>-34.85</v>
      </c>
      <c r="D131">
        <v>-5219.3900000000003</v>
      </c>
      <c r="E131">
        <v>89.2</v>
      </c>
      <c r="F131">
        <v>181.6</v>
      </c>
      <c r="H131">
        <f t="shared" si="32"/>
        <v>5515.23</v>
      </c>
      <c r="I131">
        <f t="shared" si="44"/>
        <v>20.833333333333332</v>
      </c>
      <c r="J131">
        <f t="shared" si="45"/>
        <v>103.29861111111126</v>
      </c>
      <c r="K131">
        <f t="shared" si="33"/>
        <v>1.7638888888888888E-3</v>
      </c>
      <c r="L131">
        <f t="shared" si="34"/>
        <v>2</v>
      </c>
      <c r="M131">
        <v>2</v>
      </c>
      <c r="N131">
        <f t="shared" si="35"/>
        <v>7.0555555555555559E-6</v>
      </c>
      <c r="O131">
        <f t="shared" si="36"/>
        <v>4.2000000000000003E-2</v>
      </c>
      <c r="P131">
        <v>800</v>
      </c>
      <c r="Q131">
        <f t="shared" si="50"/>
        <v>5.2500000000000002E-5</v>
      </c>
      <c r="R131">
        <f t="shared" si="51"/>
        <v>4.7214985069655124E-14</v>
      </c>
      <c r="S131">
        <f t="shared" si="37"/>
        <v>47.840583621828678</v>
      </c>
      <c r="T131">
        <f t="shared" si="57"/>
        <v>7721.3219999999992</v>
      </c>
      <c r="U131">
        <f t="shared" si="38"/>
        <v>532.36662072719992</v>
      </c>
      <c r="V131">
        <f t="shared" si="53"/>
        <v>2206.0919999999996</v>
      </c>
      <c r="W131">
        <f t="shared" si="39"/>
        <v>955.23783599999979</v>
      </c>
      <c r="X131">
        <f t="shared" si="54"/>
        <v>636.82522399999982</v>
      </c>
      <c r="Y131">
        <f t="shared" si="47"/>
        <v>2383.9448623333324</v>
      </c>
      <c r="Z131">
        <f t="shared" si="40"/>
        <v>429.11007521999983</v>
      </c>
      <c r="AA131" t="s">
        <v>29</v>
      </c>
      <c r="AB131">
        <f t="shared" si="55"/>
        <v>552.79967361111198</v>
      </c>
      <c r="AC131">
        <f t="shared" si="42"/>
        <v>98.458044267527924</v>
      </c>
      <c r="AD131">
        <f t="shared" si="48"/>
        <v>368.57608640665387</v>
      </c>
      <c r="AE131">
        <f t="shared" si="56"/>
        <v>113.42366699619197</v>
      </c>
      <c r="AF131">
        <f t="shared" si="49"/>
        <v>425.24232457379713</v>
      </c>
    </row>
    <row r="132" spans="1:32" x14ac:dyDescent="0.25">
      <c r="A132">
        <v>16053</v>
      </c>
      <c r="B132">
        <v>11030.13</v>
      </c>
      <c r="C132">
        <v>-38.25</v>
      </c>
      <c r="D132">
        <v>-5314.33</v>
      </c>
      <c r="E132">
        <v>91.2</v>
      </c>
      <c r="F132">
        <v>182.5</v>
      </c>
      <c r="H132">
        <f t="shared" si="32"/>
        <v>5515.0649999999996</v>
      </c>
      <c r="I132">
        <f t="shared" si="44"/>
        <v>20.833333333333332</v>
      </c>
      <c r="J132">
        <f t="shared" si="45"/>
        <v>104.16666666666681</v>
      </c>
      <c r="K132">
        <f t="shared" si="33"/>
        <v>1.7638888888888888E-3</v>
      </c>
      <c r="L132">
        <f t="shared" si="34"/>
        <v>2</v>
      </c>
      <c r="M132">
        <v>2</v>
      </c>
      <c r="N132">
        <f t="shared" si="35"/>
        <v>7.0555555555555559E-6</v>
      </c>
      <c r="O132">
        <f t="shared" si="36"/>
        <v>4.2000000000000003E-2</v>
      </c>
      <c r="P132">
        <v>800</v>
      </c>
      <c r="Q132">
        <f t="shared" si="50"/>
        <v>5.2500000000000002E-5</v>
      </c>
      <c r="R132">
        <f t="shared" si="51"/>
        <v>4.7214985069655124E-14</v>
      </c>
      <c r="S132">
        <f t="shared" si="37"/>
        <v>47.840583621828678</v>
      </c>
      <c r="T132">
        <f t="shared" si="57"/>
        <v>7721.0909999999985</v>
      </c>
      <c r="U132">
        <f t="shared" si="38"/>
        <v>532.35069383159987</v>
      </c>
      <c r="V132">
        <f t="shared" si="53"/>
        <v>2206.0259999999989</v>
      </c>
      <c r="W132">
        <f t="shared" si="39"/>
        <v>955.20925799999952</v>
      </c>
      <c r="X132">
        <f t="shared" si="54"/>
        <v>636.80617199999972</v>
      </c>
      <c r="Y132">
        <f t="shared" si="47"/>
        <v>3020.751034333332</v>
      </c>
      <c r="Z132">
        <f t="shared" si="40"/>
        <v>543.73518617999969</v>
      </c>
      <c r="AA132" t="s">
        <v>29</v>
      </c>
      <c r="AB132">
        <f t="shared" si="55"/>
        <v>552.78313541666739</v>
      </c>
      <c r="AC132">
        <f t="shared" si="42"/>
        <v>98.455098682791785</v>
      </c>
      <c r="AD132">
        <f t="shared" si="48"/>
        <v>467.03118508944567</v>
      </c>
      <c r="AE132">
        <f t="shared" si="56"/>
        <v>113.42027368257592</v>
      </c>
      <c r="AF132">
        <f t="shared" si="49"/>
        <v>538.66259825637303</v>
      </c>
    </row>
    <row r="133" spans="1:32" x14ac:dyDescent="0.25">
      <c r="A133">
        <v>16148</v>
      </c>
      <c r="B133">
        <v>11028.88</v>
      </c>
      <c r="C133">
        <v>-41.66</v>
      </c>
      <c r="D133">
        <v>-5409.25</v>
      </c>
      <c r="E133">
        <v>90.31</v>
      </c>
      <c r="F133">
        <v>181.62</v>
      </c>
      <c r="H133">
        <f t="shared" si="32"/>
        <v>5514.44</v>
      </c>
      <c r="I133">
        <f t="shared" si="44"/>
        <v>20.833333333333332</v>
      </c>
      <c r="J133">
        <f t="shared" si="45"/>
        <v>105.03472222222237</v>
      </c>
      <c r="K133">
        <f t="shared" si="33"/>
        <v>1.7638888888888888E-3</v>
      </c>
      <c r="L133">
        <f t="shared" si="34"/>
        <v>2</v>
      </c>
      <c r="M133">
        <v>2</v>
      </c>
      <c r="N133">
        <f t="shared" si="35"/>
        <v>7.0555555555555559E-6</v>
      </c>
      <c r="O133">
        <f t="shared" si="36"/>
        <v>4.2000000000000003E-2</v>
      </c>
      <c r="P133">
        <v>800</v>
      </c>
      <c r="Q133">
        <f t="shared" si="50"/>
        <v>5.2500000000000002E-5</v>
      </c>
      <c r="R133">
        <f t="shared" si="51"/>
        <v>4.7214985069655124E-14</v>
      </c>
      <c r="S133">
        <f t="shared" si="37"/>
        <v>47.840583621828678</v>
      </c>
      <c r="T133">
        <f t="shared" si="57"/>
        <v>7720.2159999999985</v>
      </c>
      <c r="U133">
        <f t="shared" si="38"/>
        <v>532.29036468159984</v>
      </c>
      <c r="V133">
        <f t="shared" si="53"/>
        <v>2205.7759999999989</v>
      </c>
      <c r="W133">
        <f t="shared" si="39"/>
        <v>955.10100799999952</v>
      </c>
      <c r="X133">
        <f t="shared" si="54"/>
        <v>636.73400533333302</v>
      </c>
      <c r="Y133">
        <f t="shared" si="47"/>
        <v>3657.4850396666652</v>
      </c>
      <c r="Z133">
        <f t="shared" si="40"/>
        <v>658.34730713999977</v>
      </c>
      <c r="AA133" t="s">
        <v>29</v>
      </c>
      <c r="AB133">
        <f t="shared" si="55"/>
        <v>552.72049074074152</v>
      </c>
      <c r="AC133">
        <f t="shared" si="42"/>
        <v>98.443941164851992</v>
      </c>
      <c r="AD133">
        <f t="shared" si="48"/>
        <v>565.47512625429772</v>
      </c>
      <c r="AE133">
        <f t="shared" si="56"/>
        <v>113.40742022190929</v>
      </c>
      <c r="AF133">
        <f t="shared" si="49"/>
        <v>652.07001847828235</v>
      </c>
    </row>
    <row r="134" spans="1:32" x14ac:dyDescent="0.25">
      <c r="A134">
        <v>16242</v>
      </c>
      <c r="B134">
        <v>11031.48</v>
      </c>
      <c r="C134">
        <v>-44</v>
      </c>
      <c r="D134">
        <v>-5503.17</v>
      </c>
      <c r="E134">
        <v>86.51</v>
      </c>
      <c r="F134">
        <v>181.23</v>
      </c>
      <c r="H134">
        <f t="shared" si="32"/>
        <v>5515.74</v>
      </c>
      <c r="I134">
        <f t="shared" si="44"/>
        <v>20.833333333333332</v>
      </c>
      <c r="J134">
        <f t="shared" si="45"/>
        <v>105.90277777777793</v>
      </c>
      <c r="K134">
        <f t="shared" si="33"/>
        <v>1.7638888888888888E-3</v>
      </c>
      <c r="L134">
        <f t="shared" si="34"/>
        <v>2</v>
      </c>
      <c r="M134">
        <v>2</v>
      </c>
      <c r="N134">
        <f t="shared" si="35"/>
        <v>7.0555555555555559E-6</v>
      </c>
      <c r="O134">
        <f t="shared" si="36"/>
        <v>4.2000000000000003E-2</v>
      </c>
      <c r="P134">
        <v>800</v>
      </c>
      <c r="Q134">
        <f t="shared" si="50"/>
        <v>5.2500000000000002E-5</v>
      </c>
      <c r="R134">
        <f t="shared" si="51"/>
        <v>4.7214985069655124E-14</v>
      </c>
      <c r="S134">
        <f t="shared" si="37"/>
        <v>47.840583621828678</v>
      </c>
      <c r="T134">
        <f t="shared" si="57"/>
        <v>7722.0359999999991</v>
      </c>
      <c r="U134">
        <f t="shared" si="38"/>
        <v>532.41584931359989</v>
      </c>
      <c r="V134">
        <f t="shared" si="53"/>
        <v>2206.2959999999994</v>
      </c>
      <c r="W134">
        <f t="shared" si="39"/>
        <v>955.32616799999971</v>
      </c>
      <c r="X134">
        <f t="shared" si="54"/>
        <v>636.88411199999985</v>
      </c>
      <c r="Y134">
        <f t="shared" si="47"/>
        <v>4294.3691516666649</v>
      </c>
      <c r="Z134">
        <f t="shared" si="40"/>
        <v>772.98644729999967</v>
      </c>
      <c r="AA134" t="s">
        <v>29</v>
      </c>
      <c r="AB134">
        <f t="shared" si="55"/>
        <v>552.85079166666753</v>
      </c>
      <c r="AC134">
        <f t="shared" si="42"/>
        <v>98.467148802166818</v>
      </c>
      <c r="AD134">
        <f t="shared" si="48"/>
        <v>663.9422750564645</v>
      </c>
      <c r="AE134">
        <f t="shared" si="56"/>
        <v>113.43415542009596</v>
      </c>
      <c r="AF134">
        <f t="shared" si="49"/>
        <v>765.50417389837833</v>
      </c>
    </row>
    <row r="135" spans="1:32" x14ac:dyDescent="0.25">
      <c r="A135">
        <v>16338</v>
      </c>
      <c r="B135">
        <v>11037.81</v>
      </c>
      <c r="C135">
        <v>-45.79</v>
      </c>
      <c r="D135">
        <v>-5598.95</v>
      </c>
      <c r="E135">
        <v>85.93</v>
      </c>
      <c r="F135">
        <v>180.91</v>
      </c>
      <c r="H135">
        <f t="shared" si="32"/>
        <v>5518.9049999999997</v>
      </c>
      <c r="I135">
        <f t="shared" si="44"/>
        <v>20.833333333333332</v>
      </c>
      <c r="J135">
        <f t="shared" si="45"/>
        <v>106.77083333333348</v>
      </c>
      <c r="K135">
        <f t="shared" si="33"/>
        <v>1.7638888888888888E-3</v>
      </c>
      <c r="L135">
        <f t="shared" si="34"/>
        <v>2</v>
      </c>
      <c r="M135">
        <v>2</v>
      </c>
      <c r="N135">
        <f t="shared" si="35"/>
        <v>7.0555555555555559E-6</v>
      </c>
      <c r="O135">
        <f t="shared" si="36"/>
        <v>4.2000000000000003E-2</v>
      </c>
      <c r="P135">
        <v>800</v>
      </c>
      <c r="Q135">
        <f t="shared" si="50"/>
        <v>5.2500000000000002E-5</v>
      </c>
      <c r="R135">
        <f t="shared" si="51"/>
        <v>4.7214985069655124E-14</v>
      </c>
      <c r="S135">
        <f t="shared" si="37"/>
        <v>47.840583621828678</v>
      </c>
      <c r="T135">
        <f t="shared" si="57"/>
        <v>7726.4669999999987</v>
      </c>
      <c r="U135">
        <f t="shared" si="38"/>
        <v>532.72135612919988</v>
      </c>
      <c r="V135">
        <f t="shared" si="53"/>
        <v>2207.561999999999</v>
      </c>
      <c r="W135">
        <f t="shared" si="39"/>
        <v>955.8743459999996</v>
      </c>
      <c r="X135">
        <f t="shared" si="54"/>
        <v>637.24956399999974</v>
      </c>
      <c r="Y135">
        <f t="shared" si="47"/>
        <v>4931.6187156666647</v>
      </c>
      <c r="Z135">
        <f t="shared" si="40"/>
        <v>887.69136881999964</v>
      </c>
      <c r="AA135" t="s">
        <v>29</v>
      </c>
      <c r="AB135">
        <f t="shared" si="55"/>
        <v>553.16802430555629</v>
      </c>
      <c r="AC135">
        <f t="shared" si="42"/>
        <v>98.523650473014015</v>
      </c>
      <c r="AD135">
        <f t="shared" si="48"/>
        <v>762.46592552947845</v>
      </c>
      <c r="AE135">
        <f t="shared" si="56"/>
        <v>113.49924534491194</v>
      </c>
      <c r="AF135">
        <f t="shared" si="49"/>
        <v>879.0034192432903</v>
      </c>
    </row>
    <row r="136" spans="1:32" x14ac:dyDescent="0.25">
      <c r="A136">
        <v>16433</v>
      </c>
      <c r="B136">
        <v>11043.84</v>
      </c>
      <c r="C136">
        <v>-47.25</v>
      </c>
      <c r="D136">
        <v>-5693.74</v>
      </c>
      <c r="E136">
        <v>86.79</v>
      </c>
      <c r="F136">
        <v>180.86</v>
      </c>
      <c r="H136">
        <f t="shared" si="32"/>
        <v>5521.92</v>
      </c>
      <c r="I136">
        <f t="shared" si="44"/>
        <v>20.833333333333332</v>
      </c>
      <c r="J136">
        <f t="shared" si="45"/>
        <v>107.63888888888904</v>
      </c>
      <c r="K136">
        <f t="shared" si="33"/>
        <v>1.7638888888888888E-3</v>
      </c>
      <c r="L136">
        <f t="shared" si="34"/>
        <v>2</v>
      </c>
      <c r="M136">
        <v>2</v>
      </c>
      <c r="N136">
        <f t="shared" si="35"/>
        <v>7.0555555555555559E-6</v>
      </c>
      <c r="O136">
        <f t="shared" si="36"/>
        <v>4.2000000000000003E-2</v>
      </c>
      <c r="P136">
        <v>800</v>
      </c>
      <c r="Q136">
        <f t="shared" si="50"/>
        <v>5.2500000000000002E-5</v>
      </c>
      <c r="R136">
        <f t="shared" si="51"/>
        <v>4.7214985069655124E-14</v>
      </c>
      <c r="S136">
        <f t="shared" si="37"/>
        <v>47.840583621828678</v>
      </c>
      <c r="T136">
        <f t="shared" si="57"/>
        <v>7730.6879999999992</v>
      </c>
      <c r="U136">
        <f t="shared" si="38"/>
        <v>533.01238394879988</v>
      </c>
      <c r="V136">
        <f t="shared" si="53"/>
        <v>2208.7679999999991</v>
      </c>
      <c r="W136">
        <f t="shared" si="39"/>
        <v>956.39654399999961</v>
      </c>
      <c r="X136">
        <f t="shared" si="54"/>
        <v>637.5976959999997</v>
      </c>
      <c r="Y136">
        <f t="shared" si="47"/>
        <v>5569.2164116666645</v>
      </c>
      <c r="Z136">
        <f t="shared" si="40"/>
        <v>1002.4589540999996</v>
      </c>
      <c r="AA136" t="s">
        <v>29</v>
      </c>
      <c r="AB136">
        <f t="shared" si="55"/>
        <v>553.47022222222301</v>
      </c>
      <c r="AC136">
        <f t="shared" si="42"/>
        <v>98.577474339555692</v>
      </c>
      <c r="AD136">
        <f t="shared" si="48"/>
        <v>861.04339986903415</v>
      </c>
      <c r="AE136">
        <f t="shared" si="56"/>
        <v>113.56125043916795</v>
      </c>
      <c r="AF136">
        <f t="shared" si="49"/>
        <v>992.5646696824582</v>
      </c>
    </row>
    <row r="137" spans="1:32" x14ac:dyDescent="0.25">
      <c r="A137">
        <v>16528</v>
      </c>
      <c r="B137">
        <v>11047.76</v>
      </c>
      <c r="C137">
        <v>-47.39</v>
      </c>
      <c r="D137">
        <v>-5788.65</v>
      </c>
      <c r="E137">
        <v>88.49</v>
      </c>
      <c r="F137">
        <v>179.31</v>
      </c>
      <c r="H137">
        <f t="shared" si="32"/>
        <v>5523.88</v>
      </c>
      <c r="I137">
        <f t="shared" si="44"/>
        <v>20.833333333333332</v>
      </c>
      <c r="J137">
        <f t="shared" si="45"/>
        <v>108.5069444444446</v>
      </c>
      <c r="K137">
        <f t="shared" si="33"/>
        <v>1.7638888888888888E-3</v>
      </c>
      <c r="L137">
        <f t="shared" si="34"/>
        <v>4.5258043259448065E-2</v>
      </c>
      <c r="M137">
        <f t="shared" si="46"/>
        <v>4.5258043259448065E-2</v>
      </c>
      <c r="N137">
        <f t="shared" si="35"/>
        <v>1.5966031927638622E-7</v>
      </c>
      <c r="O137">
        <f t="shared" si="36"/>
        <v>4.2000000000000003E-2</v>
      </c>
      <c r="P137">
        <v>800</v>
      </c>
      <c r="Q137">
        <f t="shared" si="50"/>
        <v>5.2500000000000002E-5</v>
      </c>
      <c r="R137">
        <f t="shared" si="51"/>
        <v>1.0684289183883229E-15</v>
      </c>
      <c r="S137">
        <f t="shared" si="37"/>
        <v>1.0825856015569824</v>
      </c>
      <c r="T137">
        <f t="shared" si="57"/>
        <v>7733.4319999999998</v>
      </c>
      <c r="U137">
        <f t="shared" si="38"/>
        <v>533.2015761632</v>
      </c>
      <c r="V137">
        <f t="shared" si="53"/>
        <v>2209.5519999999997</v>
      </c>
      <c r="W137">
        <f t="shared" si="39"/>
        <v>956.73601599999984</v>
      </c>
      <c r="X137">
        <f t="shared" si="54"/>
        <v>14.43333333333333</v>
      </c>
      <c r="Y137">
        <f t="shared" si="47"/>
        <v>5583.6497449999979</v>
      </c>
      <c r="Z137">
        <f t="shared" si="40"/>
        <v>1005.0569540999995</v>
      </c>
      <c r="AA137" t="s">
        <v>29</v>
      </c>
      <c r="AB137">
        <f t="shared" si="55"/>
        <v>12.528935185185205</v>
      </c>
      <c r="AC137">
        <f t="shared" si="42"/>
        <v>2.2315035879629663</v>
      </c>
      <c r="AD137">
        <f t="shared" si="48"/>
        <v>863.27490345699709</v>
      </c>
      <c r="AE137">
        <f t="shared" si="56"/>
        <v>2.5706921333333326</v>
      </c>
      <c r="AF137">
        <f t="shared" si="49"/>
        <v>995.1353618157915</v>
      </c>
    </row>
    <row r="138" spans="1:32" x14ac:dyDescent="0.25">
      <c r="A138">
        <v>16623</v>
      </c>
      <c r="B138">
        <v>11050.97</v>
      </c>
      <c r="C138">
        <v>-46.52</v>
      </c>
      <c r="D138">
        <v>-5883.6</v>
      </c>
      <c r="E138">
        <v>87.63</v>
      </c>
      <c r="F138">
        <v>179.63</v>
      </c>
      <c r="H138">
        <f t="shared" si="32"/>
        <v>5525.4849999999997</v>
      </c>
      <c r="I138">
        <f t="shared" si="44"/>
        <v>20.833333333333332</v>
      </c>
      <c r="J138">
        <f t="shared" si="45"/>
        <v>109.37500000000016</v>
      </c>
      <c r="K138">
        <f t="shared" si="33"/>
        <v>1.7638888888888888E-3</v>
      </c>
      <c r="L138">
        <f t="shared" si="34"/>
        <v>4.5244897054285735E-2</v>
      </c>
      <c r="M138">
        <f t="shared" si="46"/>
        <v>4.5244897054285735E-2</v>
      </c>
      <c r="N138">
        <f t="shared" si="35"/>
        <v>1.5961394238595243E-7</v>
      </c>
      <c r="O138">
        <f t="shared" si="36"/>
        <v>4.2000000000000003E-2</v>
      </c>
      <c r="P138">
        <v>800</v>
      </c>
      <c r="Q138">
        <f t="shared" si="50"/>
        <v>5.2500000000000002E-5</v>
      </c>
      <c r="R138">
        <f t="shared" si="51"/>
        <v>1.0681185694480918E-15</v>
      </c>
      <c r="S138">
        <f t="shared" si="37"/>
        <v>1.0822711404932932</v>
      </c>
      <c r="T138">
        <f t="shared" si="57"/>
        <v>7735.6789999999992</v>
      </c>
      <c r="U138">
        <f t="shared" si="38"/>
        <v>533.35650142039992</v>
      </c>
      <c r="V138">
        <f t="shared" si="53"/>
        <v>2210.1939999999995</v>
      </c>
      <c r="W138">
        <f t="shared" si="39"/>
        <v>957.01400199999978</v>
      </c>
      <c r="X138">
        <f t="shared" si="54"/>
        <v>14.43333333333333</v>
      </c>
      <c r="Y138">
        <f t="shared" si="47"/>
        <v>5598.0830783333313</v>
      </c>
      <c r="Z138">
        <f t="shared" si="40"/>
        <v>1007.6549540999996</v>
      </c>
      <c r="AA138" t="s">
        <v>29</v>
      </c>
      <c r="AB138">
        <f t="shared" si="55"/>
        <v>12.528935185185205</v>
      </c>
      <c r="AC138">
        <f t="shared" si="42"/>
        <v>2.2315035879629663</v>
      </c>
      <c r="AD138">
        <f t="shared" si="48"/>
        <v>865.50640704496004</v>
      </c>
      <c r="AE138">
        <f t="shared" si="56"/>
        <v>2.5706921333333326</v>
      </c>
      <c r="AF138">
        <f t="shared" si="49"/>
        <v>997.70605394912479</v>
      </c>
    </row>
    <row r="139" spans="1:32" x14ac:dyDescent="0.25">
      <c r="A139">
        <v>16719</v>
      </c>
      <c r="B139">
        <v>11053.99</v>
      </c>
      <c r="C139">
        <v>-45.43</v>
      </c>
      <c r="D139">
        <v>-5979.54</v>
      </c>
      <c r="E139">
        <v>88.77</v>
      </c>
      <c r="F139">
        <v>179.07</v>
      </c>
      <c r="H139">
        <f t="shared" si="32"/>
        <v>5526.9949999999999</v>
      </c>
      <c r="I139">
        <f t="shared" si="44"/>
        <v>20.833333333333332</v>
      </c>
      <c r="J139">
        <f t="shared" si="45"/>
        <v>110.24305555555571</v>
      </c>
      <c r="K139">
        <f t="shared" si="33"/>
        <v>1.7638888888888888E-3</v>
      </c>
      <c r="L139">
        <f t="shared" si="34"/>
        <v>4.5232535944034688E-2</v>
      </c>
      <c r="M139">
        <f t="shared" si="46"/>
        <v>4.5232535944034688E-2</v>
      </c>
      <c r="N139">
        <f t="shared" si="35"/>
        <v>1.5957033513590015E-7</v>
      </c>
      <c r="O139">
        <f t="shared" si="36"/>
        <v>4.2000000000000003E-2</v>
      </c>
      <c r="P139">
        <v>800</v>
      </c>
      <c r="Q139">
        <f t="shared" si="50"/>
        <v>5.2500000000000002E-5</v>
      </c>
      <c r="R139">
        <f t="shared" si="51"/>
        <v>1.0678267546301181E-15</v>
      </c>
      <c r="S139">
        <f t="shared" si="37"/>
        <v>1.0819754591289814</v>
      </c>
      <c r="T139">
        <f t="shared" si="57"/>
        <v>7737.7929999999997</v>
      </c>
      <c r="U139">
        <f t="shared" si="38"/>
        <v>533.50225664679999</v>
      </c>
      <c r="V139">
        <f t="shared" si="53"/>
        <v>2210.7979999999998</v>
      </c>
      <c r="W139">
        <f t="shared" si="39"/>
        <v>957.27553399999988</v>
      </c>
      <c r="X139">
        <f t="shared" si="54"/>
        <v>14.433333333333332</v>
      </c>
      <c r="Y139">
        <f t="shared" si="47"/>
        <v>5612.5164116666647</v>
      </c>
      <c r="Z139">
        <f t="shared" si="40"/>
        <v>1010.2529540999996</v>
      </c>
      <c r="AA139" t="s">
        <v>29</v>
      </c>
      <c r="AB139">
        <f t="shared" si="55"/>
        <v>12.528935185185206</v>
      </c>
      <c r="AC139">
        <f t="shared" si="42"/>
        <v>2.2315035879629668</v>
      </c>
      <c r="AD139">
        <f t="shared" si="48"/>
        <v>867.73791063292299</v>
      </c>
      <c r="AE139">
        <f t="shared" si="56"/>
        <v>2.570692133333333</v>
      </c>
      <c r="AF139">
        <f t="shared" si="49"/>
        <v>1000.2767460824581</v>
      </c>
    </row>
    <row r="140" spans="1:32" x14ac:dyDescent="0.25">
      <c r="A140">
        <v>16813</v>
      </c>
      <c r="B140">
        <v>11054.41</v>
      </c>
      <c r="C140">
        <v>-44.53</v>
      </c>
      <c r="D140">
        <v>-6073.53</v>
      </c>
      <c r="E140">
        <v>90.71</v>
      </c>
      <c r="F140">
        <v>179.83</v>
      </c>
      <c r="H140">
        <f t="shared" si="32"/>
        <v>5527.2049999999999</v>
      </c>
      <c r="I140">
        <f t="shared" si="44"/>
        <v>20.833333333333332</v>
      </c>
      <c r="J140">
        <f t="shared" si="45"/>
        <v>111.11111111111127</v>
      </c>
      <c r="K140">
        <f t="shared" si="33"/>
        <v>1.7638888888888888E-3</v>
      </c>
      <c r="L140">
        <f t="shared" si="34"/>
        <v>4.5230817384193274E-2</v>
      </c>
      <c r="M140">
        <f t="shared" si="46"/>
        <v>4.5230817384193274E-2</v>
      </c>
      <c r="N140">
        <f t="shared" si="35"/>
        <v>1.5956427243868182E-7</v>
      </c>
      <c r="O140">
        <f t="shared" si="36"/>
        <v>4.2000000000000003E-2</v>
      </c>
      <c r="P140">
        <v>800</v>
      </c>
      <c r="Q140">
        <f t="shared" si="50"/>
        <v>5.2500000000000002E-5</v>
      </c>
      <c r="R140">
        <f t="shared" si="51"/>
        <v>1.0677861837414914E-15</v>
      </c>
      <c r="S140">
        <f t="shared" si="37"/>
        <v>1.0819343506760803</v>
      </c>
      <c r="T140">
        <f t="shared" si="57"/>
        <v>7738.0869999999995</v>
      </c>
      <c r="U140">
        <f t="shared" si="38"/>
        <v>533.5225272411999</v>
      </c>
      <c r="V140">
        <f t="shared" ref="V140:V171" si="58">T140-H140</f>
        <v>2210.8819999999996</v>
      </c>
      <c r="W140">
        <f t="shared" si="39"/>
        <v>957.31190599999979</v>
      </c>
      <c r="X140">
        <f t="shared" ref="X140:X171" si="59">M140*(W140*$I$9/$I$8)</f>
        <v>14.43333333333333</v>
      </c>
      <c r="Y140">
        <f t="shared" si="47"/>
        <v>5626.9497449999981</v>
      </c>
      <c r="Z140">
        <f t="shared" si="40"/>
        <v>1012.8509540999996</v>
      </c>
      <c r="AA140" t="s">
        <v>29</v>
      </c>
      <c r="AB140">
        <f t="shared" si="55"/>
        <v>12.528935185185205</v>
      </c>
      <c r="AC140">
        <f t="shared" si="42"/>
        <v>2.2315035879629663</v>
      </c>
      <c r="AD140">
        <f t="shared" si="48"/>
        <v>869.96941422088594</v>
      </c>
      <c r="AE140">
        <f t="shared" si="56"/>
        <v>2.5706921333333326</v>
      </c>
      <c r="AF140">
        <f t="shared" si="49"/>
        <v>1002.8474382157914</v>
      </c>
    </row>
    <row r="141" spans="1:32" x14ac:dyDescent="0.25">
      <c r="A141">
        <v>16908</v>
      </c>
      <c r="B141">
        <v>11053.29</v>
      </c>
      <c r="C141">
        <v>-44.05</v>
      </c>
      <c r="D141">
        <v>-6168.52</v>
      </c>
      <c r="E141">
        <v>90.65</v>
      </c>
      <c r="F141">
        <v>179.6</v>
      </c>
      <c r="H141">
        <f t="shared" ref="H141:H182" si="60">B141*$I$3+G141</f>
        <v>5526.6450000000004</v>
      </c>
      <c r="I141">
        <f t="shared" si="44"/>
        <v>20.833333333333332</v>
      </c>
      <c r="J141">
        <f t="shared" si="45"/>
        <v>111.97916666666683</v>
      </c>
      <c r="K141">
        <f t="shared" ref="K141:K182" si="61">CONVERT(I141,"ft","m")/CONVERT(1,"hr","sec")</f>
        <v>1.7638888888888888E-3</v>
      </c>
      <c r="L141">
        <f t="shared" ref="L141:L182" si="62">MIN(M141,3)</f>
        <v>4.5235400500665414E-2</v>
      </c>
      <c r="M141">
        <f t="shared" si="46"/>
        <v>4.5235400500665414E-2</v>
      </c>
      <c r="N141">
        <f t="shared" ref="N141:N182" si="63">CONVERT(M141,"ft","m")/CONVERT(1,"day","sec")</f>
        <v>1.595804406551252E-7</v>
      </c>
      <c r="O141">
        <f t="shared" ref="O141:O182" si="64">42*0.001</f>
        <v>4.2000000000000003E-2</v>
      </c>
      <c r="P141">
        <v>800</v>
      </c>
      <c r="Q141">
        <f t="shared" si="50"/>
        <v>5.2500000000000002E-5</v>
      </c>
      <c r="R141">
        <f t="shared" si="51"/>
        <v>1.0678943796293936E-15</v>
      </c>
      <c r="S141">
        <f t="shared" ref="S141:S182" si="65">R141/9.86923266716E-16</f>
        <v>1.0820439801594972</v>
      </c>
      <c r="T141">
        <f t="shared" si="57"/>
        <v>7737.3029999999999</v>
      </c>
      <c r="U141">
        <f t="shared" ref="U141:U182" si="66">T141*0.0689476</f>
        <v>533.46847232279993</v>
      </c>
      <c r="V141">
        <f t="shared" si="58"/>
        <v>2210.6579999999994</v>
      </c>
      <c r="W141">
        <f t="shared" ref="W141:W182" si="67">$I$7*V141</f>
        <v>957.21491399999979</v>
      </c>
      <c r="X141">
        <f t="shared" si="59"/>
        <v>14.433333333333332</v>
      </c>
      <c r="Y141">
        <f t="shared" si="47"/>
        <v>5641.3830783333315</v>
      </c>
      <c r="Z141">
        <f t="shared" ref="Z141:Z182" si="68">Y141*0.18</f>
        <v>1015.4489540999996</v>
      </c>
      <c r="AA141" t="s">
        <v>29</v>
      </c>
      <c r="AB141">
        <f t="shared" ref="AB141:AB172" si="69">X141*(J141-J140)</f>
        <v>12.528935185185206</v>
      </c>
      <c r="AC141">
        <f t="shared" ref="AC141:AC182" si="70">AB141*0.178108</f>
        <v>2.2315035879629668</v>
      </c>
      <c r="AD141">
        <f t="shared" si="48"/>
        <v>872.20091780884889</v>
      </c>
      <c r="AE141">
        <f t="shared" ref="AE141:AE172" si="71">AC141/(J141-J140)</f>
        <v>2.570692133333333</v>
      </c>
      <c r="AF141">
        <f t="shared" si="49"/>
        <v>1005.4181303491247</v>
      </c>
    </row>
    <row r="142" spans="1:32" x14ac:dyDescent="0.25">
      <c r="A142">
        <v>17003</v>
      </c>
      <c r="B142">
        <v>11053.15</v>
      </c>
      <c r="C142">
        <v>-43.8</v>
      </c>
      <c r="D142">
        <v>-6263.52</v>
      </c>
      <c r="E142">
        <v>89.51</v>
      </c>
      <c r="F142">
        <v>180.09</v>
      </c>
      <c r="H142">
        <f t="shared" si="60"/>
        <v>5526.5749999999998</v>
      </c>
      <c r="I142">
        <f t="shared" ref="I142:I182" si="72">500/24</f>
        <v>20.833333333333332</v>
      </c>
      <c r="J142">
        <f t="shared" ref="J142:J182" si="73">J141+I142/24</f>
        <v>112.84722222222238</v>
      </c>
      <c r="K142">
        <f t="shared" si="61"/>
        <v>1.7638888888888888E-3</v>
      </c>
      <c r="L142">
        <f t="shared" si="62"/>
        <v>4.5235973455530779E-2</v>
      </c>
      <c r="M142">
        <f t="shared" ref="M142:M182" si="74">1/B142*$J$5</f>
        <v>4.5235973455530779E-2</v>
      </c>
      <c r="N142">
        <f t="shared" si="63"/>
        <v>1.5958246191256689E-7</v>
      </c>
      <c r="O142">
        <f t="shared" si="64"/>
        <v>4.2000000000000003E-2</v>
      </c>
      <c r="P142">
        <v>800</v>
      </c>
      <c r="Q142">
        <f t="shared" si="50"/>
        <v>5.2500000000000002E-5</v>
      </c>
      <c r="R142">
        <f t="shared" si="51"/>
        <v>1.0679079056571002E-15</v>
      </c>
      <c r="S142">
        <f t="shared" si="65"/>
        <v>1.0820576854070709</v>
      </c>
      <c r="T142">
        <f t="shared" si="57"/>
        <v>7737.204999999999</v>
      </c>
      <c r="U142">
        <f t="shared" si="66"/>
        <v>533.46171545799996</v>
      </c>
      <c r="V142">
        <f t="shared" si="58"/>
        <v>2210.6299999999992</v>
      </c>
      <c r="W142">
        <f t="shared" si="67"/>
        <v>957.2027899999996</v>
      </c>
      <c r="X142">
        <f t="shared" si="59"/>
        <v>14.433333333333328</v>
      </c>
      <c r="Y142">
        <f t="shared" ref="Y142:Y182" si="75">X142+Y141</f>
        <v>5655.8164116666649</v>
      </c>
      <c r="Z142">
        <f t="shared" si="68"/>
        <v>1018.0469540999997</v>
      </c>
      <c r="AA142" t="s">
        <v>29</v>
      </c>
      <c r="AB142">
        <f t="shared" si="69"/>
        <v>12.528935185185203</v>
      </c>
      <c r="AC142">
        <f t="shared" si="70"/>
        <v>2.2315035879629659</v>
      </c>
      <c r="AD142">
        <f t="shared" ref="AD142:AD182" si="76">AD141+AC142</f>
        <v>874.43242139681183</v>
      </c>
      <c r="AE142">
        <f t="shared" si="71"/>
        <v>2.5706921333333321</v>
      </c>
      <c r="AF142">
        <f t="shared" si="49"/>
        <v>1007.988822482458</v>
      </c>
    </row>
    <row r="143" spans="1:32" x14ac:dyDescent="0.25">
      <c r="A143">
        <v>17097</v>
      </c>
      <c r="B143">
        <v>11053.37</v>
      </c>
      <c r="C143">
        <v>-43.05</v>
      </c>
      <c r="D143">
        <v>-6357.51</v>
      </c>
      <c r="E143">
        <v>90.22</v>
      </c>
      <c r="F143">
        <v>179</v>
      </c>
      <c r="H143">
        <f t="shared" si="60"/>
        <v>5526.6850000000004</v>
      </c>
      <c r="I143">
        <f t="shared" si="72"/>
        <v>20.833333333333332</v>
      </c>
      <c r="J143">
        <f t="shared" si="73"/>
        <v>113.71527777777794</v>
      </c>
      <c r="K143">
        <f t="shared" si="61"/>
        <v>1.7638888888888888E-3</v>
      </c>
      <c r="L143">
        <f t="shared" si="62"/>
        <v>4.5235073104401641E-2</v>
      </c>
      <c r="M143">
        <f t="shared" si="74"/>
        <v>4.5235073104401641E-2</v>
      </c>
      <c r="N143">
        <f t="shared" si="63"/>
        <v>1.5957928567386135E-7</v>
      </c>
      <c r="O143">
        <f t="shared" si="64"/>
        <v>4.2000000000000003E-2</v>
      </c>
      <c r="P143">
        <v>800</v>
      </c>
      <c r="Q143">
        <f t="shared" si="50"/>
        <v>5.2500000000000002E-5</v>
      </c>
      <c r="R143">
        <f t="shared" si="51"/>
        <v>1.0678866506245407E-15</v>
      </c>
      <c r="S143">
        <f t="shared" si="65"/>
        <v>1.0820361487453301</v>
      </c>
      <c r="T143">
        <f t="shared" si="57"/>
        <v>7737.3590000000004</v>
      </c>
      <c r="U143">
        <f t="shared" si="66"/>
        <v>533.47233338839999</v>
      </c>
      <c r="V143">
        <f t="shared" si="58"/>
        <v>2210.674</v>
      </c>
      <c r="W143">
        <f t="shared" si="67"/>
        <v>957.22184200000004</v>
      </c>
      <c r="X143">
        <f t="shared" si="59"/>
        <v>14.433333333333334</v>
      </c>
      <c r="Y143">
        <f t="shared" si="75"/>
        <v>5670.2497449999983</v>
      </c>
      <c r="Z143">
        <f t="shared" si="68"/>
        <v>1020.6449540999996</v>
      </c>
      <c r="AA143" t="s">
        <v>29</v>
      </c>
      <c r="AB143">
        <f t="shared" si="69"/>
        <v>12.528935185185208</v>
      </c>
      <c r="AC143">
        <f t="shared" si="70"/>
        <v>2.2315035879629668</v>
      </c>
      <c r="AD143">
        <f t="shared" si="76"/>
        <v>876.66392498477478</v>
      </c>
      <c r="AE143">
        <f t="shared" si="71"/>
        <v>2.570692133333333</v>
      </c>
      <c r="AF143">
        <f t="shared" ref="AF143:AF182" si="77">AE143+AF142</f>
        <v>1010.5595146157913</v>
      </c>
    </row>
    <row r="144" spans="1:32" x14ac:dyDescent="0.25">
      <c r="A144">
        <v>17191</v>
      </c>
      <c r="B144">
        <v>11053.14</v>
      </c>
      <c r="C144">
        <v>-42.12</v>
      </c>
      <c r="D144">
        <v>-6451.51</v>
      </c>
      <c r="E144">
        <v>90.06</v>
      </c>
      <c r="F144">
        <v>179.87</v>
      </c>
      <c r="H144">
        <f t="shared" si="60"/>
        <v>5526.57</v>
      </c>
      <c r="I144">
        <f t="shared" si="72"/>
        <v>20.833333333333332</v>
      </c>
      <c r="J144">
        <f t="shared" si="73"/>
        <v>114.5833333333335</v>
      </c>
      <c r="K144">
        <f t="shared" si="61"/>
        <v>1.7638888888888888E-3</v>
      </c>
      <c r="L144">
        <f t="shared" si="62"/>
        <v>4.5236014381433695E-2</v>
      </c>
      <c r="M144">
        <f t="shared" si="74"/>
        <v>4.5236014381433695E-2</v>
      </c>
      <c r="N144">
        <f t="shared" si="63"/>
        <v>1.5958260629005776E-7</v>
      </c>
      <c r="O144">
        <f t="shared" si="64"/>
        <v>4.2000000000000003E-2</v>
      </c>
      <c r="P144">
        <v>800</v>
      </c>
      <c r="Q144">
        <f t="shared" si="50"/>
        <v>5.2500000000000002E-5</v>
      </c>
      <c r="R144">
        <f t="shared" si="51"/>
        <v>1.0679088718150481E-15</v>
      </c>
      <c r="S144">
        <f t="shared" si="65"/>
        <v>1.0820586643666117</v>
      </c>
      <c r="T144">
        <f t="shared" si="57"/>
        <v>7737.1979999999994</v>
      </c>
      <c r="U144">
        <f t="shared" si="66"/>
        <v>533.46123282479994</v>
      </c>
      <c r="V144">
        <f t="shared" si="58"/>
        <v>2210.6279999999997</v>
      </c>
      <c r="W144">
        <f t="shared" si="67"/>
        <v>957.20192399999985</v>
      </c>
      <c r="X144">
        <f t="shared" si="59"/>
        <v>14.433333333333334</v>
      </c>
      <c r="Y144">
        <f t="shared" si="75"/>
        <v>5684.6830783333317</v>
      </c>
      <c r="Z144">
        <f t="shared" si="68"/>
        <v>1023.2429540999997</v>
      </c>
      <c r="AA144" t="s">
        <v>29</v>
      </c>
      <c r="AB144">
        <f t="shared" si="69"/>
        <v>12.528935185185208</v>
      </c>
      <c r="AC144">
        <f t="shared" si="70"/>
        <v>2.2315035879629668</v>
      </c>
      <c r="AD144">
        <f t="shared" si="76"/>
        <v>878.89542857273773</v>
      </c>
      <c r="AE144">
        <f t="shared" si="71"/>
        <v>2.570692133333333</v>
      </c>
      <c r="AF144">
        <f t="shared" si="77"/>
        <v>1013.1302067491246</v>
      </c>
    </row>
    <row r="145" spans="1:32" x14ac:dyDescent="0.25">
      <c r="A145">
        <v>17286</v>
      </c>
      <c r="B145">
        <v>11052.61</v>
      </c>
      <c r="C145">
        <v>-41.28</v>
      </c>
      <c r="D145">
        <v>-6546.5</v>
      </c>
      <c r="E145">
        <v>90.58</v>
      </c>
      <c r="F145">
        <v>179.11</v>
      </c>
      <c r="H145">
        <f t="shared" si="60"/>
        <v>5526.3050000000003</v>
      </c>
      <c r="I145">
        <f t="shared" si="72"/>
        <v>20.833333333333332</v>
      </c>
      <c r="J145">
        <f t="shared" si="73"/>
        <v>115.45138888888906</v>
      </c>
      <c r="K145">
        <f t="shared" si="61"/>
        <v>1.7638888888888888E-3</v>
      </c>
      <c r="L145">
        <f t="shared" si="62"/>
        <v>4.5238183560263136E-2</v>
      </c>
      <c r="M145">
        <f t="shared" si="74"/>
        <v>4.5238183560263136E-2</v>
      </c>
      <c r="N145">
        <f t="shared" si="63"/>
        <v>1.5959025867092831E-7</v>
      </c>
      <c r="O145">
        <f t="shared" si="64"/>
        <v>4.2000000000000003E-2</v>
      </c>
      <c r="P145">
        <v>800</v>
      </c>
      <c r="Q145">
        <f t="shared" si="50"/>
        <v>5.2500000000000002E-5</v>
      </c>
      <c r="R145">
        <f t="shared" si="51"/>
        <v>1.067960080688071E-15</v>
      </c>
      <c r="S145">
        <f t="shared" si="65"/>
        <v>1.0821105517572021</v>
      </c>
      <c r="T145">
        <f t="shared" si="57"/>
        <v>7736.8270000000002</v>
      </c>
      <c r="U145">
        <f t="shared" si="66"/>
        <v>533.43565326520002</v>
      </c>
      <c r="V145">
        <f t="shared" si="58"/>
        <v>2210.5219999999999</v>
      </c>
      <c r="W145">
        <f t="shared" si="67"/>
        <v>957.156026</v>
      </c>
      <c r="X145">
        <f t="shared" si="59"/>
        <v>14.433333333333332</v>
      </c>
      <c r="Y145">
        <f t="shared" si="75"/>
        <v>5699.116411666665</v>
      </c>
      <c r="Z145">
        <f t="shared" si="68"/>
        <v>1025.8409540999996</v>
      </c>
      <c r="AA145" t="s">
        <v>29</v>
      </c>
      <c r="AB145">
        <f t="shared" si="69"/>
        <v>12.528935185185206</v>
      </c>
      <c r="AC145">
        <f t="shared" si="70"/>
        <v>2.2315035879629668</v>
      </c>
      <c r="AD145">
        <f t="shared" si="76"/>
        <v>881.12693216070068</v>
      </c>
      <c r="AE145">
        <f t="shared" si="71"/>
        <v>2.570692133333333</v>
      </c>
      <c r="AF145">
        <f t="shared" si="77"/>
        <v>1015.7008988824579</v>
      </c>
    </row>
    <row r="146" spans="1:32" x14ac:dyDescent="0.25">
      <c r="A146">
        <v>17381</v>
      </c>
      <c r="B146">
        <v>11052.26</v>
      </c>
      <c r="C146">
        <v>-39.479999999999997</v>
      </c>
      <c r="D146">
        <v>-6641.48</v>
      </c>
      <c r="E146">
        <v>89.85</v>
      </c>
      <c r="F146">
        <v>178.72</v>
      </c>
      <c r="H146">
        <f t="shared" si="60"/>
        <v>5526.13</v>
      </c>
      <c r="I146">
        <f t="shared" si="72"/>
        <v>20.833333333333332</v>
      </c>
      <c r="J146">
        <f t="shared" si="73"/>
        <v>116.31944444444461</v>
      </c>
      <c r="K146">
        <f t="shared" si="61"/>
        <v>1.7638888888888888E-3</v>
      </c>
      <c r="L146">
        <f t="shared" si="62"/>
        <v>4.5239616150904882E-2</v>
      </c>
      <c r="M146">
        <f t="shared" si="74"/>
        <v>4.5239616150904882E-2</v>
      </c>
      <c r="N146">
        <f t="shared" si="63"/>
        <v>1.5959531253235892E-7</v>
      </c>
      <c r="O146">
        <f t="shared" si="64"/>
        <v>4.2000000000000003E-2</v>
      </c>
      <c r="P146">
        <v>800</v>
      </c>
      <c r="Q146">
        <f t="shared" si="50"/>
        <v>5.2500000000000002E-5</v>
      </c>
      <c r="R146">
        <f t="shared" si="51"/>
        <v>1.0679939005609516E-15</v>
      </c>
      <c r="S146">
        <f t="shared" si="65"/>
        <v>1.0821448197433983</v>
      </c>
      <c r="T146">
        <f t="shared" si="57"/>
        <v>7736.5819999999994</v>
      </c>
      <c r="U146">
        <f t="shared" si="66"/>
        <v>533.41876110319993</v>
      </c>
      <c r="V146">
        <f t="shared" si="58"/>
        <v>2210.4519999999993</v>
      </c>
      <c r="W146">
        <f t="shared" si="67"/>
        <v>957.12571599999967</v>
      </c>
      <c r="X146">
        <f t="shared" si="59"/>
        <v>14.433333333333326</v>
      </c>
      <c r="Y146">
        <f t="shared" si="75"/>
        <v>5713.5497449999984</v>
      </c>
      <c r="Z146">
        <f t="shared" si="68"/>
        <v>1028.4389540999996</v>
      </c>
      <c r="AA146" t="s">
        <v>29</v>
      </c>
      <c r="AB146">
        <f t="shared" si="69"/>
        <v>12.528935185185203</v>
      </c>
      <c r="AC146">
        <f t="shared" si="70"/>
        <v>2.2315035879629659</v>
      </c>
      <c r="AD146">
        <f t="shared" si="76"/>
        <v>883.35843574866362</v>
      </c>
      <c r="AE146">
        <f t="shared" si="71"/>
        <v>2.5706921333333321</v>
      </c>
      <c r="AF146">
        <f t="shared" si="77"/>
        <v>1018.2715910157912</v>
      </c>
    </row>
    <row r="147" spans="1:32" x14ac:dyDescent="0.25">
      <c r="A147">
        <v>17476</v>
      </c>
      <c r="B147">
        <v>11053.17</v>
      </c>
      <c r="C147">
        <v>-36.54</v>
      </c>
      <c r="D147">
        <v>-6736.43</v>
      </c>
      <c r="E147">
        <v>89.05</v>
      </c>
      <c r="F147">
        <v>177.73</v>
      </c>
      <c r="H147">
        <f t="shared" si="60"/>
        <v>5526.585</v>
      </c>
      <c r="I147">
        <f t="shared" si="72"/>
        <v>20.833333333333332</v>
      </c>
      <c r="J147">
        <f t="shared" si="73"/>
        <v>117.18750000000017</v>
      </c>
      <c r="K147">
        <f t="shared" si="61"/>
        <v>1.7638888888888888E-3</v>
      </c>
      <c r="L147">
        <f t="shared" si="62"/>
        <v>4.5235891603947101E-2</v>
      </c>
      <c r="M147">
        <f t="shared" si="74"/>
        <v>4.5235891603947101E-2</v>
      </c>
      <c r="N147">
        <f t="shared" si="63"/>
        <v>1.5958217315836893E-7</v>
      </c>
      <c r="O147">
        <f t="shared" si="64"/>
        <v>4.2000000000000003E-2</v>
      </c>
      <c r="P147">
        <v>800</v>
      </c>
      <c r="Q147">
        <f t="shared" si="50"/>
        <v>5.2500000000000002E-5</v>
      </c>
      <c r="R147">
        <f t="shared" si="51"/>
        <v>1.0679059733464499E-15</v>
      </c>
      <c r="S147">
        <f t="shared" si="65"/>
        <v>1.0820557274933045</v>
      </c>
      <c r="T147">
        <f t="shared" si="57"/>
        <v>7737.2189999999991</v>
      </c>
      <c r="U147">
        <f t="shared" si="66"/>
        <v>533.46268072439989</v>
      </c>
      <c r="V147">
        <f t="shared" si="58"/>
        <v>2210.6339999999991</v>
      </c>
      <c r="W147">
        <f t="shared" si="67"/>
        <v>957.20452199999966</v>
      </c>
      <c r="X147">
        <f t="shared" si="59"/>
        <v>14.433333333333328</v>
      </c>
      <c r="Y147">
        <f t="shared" si="75"/>
        <v>5727.9830783333318</v>
      </c>
      <c r="Z147">
        <f t="shared" si="68"/>
        <v>1031.0369540999998</v>
      </c>
      <c r="AA147" t="s">
        <v>29</v>
      </c>
      <c r="AB147">
        <f t="shared" si="69"/>
        <v>12.528935185185203</v>
      </c>
      <c r="AC147">
        <f t="shared" si="70"/>
        <v>2.2315035879629659</v>
      </c>
      <c r="AD147">
        <f t="shared" si="76"/>
        <v>885.58993933662657</v>
      </c>
      <c r="AE147">
        <f t="shared" si="71"/>
        <v>2.5706921333333321</v>
      </c>
      <c r="AF147">
        <f t="shared" si="77"/>
        <v>1020.8422831491245</v>
      </c>
    </row>
    <row r="148" spans="1:32" x14ac:dyDescent="0.25">
      <c r="A148">
        <v>17571</v>
      </c>
      <c r="B148">
        <v>11055.08</v>
      </c>
      <c r="C148">
        <v>-32.479999999999997</v>
      </c>
      <c r="D148">
        <v>-6831.33</v>
      </c>
      <c r="E148">
        <v>88.65</v>
      </c>
      <c r="F148">
        <v>177.38</v>
      </c>
      <c r="H148">
        <f t="shared" si="60"/>
        <v>5527.54</v>
      </c>
      <c r="I148">
        <f t="shared" si="72"/>
        <v>20.833333333333332</v>
      </c>
      <c r="J148">
        <f t="shared" si="73"/>
        <v>118.05555555555573</v>
      </c>
      <c r="K148">
        <f t="shared" si="61"/>
        <v>1.7638888888888888E-3</v>
      </c>
      <c r="L148">
        <f t="shared" si="62"/>
        <v>4.5228076142370753E-2</v>
      </c>
      <c r="M148">
        <f t="shared" si="74"/>
        <v>4.5228076142370753E-2</v>
      </c>
      <c r="N148">
        <f t="shared" si="63"/>
        <v>1.5955460194669681E-7</v>
      </c>
      <c r="O148">
        <f t="shared" si="64"/>
        <v>4.2000000000000003E-2</v>
      </c>
      <c r="P148">
        <v>800</v>
      </c>
      <c r="Q148">
        <f t="shared" ref="Q148:Q182" si="78">O148/P148</f>
        <v>5.2500000000000002E-5</v>
      </c>
      <c r="R148">
        <f t="shared" ref="R148:R182" si="79">N148*Q148/(P148*$N$2)</f>
        <v>1.0677214698956298E-15</v>
      </c>
      <c r="S148">
        <f t="shared" si="65"/>
        <v>1.081868779371761</v>
      </c>
      <c r="T148">
        <f t="shared" si="57"/>
        <v>7738.5559999999996</v>
      </c>
      <c r="U148">
        <f t="shared" si="66"/>
        <v>533.55486366560001</v>
      </c>
      <c r="V148">
        <f t="shared" si="58"/>
        <v>2211.0159999999996</v>
      </c>
      <c r="W148">
        <f t="shared" si="67"/>
        <v>957.36992799999985</v>
      </c>
      <c r="X148">
        <f t="shared" si="59"/>
        <v>14.433333333333334</v>
      </c>
      <c r="Y148">
        <f t="shared" si="75"/>
        <v>5742.4164116666652</v>
      </c>
      <c r="Z148">
        <f t="shared" si="68"/>
        <v>1033.6349540999997</v>
      </c>
      <c r="AA148" t="s">
        <v>29</v>
      </c>
      <c r="AB148">
        <f t="shared" si="69"/>
        <v>12.528935185185208</v>
      </c>
      <c r="AC148">
        <f t="shared" si="70"/>
        <v>2.2315035879629668</v>
      </c>
      <c r="AD148">
        <f t="shared" si="76"/>
        <v>887.82144292458952</v>
      </c>
      <c r="AE148">
        <f t="shared" si="71"/>
        <v>2.570692133333333</v>
      </c>
      <c r="AF148">
        <f t="shared" si="77"/>
        <v>1023.4129752824578</v>
      </c>
    </row>
    <row r="149" spans="1:32" x14ac:dyDescent="0.25">
      <c r="A149">
        <v>17666</v>
      </c>
      <c r="B149">
        <v>11057.78</v>
      </c>
      <c r="C149">
        <v>-28.56</v>
      </c>
      <c r="D149">
        <v>-6926.2</v>
      </c>
      <c r="E149">
        <v>88.09</v>
      </c>
      <c r="F149">
        <v>177.88</v>
      </c>
      <c r="H149">
        <f t="shared" si="60"/>
        <v>5528.89</v>
      </c>
      <c r="I149">
        <f t="shared" si="72"/>
        <v>20.833333333333332</v>
      </c>
      <c r="J149">
        <f t="shared" si="73"/>
        <v>118.92361111111128</v>
      </c>
      <c r="K149">
        <f t="shared" si="61"/>
        <v>1.7638888888888888E-3</v>
      </c>
      <c r="L149">
        <f t="shared" si="62"/>
        <v>4.5217032713618828E-2</v>
      </c>
      <c r="M149">
        <f t="shared" si="74"/>
        <v>4.5217032713618828E-2</v>
      </c>
      <c r="N149">
        <f t="shared" si="63"/>
        <v>1.595156431841553E-7</v>
      </c>
      <c r="O149">
        <f t="shared" si="64"/>
        <v>4.2000000000000003E-2</v>
      </c>
      <c r="P149">
        <v>800</v>
      </c>
      <c r="Q149">
        <f t="shared" si="78"/>
        <v>5.2500000000000002E-5</v>
      </c>
      <c r="R149">
        <f t="shared" si="79"/>
        <v>1.0674607622338098E-15</v>
      </c>
      <c r="S149">
        <f t="shared" si="65"/>
        <v>1.0816046173334219</v>
      </c>
      <c r="T149">
        <f t="shared" si="57"/>
        <v>7740.4459999999999</v>
      </c>
      <c r="U149">
        <f t="shared" si="66"/>
        <v>533.68517462959994</v>
      </c>
      <c r="V149">
        <f t="shared" si="58"/>
        <v>2211.5559999999996</v>
      </c>
      <c r="W149">
        <f t="shared" si="67"/>
        <v>957.60374799999977</v>
      </c>
      <c r="X149">
        <f t="shared" si="59"/>
        <v>14.433333333333328</v>
      </c>
      <c r="Y149">
        <f t="shared" si="75"/>
        <v>5756.8497449999986</v>
      </c>
      <c r="Z149">
        <f t="shared" si="68"/>
        <v>1036.2329540999997</v>
      </c>
      <c r="AA149" t="s">
        <v>29</v>
      </c>
      <c r="AB149">
        <f t="shared" si="69"/>
        <v>12.528935185185203</v>
      </c>
      <c r="AC149">
        <f t="shared" si="70"/>
        <v>2.2315035879629659</v>
      </c>
      <c r="AD149">
        <f t="shared" si="76"/>
        <v>890.05294651255247</v>
      </c>
      <c r="AE149">
        <f t="shared" si="71"/>
        <v>2.5706921333333321</v>
      </c>
      <c r="AF149">
        <f t="shared" si="77"/>
        <v>1025.9836674157912</v>
      </c>
    </row>
    <row r="150" spans="1:32" x14ac:dyDescent="0.25">
      <c r="A150">
        <v>17761</v>
      </c>
      <c r="B150">
        <v>11060.23</v>
      </c>
      <c r="C150">
        <v>-26.62</v>
      </c>
      <c r="D150">
        <v>-7021.15</v>
      </c>
      <c r="E150">
        <v>88.95</v>
      </c>
      <c r="F150">
        <v>179.78</v>
      </c>
      <c r="H150">
        <f t="shared" si="60"/>
        <v>5530.1149999999998</v>
      </c>
      <c r="I150">
        <f t="shared" si="72"/>
        <v>20.833333333333332</v>
      </c>
      <c r="J150">
        <f t="shared" si="73"/>
        <v>119.79166666666684</v>
      </c>
      <c r="K150">
        <f t="shared" si="61"/>
        <v>1.7638888888888888E-3</v>
      </c>
      <c r="L150">
        <f t="shared" si="62"/>
        <v>4.5207016490615475E-2</v>
      </c>
      <c r="M150">
        <f t="shared" si="74"/>
        <v>4.5207016490615475E-2</v>
      </c>
      <c r="N150">
        <f t="shared" si="63"/>
        <v>1.5948030817522682E-7</v>
      </c>
      <c r="O150">
        <f t="shared" si="64"/>
        <v>4.2000000000000003E-2</v>
      </c>
      <c r="P150">
        <v>800</v>
      </c>
      <c r="Q150">
        <f t="shared" si="78"/>
        <v>5.2500000000000002E-5</v>
      </c>
      <c r="R150">
        <f t="shared" si="79"/>
        <v>1.0672243043240312E-15</v>
      </c>
      <c r="S150">
        <f t="shared" si="65"/>
        <v>1.0813650263563388</v>
      </c>
      <c r="T150">
        <f t="shared" si="57"/>
        <v>7742.1609999999991</v>
      </c>
      <c r="U150">
        <f t="shared" si="66"/>
        <v>533.80341976359989</v>
      </c>
      <c r="V150">
        <f t="shared" si="58"/>
        <v>2212.0459999999994</v>
      </c>
      <c r="W150">
        <f t="shared" si="67"/>
        <v>957.81591799999967</v>
      </c>
      <c r="X150">
        <f t="shared" si="59"/>
        <v>14.433333333333328</v>
      </c>
      <c r="Y150">
        <f t="shared" si="75"/>
        <v>5771.283078333332</v>
      </c>
      <c r="Z150">
        <f t="shared" si="68"/>
        <v>1038.8309540999996</v>
      </c>
      <c r="AA150" t="s">
        <v>29</v>
      </c>
      <c r="AB150">
        <f t="shared" si="69"/>
        <v>12.528935185185203</v>
      </c>
      <c r="AC150">
        <f t="shared" si="70"/>
        <v>2.2315035879629659</v>
      </c>
      <c r="AD150">
        <f t="shared" si="76"/>
        <v>892.28445010051541</v>
      </c>
      <c r="AE150">
        <f t="shared" si="71"/>
        <v>2.5706921333333321</v>
      </c>
      <c r="AF150">
        <f t="shared" si="77"/>
        <v>1028.5543595491245</v>
      </c>
    </row>
    <row r="151" spans="1:32" x14ac:dyDescent="0.25">
      <c r="A151">
        <v>17855</v>
      </c>
      <c r="B151">
        <v>11062.26</v>
      </c>
      <c r="C151">
        <v>-25.9</v>
      </c>
      <c r="D151">
        <v>-7115.12</v>
      </c>
      <c r="E151">
        <v>88.58</v>
      </c>
      <c r="F151">
        <v>179.35</v>
      </c>
      <c r="H151">
        <f t="shared" si="60"/>
        <v>5531.13</v>
      </c>
      <c r="I151">
        <f t="shared" si="72"/>
        <v>20.833333333333332</v>
      </c>
      <c r="J151">
        <f t="shared" si="73"/>
        <v>120.6597222222224</v>
      </c>
      <c r="K151">
        <f t="shared" si="61"/>
        <v>1.7638888888888888E-3</v>
      </c>
      <c r="L151">
        <f t="shared" si="62"/>
        <v>4.5198720695409436E-2</v>
      </c>
      <c r="M151">
        <f t="shared" si="74"/>
        <v>4.5198720695409436E-2</v>
      </c>
      <c r="N151">
        <f t="shared" si="63"/>
        <v>1.5945104245324993E-7</v>
      </c>
      <c r="O151">
        <f t="shared" si="64"/>
        <v>4.2000000000000003E-2</v>
      </c>
      <c r="P151">
        <v>800</v>
      </c>
      <c r="Q151">
        <f t="shared" si="78"/>
        <v>5.2500000000000002E-5</v>
      </c>
      <c r="R151">
        <f t="shared" si="79"/>
        <v>1.0670284614006342E-15</v>
      </c>
      <c r="S151">
        <f t="shared" si="65"/>
        <v>1.0811665885142068</v>
      </c>
      <c r="T151">
        <f t="shared" ref="T151:T182" si="80">B151*$I$2</f>
        <v>7743.5819999999994</v>
      </c>
      <c r="U151">
        <f t="shared" si="66"/>
        <v>533.90139430319994</v>
      </c>
      <c r="V151">
        <f t="shared" si="58"/>
        <v>2212.4519999999993</v>
      </c>
      <c r="W151">
        <f t="shared" si="67"/>
        <v>957.99171599999966</v>
      </c>
      <c r="X151">
        <f t="shared" si="59"/>
        <v>14.433333333333328</v>
      </c>
      <c r="Y151">
        <f t="shared" si="75"/>
        <v>5785.7164116666654</v>
      </c>
      <c r="Z151">
        <f t="shared" si="68"/>
        <v>1041.4289540999998</v>
      </c>
      <c r="AA151" t="s">
        <v>29</v>
      </c>
      <c r="AB151">
        <f t="shared" si="69"/>
        <v>12.528935185185203</v>
      </c>
      <c r="AC151">
        <f t="shared" si="70"/>
        <v>2.2315035879629659</v>
      </c>
      <c r="AD151">
        <f t="shared" si="76"/>
        <v>894.51595368847836</v>
      </c>
      <c r="AE151">
        <f t="shared" si="71"/>
        <v>2.5706921333333321</v>
      </c>
      <c r="AF151">
        <f t="shared" si="77"/>
        <v>1031.1250516824578</v>
      </c>
    </row>
    <row r="152" spans="1:32" x14ac:dyDescent="0.25">
      <c r="A152">
        <v>17950</v>
      </c>
      <c r="B152">
        <v>11064.51</v>
      </c>
      <c r="C152">
        <v>-25.1</v>
      </c>
      <c r="D152">
        <v>-7210.09</v>
      </c>
      <c r="E152">
        <v>88.71</v>
      </c>
      <c r="F152">
        <v>179.68</v>
      </c>
      <c r="H152">
        <f t="shared" si="60"/>
        <v>5532.2550000000001</v>
      </c>
      <c r="I152">
        <f t="shared" si="72"/>
        <v>20.833333333333332</v>
      </c>
      <c r="J152">
        <f t="shared" si="73"/>
        <v>121.52777777777796</v>
      </c>
      <c r="K152">
        <f t="shared" si="61"/>
        <v>1.7638888888888888E-3</v>
      </c>
      <c r="L152">
        <f t="shared" si="62"/>
        <v>4.5189529405278678E-2</v>
      </c>
      <c r="M152">
        <f t="shared" si="74"/>
        <v>4.5189529405278678E-2</v>
      </c>
      <c r="N152">
        <f t="shared" si="63"/>
        <v>1.5941861762417757E-7</v>
      </c>
      <c r="O152">
        <f t="shared" si="64"/>
        <v>4.2000000000000003E-2</v>
      </c>
      <c r="P152">
        <v>800</v>
      </c>
      <c r="Q152">
        <f t="shared" si="78"/>
        <v>5.2500000000000002E-5</v>
      </c>
      <c r="R152">
        <f t="shared" si="79"/>
        <v>1.0668114780874868E-15</v>
      </c>
      <c r="S152">
        <f t="shared" si="65"/>
        <v>1.08094673017216</v>
      </c>
      <c r="T152">
        <f t="shared" si="80"/>
        <v>7745.1569999999992</v>
      </c>
      <c r="U152">
        <f t="shared" si="66"/>
        <v>534.0099867731999</v>
      </c>
      <c r="V152">
        <f t="shared" si="58"/>
        <v>2212.9019999999991</v>
      </c>
      <c r="W152">
        <f t="shared" si="67"/>
        <v>958.18656599999963</v>
      </c>
      <c r="X152">
        <f t="shared" si="59"/>
        <v>14.433333333333326</v>
      </c>
      <c r="Y152">
        <f t="shared" si="75"/>
        <v>5800.1497449999988</v>
      </c>
      <c r="Z152">
        <f t="shared" si="68"/>
        <v>1044.0269540999998</v>
      </c>
      <c r="AA152" t="s">
        <v>29</v>
      </c>
      <c r="AB152">
        <f t="shared" si="69"/>
        <v>12.528935185185203</v>
      </c>
      <c r="AC152">
        <f t="shared" si="70"/>
        <v>2.2315035879629659</v>
      </c>
      <c r="AD152">
        <f t="shared" si="76"/>
        <v>896.74745727644131</v>
      </c>
      <c r="AE152">
        <f t="shared" si="71"/>
        <v>2.5706921333333321</v>
      </c>
      <c r="AF152">
        <f t="shared" si="77"/>
        <v>1033.695743815791</v>
      </c>
    </row>
    <row r="153" spans="1:32" x14ac:dyDescent="0.25">
      <c r="A153">
        <v>18046</v>
      </c>
      <c r="B153">
        <v>11066.78</v>
      </c>
      <c r="C153">
        <v>-25.67</v>
      </c>
      <c r="D153">
        <v>-7306.06</v>
      </c>
      <c r="E153">
        <v>88.58</v>
      </c>
      <c r="F153">
        <v>181</v>
      </c>
      <c r="H153">
        <f t="shared" si="60"/>
        <v>5533.39</v>
      </c>
      <c r="I153">
        <f t="shared" si="72"/>
        <v>20.833333333333332</v>
      </c>
      <c r="J153">
        <f t="shared" si="73"/>
        <v>122.39583333333351</v>
      </c>
      <c r="K153">
        <f t="shared" si="61"/>
        <v>1.7638888888888888E-3</v>
      </c>
      <c r="L153">
        <f t="shared" si="62"/>
        <v>4.518026020215455E-2</v>
      </c>
      <c r="M153">
        <f t="shared" si="74"/>
        <v>4.518026020215455E-2</v>
      </c>
      <c r="N153">
        <f t="shared" si="63"/>
        <v>1.5938591793537855E-7</v>
      </c>
      <c r="O153">
        <f t="shared" si="64"/>
        <v>4.2000000000000003E-2</v>
      </c>
      <c r="P153">
        <v>800</v>
      </c>
      <c r="Q153">
        <f t="shared" si="78"/>
        <v>5.2500000000000002E-5</v>
      </c>
      <c r="R153">
        <f t="shared" si="79"/>
        <v>1.0665926554439302E-15</v>
      </c>
      <c r="S153">
        <f t="shared" si="65"/>
        <v>1.0807250081285764</v>
      </c>
      <c r="T153">
        <f t="shared" si="80"/>
        <v>7746.7460000000001</v>
      </c>
      <c r="U153">
        <f t="shared" si="66"/>
        <v>534.11954450960002</v>
      </c>
      <c r="V153">
        <f t="shared" si="58"/>
        <v>2213.3559999999998</v>
      </c>
      <c r="W153">
        <f t="shared" si="67"/>
        <v>958.38314799999989</v>
      </c>
      <c r="X153">
        <f t="shared" si="59"/>
        <v>14.433333333333328</v>
      </c>
      <c r="Y153">
        <f t="shared" si="75"/>
        <v>5814.5830783333322</v>
      </c>
      <c r="Z153">
        <f t="shared" si="68"/>
        <v>1046.6249540999997</v>
      </c>
      <c r="AA153" t="s">
        <v>29</v>
      </c>
      <c r="AB153">
        <f t="shared" si="69"/>
        <v>12.528935185185203</v>
      </c>
      <c r="AC153">
        <f t="shared" si="70"/>
        <v>2.2315035879629659</v>
      </c>
      <c r="AD153">
        <f t="shared" si="76"/>
        <v>898.97896086440426</v>
      </c>
      <c r="AE153">
        <f t="shared" si="71"/>
        <v>2.5706921333333321</v>
      </c>
      <c r="AF153">
        <f t="shared" si="77"/>
        <v>1036.2664359491243</v>
      </c>
    </row>
    <row r="154" spans="1:32" x14ac:dyDescent="0.25">
      <c r="A154">
        <v>18141</v>
      </c>
      <c r="B154">
        <v>11068.57</v>
      </c>
      <c r="C154">
        <v>-26.97</v>
      </c>
      <c r="D154">
        <v>-7401.04</v>
      </c>
      <c r="E154">
        <v>89.26</v>
      </c>
      <c r="F154">
        <v>180.57</v>
      </c>
      <c r="H154">
        <f t="shared" si="60"/>
        <v>5534.2849999999999</v>
      </c>
      <c r="I154">
        <f t="shared" si="72"/>
        <v>20.833333333333332</v>
      </c>
      <c r="J154">
        <f t="shared" si="73"/>
        <v>123.26388888888907</v>
      </c>
      <c r="K154">
        <f t="shared" si="61"/>
        <v>1.7638888888888888E-3</v>
      </c>
      <c r="L154">
        <f t="shared" si="62"/>
        <v>4.5172953687784421E-2</v>
      </c>
      <c r="M154">
        <f t="shared" si="74"/>
        <v>4.5172953687784421E-2</v>
      </c>
      <c r="N154">
        <f t="shared" si="63"/>
        <v>1.5936014217635062E-7</v>
      </c>
      <c r="O154">
        <f t="shared" si="64"/>
        <v>4.2000000000000003E-2</v>
      </c>
      <c r="P154">
        <v>800</v>
      </c>
      <c r="Q154">
        <f t="shared" si="78"/>
        <v>5.2500000000000002E-5</v>
      </c>
      <c r="R154">
        <f t="shared" si="79"/>
        <v>1.0664201669604819E-15</v>
      </c>
      <c r="S154">
        <f t="shared" si="65"/>
        <v>1.0805502341727224</v>
      </c>
      <c r="T154">
        <f t="shared" si="80"/>
        <v>7747.9989999999989</v>
      </c>
      <c r="U154">
        <f t="shared" si="66"/>
        <v>534.20593585239988</v>
      </c>
      <c r="V154">
        <f t="shared" si="58"/>
        <v>2213.713999999999</v>
      </c>
      <c r="W154">
        <f t="shared" si="67"/>
        <v>958.5381619999996</v>
      </c>
      <c r="X154">
        <f t="shared" si="59"/>
        <v>14.433333333333328</v>
      </c>
      <c r="Y154">
        <f t="shared" si="75"/>
        <v>5829.0164116666656</v>
      </c>
      <c r="Z154">
        <f t="shared" si="68"/>
        <v>1049.2229540999997</v>
      </c>
      <c r="AA154" t="s">
        <v>29</v>
      </c>
      <c r="AB154">
        <f t="shared" si="69"/>
        <v>12.528935185185203</v>
      </c>
      <c r="AC154">
        <f t="shared" si="70"/>
        <v>2.2315035879629659</v>
      </c>
      <c r="AD154">
        <f t="shared" si="76"/>
        <v>901.21046445236721</v>
      </c>
      <c r="AE154">
        <f t="shared" si="71"/>
        <v>2.5706921333333321</v>
      </c>
      <c r="AF154">
        <f t="shared" si="77"/>
        <v>1038.8371280824576</v>
      </c>
    </row>
    <row r="155" spans="1:32" x14ac:dyDescent="0.25">
      <c r="A155">
        <v>18236</v>
      </c>
      <c r="B155">
        <v>11069.23</v>
      </c>
      <c r="C155">
        <v>-28.48</v>
      </c>
      <c r="D155">
        <v>-7496.02</v>
      </c>
      <c r="E155">
        <v>89.94</v>
      </c>
      <c r="F155">
        <v>181.25</v>
      </c>
      <c r="H155">
        <f t="shared" si="60"/>
        <v>5534.6149999999998</v>
      </c>
      <c r="I155">
        <f t="shared" si="72"/>
        <v>20.833333333333332</v>
      </c>
      <c r="J155">
        <f t="shared" si="73"/>
        <v>124.13194444444463</v>
      </c>
      <c r="K155">
        <f t="shared" si="61"/>
        <v>1.7638888888888888E-3</v>
      </c>
      <c r="L155">
        <f t="shared" si="62"/>
        <v>4.5170260262005581E-2</v>
      </c>
      <c r="M155">
        <f t="shared" si="74"/>
        <v>4.5170260262005581E-2</v>
      </c>
      <c r="N155">
        <f t="shared" si="63"/>
        <v>1.593506403687419E-7</v>
      </c>
      <c r="O155">
        <f t="shared" si="64"/>
        <v>4.2000000000000003E-2</v>
      </c>
      <c r="P155">
        <v>800</v>
      </c>
      <c r="Q155">
        <f t="shared" si="78"/>
        <v>5.2500000000000002E-5</v>
      </c>
      <c r="R155">
        <f t="shared" si="79"/>
        <v>1.0663565819315145E-15</v>
      </c>
      <c r="S155">
        <f t="shared" si="65"/>
        <v>1.0804858066421212</v>
      </c>
      <c r="T155">
        <f t="shared" si="80"/>
        <v>7748.4609999999993</v>
      </c>
      <c r="U155">
        <f t="shared" si="66"/>
        <v>534.23778964359997</v>
      </c>
      <c r="V155">
        <f t="shared" si="58"/>
        <v>2213.8459999999995</v>
      </c>
      <c r="W155">
        <f t="shared" si="67"/>
        <v>958.59531799999979</v>
      </c>
      <c r="X155">
        <f t="shared" si="59"/>
        <v>14.433333333333332</v>
      </c>
      <c r="Y155">
        <f t="shared" si="75"/>
        <v>5843.449744999999</v>
      </c>
      <c r="Z155">
        <f t="shared" si="68"/>
        <v>1051.8209540999999</v>
      </c>
      <c r="AA155" t="s">
        <v>29</v>
      </c>
      <c r="AB155">
        <f t="shared" si="69"/>
        <v>12.528935185185206</v>
      </c>
      <c r="AC155">
        <f t="shared" si="70"/>
        <v>2.2315035879629668</v>
      </c>
      <c r="AD155">
        <f t="shared" si="76"/>
        <v>903.44196804033015</v>
      </c>
      <c r="AE155">
        <f t="shared" si="71"/>
        <v>2.570692133333333</v>
      </c>
      <c r="AF155">
        <f t="shared" si="77"/>
        <v>1041.4078202157909</v>
      </c>
    </row>
    <row r="156" spans="1:32" x14ac:dyDescent="0.25">
      <c r="A156">
        <v>18331</v>
      </c>
      <c r="B156">
        <v>11069.15</v>
      </c>
      <c r="C156">
        <v>-30.35</v>
      </c>
      <c r="D156">
        <v>-7591</v>
      </c>
      <c r="E156">
        <v>90.15</v>
      </c>
      <c r="F156">
        <v>181.01</v>
      </c>
      <c r="H156">
        <f t="shared" si="60"/>
        <v>5534.5749999999998</v>
      </c>
      <c r="I156">
        <f t="shared" si="72"/>
        <v>20.833333333333332</v>
      </c>
      <c r="J156">
        <f t="shared" si="73"/>
        <v>125.00000000000018</v>
      </c>
      <c r="K156">
        <f t="shared" si="61"/>
        <v>1.7638888888888888E-3</v>
      </c>
      <c r="L156">
        <f t="shared" si="62"/>
        <v>4.5170586720750916E-2</v>
      </c>
      <c r="M156">
        <f t="shared" si="74"/>
        <v>4.5170586720750916E-2</v>
      </c>
      <c r="N156">
        <f t="shared" si="63"/>
        <v>1.5935179204264908E-7</v>
      </c>
      <c r="O156">
        <f t="shared" si="64"/>
        <v>4.2000000000000003E-2</v>
      </c>
      <c r="P156">
        <v>800</v>
      </c>
      <c r="Q156">
        <f t="shared" si="78"/>
        <v>5.2500000000000002E-5</v>
      </c>
      <c r="R156">
        <f t="shared" si="79"/>
        <v>1.0663642888039082E-15</v>
      </c>
      <c r="S156">
        <f t="shared" si="65"/>
        <v>1.0804936156305742</v>
      </c>
      <c r="T156">
        <f t="shared" si="80"/>
        <v>7748.4049999999988</v>
      </c>
      <c r="U156">
        <f t="shared" si="66"/>
        <v>534.2339285779999</v>
      </c>
      <c r="V156">
        <f t="shared" si="58"/>
        <v>2213.829999999999</v>
      </c>
      <c r="W156">
        <f t="shared" si="67"/>
        <v>958.58838999999955</v>
      </c>
      <c r="X156">
        <f t="shared" si="59"/>
        <v>14.433333333333326</v>
      </c>
      <c r="Y156">
        <f t="shared" si="75"/>
        <v>5857.8830783333324</v>
      </c>
      <c r="Z156">
        <f t="shared" si="68"/>
        <v>1054.4189540999998</v>
      </c>
      <c r="AA156" t="s">
        <v>29</v>
      </c>
      <c r="AB156">
        <f t="shared" si="69"/>
        <v>12.528935185185203</v>
      </c>
      <c r="AC156">
        <f t="shared" si="70"/>
        <v>2.2315035879629659</v>
      </c>
      <c r="AD156">
        <f t="shared" si="76"/>
        <v>905.6734716282931</v>
      </c>
      <c r="AE156">
        <f t="shared" si="71"/>
        <v>2.5706921333333321</v>
      </c>
      <c r="AF156">
        <f t="shared" si="77"/>
        <v>1043.9785123491242</v>
      </c>
    </row>
    <row r="157" spans="1:32" x14ac:dyDescent="0.25">
      <c r="A157">
        <v>18426</v>
      </c>
      <c r="B157">
        <v>11068.62</v>
      </c>
      <c r="C157">
        <v>-31.85</v>
      </c>
      <c r="D157">
        <v>-7685.99</v>
      </c>
      <c r="E157">
        <v>90.49</v>
      </c>
      <c r="F157">
        <v>180.8</v>
      </c>
      <c r="H157">
        <f t="shared" si="60"/>
        <v>5534.31</v>
      </c>
      <c r="I157">
        <f t="shared" si="72"/>
        <v>20.833333333333332</v>
      </c>
      <c r="J157">
        <f t="shared" si="73"/>
        <v>125.86805555555574</v>
      </c>
      <c r="K157">
        <f t="shared" si="61"/>
        <v>1.7638888888888888E-3</v>
      </c>
      <c r="L157">
        <f t="shared" si="62"/>
        <v>4.5172749629131724E-2</v>
      </c>
      <c r="M157">
        <f t="shared" si="74"/>
        <v>4.5172749629131724E-2</v>
      </c>
      <c r="N157">
        <f t="shared" si="63"/>
        <v>1.5935942230277025E-7</v>
      </c>
      <c r="O157">
        <f t="shared" si="64"/>
        <v>4.2000000000000003E-2</v>
      </c>
      <c r="P157">
        <v>800</v>
      </c>
      <c r="Q157">
        <f t="shared" si="78"/>
        <v>5.2500000000000002E-5</v>
      </c>
      <c r="R157">
        <f t="shared" si="79"/>
        <v>1.0664153496473616E-15</v>
      </c>
      <c r="S157">
        <f t="shared" si="65"/>
        <v>1.0805453530302032</v>
      </c>
      <c r="T157">
        <f t="shared" si="80"/>
        <v>7748.0339999999997</v>
      </c>
      <c r="U157">
        <f t="shared" si="66"/>
        <v>534.20834901839999</v>
      </c>
      <c r="V157">
        <f t="shared" si="58"/>
        <v>2213.7239999999993</v>
      </c>
      <c r="W157">
        <f t="shared" si="67"/>
        <v>958.5424919999997</v>
      </c>
      <c r="X157">
        <f t="shared" si="59"/>
        <v>14.433333333333328</v>
      </c>
      <c r="Y157">
        <f t="shared" si="75"/>
        <v>5872.3164116666658</v>
      </c>
      <c r="Z157">
        <f t="shared" si="68"/>
        <v>1057.0169540999998</v>
      </c>
      <c r="AA157" t="s">
        <v>29</v>
      </c>
      <c r="AB157">
        <f t="shared" si="69"/>
        <v>12.528935185185203</v>
      </c>
      <c r="AC157">
        <f t="shared" si="70"/>
        <v>2.2315035879629659</v>
      </c>
      <c r="AD157">
        <f t="shared" si="76"/>
        <v>907.90497521625605</v>
      </c>
      <c r="AE157">
        <f t="shared" si="71"/>
        <v>2.5706921333333321</v>
      </c>
      <c r="AF157">
        <f t="shared" si="77"/>
        <v>1046.5492044824575</v>
      </c>
    </row>
    <row r="158" spans="1:32" x14ac:dyDescent="0.25">
      <c r="A158">
        <v>18520</v>
      </c>
      <c r="B158">
        <v>11067.99</v>
      </c>
      <c r="C158">
        <v>-32.799999999999997</v>
      </c>
      <c r="D158">
        <v>-7779.98</v>
      </c>
      <c r="E158">
        <v>90.28</v>
      </c>
      <c r="F158">
        <v>180.35</v>
      </c>
      <c r="H158">
        <f t="shared" si="60"/>
        <v>5533.9949999999999</v>
      </c>
      <c r="I158">
        <f t="shared" si="72"/>
        <v>20.833333333333332</v>
      </c>
      <c r="J158">
        <f t="shared" si="73"/>
        <v>126.7361111111113</v>
      </c>
      <c r="K158">
        <f t="shared" si="61"/>
        <v>1.7638888888888888E-3</v>
      </c>
      <c r="L158">
        <f t="shared" si="62"/>
        <v>4.5175320902892037E-2</v>
      </c>
      <c r="M158">
        <f t="shared" si="74"/>
        <v>4.5175320902892037E-2</v>
      </c>
      <c r="N158">
        <f t="shared" si="63"/>
        <v>1.5936849318520245E-7</v>
      </c>
      <c r="O158">
        <f t="shared" si="64"/>
        <v>4.2000000000000003E-2</v>
      </c>
      <c r="P158">
        <v>800</v>
      </c>
      <c r="Q158">
        <f t="shared" si="78"/>
        <v>5.2500000000000002E-5</v>
      </c>
      <c r="R158">
        <f t="shared" si="79"/>
        <v>1.0664760509734629E-15</v>
      </c>
      <c r="S158">
        <f t="shared" si="65"/>
        <v>1.0806068586488753</v>
      </c>
      <c r="T158">
        <f t="shared" si="80"/>
        <v>7747.5929999999989</v>
      </c>
      <c r="U158">
        <f t="shared" si="66"/>
        <v>534.17794312679996</v>
      </c>
      <c r="V158">
        <f t="shared" si="58"/>
        <v>2213.597999999999</v>
      </c>
      <c r="W158">
        <f t="shared" si="67"/>
        <v>958.48793399999954</v>
      </c>
      <c r="X158">
        <f t="shared" si="59"/>
        <v>14.433333333333328</v>
      </c>
      <c r="Y158">
        <f t="shared" si="75"/>
        <v>5886.7497449999992</v>
      </c>
      <c r="Z158">
        <f t="shared" si="68"/>
        <v>1059.6149540999997</v>
      </c>
      <c r="AA158" t="s">
        <v>29</v>
      </c>
      <c r="AB158">
        <f t="shared" si="69"/>
        <v>12.528935185185203</v>
      </c>
      <c r="AC158">
        <f t="shared" si="70"/>
        <v>2.2315035879629659</v>
      </c>
      <c r="AD158">
        <f t="shared" si="76"/>
        <v>910.136478804219</v>
      </c>
      <c r="AE158">
        <f t="shared" si="71"/>
        <v>2.5706921333333321</v>
      </c>
      <c r="AF158">
        <f t="shared" si="77"/>
        <v>1049.1198966157908</v>
      </c>
    </row>
    <row r="159" spans="1:32" x14ac:dyDescent="0.25">
      <c r="A159">
        <v>18615</v>
      </c>
      <c r="B159">
        <v>11067.79</v>
      </c>
      <c r="C159">
        <v>-32.99</v>
      </c>
      <c r="D159">
        <v>-7874.98</v>
      </c>
      <c r="E159">
        <v>89.97</v>
      </c>
      <c r="F159">
        <v>179.88</v>
      </c>
      <c r="H159">
        <f t="shared" si="60"/>
        <v>5533.8950000000004</v>
      </c>
      <c r="I159">
        <f t="shared" si="72"/>
        <v>20.833333333333332</v>
      </c>
      <c r="J159">
        <f t="shared" si="73"/>
        <v>127.60416666666686</v>
      </c>
      <c r="K159">
        <f t="shared" si="61"/>
        <v>1.7638888888888888E-3</v>
      </c>
      <c r="L159">
        <f t="shared" si="62"/>
        <v>4.5176137241490846E-2</v>
      </c>
      <c r="M159">
        <f t="shared" si="74"/>
        <v>4.5176137241490846E-2</v>
      </c>
      <c r="N159">
        <f t="shared" si="63"/>
        <v>1.5937137304637051E-7</v>
      </c>
      <c r="O159">
        <f t="shared" si="64"/>
        <v>4.2000000000000003E-2</v>
      </c>
      <c r="P159">
        <v>800</v>
      </c>
      <c r="Q159">
        <f t="shared" si="78"/>
        <v>5.2500000000000002E-5</v>
      </c>
      <c r="R159">
        <f t="shared" si="79"/>
        <v>1.0664953226808406E-15</v>
      </c>
      <c r="S159">
        <f t="shared" si="65"/>
        <v>1.0806263857063758</v>
      </c>
      <c r="T159">
        <f t="shared" si="80"/>
        <v>7747.4530000000004</v>
      </c>
      <c r="U159">
        <f t="shared" si="66"/>
        <v>534.16829046279997</v>
      </c>
      <c r="V159">
        <f t="shared" si="58"/>
        <v>2213.558</v>
      </c>
      <c r="W159">
        <f t="shared" si="67"/>
        <v>958.47061399999996</v>
      </c>
      <c r="X159">
        <f t="shared" si="59"/>
        <v>14.433333333333334</v>
      </c>
      <c r="Y159">
        <f t="shared" si="75"/>
        <v>5901.1830783333326</v>
      </c>
      <c r="Z159">
        <f t="shared" si="68"/>
        <v>1062.2129540999999</v>
      </c>
      <c r="AA159" t="s">
        <v>29</v>
      </c>
      <c r="AB159">
        <f t="shared" si="69"/>
        <v>12.528935185185208</v>
      </c>
      <c r="AC159">
        <f t="shared" si="70"/>
        <v>2.2315035879629668</v>
      </c>
      <c r="AD159">
        <f t="shared" si="76"/>
        <v>912.36798239218194</v>
      </c>
      <c r="AE159">
        <f t="shared" si="71"/>
        <v>2.570692133333333</v>
      </c>
      <c r="AF159">
        <f t="shared" si="77"/>
        <v>1051.6905887491241</v>
      </c>
    </row>
    <row r="160" spans="1:32" x14ac:dyDescent="0.25">
      <c r="A160">
        <v>18710</v>
      </c>
      <c r="B160">
        <v>11068.04</v>
      </c>
      <c r="C160">
        <v>-31.83</v>
      </c>
      <c r="D160">
        <v>-7969.97</v>
      </c>
      <c r="E160">
        <v>89.72</v>
      </c>
      <c r="F160">
        <v>178.72</v>
      </c>
      <c r="H160">
        <f t="shared" si="60"/>
        <v>5534.02</v>
      </c>
      <c r="I160">
        <f t="shared" si="72"/>
        <v>20.833333333333332</v>
      </c>
      <c r="J160">
        <f t="shared" si="73"/>
        <v>128.4722222222224</v>
      </c>
      <c r="K160">
        <f t="shared" si="61"/>
        <v>1.7638888888888888E-3</v>
      </c>
      <c r="L160">
        <f t="shared" si="62"/>
        <v>4.51751168228521E-2</v>
      </c>
      <c r="M160">
        <f t="shared" si="74"/>
        <v>4.51751168228521E-2</v>
      </c>
      <c r="N160">
        <f t="shared" si="63"/>
        <v>1.5936777323617269E-7</v>
      </c>
      <c r="O160">
        <f t="shared" si="64"/>
        <v>4.2000000000000003E-2</v>
      </c>
      <c r="P160">
        <v>800</v>
      </c>
      <c r="Q160">
        <f t="shared" si="78"/>
        <v>5.2500000000000002E-5</v>
      </c>
      <c r="R160">
        <f t="shared" si="79"/>
        <v>1.0664712331554439E-15</v>
      </c>
      <c r="S160">
        <f t="shared" si="65"/>
        <v>1.0806019769947677</v>
      </c>
      <c r="T160">
        <f t="shared" si="80"/>
        <v>7747.6279999999997</v>
      </c>
      <c r="U160">
        <f t="shared" si="66"/>
        <v>534.18035629279996</v>
      </c>
      <c r="V160">
        <f t="shared" si="58"/>
        <v>2213.6079999999993</v>
      </c>
      <c r="W160">
        <f t="shared" si="67"/>
        <v>958.49226399999964</v>
      </c>
      <c r="X160">
        <f t="shared" si="59"/>
        <v>14.433333333333326</v>
      </c>
      <c r="Y160">
        <f t="shared" si="75"/>
        <v>5915.616411666666</v>
      </c>
      <c r="Z160">
        <f t="shared" si="68"/>
        <v>1064.8109540999999</v>
      </c>
      <c r="AA160" t="s">
        <v>29</v>
      </c>
      <c r="AB160">
        <f t="shared" si="69"/>
        <v>12.528935185184997</v>
      </c>
      <c r="AC160">
        <f t="shared" si="70"/>
        <v>2.2315035879629295</v>
      </c>
      <c r="AD160">
        <f t="shared" si="76"/>
        <v>914.59948598014489</v>
      </c>
      <c r="AE160">
        <f t="shared" si="71"/>
        <v>2.5706921333333321</v>
      </c>
      <c r="AF160">
        <f t="shared" si="77"/>
        <v>1054.2612808824574</v>
      </c>
    </row>
    <row r="161" spans="1:32" x14ac:dyDescent="0.25">
      <c r="A161">
        <v>18805</v>
      </c>
      <c r="B161">
        <v>11069.35</v>
      </c>
      <c r="C161">
        <v>-29.32</v>
      </c>
      <c r="D161">
        <v>-8064.93</v>
      </c>
      <c r="E161">
        <v>88.7</v>
      </c>
      <c r="F161">
        <v>178.26</v>
      </c>
      <c r="H161">
        <f t="shared" si="60"/>
        <v>5534.6750000000002</v>
      </c>
      <c r="I161">
        <f t="shared" si="72"/>
        <v>20.833333333333332</v>
      </c>
      <c r="J161">
        <f t="shared" si="73"/>
        <v>129.34027777777794</v>
      </c>
      <c r="K161">
        <f t="shared" si="61"/>
        <v>1.7638888888888888E-3</v>
      </c>
      <c r="L161">
        <f t="shared" si="62"/>
        <v>4.5169770582735205E-2</v>
      </c>
      <c r="M161">
        <f t="shared" si="74"/>
        <v>4.5169770582735205E-2</v>
      </c>
      <c r="N161">
        <f t="shared" si="63"/>
        <v>1.5934891288909364E-7</v>
      </c>
      <c r="O161">
        <f t="shared" si="64"/>
        <v>4.2000000000000003E-2</v>
      </c>
      <c r="P161">
        <v>800</v>
      </c>
      <c r="Q161">
        <f t="shared" si="78"/>
        <v>5.2500000000000002E-5</v>
      </c>
      <c r="R161">
        <f t="shared" si="79"/>
        <v>1.0663450218317949E-15</v>
      </c>
      <c r="S161">
        <f t="shared" si="65"/>
        <v>1.0804740933710804</v>
      </c>
      <c r="T161">
        <f t="shared" si="80"/>
        <v>7748.5450000000001</v>
      </c>
      <c r="U161">
        <f t="shared" si="66"/>
        <v>534.243581242</v>
      </c>
      <c r="V161">
        <f t="shared" si="58"/>
        <v>2213.87</v>
      </c>
      <c r="W161">
        <f t="shared" si="67"/>
        <v>958.60570999999993</v>
      </c>
      <c r="X161">
        <f t="shared" si="59"/>
        <v>14.433333333333332</v>
      </c>
      <c r="Y161">
        <f t="shared" si="75"/>
        <v>5930.0497449999993</v>
      </c>
      <c r="Z161">
        <f t="shared" si="68"/>
        <v>1067.4089540999998</v>
      </c>
      <c r="AA161" t="s">
        <v>29</v>
      </c>
      <c r="AB161">
        <f t="shared" si="69"/>
        <v>12.528935185185002</v>
      </c>
      <c r="AC161">
        <f t="shared" si="70"/>
        <v>2.2315035879629304</v>
      </c>
      <c r="AD161">
        <f t="shared" si="76"/>
        <v>916.83098956810784</v>
      </c>
      <c r="AE161">
        <f t="shared" si="71"/>
        <v>2.570692133333333</v>
      </c>
      <c r="AF161">
        <f t="shared" si="77"/>
        <v>1056.8319730157907</v>
      </c>
    </row>
    <row r="162" spans="1:32" x14ac:dyDescent="0.25">
      <c r="A162">
        <v>18899</v>
      </c>
      <c r="B162">
        <v>11072.32</v>
      </c>
      <c r="C162">
        <v>-25.93</v>
      </c>
      <c r="D162">
        <v>-8158.82</v>
      </c>
      <c r="E162">
        <v>87.68</v>
      </c>
      <c r="F162">
        <v>177.6</v>
      </c>
      <c r="H162">
        <f t="shared" si="60"/>
        <v>5536.16</v>
      </c>
      <c r="I162">
        <f t="shared" si="72"/>
        <v>20.833333333333332</v>
      </c>
      <c r="J162">
        <f t="shared" si="73"/>
        <v>130.20833333333348</v>
      </c>
      <c r="K162">
        <f t="shared" si="61"/>
        <v>1.7638888888888888E-3</v>
      </c>
      <c r="L162">
        <f t="shared" si="62"/>
        <v>4.5157654403051938E-2</v>
      </c>
      <c r="M162">
        <f t="shared" si="74"/>
        <v>4.5157654403051938E-2</v>
      </c>
      <c r="N162">
        <f t="shared" si="63"/>
        <v>1.5930616969965542E-7</v>
      </c>
      <c r="O162">
        <f t="shared" si="64"/>
        <v>4.2000000000000003E-2</v>
      </c>
      <c r="P162">
        <v>800</v>
      </c>
      <c r="Q162">
        <f t="shared" si="78"/>
        <v>5.2500000000000002E-5</v>
      </c>
      <c r="R162">
        <f t="shared" si="79"/>
        <v>1.0660589892103713E-15</v>
      </c>
      <c r="S162">
        <f t="shared" si="65"/>
        <v>1.080184270817423</v>
      </c>
      <c r="T162">
        <f t="shared" si="80"/>
        <v>7750.6239999999989</v>
      </c>
      <c r="U162">
        <f t="shared" si="66"/>
        <v>534.38692330239985</v>
      </c>
      <c r="V162">
        <f t="shared" si="58"/>
        <v>2214.463999999999</v>
      </c>
      <c r="W162">
        <f t="shared" si="67"/>
        <v>958.8629119999996</v>
      </c>
      <c r="X162">
        <f t="shared" si="59"/>
        <v>14.433333333333328</v>
      </c>
      <c r="Y162">
        <f t="shared" si="75"/>
        <v>5944.4830783333327</v>
      </c>
      <c r="Z162">
        <f t="shared" si="68"/>
        <v>1070.0069540999998</v>
      </c>
      <c r="AA162" t="s">
        <v>29</v>
      </c>
      <c r="AB162">
        <f t="shared" si="69"/>
        <v>12.528935185184999</v>
      </c>
      <c r="AC162">
        <f t="shared" si="70"/>
        <v>2.2315035879629295</v>
      </c>
      <c r="AD162">
        <f t="shared" si="76"/>
        <v>919.06249315607079</v>
      </c>
      <c r="AE162">
        <f t="shared" si="71"/>
        <v>2.5706921333333321</v>
      </c>
      <c r="AF162">
        <f t="shared" si="77"/>
        <v>1059.402665149124</v>
      </c>
    </row>
    <row r="163" spans="1:32" x14ac:dyDescent="0.25">
      <c r="A163">
        <v>18995</v>
      </c>
      <c r="B163">
        <v>11074.65</v>
      </c>
      <c r="C163">
        <v>-23.16</v>
      </c>
      <c r="D163">
        <v>-8254.74</v>
      </c>
      <c r="E163">
        <v>89.54</v>
      </c>
      <c r="F163">
        <v>179.09</v>
      </c>
      <c r="H163">
        <f t="shared" si="60"/>
        <v>5537.3249999999998</v>
      </c>
      <c r="I163">
        <f t="shared" si="72"/>
        <v>20.833333333333332</v>
      </c>
      <c r="J163">
        <f t="shared" si="73"/>
        <v>131.07638888888903</v>
      </c>
      <c r="K163">
        <f t="shared" si="61"/>
        <v>1.7638888888888888E-3</v>
      </c>
      <c r="L163">
        <f t="shared" si="62"/>
        <v>4.5148153666255825E-2</v>
      </c>
      <c r="M163">
        <f t="shared" si="74"/>
        <v>4.5148153666255825E-2</v>
      </c>
      <c r="N163">
        <f t="shared" si="63"/>
        <v>1.5927265321151361E-7</v>
      </c>
      <c r="O163">
        <f t="shared" si="64"/>
        <v>4.2000000000000003E-2</v>
      </c>
      <c r="P163">
        <v>800</v>
      </c>
      <c r="Q163">
        <f t="shared" si="78"/>
        <v>5.2500000000000002E-5</v>
      </c>
      <c r="R163">
        <f t="shared" si="79"/>
        <v>1.065834700637382E-15</v>
      </c>
      <c r="S163">
        <f t="shared" si="65"/>
        <v>1.0799570104208414</v>
      </c>
      <c r="T163">
        <f t="shared" si="80"/>
        <v>7752.2549999999992</v>
      </c>
      <c r="U163">
        <f t="shared" si="66"/>
        <v>534.49937683799988</v>
      </c>
      <c r="V163">
        <f t="shared" si="58"/>
        <v>2214.9299999999994</v>
      </c>
      <c r="W163">
        <f t="shared" si="67"/>
        <v>959.0646899999997</v>
      </c>
      <c r="X163">
        <f t="shared" si="59"/>
        <v>14.433333333333332</v>
      </c>
      <c r="Y163">
        <f t="shared" si="75"/>
        <v>5958.9164116666661</v>
      </c>
      <c r="Z163">
        <f t="shared" si="68"/>
        <v>1072.6049540999998</v>
      </c>
      <c r="AA163" t="s">
        <v>29</v>
      </c>
      <c r="AB163">
        <f t="shared" si="69"/>
        <v>12.528935185185002</v>
      </c>
      <c r="AC163">
        <f t="shared" si="70"/>
        <v>2.2315035879629304</v>
      </c>
      <c r="AD163">
        <f t="shared" si="76"/>
        <v>921.29399674403373</v>
      </c>
      <c r="AE163">
        <f t="shared" si="71"/>
        <v>2.570692133333333</v>
      </c>
      <c r="AF163">
        <f t="shared" si="77"/>
        <v>1061.9733572824573</v>
      </c>
    </row>
    <row r="164" spans="1:32" x14ac:dyDescent="0.25">
      <c r="A164">
        <v>19090</v>
      </c>
      <c r="B164">
        <v>11075.39</v>
      </c>
      <c r="C164">
        <v>-20.96</v>
      </c>
      <c r="D164">
        <v>-8349.7099999999991</v>
      </c>
      <c r="E164">
        <v>89.57</v>
      </c>
      <c r="F164">
        <v>178.26</v>
      </c>
      <c r="H164">
        <f t="shared" si="60"/>
        <v>5537.6949999999997</v>
      </c>
      <c r="I164">
        <f t="shared" si="72"/>
        <v>20.833333333333332</v>
      </c>
      <c r="J164">
        <f t="shared" si="73"/>
        <v>131.94444444444457</v>
      </c>
      <c r="K164">
        <f t="shared" si="61"/>
        <v>1.7638888888888888E-3</v>
      </c>
      <c r="L164">
        <f t="shared" si="62"/>
        <v>4.5145137101266865E-2</v>
      </c>
      <c r="M164">
        <f t="shared" si="74"/>
        <v>4.5145137101266865E-2</v>
      </c>
      <c r="N164">
        <f t="shared" si="63"/>
        <v>1.5926201144058035E-7</v>
      </c>
      <c r="O164">
        <f t="shared" si="64"/>
        <v>4.2000000000000003E-2</v>
      </c>
      <c r="P164">
        <v>800</v>
      </c>
      <c r="Q164">
        <f t="shared" si="78"/>
        <v>5.2500000000000002E-5</v>
      </c>
      <c r="R164">
        <f t="shared" si="79"/>
        <v>1.0657634871019244E-15</v>
      </c>
      <c r="S164">
        <f t="shared" si="65"/>
        <v>1.079884853306039</v>
      </c>
      <c r="T164">
        <f t="shared" si="80"/>
        <v>7752.7729999999992</v>
      </c>
      <c r="U164">
        <f t="shared" si="66"/>
        <v>534.53509169479992</v>
      </c>
      <c r="V164">
        <f t="shared" si="58"/>
        <v>2215.0779999999995</v>
      </c>
      <c r="W164">
        <f t="shared" si="67"/>
        <v>959.12877399999979</v>
      </c>
      <c r="X164">
        <f t="shared" si="59"/>
        <v>14.43333333333333</v>
      </c>
      <c r="Y164">
        <f t="shared" si="75"/>
        <v>5973.3497449999995</v>
      </c>
      <c r="Z164">
        <f t="shared" si="68"/>
        <v>1075.2029540999999</v>
      </c>
      <c r="AA164" t="s">
        <v>29</v>
      </c>
      <c r="AB164">
        <f t="shared" si="69"/>
        <v>12.528935185185</v>
      </c>
      <c r="AC164">
        <f t="shared" si="70"/>
        <v>2.2315035879629299</v>
      </c>
      <c r="AD164">
        <f t="shared" si="76"/>
        <v>923.52550033199668</v>
      </c>
      <c r="AE164">
        <f t="shared" si="71"/>
        <v>2.5706921333333326</v>
      </c>
      <c r="AF164">
        <f t="shared" si="77"/>
        <v>1064.5440494157906</v>
      </c>
    </row>
    <row r="165" spans="1:32" x14ac:dyDescent="0.25">
      <c r="A165">
        <v>19185</v>
      </c>
      <c r="B165">
        <v>11075.67</v>
      </c>
      <c r="C165">
        <v>-19.07</v>
      </c>
      <c r="D165">
        <v>-8444.69</v>
      </c>
      <c r="E165">
        <v>90.09</v>
      </c>
      <c r="F165">
        <v>179.46</v>
      </c>
      <c r="H165">
        <f t="shared" si="60"/>
        <v>5537.835</v>
      </c>
      <c r="I165">
        <f t="shared" si="72"/>
        <v>20.833333333333332</v>
      </c>
      <c r="J165">
        <f t="shared" si="73"/>
        <v>132.81250000000011</v>
      </c>
      <c r="K165">
        <f t="shared" si="61"/>
        <v>1.7638888888888888E-3</v>
      </c>
      <c r="L165">
        <f t="shared" si="62"/>
        <v>4.5143995803414154E-2</v>
      </c>
      <c r="M165">
        <f t="shared" si="74"/>
        <v>4.5143995803414154E-2</v>
      </c>
      <c r="N165">
        <f t="shared" si="63"/>
        <v>1.5925798519537769E-7</v>
      </c>
      <c r="O165">
        <f t="shared" si="64"/>
        <v>4.2000000000000003E-2</v>
      </c>
      <c r="P165">
        <v>800</v>
      </c>
      <c r="Q165">
        <f t="shared" si="78"/>
        <v>5.2500000000000002E-5</v>
      </c>
      <c r="R165">
        <f t="shared" si="79"/>
        <v>1.0657365439213862E-15</v>
      </c>
      <c r="S165">
        <f t="shared" si="65"/>
        <v>1.0798575531283587</v>
      </c>
      <c r="T165">
        <f t="shared" si="80"/>
        <v>7752.9689999999991</v>
      </c>
      <c r="U165">
        <f t="shared" si="66"/>
        <v>534.54860542439997</v>
      </c>
      <c r="V165">
        <f t="shared" si="58"/>
        <v>2215.1339999999991</v>
      </c>
      <c r="W165">
        <f t="shared" si="67"/>
        <v>959.15302199999962</v>
      </c>
      <c r="X165">
        <f t="shared" si="59"/>
        <v>14.433333333333328</v>
      </c>
      <c r="Y165">
        <f t="shared" si="75"/>
        <v>5987.7830783333329</v>
      </c>
      <c r="Z165">
        <f t="shared" si="68"/>
        <v>1077.8009540999999</v>
      </c>
      <c r="AA165" t="s">
        <v>29</v>
      </c>
      <c r="AB165">
        <f t="shared" si="69"/>
        <v>12.528935185184999</v>
      </c>
      <c r="AC165">
        <f t="shared" si="70"/>
        <v>2.2315035879629295</v>
      </c>
      <c r="AD165">
        <f t="shared" si="76"/>
        <v>925.75700391995963</v>
      </c>
      <c r="AE165">
        <f t="shared" si="71"/>
        <v>2.5706921333333321</v>
      </c>
      <c r="AF165">
        <f t="shared" si="77"/>
        <v>1067.1147415491239</v>
      </c>
    </row>
    <row r="166" spans="1:32" x14ac:dyDescent="0.25">
      <c r="A166">
        <v>19280</v>
      </c>
      <c r="B166">
        <v>11075.01</v>
      </c>
      <c r="C166">
        <v>-18</v>
      </c>
      <c r="D166">
        <v>-8539.68</v>
      </c>
      <c r="E166">
        <v>90.71</v>
      </c>
      <c r="F166">
        <v>179.25</v>
      </c>
      <c r="H166">
        <f t="shared" si="60"/>
        <v>5537.5050000000001</v>
      </c>
      <c r="I166">
        <f t="shared" si="72"/>
        <v>20.833333333333332</v>
      </c>
      <c r="J166">
        <f t="shared" si="73"/>
        <v>133.68055555555566</v>
      </c>
      <c r="K166">
        <f t="shared" si="61"/>
        <v>1.7638888888888888E-3</v>
      </c>
      <c r="L166">
        <f t="shared" si="62"/>
        <v>4.5146686097800363E-2</v>
      </c>
      <c r="M166">
        <f t="shared" si="74"/>
        <v>4.5146686097800363E-2</v>
      </c>
      <c r="N166">
        <f t="shared" si="63"/>
        <v>1.5926747595612904E-7</v>
      </c>
      <c r="O166">
        <f t="shared" si="64"/>
        <v>4.2000000000000003E-2</v>
      </c>
      <c r="P166">
        <v>800</v>
      </c>
      <c r="Q166">
        <f t="shared" si="78"/>
        <v>5.2500000000000002E-5</v>
      </c>
      <c r="R166">
        <f t="shared" si="79"/>
        <v>1.0658000550260252E-15</v>
      </c>
      <c r="S166">
        <f t="shared" si="65"/>
        <v>1.0799219057551341</v>
      </c>
      <c r="T166">
        <f t="shared" si="80"/>
        <v>7752.5069999999996</v>
      </c>
      <c r="U166">
        <f t="shared" si="66"/>
        <v>534.51675163319999</v>
      </c>
      <c r="V166">
        <f t="shared" si="58"/>
        <v>2215.0019999999995</v>
      </c>
      <c r="W166">
        <f t="shared" si="67"/>
        <v>959.09586599999977</v>
      </c>
      <c r="X166">
        <f t="shared" si="59"/>
        <v>14.43333333333333</v>
      </c>
      <c r="Y166">
        <f t="shared" si="75"/>
        <v>6002.2164116666663</v>
      </c>
      <c r="Z166">
        <f t="shared" si="68"/>
        <v>1080.3989540999999</v>
      </c>
      <c r="AA166" t="s">
        <v>29</v>
      </c>
      <c r="AB166">
        <f t="shared" si="69"/>
        <v>12.528935185185</v>
      </c>
      <c r="AC166">
        <f t="shared" si="70"/>
        <v>2.2315035879629299</v>
      </c>
      <c r="AD166">
        <f t="shared" si="76"/>
        <v>927.98850750792258</v>
      </c>
      <c r="AE166">
        <f t="shared" si="71"/>
        <v>2.5706921333333326</v>
      </c>
      <c r="AF166">
        <f t="shared" si="77"/>
        <v>1069.6854336824572</v>
      </c>
    </row>
    <row r="167" spans="1:32" x14ac:dyDescent="0.25">
      <c r="A167">
        <v>19375</v>
      </c>
      <c r="B167">
        <v>11075.19</v>
      </c>
      <c r="C167">
        <v>-15.85</v>
      </c>
      <c r="D167">
        <v>-8634.65</v>
      </c>
      <c r="E167">
        <v>89.07</v>
      </c>
      <c r="F167">
        <v>178.15</v>
      </c>
      <c r="H167">
        <f t="shared" si="60"/>
        <v>5537.5950000000003</v>
      </c>
      <c r="I167">
        <f t="shared" si="72"/>
        <v>20.833333333333332</v>
      </c>
      <c r="J167">
        <f t="shared" si="73"/>
        <v>134.5486111111112</v>
      </c>
      <c r="K167">
        <f t="shared" si="61"/>
        <v>1.7638888888888888E-3</v>
      </c>
      <c r="L167">
        <f t="shared" si="62"/>
        <v>4.5145952349350212E-2</v>
      </c>
      <c r="M167">
        <f t="shared" si="74"/>
        <v>4.5145952349350212E-2</v>
      </c>
      <c r="N167">
        <f t="shared" si="63"/>
        <v>1.5926488745465214E-7</v>
      </c>
      <c r="O167">
        <f t="shared" si="64"/>
        <v>4.2000000000000003E-2</v>
      </c>
      <c r="P167">
        <v>800</v>
      </c>
      <c r="Q167">
        <f t="shared" si="78"/>
        <v>5.2500000000000002E-5</v>
      </c>
      <c r="R167">
        <f t="shared" si="79"/>
        <v>1.0657827330649658E-15</v>
      </c>
      <c r="S167">
        <f t="shared" si="65"/>
        <v>1.0799043542780908</v>
      </c>
      <c r="T167">
        <f t="shared" si="80"/>
        <v>7752.6329999999998</v>
      </c>
      <c r="U167">
        <f t="shared" si="66"/>
        <v>534.52543903079993</v>
      </c>
      <c r="V167">
        <f t="shared" si="58"/>
        <v>2215.0379999999996</v>
      </c>
      <c r="W167">
        <f t="shared" si="67"/>
        <v>959.11145399999975</v>
      </c>
      <c r="X167">
        <f t="shared" si="59"/>
        <v>14.433333333333328</v>
      </c>
      <c r="Y167">
        <f t="shared" si="75"/>
        <v>6016.6497449999997</v>
      </c>
      <c r="Z167">
        <f t="shared" si="68"/>
        <v>1082.9969540999998</v>
      </c>
      <c r="AA167" t="s">
        <v>29</v>
      </c>
      <c r="AB167">
        <f t="shared" si="69"/>
        <v>12.528935185184999</v>
      </c>
      <c r="AC167">
        <f t="shared" si="70"/>
        <v>2.2315035879629295</v>
      </c>
      <c r="AD167">
        <f t="shared" si="76"/>
        <v>930.22001109588552</v>
      </c>
      <c r="AE167">
        <f t="shared" si="71"/>
        <v>2.5706921333333321</v>
      </c>
      <c r="AF167">
        <f t="shared" si="77"/>
        <v>1072.2561258157905</v>
      </c>
    </row>
    <row r="168" spans="1:32" x14ac:dyDescent="0.25">
      <c r="A168">
        <v>19469</v>
      </c>
      <c r="B168">
        <v>11077.02</v>
      </c>
      <c r="C168">
        <v>-12.02</v>
      </c>
      <c r="D168">
        <v>-8728.56</v>
      </c>
      <c r="E168">
        <v>88.7</v>
      </c>
      <c r="F168">
        <v>177.18</v>
      </c>
      <c r="H168">
        <f t="shared" si="60"/>
        <v>5538.51</v>
      </c>
      <c r="I168">
        <f t="shared" si="72"/>
        <v>20.833333333333332</v>
      </c>
      <c r="J168">
        <f t="shared" si="73"/>
        <v>135.41666666666674</v>
      </c>
      <c r="K168">
        <f t="shared" si="61"/>
        <v>1.7638888888888888E-3</v>
      </c>
      <c r="L168">
        <f t="shared" si="62"/>
        <v>4.5138493927067029E-2</v>
      </c>
      <c r="M168">
        <f t="shared" si="74"/>
        <v>4.5138493927067029E-2</v>
      </c>
      <c r="N168">
        <f t="shared" si="63"/>
        <v>1.5923857579826427E-7</v>
      </c>
      <c r="O168">
        <f t="shared" si="64"/>
        <v>4.2000000000000003E-2</v>
      </c>
      <c r="P168">
        <v>800</v>
      </c>
      <c r="Q168">
        <f t="shared" si="78"/>
        <v>5.2500000000000002E-5</v>
      </c>
      <c r="R168">
        <f t="shared" si="79"/>
        <v>1.0656066584165942E-15</v>
      </c>
      <c r="S168">
        <f t="shared" si="65"/>
        <v>1.0797259466406282</v>
      </c>
      <c r="T168">
        <f t="shared" si="80"/>
        <v>7753.9139999999998</v>
      </c>
      <c r="U168">
        <f t="shared" si="66"/>
        <v>534.61376090639999</v>
      </c>
      <c r="V168">
        <f t="shared" si="58"/>
        <v>2215.4039999999995</v>
      </c>
      <c r="W168">
        <f t="shared" si="67"/>
        <v>959.26993199999981</v>
      </c>
      <c r="X168">
        <f t="shared" si="59"/>
        <v>14.433333333333332</v>
      </c>
      <c r="Y168">
        <f t="shared" si="75"/>
        <v>6031.0830783333331</v>
      </c>
      <c r="Z168">
        <f t="shared" si="68"/>
        <v>1085.5949541</v>
      </c>
      <c r="AA168" t="s">
        <v>29</v>
      </c>
      <c r="AB168">
        <f t="shared" si="69"/>
        <v>12.528935185185002</v>
      </c>
      <c r="AC168">
        <f t="shared" si="70"/>
        <v>2.2315035879629304</v>
      </c>
      <c r="AD168">
        <f t="shared" si="76"/>
        <v>932.45151468384847</v>
      </c>
      <c r="AE168">
        <f t="shared" si="71"/>
        <v>2.570692133333333</v>
      </c>
      <c r="AF168">
        <f t="shared" si="77"/>
        <v>1074.8268179491238</v>
      </c>
    </row>
    <row r="169" spans="1:32" x14ac:dyDescent="0.25">
      <c r="A169">
        <v>19564</v>
      </c>
      <c r="B169">
        <v>11077.89</v>
      </c>
      <c r="C169">
        <v>-6.53</v>
      </c>
      <c r="D169">
        <v>-8823.39</v>
      </c>
      <c r="E169">
        <v>90.25</v>
      </c>
      <c r="F169">
        <v>176.19</v>
      </c>
      <c r="H169">
        <f t="shared" si="60"/>
        <v>5538.9449999999997</v>
      </c>
      <c r="I169">
        <f t="shared" si="72"/>
        <v>20.833333333333332</v>
      </c>
      <c r="J169">
        <f t="shared" si="73"/>
        <v>136.28472222222229</v>
      </c>
      <c r="K169">
        <f t="shared" si="61"/>
        <v>1.7638888888888888E-3</v>
      </c>
      <c r="L169">
        <f t="shared" si="62"/>
        <v>4.5134948983967166E-2</v>
      </c>
      <c r="M169">
        <f t="shared" si="74"/>
        <v>4.5134948983967166E-2</v>
      </c>
      <c r="N169">
        <f t="shared" si="63"/>
        <v>1.5922607002677306E-7</v>
      </c>
      <c r="O169">
        <f t="shared" si="64"/>
        <v>4.2000000000000003E-2</v>
      </c>
      <c r="P169">
        <v>800</v>
      </c>
      <c r="Q169">
        <f t="shared" si="78"/>
        <v>5.2500000000000002E-5</v>
      </c>
      <c r="R169">
        <f t="shared" si="79"/>
        <v>1.0655229711988276E-15</v>
      </c>
      <c r="S169">
        <f t="shared" si="65"/>
        <v>1.0796411505672263</v>
      </c>
      <c r="T169">
        <f t="shared" si="80"/>
        <v>7754.5229999999992</v>
      </c>
      <c r="U169">
        <f t="shared" si="66"/>
        <v>534.65574999479998</v>
      </c>
      <c r="V169">
        <f t="shared" si="58"/>
        <v>2215.5779999999995</v>
      </c>
      <c r="W169">
        <f t="shared" si="67"/>
        <v>959.34527399999979</v>
      </c>
      <c r="X169">
        <f t="shared" si="59"/>
        <v>14.43333333333333</v>
      </c>
      <c r="Y169">
        <f t="shared" si="75"/>
        <v>6045.5164116666665</v>
      </c>
      <c r="Z169">
        <f t="shared" si="68"/>
        <v>1088.1929541</v>
      </c>
      <c r="AA169" t="s">
        <v>29</v>
      </c>
      <c r="AB169">
        <f t="shared" si="69"/>
        <v>12.528935185185</v>
      </c>
      <c r="AC169">
        <f t="shared" si="70"/>
        <v>2.2315035879629299</v>
      </c>
      <c r="AD169">
        <f t="shared" si="76"/>
        <v>934.68301827181142</v>
      </c>
      <c r="AE169">
        <f t="shared" si="71"/>
        <v>2.5706921333333326</v>
      </c>
      <c r="AF169">
        <f t="shared" si="77"/>
        <v>1077.3975100824571</v>
      </c>
    </row>
    <row r="170" spans="1:32" x14ac:dyDescent="0.25">
      <c r="A170">
        <v>19659</v>
      </c>
      <c r="B170">
        <v>11077.35</v>
      </c>
      <c r="C170">
        <v>-0.06</v>
      </c>
      <c r="D170">
        <v>-8918.17</v>
      </c>
      <c r="E170">
        <v>90.4</v>
      </c>
      <c r="F170">
        <v>176</v>
      </c>
      <c r="H170">
        <f t="shared" si="60"/>
        <v>5538.6750000000002</v>
      </c>
      <c r="I170">
        <f t="shared" si="72"/>
        <v>20.833333333333332</v>
      </c>
      <c r="J170">
        <f t="shared" si="73"/>
        <v>137.15277777777783</v>
      </c>
      <c r="K170">
        <f t="shared" si="61"/>
        <v>1.7638888888888888E-3</v>
      </c>
      <c r="L170">
        <f t="shared" si="62"/>
        <v>4.5137149227929066E-2</v>
      </c>
      <c r="M170">
        <f t="shared" si="74"/>
        <v>4.5137149227929066E-2</v>
      </c>
      <c r="N170">
        <f t="shared" si="63"/>
        <v>1.5923383199852752E-7</v>
      </c>
      <c r="O170">
        <f t="shared" si="64"/>
        <v>4.2000000000000003E-2</v>
      </c>
      <c r="P170">
        <v>800</v>
      </c>
      <c r="Q170">
        <f t="shared" si="78"/>
        <v>5.2500000000000002E-5</v>
      </c>
      <c r="R170">
        <f t="shared" si="79"/>
        <v>1.0655749134417329E-15</v>
      </c>
      <c r="S170">
        <f t="shared" si="65"/>
        <v>1.0796937810448499</v>
      </c>
      <c r="T170">
        <f t="shared" si="80"/>
        <v>7754.1449999999995</v>
      </c>
      <c r="U170">
        <f t="shared" si="66"/>
        <v>534.62968780199992</v>
      </c>
      <c r="V170">
        <f t="shared" si="58"/>
        <v>2215.4699999999993</v>
      </c>
      <c r="W170">
        <f t="shared" si="67"/>
        <v>959.29850999999974</v>
      </c>
      <c r="X170">
        <f t="shared" si="59"/>
        <v>14.433333333333332</v>
      </c>
      <c r="Y170">
        <f t="shared" si="75"/>
        <v>6059.9497449999999</v>
      </c>
      <c r="Z170">
        <f t="shared" si="68"/>
        <v>1090.7909540999999</v>
      </c>
      <c r="AA170" t="s">
        <v>29</v>
      </c>
      <c r="AB170">
        <f t="shared" si="69"/>
        <v>12.528935185185002</v>
      </c>
      <c r="AC170">
        <f t="shared" si="70"/>
        <v>2.2315035879629304</v>
      </c>
      <c r="AD170">
        <f t="shared" si="76"/>
        <v>936.91452185977437</v>
      </c>
      <c r="AE170">
        <f t="shared" si="71"/>
        <v>2.570692133333333</v>
      </c>
      <c r="AF170">
        <f t="shared" si="77"/>
        <v>1079.9682022157904</v>
      </c>
    </row>
    <row r="171" spans="1:32" x14ac:dyDescent="0.25">
      <c r="A171">
        <v>19754</v>
      </c>
      <c r="B171">
        <v>11078.53</v>
      </c>
      <c r="C171">
        <v>5.84</v>
      </c>
      <c r="D171">
        <v>-9012.9699999999993</v>
      </c>
      <c r="E171">
        <v>88.18</v>
      </c>
      <c r="F171">
        <v>176.88</v>
      </c>
      <c r="H171">
        <f t="shared" si="60"/>
        <v>5539.2650000000003</v>
      </c>
      <c r="I171">
        <f t="shared" si="72"/>
        <v>20.833333333333332</v>
      </c>
      <c r="J171">
        <f t="shared" si="73"/>
        <v>138.02083333333337</v>
      </c>
      <c r="K171">
        <f t="shared" si="61"/>
        <v>1.7638888888888888E-3</v>
      </c>
      <c r="L171">
        <f t="shared" si="62"/>
        <v>4.5132341565171548E-2</v>
      </c>
      <c r="M171">
        <f t="shared" si="74"/>
        <v>4.5132341565171548E-2</v>
      </c>
      <c r="N171">
        <f t="shared" si="63"/>
        <v>1.592168716326885E-7</v>
      </c>
      <c r="O171">
        <f t="shared" si="64"/>
        <v>4.2000000000000003E-2</v>
      </c>
      <c r="P171">
        <v>800</v>
      </c>
      <c r="Q171">
        <f t="shared" si="78"/>
        <v>5.2500000000000002E-5</v>
      </c>
      <c r="R171">
        <f t="shared" si="79"/>
        <v>1.0654614165790748E-15</v>
      </c>
      <c r="S171">
        <f t="shared" si="65"/>
        <v>1.0795787803487618</v>
      </c>
      <c r="T171">
        <f t="shared" si="80"/>
        <v>7754.9709999999995</v>
      </c>
      <c r="U171">
        <f t="shared" si="66"/>
        <v>534.68663851959991</v>
      </c>
      <c r="V171">
        <f t="shared" si="58"/>
        <v>2215.7059999999992</v>
      </c>
      <c r="W171">
        <f t="shared" si="67"/>
        <v>959.40069799999969</v>
      </c>
      <c r="X171">
        <f t="shared" si="59"/>
        <v>14.433333333333326</v>
      </c>
      <c r="Y171">
        <f t="shared" si="75"/>
        <v>6074.3830783333333</v>
      </c>
      <c r="Z171">
        <f t="shared" si="68"/>
        <v>1093.3889540999999</v>
      </c>
      <c r="AA171" t="s">
        <v>29</v>
      </c>
      <c r="AB171">
        <f t="shared" si="69"/>
        <v>12.528935185184997</v>
      </c>
      <c r="AC171">
        <f t="shared" si="70"/>
        <v>2.2315035879629295</v>
      </c>
      <c r="AD171">
        <f t="shared" si="76"/>
        <v>939.14602544773732</v>
      </c>
      <c r="AE171">
        <f t="shared" si="71"/>
        <v>2.5706921333333321</v>
      </c>
      <c r="AF171">
        <f t="shared" si="77"/>
        <v>1082.5388943491237</v>
      </c>
    </row>
    <row r="172" spans="1:32" x14ac:dyDescent="0.25">
      <c r="A172">
        <v>19850</v>
      </c>
      <c r="B172">
        <v>11081.32</v>
      </c>
      <c r="C172">
        <v>10.7</v>
      </c>
      <c r="D172">
        <v>-9108.81</v>
      </c>
      <c r="E172">
        <v>88.49</v>
      </c>
      <c r="F172">
        <v>177.32</v>
      </c>
      <c r="H172">
        <f t="shared" si="60"/>
        <v>5540.66</v>
      </c>
      <c r="I172">
        <f t="shared" si="72"/>
        <v>20.833333333333332</v>
      </c>
      <c r="J172">
        <f t="shared" si="73"/>
        <v>138.88888888888891</v>
      </c>
      <c r="K172">
        <f t="shared" si="61"/>
        <v>1.7638888888888888E-3</v>
      </c>
      <c r="L172">
        <f t="shared" si="62"/>
        <v>4.5120978367198132E-2</v>
      </c>
      <c r="M172">
        <f t="shared" si="74"/>
        <v>4.5120978367198132E-2</v>
      </c>
      <c r="N172">
        <f t="shared" si="63"/>
        <v>1.5917678479539341E-7</v>
      </c>
      <c r="O172">
        <f t="shared" si="64"/>
        <v>4.2000000000000003E-2</v>
      </c>
      <c r="P172">
        <v>800</v>
      </c>
      <c r="Q172">
        <f t="shared" si="78"/>
        <v>5.2500000000000002E-5</v>
      </c>
      <c r="R172">
        <f t="shared" si="79"/>
        <v>1.0651931599677455E-15</v>
      </c>
      <c r="S172">
        <f t="shared" si="65"/>
        <v>1.0793069693373323</v>
      </c>
      <c r="T172">
        <f t="shared" si="80"/>
        <v>7756.9239999999991</v>
      </c>
      <c r="U172">
        <f t="shared" si="66"/>
        <v>534.82129318239993</v>
      </c>
      <c r="V172">
        <f t="shared" ref="V172:V182" si="81">T172-H172</f>
        <v>2216.2639999999992</v>
      </c>
      <c r="W172">
        <f t="shared" si="67"/>
        <v>959.64231199999961</v>
      </c>
      <c r="X172">
        <f t="shared" ref="X172:X203" si="82">M172*(W172*$I$9/$I$8)</f>
        <v>14.433333333333328</v>
      </c>
      <c r="Y172">
        <f t="shared" si="75"/>
        <v>6088.8164116666667</v>
      </c>
      <c r="Z172">
        <f t="shared" si="68"/>
        <v>1095.9869541</v>
      </c>
      <c r="AA172" t="s">
        <v>29</v>
      </c>
      <c r="AB172">
        <f t="shared" si="69"/>
        <v>12.528935185184999</v>
      </c>
      <c r="AC172">
        <f t="shared" si="70"/>
        <v>2.2315035879629295</v>
      </c>
      <c r="AD172">
        <f t="shared" si="76"/>
        <v>941.37752903570026</v>
      </c>
      <c r="AE172">
        <f t="shared" si="71"/>
        <v>2.5706921333333321</v>
      </c>
      <c r="AF172">
        <f t="shared" si="77"/>
        <v>1085.109586482457</v>
      </c>
    </row>
    <row r="173" spans="1:32" x14ac:dyDescent="0.25">
      <c r="A173">
        <v>19944</v>
      </c>
      <c r="B173">
        <v>11083.77</v>
      </c>
      <c r="C173">
        <v>13.93</v>
      </c>
      <c r="D173">
        <v>-9202.7199999999993</v>
      </c>
      <c r="E173">
        <v>88.52</v>
      </c>
      <c r="F173">
        <v>178.73</v>
      </c>
      <c r="H173">
        <f t="shared" si="60"/>
        <v>5541.8850000000002</v>
      </c>
      <c r="I173">
        <f t="shared" si="72"/>
        <v>20.833333333333332</v>
      </c>
      <c r="J173">
        <f t="shared" si="73"/>
        <v>139.75694444444446</v>
      </c>
      <c r="K173">
        <f t="shared" si="61"/>
        <v>1.7638888888888888E-3</v>
      </c>
      <c r="L173">
        <f t="shared" si="62"/>
        <v>4.5111004649140141E-2</v>
      </c>
      <c r="M173">
        <f t="shared" si="74"/>
        <v>4.5111004649140141E-2</v>
      </c>
      <c r="N173">
        <f t="shared" si="63"/>
        <v>1.5914159973446659E-7</v>
      </c>
      <c r="O173">
        <f t="shared" si="64"/>
        <v>4.2000000000000003E-2</v>
      </c>
      <c r="P173">
        <v>800</v>
      </c>
      <c r="Q173">
        <f t="shared" si="78"/>
        <v>5.2500000000000002E-5</v>
      </c>
      <c r="R173">
        <f t="shared" si="79"/>
        <v>1.0649577054931472E-15</v>
      </c>
      <c r="S173">
        <f t="shared" si="65"/>
        <v>1.0790683950909454</v>
      </c>
      <c r="T173">
        <f t="shared" si="80"/>
        <v>7758.6390000000001</v>
      </c>
      <c r="U173">
        <f t="shared" si="66"/>
        <v>534.93953831639999</v>
      </c>
      <c r="V173">
        <f t="shared" si="81"/>
        <v>2216.7539999999999</v>
      </c>
      <c r="W173">
        <f t="shared" si="67"/>
        <v>959.85448199999996</v>
      </c>
      <c r="X173">
        <f t="shared" si="82"/>
        <v>14.433333333333332</v>
      </c>
      <c r="Y173">
        <f t="shared" si="75"/>
        <v>6103.2497450000001</v>
      </c>
      <c r="Z173">
        <f t="shared" si="68"/>
        <v>1098.5849541</v>
      </c>
      <c r="AA173" t="s">
        <v>29</v>
      </c>
      <c r="AB173">
        <f t="shared" ref="AB173:AB182" si="83">X173*(J173-J172)</f>
        <v>12.528935185185002</v>
      </c>
      <c r="AC173">
        <f t="shared" si="70"/>
        <v>2.2315035879629304</v>
      </c>
      <c r="AD173">
        <f t="shared" si="76"/>
        <v>943.60903262366321</v>
      </c>
      <c r="AE173">
        <f t="shared" ref="AE173:AE182" si="84">AC173/(J173-J172)</f>
        <v>2.570692133333333</v>
      </c>
      <c r="AF173">
        <f t="shared" si="77"/>
        <v>1087.6802786157903</v>
      </c>
    </row>
    <row r="174" spans="1:32" x14ac:dyDescent="0.25">
      <c r="A174">
        <v>20039</v>
      </c>
      <c r="B174">
        <v>11084.79</v>
      </c>
      <c r="C174">
        <v>15.74</v>
      </c>
      <c r="D174">
        <v>-9297.69</v>
      </c>
      <c r="E174">
        <v>90.25</v>
      </c>
      <c r="F174">
        <v>179.09</v>
      </c>
      <c r="H174">
        <f t="shared" si="60"/>
        <v>5542.3950000000004</v>
      </c>
      <c r="I174">
        <f t="shared" si="72"/>
        <v>20.833333333333332</v>
      </c>
      <c r="J174">
        <f t="shared" si="73"/>
        <v>140.625</v>
      </c>
      <c r="K174">
        <f t="shared" si="61"/>
        <v>1.7638888888888888E-3</v>
      </c>
      <c r="L174">
        <f t="shared" si="62"/>
        <v>4.510685362555357E-2</v>
      </c>
      <c r="M174">
        <f t="shared" si="74"/>
        <v>4.510685362555357E-2</v>
      </c>
      <c r="N174">
        <f t="shared" si="63"/>
        <v>1.5912695584570286E-7</v>
      </c>
      <c r="O174">
        <f t="shared" si="64"/>
        <v>4.2000000000000003E-2</v>
      </c>
      <c r="P174">
        <v>800</v>
      </c>
      <c r="Q174">
        <f t="shared" si="78"/>
        <v>5.2500000000000002E-5</v>
      </c>
      <c r="R174">
        <f t="shared" si="79"/>
        <v>1.0648597102348153E-15</v>
      </c>
      <c r="S174">
        <f t="shared" si="65"/>
        <v>1.0789691013954406</v>
      </c>
      <c r="T174">
        <f t="shared" si="80"/>
        <v>7759.3530000000001</v>
      </c>
      <c r="U174">
        <f t="shared" si="66"/>
        <v>534.98876690279997</v>
      </c>
      <c r="V174">
        <f t="shared" si="81"/>
        <v>2216.9579999999996</v>
      </c>
      <c r="W174">
        <f t="shared" si="67"/>
        <v>959.94281399999988</v>
      </c>
      <c r="X174">
        <f t="shared" si="82"/>
        <v>14.433333333333332</v>
      </c>
      <c r="Y174">
        <f t="shared" si="75"/>
        <v>6117.6830783333335</v>
      </c>
      <c r="Z174">
        <f t="shared" si="68"/>
        <v>1101.1829541</v>
      </c>
      <c r="AA174" t="s">
        <v>29</v>
      </c>
      <c r="AB174">
        <f t="shared" si="83"/>
        <v>12.528935185185002</v>
      </c>
      <c r="AC174">
        <f t="shared" si="70"/>
        <v>2.2315035879629304</v>
      </c>
      <c r="AD174">
        <f t="shared" si="76"/>
        <v>945.84053621162616</v>
      </c>
      <c r="AE174">
        <f t="shared" si="84"/>
        <v>2.570692133333333</v>
      </c>
      <c r="AF174">
        <f t="shared" si="77"/>
        <v>1090.2509707491236</v>
      </c>
    </row>
    <row r="175" spans="1:32" x14ac:dyDescent="0.25">
      <c r="A175">
        <v>20134</v>
      </c>
      <c r="B175">
        <v>11083.97</v>
      </c>
      <c r="C175">
        <v>17.32</v>
      </c>
      <c r="D175">
        <v>-9392.67</v>
      </c>
      <c r="E175">
        <v>90.74</v>
      </c>
      <c r="F175">
        <v>179.01</v>
      </c>
      <c r="H175">
        <f t="shared" si="60"/>
        <v>5541.9849999999997</v>
      </c>
      <c r="I175">
        <f t="shared" si="72"/>
        <v>20.833333333333332</v>
      </c>
      <c r="J175">
        <f t="shared" si="73"/>
        <v>141.49305555555554</v>
      </c>
      <c r="K175">
        <f t="shared" si="61"/>
        <v>1.7638888888888888E-3</v>
      </c>
      <c r="L175">
        <f t="shared" si="62"/>
        <v>4.5110190662731857E-2</v>
      </c>
      <c r="M175">
        <f t="shared" si="74"/>
        <v>4.5110190662731857E-2</v>
      </c>
      <c r="N175">
        <f t="shared" si="63"/>
        <v>1.5913872817130405E-7</v>
      </c>
      <c r="O175">
        <f t="shared" si="64"/>
        <v>4.2000000000000003E-2</v>
      </c>
      <c r="P175">
        <v>800</v>
      </c>
      <c r="Q175">
        <f t="shared" si="78"/>
        <v>5.2500000000000002E-5</v>
      </c>
      <c r="R175">
        <f t="shared" si="79"/>
        <v>1.0649384893150902E-15</v>
      </c>
      <c r="S175">
        <f t="shared" si="65"/>
        <v>1.0790489242985293</v>
      </c>
      <c r="T175">
        <f t="shared" si="80"/>
        <v>7758.7789999999986</v>
      </c>
      <c r="U175">
        <f t="shared" si="66"/>
        <v>534.94919098039986</v>
      </c>
      <c r="V175">
        <f t="shared" si="81"/>
        <v>2216.793999999999</v>
      </c>
      <c r="W175">
        <f t="shared" si="67"/>
        <v>959.87180199999955</v>
      </c>
      <c r="X175">
        <f t="shared" si="82"/>
        <v>14.433333333333326</v>
      </c>
      <c r="Y175">
        <f t="shared" si="75"/>
        <v>6132.1164116666669</v>
      </c>
      <c r="Z175">
        <f t="shared" si="68"/>
        <v>1103.7809540999999</v>
      </c>
      <c r="AA175" t="s">
        <v>29</v>
      </c>
      <c r="AB175">
        <f t="shared" si="83"/>
        <v>12.528935185184997</v>
      </c>
      <c r="AC175">
        <f t="shared" si="70"/>
        <v>2.2315035879629295</v>
      </c>
      <c r="AD175">
        <f t="shared" si="76"/>
        <v>948.07203979958911</v>
      </c>
      <c r="AE175">
        <f t="shared" si="84"/>
        <v>2.5706921333333321</v>
      </c>
      <c r="AF175">
        <f t="shared" si="77"/>
        <v>1092.8216628824568</v>
      </c>
    </row>
    <row r="176" spans="1:32" x14ac:dyDescent="0.25">
      <c r="A176">
        <v>20228</v>
      </c>
      <c r="B176">
        <v>11083.59</v>
      </c>
      <c r="C176">
        <v>19.45</v>
      </c>
      <c r="D176">
        <v>-9486.65</v>
      </c>
      <c r="E176">
        <v>89.72</v>
      </c>
      <c r="F176">
        <v>178.39</v>
      </c>
      <c r="H176">
        <f t="shared" si="60"/>
        <v>5541.7950000000001</v>
      </c>
      <c r="I176">
        <f t="shared" si="72"/>
        <v>20.833333333333332</v>
      </c>
      <c r="J176">
        <f t="shared" si="73"/>
        <v>142.36111111111109</v>
      </c>
      <c r="K176">
        <f t="shared" si="61"/>
        <v>1.7638888888888888E-3</v>
      </c>
      <c r="L176">
        <f t="shared" si="62"/>
        <v>4.5111737262024311E-2</v>
      </c>
      <c r="M176">
        <f t="shared" si="74"/>
        <v>4.5111737262024311E-2</v>
      </c>
      <c r="N176">
        <f t="shared" si="63"/>
        <v>1.5914418422991909E-7</v>
      </c>
      <c r="O176">
        <f t="shared" si="64"/>
        <v>4.2000000000000003E-2</v>
      </c>
      <c r="P176">
        <v>800</v>
      </c>
      <c r="Q176">
        <f t="shared" si="78"/>
        <v>5.2500000000000002E-5</v>
      </c>
      <c r="R176">
        <f t="shared" si="79"/>
        <v>1.0649750006463411E-15</v>
      </c>
      <c r="S176">
        <f t="shared" si="65"/>
        <v>1.0790859194049192</v>
      </c>
      <c r="T176">
        <f t="shared" si="80"/>
        <v>7758.5129999999999</v>
      </c>
      <c r="U176">
        <f t="shared" si="66"/>
        <v>534.93085091879993</v>
      </c>
      <c r="V176">
        <f t="shared" si="81"/>
        <v>2216.7179999999998</v>
      </c>
      <c r="W176">
        <f t="shared" si="67"/>
        <v>959.83889399999987</v>
      </c>
      <c r="X176">
        <f t="shared" si="82"/>
        <v>14.433333333333332</v>
      </c>
      <c r="Y176">
        <f t="shared" si="75"/>
        <v>6146.5497450000003</v>
      </c>
      <c r="Z176">
        <f t="shared" si="68"/>
        <v>1106.3789541000001</v>
      </c>
      <c r="AA176" t="s">
        <v>29</v>
      </c>
      <c r="AB176">
        <f t="shared" si="83"/>
        <v>12.528935185185002</v>
      </c>
      <c r="AC176">
        <f t="shared" si="70"/>
        <v>2.2315035879629304</v>
      </c>
      <c r="AD176">
        <f t="shared" si="76"/>
        <v>950.30354338755205</v>
      </c>
      <c r="AE176">
        <f t="shared" si="84"/>
        <v>2.570692133333333</v>
      </c>
      <c r="AF176">
        <f t="shared" si="77"/>
        <v>1095.3923550157901</v>
      </c>
    </row>
    <row r="177" spans="1:32" x14ac:dyDescent="0.25">
      <c r="A177">
        <v>20322</v>
      </c>
      <c r="B177">
        <v>11084.66</v>
      </c>
      <c r="C177">
        <v>22.32</v>
      </c>
      <c r="D177">
        <v>-9580.6</v>
      </c>
      <c r="E177">
        <v>88.98</v>
      </c>
      <c r="F177">
        <v>178.11</v>
      </c>
      <c r="H177">
        <f t="shared" si="60"/>
        <v>5542.33</v>
      </c>
      <c r="I177">
        <f t="shared" si="72"/>
        <v>20.833333333333332</v>
      </c>
      <c r="J177">
        <f t="shared" si="73"/>
        <v>143.22916666666663</v>
      </c>
      <c r="K177">
        <f t="shared" si="61"/>
        <v>1.7638888888888888E-3</v>
      </c>
      <c r="L177">
        <f t="shared" si="62"/>
        <v>4.5107382635101119E-2</v>
      </c>
      <c r="M177">
        <f t="shared" si="74"/>
        <v>4.5107382635101119E-2</v>
      </c>
      <c r="N177">
        <f t="shared" si="63"/>
        <v>1.5912882207382896E-7</v>
      </c>
      <c r="O177">
        <f t="shared" si="64"/>
        <v>4.2000000000000003E-2</v>
      </c>
      <c r="P177">
        <v>800</v>
      </c>
      <c r="Q177">
        <f t="shared" si="78"/>
        <v>5.2500000000000002E-5</v>
      </c>
      <c r="R177">
        <f t="shared" si="79"/>
        <v>1.06487219882376E-15</v>
      </c>
      <c r="S177">
        <f t="shared" si="65"/>
        <v>1.0789817554581889</v>
      </c>
      <c r="T177">
        <f t="shared" si="80"/>
        <v>7759.2619999999997</v>
      </c>
      <c r="U177">
        <f t="shared" si="66"/>
        <v>534.98249267119991</v>
      </c>
      <c r="V177">
        <f t="shared" si="81"/>
        <v>2216.9319999999998</v>
      </c>
      <c r="W177">
        <f t="shared" si="67"/>
        <v>959.93155599999989</v>
      </c>
      <c r="X177">
        <f t="shared" si="82"/>
        <v>14.43333333333333</v>
      </c>
      <c r="Y177">
        <f t="shared" si="75"/>
        <v>6160.9830783333337</v>
      </c>
      <c r="Z177">
        <f t="shared" si="68"/>
        <v>1108.9769541000001</v>
      </c>
      <c r="AA177" t="s">
        <v>29</v>
      </c>
      <c r="AB177">
        <f t="shared" si="83"/>
        <v>12.528935185185</v>
      </c>
      <c r="AC177">
        <f t="shared" si="70"/>
        <v>2.2315035879629299</v>
      </c>
      <c r="AD177">
        <f t="shared" si="76"/>
        <v>952.535046975515</v>
      </c>
      <c r="AE177">
        <f t="shared" si="84"/>
        <v>2.5706921333333326</v>
      </c>
      <c r="AF177">
        <f t="shared" si="77"/>
        <v>1097.9630471491234</v>
      </c>
    </row>
    <row r="178" spans="1:32" x14ac:dyDescent="0.25">
      <c r="A178">
        <v>20417</v>
      </c>
      <c r="B178">
        <v>11086.37</v>
      </c>
      <c r="C178">
        <v>26.01</v>
      </c>
      <c r="D178">
        <v>-9675.51</v>
      </c>
      <c r="E178">
        <v>88.95</v>
      </c>
      <c r="F178">
        <v>177.44</v>
      </c>
      <c r="H178">
        <f t="shared" si="60"/>
        <v>5543.1850000000004</v>
      </c>
      <c r="I178">
        <f t="shared" si="72"/>
        <v>20.833333333333332</v>
      </c>
      <c r="J178">
        <f t="shared" si="73"/>
        <v>144.09722222222217</v>
      </c>
      <c r="K178">
        <f t="shared" si="61"/>
        <v>1.7638888888888888E-3</v>
      </c>
      <c r="L178">
        <f t="shared" si="62"/>
        <v>4.5100425116607147E-2</v>
      </c>
      <c r="M178">
        <f t="shared" si="74"/>
        <v>4.5100425116607147E-2</v>
      </c>
      <c r="N178">
        <f t="shared" si="63"/>
        <v>1.5910427749469746E-7</v>
      </c>
      <c r="O178">
        <f t="shared" si="64"/>
        <v>4.2000000000000003E-2</v>
      </c>
      <c r="P178">
        <v>800</v>
      </c>
      <c r="Q178">
        <f t="shared" si="78"/>
        <v>5.2500000000000002E-5</v>
      </c>
      <c r="R178">
        <f t="shared" si="79"/>
        <v>1.0647079492578527E-15</v>
      </c>
      <c r="S178">
        <f t="shared" si="65"/>
        <v>1.0788153295855334</v>
      </c>
      <c r="T178">
        <f t="shared" si="80"/>
        <v>7760.4589999999998</v>
      </c>
      <c r="U178">
        <f t="shared" si="66"/>
        <v>535.06502294839993</v>
      </c>
      <c r="V178">
        <f t="shared" si="81"/>
        <v>2217.2739999999994</v>
      </c>
      <c r="W178">
        <f t="shared" si="67"/>
        <v>960.07964199999969</v>
      </c>
      <c r="X178">
        <f t="shared" si="82"/>
        <v>14.433333333333326</v>
      </c>
      <c r="Y178">
        <f t="shared" si="75"/>
        <v>6175.416411666667</v>
      </c>
      <c r="Z178">
        <f t="shared" si="68"/>
        <v>1111.5749541</v>
      </c>
      <c r="AA178" t="s">
        <v>29</v>
      </c>
      <c r="AB178">
        <f t="shared" si="83"/>
        <v>12.528935185184997</v>
      </c>
      <c r="AC178">
        <f t="shared" si="70"/>
        <v>2.2315035879629295</v>
      </c>
      <c r="AD178">
        <f t="shared" si="76"/>
        <v>954.76655056347795</v>
      </c>
      <c r="AE178">
        <f t="shared" si="84"/>
        <v>2.5706921333333321</v>
      </c>
      <c r="AF178">
        <f t="shared" si="77"/>
        <v>1100.5337392824567</v>
      </c>
    </row>
    <row r="179" spans="1:32" x14ac:dyDescent="0.25">
      <c r="A179">
        <v>20512</v>
      </c>
      <c r="B179">
        <v>11088.14</v>
      </c>
      <c r="C179">
        <v>30.1</v>
      </c>
      <c r="D179">
        <v>-9770.4</v>
      </c>
      <c r="E179">
        <v>88.92</v>
      </c>
      <c r="F179">
        <v>177.62</v>
      </c>
      <c r="H179">
        <f t="shared" si="60"/>
        <v>5544.07</v>
      </c>
      <c r="I179">
        <f t="shared" si="72"/>
        <v>20.833333333333332</v>
      </c>
      <c r="J179">
        <f t="shared" si="73"/>
        <v>144.96527777777771</v>
      </c>
      <c r="K179">
        <f t="shared" si="61"/>
        <v>1.7638888888888888E-3</v>
      </c>
      <c r="L179">
        <f t="shared" si="62"/>
        <v>4.50932257348843E-2</v>
      </c>
      <c r="M179">
        <f t="shared" si="74"/>
        <v>4.50932257348843E-2</v>
      </c>
      <c r="N179">
        <f t="shared" si="63"/>
        <v>1.5907887967584182E-7</v>
      </c>
      <c r="O179">
        <f t="shared" si="64"/>
        <v>4.2000000000000003E-2</v>
      </c>
      <c r="P179">
        <v>800</v>
      </c>
      <c r="Q179">
        <f t="shared" si="78"/>
        <v>5.2500000000000002E-5</v>
      </c>
      <c r="R179">
        <f t="shared" si="79"/>
        <v>1.064537989907575E-15</v>
      </c>
      <c r="S179">
        <f t="shared" si="65"/>
        <v>1.0786431182738645</v>
      </c>
      <c r="T179">
        <f t="shared" si="80"/>
        <v>7761.6979999999994</v>
      </c>
      <c r="U179">
        <f t="shared" si="66"/>
        <v>535.15044902479997</v>
      </c>
      <c r="V179">
        <f t="shared" si="81"/>
        <v>2217.6279999999997</v>
      </c>
      <c r="W179">
        <f t="shared" si="67"/>
        <v>960.23292399999991</v>
      </c>
      <c r="X179">
        <f t="shared" si="82"/>
        <v>14.433333333333332</v>
      </c>
      <c r="Y179">
        <f t="shared" si="75"/>
        <v>6189.8497450000004</v>
      </c>
      <c r="Z179">
        <f t="shared" si="68"/>
        <v>1114.1729541</v>
      </c>
      <c r="AA179" t="s">
        <v>29</v>
      </c>
      <c r="AB179">
        <f t="shared" si="83"/>
        <v>12.528935185185002</v>
      </c>
      <c r="AC179">
        <f t="shared" si="70"/>
        <v>2.2315035879629304</v>
      </c>
      <c r="AD179">
        <f t="shared" si="76"/>
        <v>956.9980541514409</v>
      </c>
      <c r="AE179">
        <f t="shared" si="84"/>
        <v>2.570692133333333</v>
      </c>
      <c r="AF179">
        <f t="shared" si="77"/>
        <v>1103.10443141579</v>
      </c>
    </row>
    <row r="180" spans="1:32" x14ac:dyDescent="0.25">
      <c r="A180">
        <v>20607</v>
      </c>
      <c r="B180">
        <v>11089.7</v>
      </c>
      <c r="C180">
        <v>33.86</v>
      </c>
      <c r="D180">
        <v>-9865.32</v>
      </c>
      <c r="E180">
        <v>89.2</v>
      </c>
      <c r="F180">
        <v>177.84</v>
      </c>
      <c r="H180">
        <f t="shared" si="60"/>
        <v>5544.85</v>
      </c>
      <c r="I180">
        <f t="shared" si="72"/>
        <v>20.833333333333332</v>
      </c>
      <c r="J180">
        <f t="shared" si="73"/>
        <v>145.83333333333326</v>
      </c>
      <c r="K180">
        <f t="shared" si="61"/>
        <v>1.7638888888888888E-3</v>
      </c>
      <c r="L180">
        <f t="shared" si="62"/>
        <v>4.5086882422428018E-2</v>
      </c>
      <c r="M180">
        <f t="shared" si="74"/>
        <v>4.5086882422428018E-2</v>
      </c>
      <c r="N180">
        <f t="shared" si="63"/>
        <v>1.5905650187912108E-7</v>
      </c>
      <c r="O180">
        <f t="shared" si="64"/>
        <v>4.2000000000000003E-2</v>
      </c>
      <c r="P180">
        <v>800</v>
      </c>
      <c r="Q180">
        <f t="shared" si="78"/>
        <v>5.2500000000000002E-5</v>
      </c>
      <c r="R180">
        <f t="shared" si="79"/>
        <v>1.0643882402061176E-15</v>
      </c>
      <c r="S180">
        <f t="shared" si="65"/>
        <v>1.0784913843888628</v>
      </c>
      <c r="T180">
        <f t="shared" si="80"/>
        <v>7762.79</v>
      </c>
      <c r="U180">
        <f t="shared" si="66"/>
        <v>535.225739804</v>
      </c>
      <c r="V180">
        <f t="shared" si="81"/>
        <v>2217.9399999999996</v>
      </c>
      <c r="W180">
        <f t="shared" si="67"/>
        <v>960.36801999999977</v>
      </c>
      <c r="X180">
        <f t="shared" si="82"/>
        <v>14.433333333333328</v>
      </c>
      <c r="Y180">
        <f t="shared" si="75"/>
        <v>6204.2830783333338</v>
      </c>
      <c r="Z180">
        <f t="shared" si="68"/>
        <v>1116.7709541000002</v>
      </c>
      <c r="AA180" t="s">
        <v>29</v>
      </c>
      <c r="AB180">
        <f t="shared" si="83"/>
        <v>12.528935185184999</v>
      </c>
      <c r="AC180">
        <f t="shared" si="70"/>
        <v>2.2315035879629295</v>
      </c>
      <c r="AD180">
        <f t="shared" si="76"/>
        <v>959.22955773940384</v>
      </c>
      <c r="AE180">
        <f t="shared" si="84"/>
        <v>2.5706921333333321</v>
      </c>
      <c r="AF180">
        <f t="shared" si="77"/>
        <v>1105.6751235491233</v>
      </c>
    </row>
    <row r="181" spans="1:32" x14ac:dyDescent="0.25">
      <c r="A181">
        <v>20701</v>
      </c>
      <c r="B181">
        <v>11091.52</v>
      </c>
      <c r="C181">
        <v>38.01</v>
      </c>
      <c r="D181">
        <v>-9959.2099999999991</v>
      </c>
      <c r="E181">
        <v>88.58</v>
      </c>
      <c r="F181">
        <v>177.1</v>
      </c>
      <c r="H181">
        <f t="shared" si="60"/>
        <v>5545.76</v>
      </c>
      <c r="I181">
        <f t="shared" si="72"/>
        <v>20.833333333333332</v>
      </c>
      <c r="J181">
        <f t="shared" si="73"/>
        <v>146.7013888888888</v>
      </c>
      <c r="K181">
        <f t="shared" si="61"/>
        <v>1.7638888888888888E-3</v>
      </c>
      <c r="L181">
        <f t="shared" si="62"/>
        <v>4.507948414644701E-2</v>
      </c>
      <c r="M181">
        <f t="shared" si="74"/>
        <v>4.507948414644701E-2</v>
      </c>
      <c r="N181">
        <f t="shared" si="63"/>
        <v>1.5903040240552138E-7</v>
      </c>
      <c r="O181">
        <f t="shared" si="64"/>
        <v>4.2000000000000003E-2</v>
      </c>
      <c r="P181">
        <v>800</v>
      </c>
      <c r="Q181">
        <f t="shared" si="78"/>
        <v>5.2500000000000002E-5</v>
      </c>
      <c r="R181">
        <f t="shared" si="79"/>
        <v>1.064213585461125E-15</v>
      </c>
      <c r="S181">
        <f t="shared" si="65"/>
        <v>1.0783144154684989</v>
      </c>
      <c r="T181">
        <f t="shared" si="80"/>
        <v>7764.0639999999994</v>
      </c>
      <c r="U181">
        <f t="shared" si="66"/>
        <v>535.31357904639992</v>
      </c>
      <c r="V181">
        <f t="shared" si="81"/>
        <v>2218.3039999999992</v>
      </c>
      <c r="W181">
        <f t="shared" si="67"/>
        <v>960.52563199999963</v>
      </c>
      <c r="X181">
        <f t="shared" si="82"/>
        <v>14.433333333333326</v>
      </c>
      <c r="Y181">
        <f t="shared" si="75"/>
        <v>6218.7164116666672</v>
      </c>
      <c r="Z181">
        <f t="shared" si="68"/>
        <v>1119.3689541000001</v>
      </c>
      <c r="AA181" t="s">
        <v>29</v>
      </c>
      <c r="AB181">
        <f t="shared" si="83"/>
        <v>12.528935185184997</v>
      </c>
      <c r="AC181">
        <f t="shared" si="70"/>
        <v>2.2315035879629295</v>
      </c>
      <c r="AD181">
        <f t="shared" si="76"/>
        <v>961.46106132736679</v>
      </c>
      <c r="AE181">
        <f t="shared" si="84"/>
        <v>2.5706921333333321</v>
      </c>
      <c r="AF181">
        <f t="shared" si="77"/>
        <v>1108.2458156824566</v>
      </c>
    </row>
    <row r="182" spans="1:32" x14ac:dyDescent="0.25">
      <c r="A182">
        <v>20744</v>
      </c>
      <c r="B182">
        <v>11092.58</v>
      </c>
      <c r="C182">
        <v>40.19</v>
      </c>
      <c r="D182">
        <v>-10002.14</v>
      </c>
      <c r="E182">
        <v>88.58</v>
      </c>
      <c r="F182">
        <v>177.1</v>
      </c>
      <c r="H182">
        <f t="shared" si="60"/>
        <v>5546.29</v>
      </c>
      <c r="I182">
        <f t="shared" si="72"/>
        <v>20.833333333333332</v>
      </c>
      <c r="J182">
        <f t="shared" si="73"/>
        <v>147.56944444444434</v>
      </c>
      <c r="K182">
        <f t="shared" si="61"/>
        <v>1.7638888888888888E-3</v>
      </c>
      <c r="L182">
        <f t="shared" si="62"/>
        <v>4.5075176379165173E-2</v>
      </c>
      <c r="M182">
        <f t="shared" si="74"/>
        <v>4.5075176379165173E-2</v>
      </c>
      <c r="N182">
        <f t="shared" si="63"/>
        <v>1.5901520555983269E-7</v>
      </c>
      <c r="O182">
        <f t="shared" si="64"/>
        <v>4.2000000000000003E-2</v>
      </c>
      <c r="P182">
        <v>800</v>
      </c>
      <c r="Q182">
        <f t="shared" si="78"/>
        <v>5.2500000000000002E-5</v>
      </c>
      <c r="R182">
        <f t="shared" si="79"/>
        <v>1.0641118898771774E-15</v>
      </c>
      <c r="S182">
        <f t="shared" si="65"/>
        <v>1.0782113724180642</v>
      </c>
      <c r="T182">
        <f t="shared" si="80"/>
        <v>7764.8059999999996</v>
      </c>
      <c r="U182">
        <f t="shared" si="66"/>
        <v>535.36473816559999</v>
      </c>
      <c r="V182">
        <f t="shared" si="81"/>
        <v>2218.5159999999996</v>
      </c>
      <c r="W182">
        <f t="shared" si="67"/>
        <v>960.61742799999979</v>
      </c>
      <c r="X182">
        <f t="shared" si="82"/>
        <v>14.43333333333333</v>
      </c>
      <c r="Y182">
        <f t="shared" si="75"/>
        <v>6233.1497450000006</v>
      </c>
      <c r="Z182">
        <f t="shared" si="68"/>
        <v>1121.9669541000001</v>
      </c>
      <c r="AA182" t="s">
        <v>29</v>
      </c>
      <c r="AB182">
        <f t="shared" si="83"/>
        <v>12.528935185185</v>
      </c>
      <c r="AC182">
        <f t="shared" si="70"/>
        <v>2.2315035879629299</v>
      </c>
      <c r="AD182">
        <f t="shared" si="76"/>
        <v>963.69256491532974</v>
      </c>
      <c r="AE182">
        <f t="shared" si="84"/>
        <v>2.5706921333333326</v>
      </c>
      <c r="AF182">
        <f t="shared" si="77"/>
        <v>1110.8165078157899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Pantano</dc:creator>
  <cp:lastModifiedBy>John Pantano</cp:lastModifiedBy>
  <dcterms:created xsi:type="dcterms:W3CDTF">2019-03-02T10:21:28Z</dcterms:created>
  <dcterms:modified xsi:type="dcterms:W3CDTF">2019-03-22T18:53:50Z</dcterms:modified>
</cp:coreProperties>
</file>