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64011"/>
  <mc:AlternateContent xmlns:mc="http://schemas.openxmlformats.org/markup-compatibility/2006">
    <mc:Choice Requires="x15">
      <x15ac:absPath xmlns:x15ac="http://schemas.microsoft.com/office/spreadsheetml/2010/11/ac" url="C:\Users\hamza.sheikh\Desktop\MBOPP\MBOPP OEE\Met OEE\"/>
    </mc:Choice>
  </mc:AlternateContent>
  <bookViews>
    <workbookView xWindow="0" yWindow="0" windowWidth="20490" windowHeight="7650" tabRatio="682"/>
  </bookViews>
  <sheets>
    <sheet name="DT Summary" sheetId="31" r:id="rId1"/>
    <sheet name="OEE" sheetId="21" r:id="rId2"/>
    <sheet name="Reference" sheetId="20" state="hidden" r:id="rId3"/>
    <sheet name="Operator &amp; Team  Performance" sheetId="8" r:id="rId4"/>
    <sheet name="Production data" sheetId="26" r:id="rId5"/>
    <sheet name="DT Data" sheetId="2" r:id="rId6"/>
    <sheet name="Idle time data" sheetId="27" r:id="rId7"/>
    <sheet name="Customer complaints" sheetId="30" r:id="rId8"/>
    <sheet name="Performance" sheetId="5" r:id="rId9"/>
    <sheet name="Basis" sheetId="6" r:id="rId10"/>
  </sheets>
  <externalReferences>
    <externalReference r:id="rId11"/>
    <externalReference r:id="rId12"/>
    <externalReference r:id="rId13"/>
  </externalReferences>
  <definedNames>
    <definedName name="_xlnm._FilterDatabase" localSheetId="5" hidden="1">'DT Data'!$A$2:$K$1949</definedName>
    <definedName name="_xlnm._FilterDatabase" localSheetId="8" hidden="1">Performance!#REF!</definedName>
    <definedName name="_xlnm._FilterDatabase" localSheetId="4" hidden="1">'Production data'!$A$2:$O$2009</definedName>
    <definedName name="NS12P_18">[3]Basis!$F$2:$F$17</definedName>
    <definedName name="Slicer_Machin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Lst>
</workbook>
</file>

<file path=xl/calcChain.xml><?xml version="1.0" encoding="utf-8"?>
<calcChain xmlns="http://schemas.openxmlformats.org/spreadsheetml/2006/main">
  <c r="R49" i="31" l="1"/>
  <c r="L49" i="31"/>
  <c r="F49" i="31"/>
  <c r="R48" i="31"/>
  <c r="L48" i="31"/>
  <c r="F48" i="31"/>
  <c r="R47" i="31"/>
  <c r="L47" i="31"/>
  <c r="F47" i="31"/>
  <c r="R46" i="31"/>
  <c r="L46" i="31"/>
  <c r="F46" i="31"/>
  <c r="R45" i="31"/>
  <c r="L45" i="31"/>
  <c r="F45" i="31"/>
  <c r="R44" i="31"/>
  <c r="L44" i="31"/>
  <c r="F44" i="31"/>
  <c r="R43" i="31"/>
  <c r="L43" i="31"/>
  <c r="F43" i="31"/>
  <c r="R42" i="31"/>
  <c r="L42" i="31"/>
  <c r="F42" i="31"/>
  <c r="R41" i="31"/>
  <c r="L41" i="31"/>
  <c r="F41" i="31"/>
  <c r="R40" i="31"/>
  <c r="L40" i="31"/>
  <c r="F40" i="31"/>
  <c r="R39" i="31"/>
  <c r="L39" i="31"/>
  <c r="F39" i="31"/>
  <c r="R38" i="31"/>
  <c r="L38" i="31"/>
  <c r="F38" i="31"/>
  <c r="R37" i="31"/>
  <c r="L37" i="31"/>
  <c r="F37" i="31"/>
  <c r="R36" i="31"/>
  <c r="L36" i="31"/>
  <c r="F36" i="31"/>
  <c r="R35" i="31"/>
  <c r="L35" i="31"/>
  <c r="F35" i="31"/>
  <c r="R34" i="31"/>
  <c r="L34" i="31"/>
  <c r="F34" i="31"/>
  <c r="R33" i="31"/>
  <c r="L33" i="31"/>
  <c r="F33" i="31"/>
  <c r="R32" i="31"/>
  <c r="L32" i="31"/>
  <c r="F32" i="31"/>
  <c r="R31" i="31"/>
  <c r="L31" i="31"/>
  <c r="F31" i="31"/>
  <c r="R30" i="31"/>
  <c r="L30" i="31"/>
  <c r="F30" i="31"/>
  <c r="R29" i="31"/>
  <c r="L29" i="31"/>
  <c r="F29" i="31"/>
  <c r="R28" i="31"/>
  <c r="L28" i="31"/>
  <c r="F28" i="31"/>
  <c r="R27" i="31"/>
  <c r="L27" i="31"/>
  <c r="F27" i="31"/>
  <c r="R26" i="31"/>
  <c r="L26" i="31"/>
  <c r="F26" i="31"/>
  <c r="R25" i="31"/>
  <c r="L25" i="31"/>
  <c r="F25" i="31"/>
  <c r="R24" i="31"/>
  <c r="L24" i="31"/>
  <c r="F24" i="31"/>
  <c r="R23" i="31"/>
  <c r="L23" i="31"/>
  <c r="F23" i="31"/>
  <c r="R22" i="31"/>
  <c r="L22" i="31"/>
  <c r="F22" i="31"/>
  <c r="R21" i="31"/>
  <c r="L21" i="31"/>
  <c r="F21" i="31"/>
  <c r="R20" i="31"/>
  <c r="L20" i="31"/>
  <c r="F20" i="31"/>
  <c r="R19" i="31"/>
  <c r="L19" i="31"/>
  <c r="J19" i="31"/>
  <c r="F19" i="31"/>
  <c r="B19" i="31"/>
  <c r="A19" i="31"/>
  <c r="R18" i="31"/>
  <c r="L18" i="31"/>
  <c r="F18" i="31"/>
  <c r="I14" i="31"/>
  <c r="G14" i="31"/>
  <c r="D14" i="31"/>
  <c r="B14" i="31"/>
  <c r="F11" i="31"/>
  <c r="G11" i="31" s="1"/>
  <c r="D11" i="31"/>
  <c r="E11" i="31" s="1"/>
  <c r="B11" i="31"/>
  <c r="C11" i="31" s="1"/>
  <c r="F10" i="31"/>
  <c r="G10" i="31" s="1"/>
  <c r="D10" i="31"/>
  <c r="E10" i="31" s="1"/>
  <c r="B10" i="31"/>
  <c r="C10" i="31" s="1"/>
  <c r="F8" i="31"/>
  <c r="G8" i="31" s="1"/>
  <c r="D8" i="31"/>
  <c r="E8" i="31" s="1"/>
  <c r="B8" i="31"/>
  <c r="H8" i="31" s="1"/>
  <c r="I8" i="31" s="1"/>
  <c r="F7" i="31"/>
  <c r="G7" i="31" s="1"/>
  <c r="D7" i="31"/>
  <c r="D9" i="31" s="1"/>
  <c r="B7" i="31"/>
  <c r="C7" i="31" s="1"/>
  <c r="F6" i="31"/>
  <c r="G6" i="31" s="1"/>
  <c r="D6" i="31"/>
  <c r="E6" i="31" s="1"/>
  <c r="B6" i="31"/>
  <c r="C6" i="31" s="1"/>
  <c r="F5" i="31"/>
  <c r="G5" i="31" s="1"/>
  <c r="D5" i="31"/>
  <c r="E5" i="31" s="1"/>
  <c r="B5" i="31"/>
  <c r="C5" i="31" s="1"/>
  <c r="F4" i="31"/>
  <c r="G4" i="31" s="1"/>
  <c r="D4" i="31"/>
  <c r="E4" i="31" s="1"/>
  <c r="B4" i="31"/>
  <c r="C4" i="31" s="1"/>
  <c r="A1" i="31"/>
  <c r="D12" i="31" l="1"/>
  <c r="E12" i="31" s="1"/>
  <c r="E9" i="31"/>
  <c r="H4" i="31"/>
  <c r="I4" i="31" s="1"/>
  <c r="H5" i="31"/>
  <c r="I5" i="31" s="1"/>
  <c r="H6" i="31"/>
  <c r="I6" i="31" s="1"/>
  <c r="H7" i="31"/>
  <c r="I7" i="31" s="1"/>
  <c r="F9" i="31"/>
  <c r="E7" i="31"/>
  <c r="B9" i="31"/>
  <c r="H11" i="31"/>
  <c r="I11" i="31" s="1"/>
  <c r="A20" i="31"/>
  <c r="P19" i="31"/>
  <c r="H19" i="31"/>
  <c r="D19" i="31"/>
  <c r="O19" i="31"/>
  <c r="C19" i="31"/>
  <c r="E19" i="31" s="1"/>
  <c r="I19" i="31"/>
  <c r="N19" i="31"/>
  <c r="C8" i="31"/>
  <c r="H10" i="31"/>
  <c r="I10" i="31" s="1"/>
  <c r="J2169" i="26"/>
  <c r="J2168" i="26"/>
  <c r="J2167" i="26"/>
  <c r="G19" i="31" l="1"/>
  <c r="I20" i="31"/>
  <c r="A21" i="31"/>
  <c r="P20" i="31"/>
  <c r="H20" i="31"/>
  <c r="D20" i="31"/>
  <c r="N20" i="31"/>
  <c r="C20" i="31"/>
  <c r="O20" i="31"/>
  <c r="J20" i="31"/>
  <c r="B20" i="31"/>
  <c r="G9" i="31"/>
  <c r="F12" i="31"/>
  <c r="G12" i="31" s="1"/>
  <c r="Q19" i="31"/>
  <c r="K19" i="31"/>
  <c r="C9" i="31"/>
  <c r="B12" i="31"/>
  <c r="C12" i="31" s="1"/>
  <c r="H9" i="31"/>
  <c r="J2166" i="26"/>
  <c r="J2165" i="26"/>
  <c r="J2164" i="26"/>
  <c r="J2163" i="26"/>
  <c r="J2162" i="26"/>
  <c r="J2161" i="26"/>
  <c r="J2160" i="26"/>
  <c r="J2159" i="26"/>
  <c r="J2158" i="26"/>
  <c r="J2157" i="26"/>
  <c r="J2156" i="26"/>
  <c r="J2155" i="26"/>
  <c r="I9" i="31" l="1"/>
  <c r="H12" i="31"/>
  <c r="I12" i="31" s="1"/>
  <c r="M19" i="31"/>
  <c r="K20" i="31"/>
  <c r="M20" i="31" s="1"/>
  <c r="S19" i="31"/>
  <c r="E20" i="31"/>
  <c r="Q20" i="31"/>
  <c r="S20" i="31" s="1"/>
  <c r="N21" i="31"/>
  <c r="J21" i="31"/>
  <c r="B21" i="31"/>
  <c r="I21" i="31"/>
  <c r="P21" i="31"/>
  <c r="H21" i="31"/>
  <c r="C21" i="31"/>
  <c r="A22" i="31"/>
  <c r="O21" i="31"/>
  <c r="D21" i="31"/>
  <c r="J2154" i="26"/>
  <c r="J2153" i="26"/>
  <c r="J2152" i="26"/>
  <c r="J2151" i="26"/>
  <c r="J2150" i="26"/>
  <c r="J2149" i="26"/>
  <c r="J2148" i="26"/>
  <c r="J2147" i="26"/>
  <c r="J2146" i="26"/>
  <c r="L2148" i="26"/>
  <c r="L2149" i="26"/>
  <c r="L2150" i="26"/>
  <c r="L2151" i="26"/>
  <c r="L2152" i="26"/>
  <c r="L2153" i="26"/>
  <c r="L2154" i="26"/>
  <c r="L2155" i="26"/>
  <c r="L2156" i="26"/>
  <c r="L2157" i="26"/>
  <c r="L2158" i="26"/>
  <c r="L2159" i="26"/>
  <c r="L2160" i="26"/>
  <c r="L2161" i="26"/>
  <c r="L2162" i="26"/>
  <c r="L2163" i="26"/>
  <c r="L2164" i="26"/>
  <c r="L2165" i="26"/>
  <c r="L2166" i="26"/>
  <c r="L2167" i="26"/>
  <c r="L2168" i="26"/>
  <c r="L2169" i="26"/>
  <c r="L2170" i="26"/>
  <c r="L2171" i="26"/>
  <c r="L2172" i="26"/>
  <c r="L2173" i="26"/>
  <c r="L2174" i="26"/>
  <c r="L2175" i="26"/>
  <c r="L2176" i="26"/>
  <c r="L2177" i="26"/>
  <c r="L2178" i="26"/>
  <c r="L2179" i="26"/>
  <c r="L2180" i="26"/>
  <c r="L2181" i="26"/>
  <c r="L2182" i="26"/>
  <c r="L2183" i="26"/>
  <c r="L2184" i="26"/>
  <c r="L2185" i="26"/>
  <c r="L2186" i="26"/>
  <c r="L2187" i="26"/>
  <c r="L2188" i="26"/>
  <c r="L2189" i="26"/>
  <c r="L2190" i="26"/>
  <c r="L2191" i="26"/>
  <c r="L2192" i="26"/>
  <c r="L2193" i="26"/>
  <c r="L2194" i="26"/>
  <c r="L2195" i="26"/>
  <c r="L2196" i="26"/>
  <c r="L2197" i="26"/>
  <c r="L2198" i="26"/>
  <c r="L2199" i="26"/>
  <c r="L2200" i="26"/>
  <c r="L2201" i="26"/>
  <c r="L2202" i="26"/>
  <c r="L2203" i="26"/>
  <c r="L2204" i="26"/>
  <c r="L2205" i="26"/>
  <c r="L2206" i="26"/>
  <c r="L2207" i="26"/>
  <c r="L2208" i="26"/>
  <c r="L2209" i="26"/>
  <c r="L2210" i="26"/>
  <c r="L2211" i="26"/>
  <c r="L2212" i="26"/>
  <c r="L2213" i="26"/>
  <c r="L2214" i="26"/>
  <c r="L2215" i="26"/>
  <c r="L2216" i="26"/>
  <c r="L2217" i="26"/>
  <c r="L2218" i="26"/>
  <c r="L2219" i="26"/>
  <c r="L2220" i="26"/>
  <c r="L2221" i="26"/>
  <c r="L2222" i="26"/>
  <c r="L2223" i="26"/>
  <c r="L2224" i="26"/>
  <c r="L2225" i="26"/>
  <c r="L2226" i="26"/>
  <c r="L2227" i="26"/>
  <c r="L2228" i="26"/>
  <c r="L2229" i="26"/>
  <c r="L2230" i="26"/>
  <c r="L2231" i="26"/>
  <c r="L2232" i="26"/>
  <c r="L2233" i="26"/>
  <c r="L2234" i="26"/>
  <c r="L2235" i="26"/>
  <c r="L2236" i="26"/>
  <c r="L2237" i="26"/>
  <c r="L2238" i="26"/>
  <c r="L2239" i="26"/>
  <c r="L2240" i="26"/>
  <c r="L2241" i="26"/>
  <c r="L2242" i="26"/>
  <c r="L2243" i="26"/>
  <c r="L2244" i="26"/>
  <c r="L2245" i="26"/>
  <c r="L2246" i="26"/>
  <c r="L2247" i="26"/>
  <c r="L2248" i="26"/>
  <c r="L2249" i="26"/>
  <c r="L2250" i="26"/>
  <c r="L2251" i="26"/>
  <c r="L2252" i="26"/>
  <c r="L2253" i="26"/>
  <c r="L2254" i="26"/>
  <c r="L2255" i="26"/>
  <c r="L2256" i="26"/>
  <c r="L2257" i="26"/>
  <c r="L2258" i="26"/>
  <c r="L2259" i="26"/>
  <c r="L2260" i="26"/>
  <c r="L2261" i="26"/>
  <c r="L2262" i="26"/>
  <c r="L2263" i="26"/>
  <c r="L2264" i="26"/>
  <c r="L2265" i="26"/>
  <c r="L2266" i="26"/>
  <c r="L2267" i="26"/>
  <c r="L2268" i="26"/>
  <c r="L2269" i="26"/>
  <c r="L2270" i="26"/>
  <c r="L2271" i="26"/>
  <c r="L2272" i="26"/>
  <c r="L2273" i="26"/>
  <c r="L2274" i="26"/>
  <c r="L2275" i="26"/>
  <c r="L2276" i="26"/>
  <c r="L2277" i="26"/>
  <c r="L2278" i="26"/>
  <c r="L2279" i="26"/>
  <c r="L2143" i="26"/>
  <c r="L2144" i="26"/>
  <c r="L2145" i="26"/>
  <c r="L2146" i="26"/>
  <c r="L2147" i="26"/>
  <c r="J2145" i="26"/>
  <c r="J2144" i="26"/>
  <c r="J2143" i="26"/>
  <c r="L2142" i="26"/>
  <c r="J2142" i="26"/>
  <c r="L2141" i="26"/>
  <c r="J2141" i="26"/>
  <c r="L2140" i="26"/>
  <c r="J2140" i="26"/>
  <c r="L2139" i="26"/>
  <c r="J2139" i="26"/>
  <c r="L2138" i="26"/>
  <c r="L2137" i="26"/>
  <c r="J2138" i="26"/>
  <c r="J2137" i="26"/>
  <c r="L2136" i="26"/>
  <c r="J2136" i="26"/>
  <c r="L2135" i="26"/>
  <c r="J2135" i="26"/>
  <c r="L2134" i="26"/>
  <c r="J2134" i="26"/>
  <c r="L2133" i="26"/>
  <c r="J2133" i="26"/>
  <c r="L2132" i="26"/>
  <c r="J2132" i="26"/>
  <c r="L2131" i="26"/>
  <c r="J2131" i="26"/>
  <c r="L2130" i="26"/>
  <c r="J2130" i="26"/>
  <c r="E2130" i="26"/>
  <c r="E2131" i="26"/>
  <c r="E2132" i="26"/>
  <c r="E2133" i="26"/>
  <c r="E2134" i="26"/>
  <c r="E2135" i="26"/>
  <c r="E2136" i="26"/>
  <c r="E2137" i="26"/>
  <c r="E2138" i="26"/>
  <c r="E2139" i="26"/>
  <c r="E2140" i="26"/>
  <c r="E2141" i="26"/>
  <c r="E2142" i="26"/>
  <c r="E2143" i="26"/>
  <c r="E2144" i="26"/>
  <c r="E2145" i="26"/>
  <c r="E2146" i="26"/>
  <c r="E2147" i="26"/>
  <c r="E2148" i="26"/>
  <c r="E2149" i="26"/>
  <c r="E2150" i="26"/>
  <c r="E2151" i="26"/>
  <c r="E2152" i="26"/>
  <c r="E2153" i="26"/>
  <c r="E2154" i="26"/>
  <c r="E2155" i="26"/>
  <c r="E2156" i="26"/>
  <c r="E2157" i="26"/>
  <c r="E2158" i="26"/>
  <c r="E2159" i="26"/>
  <c r="E2160" i="26"/>
  <c r="E2161" i="26"/>
  <c r="E2162" i="26"/>
  <c r="E2163" i="26"/>
  <c r="E2164" i="26"/>
  <c r="E2165" i="26"/>
  <c r="E2166" i="26"/>
  <c r="E2167" i="26"/>
  <c r="E2168" i="26"/>
  <c r="E2169" i="26"/>
  <c r="E2170" i="26"/>
  <c r="E2171" i="26"/>
  <c r="E2172" i="26"/>
  <c r="E2173" i="26"/>
  <c r="E2174" i="26"/>
  <c r="L2129" i="26"/>
  <c r="J2129" i="26"/>
  <c r="L2128" i="26"/>
  <c r="J2128" i="26"/>
  <c r="K21" i="31" l="1"/>
  <c r="M21" i="31" s="1"/>
  <c r="G20" i="31"/>
  <c r="Q21" i="31"/>
  <c r="O22" i="31"/>
  <c r="C22" i="31"/>
  <c r="N22" i="31"/>
  <c r="J22" i="31"/>
  <c r="B22" i="31"/>
  <c r="I22" i="31"/>
  <c r="D22" i="31"/>
  <c r="P22" i="31"/>
  <c r="H22" i="31"/>
  <c r="K22" i="31" s="1"/>
  <c r="M22" i="31" s="1"/>
  <c r="A23" i="31"/>
  <c r="E21" i="31"/>
  <c r="G21" i="31" s="1"/>
  <c r="L2127" i="26"/>
  <c r="J2127" i="26"/>
  <c r="L2126" i="26"/>
  <c r="J2126" i="26"/>
  <c r="L2125" i="26"/>
  <c r="J2125" i="26"/>
  <c r="L2124" i="26"/>
  <c r="J2124" i="26"/>
  <c r="L2123" i="26"/>
  <c r="J2123" i="26"/>
  <c r="L2122" i="26"/>
  <c r="J2122" i="26"/>
  <c r="L2121" i="26"/>
  <c r="J2121" i="26"/>
  <c r="L2120" i="26"/>
  <c r="J2120" i="26"/>
  <c r="L2119" i="26"/>
  <c r="J2119" i="26"/>
  <c r="E2119" i="26"/>
  <c r="E2120" i="26"/>
  <c r="E2121" i="26"/>
  <c r="E2122" i="26"/>
  <c r="E2123" i="26"/>
  <c r="E2124" i="26"/>
  <c r="E2125" i="26"/>
  <c r="E2126" i="26"/>
  <c r="E2127" i="26"/>
  <c r="E2128" i="26"/>
  <c r="E2129" i="26"/>
  <c r="J2118" i="26"/>
  <c r="A24" i="31" l="1"/>
  <c r="P23" i="31"/>
  <c r="H23" i="31"/>
  <c r="D23" i="31"/>
  <c r="O23" i="31"/>
  <c r="C23" i="31"/>
  <c r="J23" i="31"/>
  <c r="B23" i="31"/>
  <c r="N23" i="31"/>
  <c r="Q23" i="31" s="1"/>
  <c r="S23" i="31" s="1"/>
  <c r="I23" i="31"/>
  <c r="E22" i="31"/>
  <c r="G22" i="31" s="1"/>
  <c r="Q22" i="31"/>
  <c r="S22" i="31" s="1"/>
  <c r="S21" i="31"/>
  <c r="L2118" i="26"/>
  <c r="L2117" i="26"/>
  <c r="L2116" i="26"/>
  <c r="L2115" i="26"/>
  <c r="L2114" i="26"/>
  <c r="L2113" i="26"/>
  <c r="L2112" i="26"/>
  <c r="L2111" i="26"/>
  <c r="L2110" i="26"/>
  <c r="L2109" i="26"/>
  <c r="L2108" i="26"/>
  <c r="L2107" i="26"/>
  <c r="L2106" i="26"/>
  <c r="L2105" i="26"/>
  <c r="L2104" i="26"/>
  <c r="L2103" i="26"/>
  <c r="L2102" i="26"/>
  <c r="L2101" i="26"/>
  <c r="L2100" i="26"/>
  <c r="L2099" i="26"/>
  <c r="L2098" i="26"/>
  <c r="L2097" i="26"/>
  <c r="L2096" i="26"/>
  <c r="L2095" i="26"/>
  <c r="L2094" i="26"/>
  <c r="L2093" i="26"/>
  <c r="L2092" i="26"/>
  <c r="L2091" i="26"/>
  <c r="L2090" i="26"/>
  <c r="L2089" i="26"/>
  <c r="L2088" i="26"/>
  <c r="L2087" i="26"/>
  <c r="L2086" i="26"/>
  <c r="L2085" i="26"/>
  <c r="L2084" i="26"/>
  <c r="L2083" i="26"/>
  <c r="L2082" i="26"/>
  <c r="L2081" i="26"/>
  <c r="L2080" i="26"/>
  <c r="L2079" i="26"/>
  <c r="L2078" i="26"/>
  <c r="L2077" i="26"/>
  <c r="L2076" i="26"/>
  <c r="L2075" i="26"/>
  <c r="L2074" i="26"/>
  <c r="L2073" i="26"/>
  <c r="L2072" i="26"/>
  <c r="L2071" i="26"/>
  <c r="L2070" i="26"/>
  <c r="L2069" i="26"/>
  <c r="L2068" i="26"/>
  <c r="L2067" i="26"/>
  <c r="L2066" i="26"/>
  <c r="L2065" i="26"/>
  <c r="L2064" i="26"/>
  <c r="L2063" i="26"/>
  <c r="L2062" i="26"/>
  <c r="L2061" i="26"/>
  <c r="L2060" i="26"/>
  <c r="L2059" i="26"/>
  <c r="L2058" i="26"/>
  <c r="L2057" i="26"/>
  <c r="L2056" i="26"/>
  <c r="L2055" i="26"/>
  <c r="L2054" i="26"/>
  <c r="L2053" i="26"/>
  <c r="L2052" i="26"/>
  <c r="L2051" i="26"/>
  <c r="L2050" i="26"/>
  <c r="L2049" i="26"/>
  <c r="L2048" i="26"/>
  <c r="L2047" i="26"/>
  <c r="L2046" i="26"/>
  <c r="L2045" i="26"/>
  <c r="L2044" i="26"/>
  <c r="L2043" i="26"/>
  <c r="L2042" i="26"/>
  <c r="L2041" i="26"/>
  <c r="L2040" i="26"/>
  <c r="L2039" i="26"/>
  <c r="L2038" i="26"/>
  <c r="L2037" i="26"/>
  <c r="L2036" i="26"/>
  <c r="L2035" i="26"/>
  <c r="L2034" i="26"/>
  <c r="L2033" i="26"/>
  <c r="L2032" i="26"/>
  <c r="L2031" i="26"/>
  <c r="L2030" i="26"/>
  <c r="L2029" i="26"/>
  <c r="L2028" i="26"/>
  <c r="L2027" i="26"/>
  <c r="L2026" i="26"/>
  <c r="L2025" i="26"/>
  <c r="L2024" i="26"/>
  <c r="L2023" i="26"/>
  <c r="L2022" i="26"/>
  <c r="L2021" i="26"/>
  <c r="L2020" i="26"/>
  <c r="L2019" i="26"/>
  <c r="L2018" i="26"/>
  <c r="L2017" i="26"/>
  <c r="L2016" i="26"/>
  <c r="L2015" i="26"/>
  <c r="L2014" i="26"/>
  <c r="L2013" i="26"/>
  <c r="L2012" i="26"/>
  <c r="L2011" i="26"/>
  <c r="L2010" i="26"/>
  <c r="J2117" i="26"/>
  <c r="J2116" i="26"/>
  <c r="J2115" i="26"/>
  <c r="J2114" i="26"/>
  <c r="J2113" i="26"/>
  <c r="J2112" i="26"/>
  <c r="J2111" i="26"/>
  <c r="J2110" i="26"/>
  <c r="J2109" i="26"/>
  <c r="J2108" i="26"/>
  <c r="J2107" i="26"/>
  <c r="J2106" i="26"/>
  <c r="J2105" i="26"/>
  <c r="J2104" i="26"/>
  <c r="J2103" i="26"/>
  <c r="J2102" i="26"/>
  <c r="J2101" i="26"/>
  <c r="J2100" i="26"/>
  <c r="J2099" i="26"/>
  <c r="J2098" i="26"/>
  <c r="J2097" i="26"/>
  <c r="J2096" i="26"/>
  <c r="J2095" i="26"/>
  <c r="J2094" i="26"/>
  <c r="J2093" i="26"/>
  <c r="J2092" i="26"/>
  <c r="J2091" i="26"/>
  <c r="J2090" i="26"/>
  <c r="J2089" i="26"/>
  <c r="J2088" i="26"/>
  <c r="J2087" i="26"/>
  <c r="J2086" i="26"/>
  <c r="J2085" i="26"/>
  <c r="J2084" i="26"/>
  <c r="J2083" i="26"/>
  <c r="J2082" i="26"/>
  <c r="J2081" i="26"/>
  <c r="J2080" i="26"/>
  <c r="J2079" i="26"/>
  <c r="J2078" i="26"/>
  <c r="J2077" i="26"/>
  <c r="J2076" i="26"/>
  <c r="J2075" i="26"/>
  <c r="J2074" i="26"/>
  <c r="J2073" i="26"/>
  <c r="J2072" i="26"/>
  <c r="J2071" i="26"/>
  <c r="J2070" i="26"/>
  <c r="J2069" i="26"/>
  <c r="J2068" i="26"/>
  <c r="J2067" i="26"/>
  <c r="J2066" i="26"/>
  <c r="J2065" i="26"/>
  <c r="J2064" i="26"/>
  <c r="J2063" i="26"/>
  <c r="J2062" i="26"/>
  <c r="J2061" i="26"/>
  <c r="J2060" i="26"/>
  <c r="J2059" i="26"/>
  <c r="J2058" i="26"/>
  <c r="J2057" i="26"/>
  <c r="J2056" i="26"/>
  <c r="J2055" i="26"/>
  <c r="J2054" i="26"/>
  <c r="J2053" i="26"/>
  <c r="J2052" i="26"/>
  <c r="J2051" i="26"/>
  <c r="J2050" i="26"/>
  <c r="J2049" i="26"/>
  <c r="J2048" i="26"/>
  <c r="J2047" i="26"/>
  <c r="J2046" i="26"/>
  <c r="J2045" i="26"/>
  <c r="J2044" i="26"/>
  <c r="J2043" i="26"/>
  <c r="J2042" i="26"/>
  <c r="J2041" i="26"/>
  <c r="J2040" i="26"/>
  <c r="J2039" i="26"/>
  <c r="J2038" i="26"/>
  <c r="J2037" i="26"/>
  <c r="J2036" i="26"/>
  <c r="J2035" i="26"/>
  <c r="J2034" i="26"/>
  <c r="J2033" i="26"/>
  <c r="J2032" i="26"/>
  <c r="J2031" i="26"/>
  <c r="J2030" i="26"/>
  <c r="J2029" i="26"/>
  <c r="J2028" i="26"/>
  <c r="J2027" i="26"/>
  <c r="J2026" i="26"/>
  <c r="J2025" i="26"/>
  <c r="J2024" i="26"/>
  <c r="J2023" i="26"/>
  <c r="J2022" i="26"/>
  <c r="J2021" i="26"/>
  <c r="J2020" i="26"/>
  <c r="J2019" i="26"/>
  <c r="J2018" i="26"/>
  <c r="J2017" i="26"/>
  <c r="J2016" i="26"/>
  <c r="J2015" i="26"/>
  <c r="J2014" i="26"/>
  <c r="J2013" i="26"/>
  <c r="J2012" i="26"/>
  <c r="J2011" i="26"/>
  <c r="J2010" i="26"/>
  <c r="E2118" i="26"/>
  <c r="E2117" i="26"/>
  <c r="E2116" i="26"/>
  <c r="E2115" i="26"/>
  <c r="E2114" i="26"/>
  <c r="E2113" i="26"/>
  <c r="E2112" i="26"/>
  <c r="E2111" i="26"/>
  <c r="E2110" i="26"/>
  <c r="E2109" i="26"/>
  <c r="E2108" i="26"/>
  <c r="E2107" i="26"/>
  <c r="E2106" i="26"/>
  <c r="E2105" i="26"/>
  <c r="E2104" i="26"/>
  <c r="E2103" i="26"/>
  <c r="E2102" i="26"/>
  <c r="E2101" i="26"/>
  <c r="E2100" i="26"/>
  <c r="E2099" i="26"/>
  <c r="E2098" i="26"/>
  <c r="E2097" i="26"/>
  <c r="E2096" i="26"/>
  <c r="E2095" i="26"/>
  <c r="E2094" i="26"/>
  <c r="E2093" i="26"/>
  <c r="E2092" i="26"/>
  <c r="E2091" i="26"/>
  <c r="E2090" i="26"/>
  <c r="E2089" i="26"/>
  <c r="E2088" i="26"/>
  <c r="E2087" i="26"/>
  <c r="E2086" i="26"/>
  <c r="E2085" i="26"/>
  <c r="E2084" i="26"/>
  <c r="E2083" i="26"/>
  <c r="E2082" i="26"/>
  <c r="E2081" i="26"/>
  <c r="E2080" i="26"/>
  <c r="E2079" i="26"/>
  <c r="E2078" i="26"/>
  <c r="E2077" i="26"/>
  <c r="E2076" i="26"/>
  <c r="E2075" i="26"/>
  <c r="E2074" i="26"/>
  <c r="E2073" i="26"/>
  <c r="E2072" i="26"/>
  <c r="E2071" i="26"/>
  <c r="E2070" i="26"/>
  <c r="E2069" i="26"/>
  <c r="E2068" i="26"/>
  <c r="E2067" i="26"/>
  <c r="E2066" i="26"/>
  <c r="E2065" i="26"/>
  <c r="E2064" i="26"/>
  <c r="E2063" i="26"/>
  <c r="E2062" i="26"/>
  <c r="E2061" i="26"/>
  <c r="E2060" i="26"/>
  <c r="E2059" i="26"/>
  <c r="E2058" i="26"/>
  <c r="E2057" i="26"/>
  <c r="E2056" i="26"/>
  <c r="E2055" i="26"/>
  <c r="E2054" i="26"/>
  <c r="E2053" i="26"/>
  <c r="E2052" i="26"/>
  <c r="E2051" i="26"/>
  <c r="E2050" i="26"/>
  <c r="E2049" i="26"/>
  <c r="E2048" i="26"/>
  <c r="E2047" i="26"/>
  <c r="E2046" i="26"/>
  <c r="E2045" i="26"/>
  <c r="E2044" i="26"/>
  <c r="E2043" i="26"/>
  <c r="E2042" i="26"/>
  <c r="E2041" i="26"/>
  <c r="E2040" i="26"/>
  <c r="E2039" i="26"/>
  <c r="E2038" i="26"/>
  <c r="E2037" i="26"/>
  <c r="E2036" i="26"/>
  <c r="E2035" i="26"/>
  <c r="E2034" i="26"/>
  <c r="E2033" i="26"/>
  <c r="E2032" i="26"/>
  <c r="E2031" i="26"/>
  <c r="E2030" i="26"/>
  <c r="E2029" i="26"/>
  <c r="E2028" i="26"/>
  <c r="E2027" i="26"/>
  <c r="E2026" i="26"/>
  <c r="E2025" i="26"/>
  <c r="E2024" i="26"/>
  <c r="E2023" i="26"/>
  <c r="E2022" i="26"/>
  <c r="E2021" i="26"/>
  <c r="E2020" i="26"/>
  <c r="E2019" i="26"/>
  <c r="E2018" i="26"/>
  <c r="E2017" i="26"/>
  <c r="E2016" i="26"/>
  <c r="E2015" i="26"/>
  <c r="E2014" i="26"/>
  <c r="E2013" i="26"/>
  <c r="E2012" i="26"/>
  <c r="E2011" i="26"/>
  <c r="E2010" i="26"/>
  <c r="I24" i="31" l="1"/>
  <c r="A25" i="31"/>
  <c r="P24" i="31"/>
  <c r="H24" i="31"/>
  <c r="D24" i="31"/>
  <c r="N24" i="31"/>
  <c r="C24" i="31"/>
  <c r="O24" i="31"/>
  <c r="J24" i="31"/>
  <c r="B24" i="31"/>
  <c r="E23" i="31"/>
  <c r="K23" i="31"/>
  <c r="L174" i="26"/>
  <c r="G23" i="31" l="1"/>
  <c r="M23" i="31"/>
  <c r="E24" i="31"/>
  <c r="G24" i="31" s="1"/>
  <c r="Q24" i="31"/>
  <c r="N25" i="31"/>
  <c r="J25" i="31"/>
  <c r="B25" i="31"/>
  <c r="I25" i="31"/>
  <c r="P25" i="31"/>
  <c r="H25" i="31"/>
  <c r="K25" i="31" s="1"/>
  <c r="M25" i="31" s="1"/>
  <c r="C25" i="31"/>
  <c r="A26" i="31"/>
  <c r="O25" i="31"/>
  <c r="D25" i="31"/>
  <c r="K24" i="31"/>
  <c r="M24" i="31" s="1"/>
  <c r="L101" i="26"/>
  <c r="L102" i="26"/>
  <c r="L103" i="26"/>
  <c r="L104" i="26"/>
  <c r="L105" i="26"/>
  <c r="L106" i="26"/>
  <c r="L107" i="26"/>
  <c r="L108" i="26"/>
  <c r="Q25" i="31" l="1"/>
  <c r="S25" i="31" s="1"/>
  <c r="O26" i="31"/>
  <c r="C26" i="31"/>
  <c r="N26" i="31"/>
  <c r="J26" i="31"/>
  <c r="B26" i="31"/>
  <c r="E26" i="31" s="1"/>
  <c r="G26" i="31" s="1"/>
  <c r="I26" i="31"/>
  <c r="D26" i="31"/>
  <c r="P26" i="31"/>
  <c r="H26" i="31"/>
  <c r="K26" i="31" s="1"/>
  <c r="M26" i="31" s="1"/>
  <c r="A27" i="31"/>
  <c r="S24" i="31"/>
  <c r="E25" i="31"/>
  <c r="G25" i="31" s="1"/>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73" i="2"/>
  <c r="A28" i="31" l="1"/>
  <c r="P27" i="31"/>
  <c r="H27" i="31"/>
  <c r="D27" i="31"/>
  <c r="O27" i="31"/>
  <c r="C27" i="31"/>
  <c r="J27" i="31"/>
  <c r="B27" i="31"/>
  <c r="N27" i="31"/>
  <c r="Q27" i="31" s="1"/>
  <c r="S27" i="31" s="1"/>
  <c r="I27" i="31"/>
  <c r="Q26" i="31"/>
  <c r="J64" i="26"/>
  <c r="J63" i="26"/>
  <c r="J62" i="26"/>
  <c r="J61" i="26"/>
  <c r="J60" i="26"/>
  <c r="J59" i="26"/>
  <c r="E27" i="31" l="1"/>
  <c r="G27" i="31" s="1"/>
  <c r="S26" i="31"/>
  <c r="K27" i="31"/>
  <c r="M27" i="31" s="1"/>
  <c r="A29" i="31"/>
  <c r="I28" i="31"/>
  <c r="P28" i="31"/>
  <c r="H28" i="31"/>
  <c r="D28" i="31"/>
  <c r="N28" i="31"/>
  <c r="Q28" i="31" s="1"/>
  <c r="S28" i="31" s="1"/>
  <c r="C28" i="31"/>
  <c r="O28" i="31"/>
  <c r="J28" i="31"/>
  <c r="B28" i="31"/>
  <c r="J62" i="2"/>
  <c r="J63" i="2"/>
  <c r="J64" i="2"/>
  <c r="J65" i="2"/>
  <c r="J66" i="2"/>
  <c r="J67" i="2"/>
  <c r="J68" i="2"/>
  <c r="J69" i="2"/>
  <c r="J70" i="2"/>
  <c r="J71" i="2"/>
  <c r="J72" i="2"/>
  <c r="J57" i="2"/>
  <c r="J58" i="2"/>
  <c r="J59" i="2"/>
  <c r="J60" i="2"/>
  <c r="J61" i="2"/>
  <c r="K28" i="31" l="1"/>
  <c r="M28" i="31" s="1"/>
  <c r="E28" i="31"/>
  <c r="G28" i="31" s="1"/>
  <c r="N29" i="31"/>
  <c r="J29" i="31"/>
  <c r="B29" i="31"/>
  <c r="I29" i="31"/>
  <c r="D29" i="31"/>
  <c r="A30" i="31"/>
  <c r="C29" i="31"/>
  <c r="H29" i="31"/>
  <c r="K29" i="31" s="1"/>
  <c r="M29" i="31" s="1"/>
  <c r="P29" i="31"/>
  <c r="O29" i="31"/>
  <c r="F265" i="5"/>
  <c r="G265" i="5"/>
  <c r="H265" i="5"/>
  <c r="I265" i="5"/>
  <c r="J265" i="5"/>
  <c r="K265" i="5"/>
  <c r="N265" i="5"/>
  <c r="F266" i="5"/>
  <c r="G266" i="5"/>
  <c r="H266" i="5"/>
  <c r="I266" i="5"/>
  <c r="J266" i="5"/>
  <c r="K266" i="5"/>
  <c r="N266" i="5"/>
  <c r="F267" i="5"/>
  <c r="G267" i="5"/>
  <c r="H267" i="5"/>
  <c r="I267" i="5"/>
  <c r="J267" i="5"/>
  <c r="K267" i="5"/>
  <c r="N267" i="5"/>
  <c r="F268" i="5"/>
  <c r="G268" i="5"/>
  <c r="H268" i="5"/>
  <c r="I268" i="5"/>
  <c r="J268" i="5"/>
  <c r="K268" i="5"/>
  <c r="N268" i="5"/>
  <c r="F269" i="5"/>
  <c r="G269" i="5"/>
  <c r="H269" i="5"/>
  <c r="I269" i="5"/>
  <c r="J269" i="5"/>
  <c r="K269" i="5"/>
  <c r="N269" i="5"/>
  <c r="F270" i="5"/>
  <c r="G270" i="5"/>
  <c r="H270" i="5"/>
  <c r="I270" i="5"/>
  <c r="J270" i="5"/>
  <c r="K270" i="5"/>
  <c r="N270" i="5"/>
  <c r="F271" i="5"/>
  <c r="M271" i="5" s="1"/>
  <c r="G271" i="5"/>
  <c r="H271" i="5"/>
  <c r="I271" i="5"/>
  <c r="J271" i="5"/>
  <c r="K271" i="5"/>
  <c r="N271" i="5"/>
  <c r="F272" i="5"/>
  <c r="M272" i="5" s="1"/>
  <c r="G272" i="5"/>
  <c r="H272" i="5"/>
  <c r="I272" i="5"/>
  <c r="J272" i="5"/>
  <c r="K272" i="5"/>
  <c r="N272" i="5"/>
  <c r="F273" i="5"/>
  <c r="G273" i="5"/>
  <c r="H273" i="5"/>
  <c r="I273" i="5"/>
  <c r="J273" i="5"/>
  <c r="K273" i="5"/>
  <c r="N273" i="5"/>
  <c r="F274" i="5"/>
  <c r="G274" i="5"/>
  <c r="H274" i="5"/>
  <c r="I274" i="5"/>
  <c r="J274" i="5"/>
  <c r="K274" i="5"/>
  <c r="N274" i="5"/>
  <c r="F275" i="5"/>
  <c r="M275" i="5" s="1"/>
  <c r="G275" i="5"/>
  <c r="H275" i="5"/>
  <c r="I275" i="5"/>
  <c r="J275" i="5"/>
  <c r="K275" i="5"/>
  <c r="N275" i="5"/>
  <c r="F276" i="5"/>
  <c r="G276" i="5"/>
  <c r="H276" i="5"/>
  <c r="I276" i="5"/>
  <c r="J276" i="5"/>
  <c r="K276" i="5"/>
  <c r="N276" i="5"/>
  <c r="F277" i="5"/>
  <c r="G277" i="5"/>
  <c r="H277" i="5"/>
  <c r="I277" i="5"/>
  <c r="J277" i="5"/>
  <c r="K277" i="5"/>
  <c r="N277" i="5"/>
  <c r="F278" i="5"/>
  <c r="G278" i="5"/>
  <c r="H278" i="5"/>
  <c r="I278" i="5"/>
  <c r="J278" i="5"/>
  <c r="K278" i="5"/>
  <c r="N278" i="5"/>
  <c r="F279" i="5"/>
  <c r="G279" i="5"/>
  <c r="H279" i="5"/>
  <c r="I279" i="5"/>
  <c r="J279" i="5"/>
  <c r="K279" i="5"/>
  <c r="N279" i="5"/>
  <c r="F280" i="5"/>
  <c r="M280" i="5" s="1"/>
  <c r="G280" i="5"/>
  <c r="H280" i="5"/>
  <c r="I280" i="5"/>
  <c r="J280" i="5"/>
  <c r="K280" i="5"/>
  <c r="N280" i="5"/>
  <c r="F281" i="5"/>
  <c r="G281" i="5"/>
  <c r="H281" i="5"/>
  <c r="I281" i="5"/>
  <c r="J281" i="5"/>
  <c r="K281" i="5"/>
  <c r="N281" i="5"/>
  <c r="E265" i="5"/>
  <c r="E266" i="5"/>
  <c r="E267" i="5"/>
  <c r="E268" i="5"/>
  <c r="E269" i="5"/>
  <c r="E270" i="5"/>
  <c r="E271" i="5"/>
  <c r="E272" i="5"/>
  <c r="O30" i="31" l="1"/>
  <c r="C30" i="31"/>
  <c r="N30" i="31"/>
  <c r="J30" i="31"/>
  <c r="B30" i="31"/>
  <c r="A31" i="31"/>
  <c r="I30" i="31"/>
  <c r="H30" i="31"/>
  <c r="K30" i="31" s="1"/>
  <c r="M30" i="31" s="1"/>
  <c r="P30" i="31"/>
  <c r="D30" i="31"/>
  <c r="Q29" i="31"/>
  <c r="S29" i="31" s="1"/>
  <c r="E29" i="31"/>
  <c r="G29" i="31" s="1"/>
  <c r="M281" i="5"/>
  <c r="M279" i="5"/>
  <c r="M278" i="5"/>
  <c r="M277" i="5"/>
  <c r="M276" i="5"/>
  <c r="M274" i="5"/>
  <c r="M273" i="5"/>
  <c r="M270" i="5"/>
  <c r="M269" i="5"/>
  <c r="M268" i="5"/>
  <c r="M267" i="5"/>
  <c r="M266" i="5"/>
  <c r="M265" i="5"/>
  <c r="J8" i="26"/>
  <c r="Q30" i="31" l="1"/>
  <c r="S30" i="31" s="1"/>
  <c r="A32" i="31"/>
  <c r="P31" i="31"/>
  <c r="H31" i="31"/>
  <c r="K31" i="31" s="1"/>
  <c r="M31" i="31" s="1"/>
  <c r="D31" i="31"/>
  <c r="O31" i="31"/>
  <c r="C31" i="31"/>
  <c r="N31" i="31"/>
  <c r="Q31" i="31" s="1"/>
  <c r="S31" i="31" s="1"/>
  <c r="I31" i="31"/>
  <c r="J31" i="31"/>
  <c r="B31" i="31"/>
  <c r="E31" i="31" s="1"/>
  <c r="G31" i="31" s="1"/>
  <c r="E30" i="31"/>
  <c r="G30" i="31" s="1"/>
  <c r="J237" i="26"/>
  <c r="J238" i="26"/>
  <c r="I32" i="31" l="1"/>
  <c r="A33" i="31"/>
  <c r="P32" i="31"/>
  <c r="H32" i="31"/>
  <c r="D32" i="31"/>
  <c r="C32" i="31"/>
  <c r="O32" i="31"/>
  <c r="J32" i="31"/>
  <c r="B32" i="31"/>
  <c r="E32" i="31" s="1"/>
  <c r="G32" i="31" s="1"/>
  <c r="N32" i="31"/>
  <c r="L354" i="26"/>
  <c r="L314" i="26"/>
  <c r="L315" i="26"/>
  <c r="L316" i="26"/>
  <c r="L317" i="26"/>
  <c r="L318" i="26"/>
  <c r="L319" i="26"/>
  <c r="L320" i="26"/>
  <c r="L321" i="26"/>
  <c r="L322" i="26"/>
  <c r="L323" i="26"/>
  <c r="L324" i="26"/>
  <c r="L325" i="26"/>
  <c r="L326" i="26"/>
  <c r="L327" i="26"/>
  <c r="L328" i="26"/>
  <c r="L329" i="26"/>
  <c r="L330" i="26"/>
  <c r="L331" i="26"/>
  <c r="L332" i="26"/>
  <c r="L333" i="26"/>
  <c r="L334" i="26"/>
  <c r="L335" i="26"/>
  <c r="L336" i="26"/>
  <c r="L337" i="26"/>
  <c r="L338" i="26"/>
  <c r="L339" i="26"/>
  <c r="L340" i="26"/>
  <c r="L341" i="26"/>
  <c r="L342" i="26"/>
  <c r="L343" i="26"/>
  <c r="L344" i="26"/>
  <c r="L345" i="26"/>
  <c r="L346" i="26"/>
  <c r="L347" i="26"/>
  <c r="L348" i="26"/>
  <c r="L349" i="26"/>
  <c r="L350" i="26"/>
  <c r="L351" i="26"/>
  <c r="L352" i="26"/>
  <c r="L353" i="26"/>
  <c r="L355" i="26"/>
  <c r="L356" i="26"/>
  <c r="L357" i="26"/>
  <c r="L358" i="26"/>
  <c r="L359" i="26"/>
  <c r="L360" i="26"/>
  <c r="L361" i="26"/>
  <c r="L362" i="26"/>
  <c r="L363" i="26"/>
  <c r="L364" i="26"/>
  <c r="L365" i="26"/>
  <c r="L366" i="26"/>
  <c r="L367" i="26"/>
  <c r="L368" i="26"/>
  <c r="L369" i="26"/>
  <c r="L370" i="26"/>
  <c r="L371" i="26"/>
  <c r="L372" i="26"/>
  <c r="L373" i="26"/>
  <c r="L374" i="26"/>
  <c r="L375" i="26"/>
  <c r="L376" i="26"/>
  <c r="L377" i="26"/>
  <c r="K32" i="31" l="1"/>
  <c r="M32" i="31" s="1"/>
  <c r="Q32" i="31"/>
  <c r="S32" i="31" s="1"/>
  <c r="N33" i="31"/>
  <c r="J33" i="31"/>
  <c r="B33" i="31"/>
  <c r="I33" i="31"/>
  <c r="D33" i="31"/>
  <c r="P33" i="31"/>
  <c r="O33" i="31"/>
  <c r="A34" i="31"/>
  <c r="C33" i="31"/>
  <c r="H33" i="31"/>
  <c r="K33" i="31" s="1"/>
  <c r="M33" i="31" s="1"/>
  <c r="J293" i="26"/>
  <c r="Q33" i="31" l="1"/>
  <c r="S33" i="31" s="1"/>
  <c r="O34" i="31"/>
  <c r="C34" i="31"/>
  <c r="N34" i="31"/>
  <c r="J34" i="31"/>
  <c r="B34" i="31"/>
  <c r="E34" i="31" s="1"/>
  <c r="G34" i="31" s="1"/>
  <c r="A35" i="31"/>
  <c r="P34" i="31"/>
  <c r="D34" i="31"/>
  <c r="I34" i="31"/>
  <c r="H34" i="31"/>
  <c r="E33" i="31"/>
  <c r="G33" i="31" s="1"/>
  <c r="L264" i="26"/>
  <c r="L265" i="26"/>
  <c r="L266" i="26"/>
  <c r="L267" i="26"/>
  <c r="L268" i="26"/>
  <c r="L269" i="26"/>
  <c r="L270" i="26"/>
  <c r="L271" i="26"/>
  <c r="L272" i="26"/>
  <c r="L273" i="26"/>
  <c r="L274" i="26"/>
  <c r="L275" i="26"/>
  <c r="L276" i="26"/>
  <c r="L277" i="26"/>
  <c r="L278" i="26"/>
  <c r="L279" i="26"/>
  <c r="L280" i="26"/>
  <c r="L281" i="26"/>
  <c r="L282" i="26"/>
  <c r="L283" i="26"/>
  <c r="L284" i="26"/>
  <c r="L285" i="26"/>
  <c r="L286" i="26"/>
  <c r="L287" i="26"/>
  <c r="L288" i="26"/>
  <c r="L289" i="26"/>
  <c r="L290" i="26"/>
  <c r="L291" i="26"/>
  <c r="L292" i="26"/>
  <c r="L293" i="26"/>
  <c r="L294" i="26"/>
  <c r="L295" i="26"/>
  <c r="L296" i="26"/>
  <c r="L297" i="26"/>
  <c r="L298" i="26"/>
  <c r="L299" i="26"/>
  <c r="L300" i="26"/>
  <c r="L301" i="26"/>
  <c r="L302" i="26"/>
  <c r="L303" i="26"/>
  <c r="L304" i="26"/>
  <c r="L305" i="26"/>
  <c r="L306" i="26"/>
  <c r="L307" i="26"/>
  <c r="L308" i="26"/>
  <c r="L309" i="26"/>
  <c r="L310" i="26"/>
  <c r="L311" i="26"/>
  <c r="L312" i="26"/>
  <c r="L313" i="26"/>
  <c r="Q34" i="31" l="1"/>
  <c r="S34" i="31" s="1"/>
  <c r="K34" i="31"/>
  <c r="M34" i="31" s="1"/>
  <c r="A36" i="31"/>
  <c r="P35" i="31"/>
  <c r="H35" i="31"/>
  <c r="D35" i="31"/>
  <c r="O35" i="31"/>
  <c r="C35" i="31"/>
  <c r="N35" i="31"/>
  <c r="I35" i="31"/>
  <c r="B35" i="31"/>
  <c r="J35" i="31"/>
  <c r="L263" i="26"/>
  <c r="L262" i="26"/>
  <c r="L261" i="26"/>
  <c r="L260" i="26"/>
  <c r="L259" i="26"/>
  <c r="L258" i="26"/>
  <c r="L257" i="26"/>
  <c r="L256" i="26"/>
  <c r="L255" i="26"/>
  <c r="L254" i="26"/>
  <c r="L253" i="26"/>
  <c r="E250" i="26"/>
  <c r="E251" i="26"/>
  <c r="E252" i="26"/>
  <c r="E253" i="26"/>
  <c r="E254" i="26"/>
  <c r="E255" i="26"/>
  <c r="E256" i="26"/>
  <c r="E257" i="26"/>
  <c r="E35" i="31" l="1"/>
  <c r="G35" i="31" s="1"/>
  <c r="I36" i="31"/>
  <c r="A37" i="31"/>
  <c r="P36" i="31"/>
  <c r="H36" i="31"/>
  <c r="D36" i="31"/>
  <c r="C36" i="31"/>
  <c r="O36" i="31"/>
  <c r="J36" i="31"/>
  <c r="B36" i="31"/>
  <c r="N36" i="31"/>
  <c r="Q35" i="31"/>
  <c r="S35" i="31" s="1"/>
  <c r="K35" i="31"/>
  <c r="M35" i="31" s="1"/>
  <c r="L226" i="26"/>
  <c r="L227" i="26"/>
  <c r="L228" i="26"/>
  <c r="L229" i="26"/>
  <c r="L230" i="26"/>
  <c r="L231" i="26"/>
  <c r="L232" i="26"/>
  <c r="L233" i="26"/>
  <c r="L234" i="26"/>
  <c r="L235" i="26"/>
  <c r="L236" i="26"/>
  <c r="L237" i="26"/>
  <c r="L238" i="26"/>
  <c r="L239" i="26"/>
  <c r="L240" i="26"/>
  <c r="L241" i="26"/>
  <c r="L242" i="26"/>
  <c r="L243" i="26"/>
  <c r="L244" i="26"/>
  <c r="L245" i="26"/>
  <c r="L246" i="26"/>
  <c r="L247" i="26"/>
  <c r="L248" i="26"/>
  <c r="L249" i="26"/>
  <c r="L250" i="26"/>
  <c r="L251" i="26"/>
  <c r="L252" i="26"/>
  <c r="N37" i="31" l="1"/>
  <c r="J37" i="31"/>
  <c r="B37" i="31"/>
  <c r="I37" i="31"/>
  <c r="D37" i="31"/>
  <c r="A38" i="31"/>
  <c r="C37" i="31"/>
  <c r="H37" i="31"/>
  <c r="P37" i="31"/>
  <c r="O37" i="31"/>
  <c r="E36" i="31"/>
  <c r="G36" i="31" s="1"/>
  <c r="Q36" i="31"/>
  <c r="S36" i="31" s="1"/>
  <c r="K36" i="31"/>
  <c r="M36" i="31" s="1"/>
  <c r="L225" i="26"/>
  <c r="L224" i="26"/>
  <c r="L223" i="26"/>
  <c r="L222" i="26"/>
  <c r="L221" i="26"/>
  <c r="L212" i="26"/>
  <c r="L213" i="26"/>
  <c r="L214" i="26"/>
  <c r="L215" i="26"/>
  <c r="L216" i="26"/>
  <c r="L217" i="26"/>
  <c r="L218" i="26"/>
  <c r="L219" i="26"/>
  <c r="L220" i="26"/>
  <c r="L211" i="26"/>
  <c r="L207" i="26"/>
  <c r="L208" i="26"/>
  <c r="L209" i="26"/>
  <c r="L210" i="26"/>
  <c r="L198" i="26"/>
  <c r="L199" i="26"/>
  <c r="L200" i="26"/>
  <c r="L201" i="26"/>
  <c r="L202" i="26"/>
  <c r="L203" i="26"/>
  <c r="L204" i="26"/>
  <c r="L205" i="26"/>
  <c r="L206" i="26"/>
  <c r="L187" i="26"/>
  <c r="L188" i="26"/>
  <c r="L189" i="26"/>
  <c r="L190" i="26"/>
  <c r="L191" i="26"/>
  <c r="L192" i="26"/>
  <c r="L193" i="26"/>
  <c r="L194" i="26"/>
  <c r="L195" i="26"/>
  <c r="L196" i="26"/>
  <c r="L197" i="26"/>
  <c r="E37" i="31" l="1"/>
  <c r="G37" i="31" s="1"/>
  <c r="K37" i="31"/>
  <c r="M37" i="31" s="1"/>
  <c r="O38" i="31"/>
  <c r="C38" i="31"/>
  <c r="N38" i="31"/>
  <c r="J38" i="31"/>
  <c r="B38" i="31"/>
  <c r="A39" i="31"/>
  <c r="I38" i="31"/>
  <c r="H38" i="31"/>
  <c r="P38" i="31"/>
  <c r="D38" i="31"/>
  <c r="Q37" i="31"/>
  <c r="S37" i="31" s="1"/>
  <c r="L182" i="26"/>
  <c r="L183" i="26"/>
  <c r="L184" i="26"/>
  <c r="L185" i="26"/>
  <c r="L186" i="26"/>
  <c r="L176" i="26"/>
  <c r="L177" i="26"/>
  <c r="L178" i="26"/>
  <c r="L179" i="26"/>
  <c r="L180" i="26"/>
  <c r="L181" i="26"/>
  <c r="A40" i="31" l="1"/>
  <c r="P39" i="31"/>
  <c r="H39" i="31"/>
  <c r="D39" i="31"/>
  <c r="O39" i="31"/>
  <c r="C39" i="31"/>
  <c r="N39" i="31"/>
  <c r="Q39" i="31" s="1"/>
  <c r="S39" i="31" s="1"/>
  <c r="I39" i="31"/>
  <c r="J39" i="31"/>
  <c r="B39" i="31"/>
  <c r="E39" i="31" s="1"/>
  <c r="G39" i="31" s="1"/>
  <c r="E38" i="31"/>
  <c r="G38" i="31" s="1"/>
  <c r="K38" i="31"/>
  <c r="M38" i="31" s="1"/>
  <c r="Q38" i="31"/>
  <c r="S38" i="31" s="1"/>
  <c r="L148" i="26"/>
  <c r="L149" i="26"/>
  <c r="L150" i="26"/>
  <c r="L151" i="26"/>
  <c r="L153" i="26"/>
  <c r="L154" i="26"/>
  <c r="L155" i="26"/>
  <c r="L156" i="26"/>
  <c r="L157" i="26"/>
  <c r="L158" i="26"/>
  <c r="L159" i="26"/>
  <c r="L160" i="26"/>
  <c r="L161" i="26"/>
  <c r="L162" i="26"/>
  <c r="L163" i="26"/>
  <c r="L164" i="26"/>
  <c r="L165" i="26"/>
  <c r="L166" i="26"/>
  <c r="J163" i="26"/>
  <c r="J164" i="26"/>
  <c r="J165" i="26"/>
  <c r="J149" i="26"/>
  <c r="J150" i="26"/>
  <c r="J151" i="26"/>
  <c r="J152" i="26"/>
  <c r="J153" i="26"/>
  <c r="J154" i="26"/>
  <c r="J155" i="26"/>
  <c r="J156" i="26"/>
  <c r="J157" i="26"/>
  <c r="J158" i="26"/>
  <c r="J159" i="26"/>
  <c r="J160" i="26"/>
  <c r="J161" i="26"/>
  <c r="J162" i="26"/>
  <c r="L12" i="26"/>
  <c r="L13" i="26"/>
  <c r="L14" i="26"/>
  <c r="L15" i="26"/>
  <c r="L16" i="26"/>
  <c r="L17" i="26"/>
  <c r="L18" i="26"/>
  <c r="L19" i="26"/>
  <c r="L20" i="26"/>
  <c r="L21" i="26"/>
  <c r="L22" i="26"/>
  <c r="L24" i="26"/>
  <c r="L25" i="26"/>
  <c r="L26" i="26"/>
  <c r="L27" i="26"/>
  <c r="L28" i="26"/>
  <c r="L29" i="26"/>
  <c r="L30" i="26"/>
  <c r="L31" i="26"/>
  <c r="L32" i="26"/>
  <c r="L33" i="26"/>
  <c r="L34" i="26"/>
  <c r="L35" i="26"/>
  <c r="L36" i="26"/>
  <c r="L37" i="26"/>
  <c r="L38" i="26"/>
  <c r="L39" i="26"/>
  <c r="L40" i="26"/>
  <c r="L41" i="26"/>
  <c r="L42" i="26"/>
  <c r="L43" i="26"/>
  <c r="L44" i="26"/>
  <c r="L45" i="26"/>
  <c r="L46" i="26"/>
  <c r="L47" i="26"/>
  <c r="L48" i="26"/>
  <c r="L49" i="26"/>
  <c r="L50" i="26"/>
  <c r="L51" i="26"/>
  <c r="L52" i="26"/>
  <c r="L53" i="26"/>
  <c r="L54" i="26"/>
  <c r="L55" i="26"/>
  <c r="L56" i="26"/>
  <c r="L57" i="26"/>
  <c r="L58" i="26"/>
  <c r="L59" i="26"/>
  <c r="L60" i="26"/>
  <c r="L61" i="26"/>
  <c r="L62" i="26"/>
  <c r="L63" i="26"/>
  <c r="L64" i="26"/>
  <c r="L65" i="26"/>
  <c r="L66" i="26"/>
  <c r="L67" i="26"/>
  <c r="L68" i="26"/>
  <c r="L69" i="26"/>
  <c r="L70" i="26"/>
  <c r="L71" i="26"/>
  <c r="L72" i="26"/>
  <c r="L73" i="26"/>
  <c r="L74" i="26"/>
  <c r="L75" i="26"/>
  <c r="L76" i="26"/>
  <c r="L77" i="26"/>
  <c r="L78" i="26"/>
  <c r="L79" i="26"/>
  <c r="L81" i="26"/>
  <c r="L82" i="26"/>
  <c r="L83" i="26"/>
  <c r="L84" i="26"/>
  <c r="L85" i="26"/>
  <c r="L86" i="26"/>
  <c r="L87" i="26"/>
  <c r="L88" i="26"/>
  <c r="L89" i="26"/>
  <c r="L90" i="26"/>
  <c r="L91" i="26"/>
  <c r="L92" i="26"/>
  <c r="L93" i="26"/>
  <c r="L94" i="26"/>
  <c r="L95" i="26"/>
  <c r="L96" i="26"/>
  <c r="L97" i="26"/>
  <c r="L98" i="26"/>
  <c r="L99" i="26"/>
  <c r="L100" i="26"/>
  <c r="L109" i="26"/>
  <c r="L110" i="26"/>
  <c r="L111" i="26"/>
  <c r="L112" i="26"/>
  <c r="L113" i="26"/>
  <c r="L114" i="26"/>
  <c r="L115" i="26"/>
  <c r="L116" i="26"/>
  <c r="L117" i="26"/>
  <c r="L118" i="26"/>
  <c r="L119" i="26"/>
  <c r="L120" i="26"/>
  <c r="L121" i="26"/>
  <c r="L122" i="26"/>
  <c r="L123" i="26"/>
  <c r="L124" i="26"/>
  <c r="L125" i="26"/>
  <c r="L126" i="26"/>
  <c r="L127" i="26"/>
  <c r="L128" i="26"/>
  <c r="L129" i="26"/>
  <c r="L130" i="26"/>
  <c r="L131" i="26"/>
  <c r="L132" i="26"/>
  <c r="L133" i="26"/>
  <c r="L134" i="26"/>
  <c r="L135" i="26"/>
  <c r="L136" i="26"/>
  <c r="L137" i="26"/>
  <c r="L138" i="26"/>
  <c r="L139" i="26"/>
  <c r="L140" i="26"/>
  <c r="L141" i="26"/>
  <c r="L142" i="26"/>
  <c r="L143" i="26"/>
  <c r="L144" i="26"/>
  <c r="L145" i="26"/>
  <c r="L146" i="26"/>
  <c r="L147" i="26"/>
  <c r="L167" i="26"/>
  <c r="L168" i="26"/>
  <c r="L169" i="26"/>
  <c r="L170" i="26"/>
  <c r="L171" i="26"/>
  <c r="L172" i="26"/>
  <c r="L173" i="26"/>
  <c r="L175" i="26"/>
  <c r="J139" i="26"/>
  <c r="J140" i="26"/>
  <c r="J141" i="26"/>
  <c r="J142" i="26"/>
  <c r="J143" i="26"/>
  <c r="J144" i="26"/>
  <c r="J145" i="26"/>
  <c r="J146" i="26"/>
  <c r="J147" i="26"/>
  <c r="J148" i="26"/>
  <c r="J166" i="26"/>
  <c r="J167" i="26"/>
  <c r="J168" i="26"/>
  <c r="J169" i="26"/>
  <c r="J170" i="26"/>
  <c r="J171" i="26"/>
  <c r="J172" i="26"/>
  <c r="J173" i="26"/>
  <c r="J174" i="26"/>
  <c r="J175" i="26"/>
  <c r="J176" i="26"/>
  <c r="J177" i="26"/>
  <c r="J178" i="26"/>
  <c r="J179" i="26"/>
  <c r="J180" i="26"/>
  <c r="J181" i="26"/>
  <c r="J182" i="26"/>
  <c r="J183" i="26"/>
  <c r="J184" i="26"/>
  <c r="J185" i="26"/>
  <c r="J186" i="26"/>
  <c r="J187" i="26"/>
  <c r="J188" i="26"/>
  <c r="J189" i="26"/>
  <c r="J190" i="26"/>
  <c r="J191" i="26"/>
  <c r="J192" i="26"/>
  <c r="J193" i="26"/>
  <c r="J194" i="26"/>
  <c r="J195" i="26"/>
  <c r="J196" i="26"/>
  <c r="J197" i="26"/>
  <c r="J198" i="26"/>
  <c r="J199" i="26"/>
  <c r="J200" i="26"/>
  <c r="J201" i="26"/>
  <c r="J202" i="26"/>
  <c r="J203" i="26"/>
  <c r="J204" i="26"/>
  <c r="J205" i="26"/>
  <c r="J206" i="26"/>
  <c r="J207" i="26"/>
  <c r="J208" i="26"/>
  <c r="J209" i="26"/>
  <c r="J210" i="26"/>
  <c r="J211" i="26"/>
  <c r="J212" i="26"/>
  <c r="J213" i="26"/>
  <c r="J214" i="26"/>
  <c r="J215" i="26"/>
  <c r="J216" i="26"/>
  <c r="J217" i="26"/>
  <c r="J218" i="26"/>
  <c r="J219" i="26"/>
  <c r="J220" i="26"/>
  <c r="J221" i="26"/>
  <c r="J222" i="26"/>
  <c r="J223" i="26"/>
  <c r="J224" i="26"/>
  <c r="J225" i="26"/>
  <c r="J226" i="26"/>
  <c r="J227" i="26"/>
  <c r="J228" i="26"/>
  <c r="J229" i="26"/>
  <c r="J230" i="26"/>
  <c r="J231" i="26"/>
  <c r="J232" i="26"/>
  <c r="J233" i="26"/>
  <c r="J234" i="26"/>
  <c r="J235" i="26"/>
  <c r="J236" i="26"/>
  <c r="J239" i="26"/>
  <c r="J240" i="26"/>
  <c r="J241" i="26"/>
  <c r="J242" i="26"/>
  <c r="J243" i="26"/>
  <c r="J244" i="26"/>
  <c r="J245" i="26"/>
  <c r="J246" i="26"/>
  <c r="J247" i="26"/>
  <c r="J248" i="26"/>
  <c r="K39" i="31" l="1"/>
  <c r="M39" i="31" s="1"/>
  <c r="I40" i="31"/>
  <c r="A41" i="31"/>
  <c r="P40" i="31"/>
  <c r="H40" i="31"/>
  <c r="D40" i="31"/>
  <c r="C40" i="31"/>
  <c r="O40" i="31"/>
  <c r="J40" i="31"/>
  <c r="B40" i="31"/>
  <c r="E40" i="31" s="1"/>
  <c r="G40" i="31" s="1"/>
  <c r="N40" i="31"/>
  <c r="Q40" i="31" s="1"/>
  <c r="S40" i="31" s="1"/>
  <c r="J119" i="26"/>
  <c r="E119" i="26"/>
  <c r="E120" i="26"/>
  <c r="J120" i="26"/>
  <c r="N41" i="31" l="1"/>
  <c r="J41" i="31"/>
  <c r="B41" i="31"/>
  <c r="I41" i="31"/>
  <c r="D41" i="31"/>
  <c r="P41" i="31"/>
  <c r="O41" i="31"/>
  <c r="A42" i="31"/>
  <c r="C41" i="31"/>
  <c r="H41" i="31"/>
  <c r="K41" i="31" s="1"/>
  <c r="M41" i="31" s="1"/>
  <c r="K40" i="31"/>
  <c r="M40" i="31" s="1"/>
  <c r="J88" i="26"/>
  <c r="J87" i="26"/>
  <c r="J86" i="26"/>
  <c r="E86" i="26"/>
  <c r="E87" i="26"/>
  <c r="E88" i="26"/>
  <c r="J74" i="26"/>
  <c r="J73" i="26"/>
  <c r="E73" i="26"/>
  <c r="E74" i="26"/>
  <c r="J52" i="26"/>
  <c r="J51" i="26"/>
  <c r="E51" i="26"/>
  <c r="E52" i="26"/>
  <c r="E64" i="26"/>
  <c r="E61" i="26"/>
  <c r="E62" i="26"/>
  <c r="E63" i="26"/>
  <c r="E59" i="26"/>
  <c r="E60" i="26"/>
  <c r="J58" i="26"/>
  <c r="E58" i="26"/>
  <c r="J57" i="26"/>
  <c r="E57" i="26"/>
  <c r="A43" i="31" l="1"/>
  <c r="P42" i="31"/>
  <c r="H42" i="31"/>
  <c r="O42" i="31"/>
  <c r="C42" i="31"/>
  <c r="N42" i="31"/>
  <c r="Q42" i="31" s="1"/>
  <c r="S42" i="31" s="1"/>
  <c r="J42" i="31"/>
  <c r="B42" i="31"/>
  <c r="E42" i="31" s="1"/>
  <c r="G42" i="31" s="1"/>
  <c r="D42" i="31"/>
  <c r="I42" i="31"/>
  <c r="E41" i="31"/>
  <c r="G41" i="31" s="1"/>
  <c r="Q41" i="31"/>
  <c r="S41" i="31" s="1"/>
  <c r="E70" i="26"/>
  <c r="E69" i="26"/>
  <c r="E65" i="26"/>
  <c r="K42" i="31" l="1"/>
  <c r="M42" i="31" s="1"/>
  <c r="I43" i="31"/>
  <c r="A44" i="31"/>
  <c r="P43" i="31"/>
  <c r="H43" i="31"/>
  <c r="D43" i="31"/>
  <c r="O43" i="31"/>
  <c r="C43" i="31"/>
  <c r="J43" i="31"/>
  <c r="B43" i="31"/>
  <c r="N43" i="31"/>
  <c r="J1949" i="2"/>
  <c r="J1948" i="2"/>
  <c r="J1947" i="2"/>
  <c r="J1946" i="2"/>
  <c r="J1945" i="2"/>
  <c r="J1944" i="2"/>
  <c r="J1943" i="2"/>
  <c r="J1942" i="2"/>
  <c r="J1941" i="2"/>
  <c r="J1940" i="2"/>
  <c r="J1939" i="2"/>
  <c r="J1938" i="2"/>
  <c r="J1937" i="2"/>
  <c r="J1936" i="2"/>
  <c r="J1935" i="2"/>
  <c r="J1934" i="2"/>
  <c r="J1933" i="2"/>
  <c r="J1932" i="2"/>
  <c r="J1931" i="2"/>
  <c r="J1930" i="2"/>
  <c r="J1929" i="2"/>
  <c r="J1928" i="2"/>
  <c r="J1927" i="2"/>
  <c r="J1926" i="2"/>
  <c r="J1925" i="2"/>
  <c r="J1924" i="2"/>
  <c r="J1923" i="2"/>
  <c r="J1922" i="2"/>
  <c r="J1921" i="2"/>
  <c r="J1920" i="2"/>
  <c r="J1919" i="2"/>
  <c r="J1918" i="2"/>
  <c r="J1917" i="2"/>
  <c r="J1916" i="2"/>
  <c r="J1915" i="2"/>
  <c r="J1914" i="2"/>
  <c r="J1913" i="2"/>
  <c r="J1912" i="2"/>
  <c r="J1911" i="2"/>
  <c r="J1910" i="2"/>
  <c r="J1909" i="2"/>
  <c r="J1908" i="2"/>
  <c r="J1907" i="2"/>
  <c r="J1906" i="2"/>
  <c r="J1905" i="2"/>
  <c r="J1904" i="2"/>
  <c r="J1903" i="2"/>
  <c r="J1902" i="2"/>
  <c r="J1901" i="2"/>
  <c r="J1900" i="2"/>
  <c r="J1899" i="2"/>
  <c r="J1898" i="2"/>
  <c r="J1897" i="2"/>
  <c r="J1896" i="2"/>
  <c r="J1895" i="2"/>
  <c r="J1894" i="2"/>
  <c r="J1893" i="2"/>
  <c r="J1892" i="2"/>
  <c r="J1891" i="2"/>
  <c r="J1890" i="2"/>
  <c r="J1889" i="2"/>
  <c r="J1888" i="2"/>
  <c r="J1887" i="2"/>
  <c r="J1886" i="2"/>
  <c r="J1885" i="2"/>
  <c r="J1884" i="2"/>
  <c r="J1883" i="2"/>
  <c r="J1882" i="2"/>
  <c r="J1881" i="2"/>
  <c r="J1880" i="2"/>
  <c r="J1879" i="2"/>
  <c r="J1878" i="2"/>
  <c r="J1877" i="2"/>
  <c r="J1876" i="2"/>
  <c r="J1875" i="2"/>
  <c r="J1874" i="2"/>
  <c r="J1873" i="2"/>
  <c r="J1872" i="2"/>
  <c r="J1871" i="2"/>
  <c r="J1870" i="2"/>
  <c r="J1869" i="2"/>
  <c r="J1868" i="2"/>
  <c r="J1867" i="2"/>
  <c r="J1866" i="2"/>
  <c r="J1865" i="2"/>
  <c r="J1864" i="2"/>
  <c r="J1863" i="2"/>
  <c r="J1862" i="2"/>
  <c r="J1861" i="2"/>
  <c r="J1860" i="2"/>
  <c r="J1859" i="2"/>
  <c r="J1858" i="2"/>
  <c r="J1857" i="2"/>
  <c r="J1856" i="2"/>
  <c r="J1855" i="2"/>
  <c r="J1854" i="2"/>
  <c r="J1853" i="2"/>
  <c r="J1852" i="2"/>
  <c r="J1851" i="2"/>
  <c r="J1850" i="2"/>
  <c r="J1849" i="2"/>
  <c r="J1848" i="2"/>
  <c r="J1847" i="2"/>
  <c r="J1846" i="2"/>
  <c r="J1845" i="2"/>
  <c r="J1844" i="2"/>
  <c r="J1843" i="2"/>
  <c r="J1842" i="2"/>
  <c r="J1841" i="2"/>
  <c r="J1840" i="2"/>
  <c r="J1839" i="2"/>
  <c r="J1838" i="2"/>
  <c r="J1837" i="2"/>
  <c r="J1836" i="2"/>
  <c r="J1835" i="2"/>
  <c r="J1834" i="2"/>
  <c r="J1833" i="2"/>
  <c r="J1832" i="2"/>
  <c r="J1831" i="2"/>
  <c r="J1830" i="2"/>
  <c r="J1829" i="2"/>
  <c r="J1828" i="2"/>
  <c r="J1827" i="2"/>
  <c r="J1826" i="2"/>
  <c r="J1825" i="2"/>
  <c r="J1824" i="2"/>
  <c r="J1823" i="2"/>
  <c r="J1822" i="2"/>
  <c r="J1821" i="2"/>
  <c r="J1820" i="2"/>
  <c r="J1819" i="2"/>
  <c r="J1818" i="2"/>
  <c r="J1817" i="2"/>
  <c r="J1816" i="2"/>
  <c r="J1815" i="2"/>
  <c r="J1814" i="2"/>
  <c r="J1813" i="2"/>
  <c r="J1812" i="2"/>
  <c r="J1811" i="2"/>
  <c r="J1810" i="2"/>
  <c r="J1809" i="2"/>
  <c r="J1808" i="2"/>
  <c r="J1807" i="2"/>
  <c r="J1806" i="2"/>
  <c r="J1805" i="2"/>
  <c r="J1804" i="2"/>
  <c r="J1803" i="2"/>
  <c r="J1802" i="2"/>
  <c r="J1801" i="2"/>
  <c r="J1800" i="2"/>
  <c r="J1799" i="2"/>
  <c r="J1798" i="2"/>
  <c r="J1797" i="2"/>
  <c r="J1796" i="2"/>
  <c r="J1795" i="2"/>
  <c r="J1794" i="2"/>
  <c r="J1793" i="2"/>
  <c r="J1792" i="2"/>
  <c r="J1791" i="2"/>
  <c r="J1790" i="2"/>
  <c r="J1789" i="2"/>
  <c r="J1788" i="2"/>
  <c r="J1787" i="2"/>
  <c r="J1786" i="2"/>
  <c r="J1785" i="2"/>
  <c r="J1784" i="2"/>
  <c r="J1783" i="2"/>
  <c r="J1782" i="2"/>
  <c r="J1781" i="2"/>
  <c r="J1780" i="2"/>
  <c r="J1779" i="2"/>
  <c r="J1778" i="2"/>
  <c r="J1777" i="2"/>
  <c r="J1776" i="2"/>
  <c r="J1775" i="2"/>
  <c r="J1774" i="2"/>
  <c r="J1773" i="2"/>
  <c r="J1772" i="2"/>
  <c r="J1771" i="2"/>
  <c r="J1770" i="2"/>
  <c r="J1769" i="2"/>
  <c r="J1768" i="2"/>
  <c r="J1767" i="2"/>
  <c r="J1766" i="2"/>
  <c r="J1765" i="2"/>
  <c r="J1764" i="2"/>
  <c r="J1763" i="2"/>
  <c r="J1762" i="2"/>
  <c r="J1761" i="2"/>
  <c r="J1760" i="2"/>
  <c r="J1759" i="2"/>
  <c r="J1758" i="2"/>
  <c r="J1757" i="2"/>
  <c r="J1756" i="2"/>
  <c r="J1755" i="2"/>
  <c r="J1754" i="2"/>
  <c r="J1753" i="2"/>
  <c r="J1752" i="2"/>
  <c r="J1751" i="2"/>
  <c r="J1750" i="2"/>
  <c r="J1749" i="2"/>
  <c r="J1748" i="2"/>
  <c r="J1747" i="2"/>
  <c r="J1746" i="2"/>
  <c r="J1745" i="2"/>
  <c r="J1744" i="2"/>
  <c r="J1743" i="2"/>
  <c r="J1742" i="2"/>
  <c r="J1741" i="2"/>
  <c r="J1740" i="2"/>
  <c r="J1739" i="2"/>
  <c r="J1738" i="2"/>
  <c r="J1737" i="2"/>
  <c r="J1736" i="2"/>
  <c r="J1735" i="2"/>
  <c r="J1734" i="2"/>
  <c r="J1733" i="2"/>
  <c r="J1732" i="2"/>
  <c r="J1731" i="2"/>
  <c r="J1730" i="2"/>
  <c r="J1729" i="2"/>
  <c r="J1728" i="2"/>
  <c r="J1727" i="2"/>
  <c r="J1726" i="2"/>
  <c r="J1725" i="2"/>
  <c r="J1724" i="2"/>
  <c r="J1723" i="2"/>
  <c r="J1722" i="2"/>
  <c r="J1721" i="2"/>
  <c r="J1720" i="2"/>
  <c r="J1719" i="2"/>
  <c r="J1718" i="2"/>
  <c r="J1717" i="2"/>
  <c r="J1716" i="2"/>
  <c r="J1715" i="2"/>
  <c r="J1714" i="2"/>
  <c r="J1713" i="2"/>
  <c r="J1712" i="2"/>
  <c r="J1711" i="2"/>
  <c r="J1710" i="2"/>
  <c r="J1709" i="2"/>
  <c r="J1708" i="2"/>
  <c r="J1707" i="2"/>
  <c r="J1706" i="2"/>
  <c r="J1705" i="2"/>
  <c r="J1704" i="2"/>
  <c r="J1703" i="2"/>
  <c r="J1702" i="2"/>
  <c r="J1701" i="2"/>
  <c r="J1700" i="2"/>
  <c r="J1699" i="2"/>
  <c r="J1698" i="2"/>
  <c r="J1697" i="2"/>
  <c r="J1696" i="2"/>
  <c r="J1695" i="2"/>
  <c r="J1694" i="2"/>
  <c r="J1693" i="2"/>
  <c r="J1692" i="2"/>
  <c r="J1691" i="2"/>
  <c r="J1690" i="2"/>
  <c r="J1689" i="2"/>
  <c r="J1688" i="2"/>
  <c r="J1687" i="2"/>
  <c r="J1686" i="2"/>
  <c r="J1685" i="2"/>
  <c r="J1684" i="2"/>
  <c r="J1683" i="2"/>
  <c r="J1682" i="2"/>
  <c r="J1681" i="2"/>
  <c r="J1680" i="2"/>
  <c r="J1679" i="2"/>
  <c r="J1678" i="2"/>
  <c r="J1677" i="2"/>
  <c r="J1676" i="2"/>
  <c r="J1675" i="2"/>
  <c r="J1674" i="2"/>
  <c r="J1673" i="2"/>
  <c r="J1672" i="2"/>
  <c r="J1671" i="2"/>
  <c r="J1670" i="2"/>
  <c r="J1669" i="2"/>
  <c r="J1668" i="2"/>
  <c r="J1667" i="2"/>
  <c r="J1666" i="2"/>
  <c r="J1665" i="2"/>
  <c r="J1664" i="2"/>
  <c r="J1663" i="2"/>
  <c r="J1662" i="2"/>
  <c r="J1661" i="2"/>
  <c r="J1660" i="2"/>
  <c r="J1659" i="2"/>
  <c r="J1658" i="2"/>
  <c r="J1657" i="2"/>
  <c r="J1656" i="2"/>
  <c r="J1655" i="2"/>
  <c r="J1654" i="2"/>
  <c r="J1653" i="2"/>
  <c r="J1652" i="2"/>
  <c r="J1651" i="2"/>
  <c r="J1650" i="2"/>
  <c r="J1649" i="2"/>
  <c r="J1648" i="2"/>
  <c r="J1647" i="2"/>
  <c r="J1646" i="2"/>
  <c r="J1645" i="2"/>
  <c r="J1644" i="2"/>
  <c r="J1643" i="2"/>
  <c r="J1642" i="2"/>
  <c r="J1641" i="2"/>
  <c r="J1640" i="2"/>
  <c r="J1639" i="2"/>
  <c r="J1638" i="2"/>
  <c r="J1637" i="2"/>
  <c r="J1636" i="2"/>
  <c r="J1635" i="2"/>
  <c r="J1634" i="2"/>
  <c r="J1633" i="2"/>
  <c r="J1632" i="2"/>
  <c r="J1631" i="2"/>
  <c r="J1630" i="2"/>
  <c r="J1629" i="2"/>
  <c r="J1628" i="2"/>
  <c r="J1627" i="2"/>
  <c r="J1626" i="2"/>
  <c r="J1625" i="2"/>
  <c r="J1624" i="2"/>
  <c r="J1623" i="2"/>
  <c r="J1622" i="2"/>
  <c r="J1621" i="2"/>
  <c r="J1620" i="2"/>
  <c r="J1619" i="2"/>
  <c r="J1618" i="2"/>
  <c r="J1617" i="2"/>
  <c r="J1616" i="2"/>
  <c r="J1615" i="2"/>
  <c r="J1614" i="2"/>
  <c r="J1613" i="2"/>
  <c r="J1612" i="2"/>
  <c r="J1611" i="2"/>
  <c r="J1610" i="2"/>
  <c r="J1609" i="2"/>
  <c r="J1608" i="2"/>
  <c r="J1607" i="2"/>
  <c r="J1606" i="2"/>
  <c r="J1605" i="2"/>
  <c r="J1604" i="2"/>
  <c r="J1603" i="2"/>
  <c r="J1602" i="2"/>
  <c r="J1601" i="2"/>
  <c r="J1600" i="2"/>
  <c r="J1599" i="2"/>
  <c r="J1598" i="2"/>
  <c r="J1597" i="2"/>
  <c r="J1596" i="2"/>
  <c r="J1595" i="2"/>
  <c r="J1594" i="2"/>
  <c r="J1593" i="2"/>
  <c r="J1592" i="2"/>
  <c r="J1591" i="2"/>
  <c r="J1590" i="2"/>
  <c r="J1589" i="2"/>
  <c r="J1588" i="2"/>
  <c r="J1587" i="2"/>
  <c r="J1586" i="2"/>
  <c r="J1585" i="2"/>
  <c r="J1584" i="2"/>
  <c r="J1583" i="2"/>
  <c r="J1582" i="2"/>
  <c r="J1581" i="2"/>
  <c r="J1580" i="2"/>
  <c r="J1579" i="2"/>
  <c r="J1578" i="2"/>
  <c r="J1577" i="2"/>
  <c r="J1576" i="2"/>
  <c r="J1575" i="2"/>
  <c r="J1574" i="2"/>
  <c r="J1573" i="2"/>
  <c r="J1572" i="2"/>
  <c r="J1571" i="2"/>
  <c r="J1570" i="2"/>
  <c r="J1569" i="2"/>
  <c r="J1568" i="2"/>
  <c r="J1567" i="2"/>
  <c r="J1566" i="2"/>
  <c r="J1565" i="2"/>
  <c r="J1564" i="2"/>
  <c r="J1563" i="2"/>
  <c r="J1562" i="2"/>
  <c r="J1561" i="2"/>
  <c r="J1560" i="2"/>
  <c r="J1559" i="2"/>
  <c r="J1558" i="2"/>
  <c r="J1557" i="2"/>
  <c r="J1556" i="2"/>
  <c r="J1555" i="2"/>
  <c r="J1554" i="2"/>
  <c r="J1553" i="2"/>
  <c r="J1552" i="2"/>
  <c r="J1551" i="2"/>
  <c r="J1550" i="2"/>
  <c r="J1549" i="2"/>
  <c r="J1548" i="2"/>
  <c r="J1547" i="2"/>
  <c r="J1546" i="2"/>
  <c r="J1545" i="2"/>
  <c r="J1544" i="2"/>
  <c r="J1543" i="2"/>
  <c r="J1542" i="2"/>
  <c r="J1541" i="2"/>
  <c r="J1540" i="2"/>
  <c r="J1539" i="2"/>
  <c r="J1538" i="2"/>
  <c r="J1537" i="2"/>
  <c r="J1536" i="2"/>
  <c r="J1535" i="2"/>
  <c r="J1534" i="2"/>
  <c r="J1533" i="2"/>
  <c r="J1532" i="2"/>
  <c r="J1531" i="2"/>
  <c r="J1530" i="2"/>
  <c r="J1529" i="2"/>
  <c r="J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J1502" i="2"/>
  <c r="J1501" i="2"/>
  <c r="J1500" i="2"/>
  <c r="J1499" i="2"/>
  <c r="J1498" i="2"/>
  <c r="J1497" i="2"/>
  <c r="J1496" i="2"/>
  <c r="J1495" i="2"/>
  <c r="J1494" i="2"/>
  <c r="J1493" i="2"/>
  <c r="J1492" i="2"/>
  <c r="J1491" i="2"/>
  <c r="J1490" i="2"/>
  <c r="J1489" i="2"/>
  <c r="J1488" i="2"/>
  <c r="J1487" i="2"/>
  <c r="J1486" i="2"/>
  <c r="J1485" i="2"/>
  <c r="J1484" i="2"/>
  <c r="J1483" i="2"/>
  <c r="J1482" i="2"/>
  <c r="J1481" i="2"/>
  <c r="J1480" i="2"/>
  <c r="J1479" i="2"/>
  <c r="J1478" i="2"/>
  <c r="J1477" i="2"/>
  <c r="J1476" i="2"/>
  <c r="J1475" i="2"/>
  <c r="J1474" i="2"/>
  <c r="J1473" i="2"/>
  <c r="J1472" i="2"/>
  <c r="J1471" i="2"/>
  <c r="J1470" i="2"/>
  <c r="J1469" i="2"/>
  <c r="J1468" i="2"/>
  <c r="J1467" i="2"/>
  <c r="J1466" i="2"/>
  <c r="J1465" i="2"/>
  <c r="J1464" i="2"/>
  <c r="J1463" i="2"/>
  <c r="J1462" i="2"/>
  <c r="J1461" i="2"/>
  <c r="J1460" i="2"/>
  <c r="J1459" i="2"/>
  <c r="J1458" i="2"/>
  <c r="J1457" i="2"/>
  <c r="J1456" i="2"/>
  <c r="J1455" i="2"/>
  <c r="J1454" i="2"/>
  <c r="J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J1423" i="2"/>
  <c r="J1422" i="2"/>
  <c r="J1421" i="2"/>
  <c r="J1420" i="2"/>
  <c r="J1419" i="2"/>
  <c r="J1418" i="2"/>
  <c r="J1417" i="2"/>
  <c r="J1416" i="2"/>
  <c r="J1415" i="2"/>
  <c r="J1414" i="2"/>
  <c r="J1413" i="2"/>
  <c r="J1412" i="2"/>
  <c r="J1411" i="2"/>
  <c r="J1410" i="2"/>
  <c r="J1409" i="2"/>
  <c r="J1408" i="2"/>
  <c r="J1407" i="2"/>
  <c r="J1406" i="2"/>
  <c r="J1405" i="2"/>
  <c r="J1404" i="2"/>
  <c r="J1403" i="2"/>
  <c r="J1402" i="2"/>
  <c r="J1401" i="2"/>
  <c r="J1400" i="2"/>
  <c r="J1399" i="2"/>
  <c r="J1398" i="2"/>
  <c r="J1397" i="2"/>
  <c r="J1396" i="2"/>
  <c r="J1395" i="2"/>
  <c r="J1394" i="2"/>
  <c r="J1393" i="2"/>
  <c r="J1392" i="2"/>
  <c r="J1391" i="2"/>
  <c r="J1390" i="2"/>
  <c r="J1389" i="2"/>
  <c r="J1388" i="2"/>
  <c r="J1387" i="2"/>
  <c r="J1386" i="2"/>
  <c r="J1385" i="2"/>
  <c r="J1384" i="2"/>
  <c r="J1383" i="2"/>
  <c r="J1382" i="2"/>
  <c r="J1381" i="2"/>
  <c r="J1380" i="2"/>
  <c r="J1379" i="2"/>
  <c r="J1378" i="2"/>
  <c r="J1377" i="2"/>
  <c r="J1376" i="2"/>
  <c r="J1375" i="2"/>
  <c r="J1374" i="2"/>
  <c r="J1373" i="2"/>
  <c r="J1372" i="2"/>
  <c r="J1371" i="2"/>
  <c r="J1370" i="2"/>
  <c r="J1369" i="2"/>
  <c r="J1368" i="2"/>
  <c r="J1367" i="2"/>
  <c r="J1366" i="2"/>
  <c r="J1365" i="2"/>
  <c r="J1364" i="2"/>
  <c r="J1363" i="2"/>
  <c r="J1362" i="2"/>
  <c r="J1361" i="2"/>
  <c r="J1360" i="2"/>
  <c r="J1359" i="2"/>
  <c r="J1358" i="2"/>
  <c r="J1357" i="2"/>
  <c r="J1356" i="2"/>
  <c r="J1355" i="2"/>
  <c r="J1354" i="2"/>
  <c r="J1353" i="2"/>
  <c r="J1352" i="2"/>
  <c r="J1351" i="2"/>
  <c r="J1350" i="2"/>
  <c r="J1349" i="2"/>
  <c r="J1348" i="2"/>
  <c r="J1347" i="2"/>
  <c r="J1346" i="2"/>
  <c r="J1345" i="2"/>
  <c r="J1344" i="2"/>
  <c r="J1343" i="2"/>
  <c r="J1342" i="2"/>
  <c r="J1341" i="2"/>
  <c r="J1340" i="2"/>
  <c r="J1339" i="2"/>
  <c r="J1338" i="2"/>
  <c r="J1337" i="2"/>
  <c r="J1336" i="2"/>
  <c r="J1335" i="2"/>
  <c r="J1334" i="2"/>
  <c r="J1333" i="2"/>
  <c r="J1332" i="2"/>
  <c r="J1331" i="2"/>
  <c r="J1330" i="2"/>
  <c r="J1329" i="2"/>
  <c r="J1328" i="2"/>
  <c r="J1327" i="2"/>
  <c r="J1326" i="2"/>
  <c r="J1325" i="2"/>
  <c r="J1324" i="2"/>
  <c r="J1323" i="2"/>
  <c r="J1322" i="2"/>
  <c r="J1321" i="2"/>
  <c r="J1320" i="2"/>
  <c r="J1319" i="2"/>
  <c r="J1318" i="2"/>
  <c r="J1317" i="2"/>
  <c r="J1316" i="2"/>
  <c r="J1315" i="2"/>
  <c r="J1314" i="2"/>
  <c r="J1313" i="2"/>
  <c r="J1312" i="2"/>
  <c r="J1311" i="2"/>
  <c r="J1310" i="2"/>
  <c r="J1309" i="2"/>
  <c r="J1308" i="2"/>
  <c r="J1307" i="2"/>
  <c r="J1306" i="2"/>
  <c r="J1305" i="2"/>
  <c r="J1304" i="2"/>
  <c r="J1303" i="2"/>
  <c r="J1302" i="2"/>
  <c r="J1301" i="2"/>
  <c r="J1300" i="2"/>
  <c r="J1299" i="2"/>
  <c r="J1298" i="2"/>
  <c r="J1297" i="2"/>
  <c r="J1296" i="2"/>
  <c r="J1295" i="2"/>
  <c r="J1294" i="2"/>
  <c r="J1293" i="2"/>
  <c r="J1292" i="2"/>
  <c r="J1291" i="2"/>
  <c r="J1290" i="2"/>
  <c r="J1289" i="2"/>
  <c r="J1288" i="2"/>
  <c r="J1287" i="2"/>
  <c r="J1286" i="2"/>
  <c r="J1285" i="2"/>
  <c r="J1284" i="2"/>
  <c r="J1283" i="2"/>
  <c r="J1282" i="2"/>
  <c r="J1281" i="2"/>
  <c r="J1280" i="2"/>
  <c r="J1279" i="2"/>
  <c r="J1278" i="2"/>
  <c r="J1277" i="2"/>
  <c r="J1276" i="2"/>
  <c r="J1275" i="2"/>
  <c r="J1274" i="2"/>
  <c r="J1273" i="2"/>
  <c r="J1272" i="2"/>
  <c r="J1271" i="2"/>
  <c r="J1270" i="2"/>
  <c r="J1269" i="2"/>
  <c r="J1268" i="2"/>
  <c r="J1267" i="2"/>
  <c r="J1266" i="2"/>
  <c r="J1265" i="2"/>
  <c r="J1264" i="2"/>
  <c r="J1263" i="2"/>
  <c r="J1262" i="2"/>
  <c r="J1261" i="2"/>
  <c r="J1260" i="2"/>
  <c r="J1259" i="2"/>
  <c r="J1258" i="2"/>
  <c r="J1257" i="2"/>
  <c r="J1256" i="2"/>
  <c r="J1255" i="2"/>
  <c r="J1254" i="2"/>
  <c r="J1253" i="2"/>
  <c r="J1252" i="2"/>
  <c r="J1251" i="2"/>
  <c r="J1250" i="2"/>
  <c r="J1249" i="2"/>
  <c r="J1248" i="2"/>
  <c r="J1247" i="2"/>
  <c r="J1246" i="2"/>
  <c r="J1245" i="2"/>
  <c r="J1244" i="2"/>
  <c r="J1243" i="2"/>
  <c r="J1242" i="2"/>
  <c r="J1241" i="2"/>
  <c r="J1240" i="2"/>
  <c r="J1239" i="2"/>
  <c r="J1238" i="2"/>
  <c r="J1237" i="2"/>
  <c r="J1236" i="2"/>
  <c r="J1235" i="2"/>
  <c r="J1234" i="2"/>
  <c r="J1233" i="2"/>
  <c r="J1232" i="2"/>
  <c r="J1231" i="2"/>
  <c r="J1230" i="2"/>
  <c r="J1229" i="2"/>
  <c r="J1228" i="2"/>
  <c r="J1227" i="2"/>
  <c r="J1226" i="2"/>
  <c r="J1225" i="2"/>
  <c r="J1224" i="2"/>
  <c r="J1223" i="2"/>
  <c r="J1222" i="2"/>
  <c r="J1221" i="2"/>
  <c r="J1220" i="2"/>
  <c r="J1219" i="2"/>
  <c r="J1218" i="2"/>
  <c r="J1217" i="2"/>
  <c r="J1216" i="2"/>
  <c r="J1215" i="2"/>
  <c r="J1214" i="2"/>
  <c r="J1213" i="2"/>
  <c r="J1212" i="2"/>
  <c r="J1211" i="2"/>
  <c r="J1210" i="2"/>
  <c r="J1209" i="2"/>
  <c r="J1208" i="2"/>
  <c r="J1207" i="2"/>
  <c r="J1206" i="2"/>
  <c r="J1205" i="2"/>
  <c r="J1204" i="2"/>
  <c r="J1203" i="2"/>
  <c r="J1202" i="2"/>
  <c r="J1201" i="2"/>
  <c r="J1200" i="2"/>
  <c r="J1199" i="2"/>
  <c r="J1198" i="2"/>
  <c r="J1197" i="2"/>
  <c r="J1196" i="2"/>
  <c r="J1195" i="2"/>
  <c r="J1194" i="2"/>
  <c r="J1193" i="2"/>
  <c r="J1192" i="2"/>
  <c r="J1191" i="2"/>
  <c r="J1190" i="2"/>
  <c r="J1189" i="2"/>
  <c r="J1188" i="2"/>
  <c r="J1187" i="2"/>
  <c r="J1186" i="2"/>
  <c r="J1185" i="2"/>
  <c r="J1184" i="2"/>
  <c r="J1183" i="2"/>
  <c r="J1182" i="2"/>
  <c r="J1181" i="2"/>
  <c r="J1180" i="2"/>
  <c r="J1179" i="2"/>
  <c r="J1178" i="2"/>
  <c r="J1177" i="2"/>
  <c r="J1176" i="2"/>
  <c r="J1175" i="2"/>
  <c r="J1174" i="2"/>
  <c r="J1173" i="2"/>
  <c r="J1172" i="2"/>
  <c r="J1171" i="2"/>
  <c r="J1170" i="2"/>
  <c r="J1169" i="2"/>
  <c r="J1168" i="2"/>
  <c r="J1167" i="2"/>
  <c r="J1166" i="2"/>
  <c r="J1165" i="2"/>
  <c r="J1164" i="2"/>
  <c r="J1163" i="2"/>
  <c r="J1162" i="2"/>
  <c r="J1161" i="2"/>
  <c r="J1160" i="2"/>
  <c r="J1159" i="2"/>
  <c r="J1158" i="2"/>
  <c r="J1157" i="2"/>
  <c r="J1156" i="2"/>
  <c r="J1155" i="2"/>
  <c r="J1154" i="2"/>
  <c r="J1153" i="2"/>
  <c r="J1152" i="2"/>
  <c r="J1151" i="2"/>
  <c r="J1150" i="2"/>
  <c r="J1149" i="2"/>
  <c r="J1148" i="2"/>
  <c r="J1147" i="2"/>
  <c r="J1146" i="2"/>
  <c r="J1145" i="2"/>
  <c r="J1144" i="2"/>
  <c r="J1143" i="2"/>
  <c r="J1142" i="2"/>
  <c r="J1141" i="2"/>
  <c r="J1140" i="2"/>
  <c r="J1139" i="2"/>
  <c r="J1138" i="2"/>
  <c r="J1137" i="2"/>
  <c r="J1136" i="2"/>
  <c r="J1135" i="2"/>
  <c r="J1134" i="2"/>
  <c r="J1133" i="2"/>
  <c r="J1132" i="2"/>
  <c r="J1131" i="2"/>
  <c r="J1130" i="2"/>
  <c r="J1129" i="2"/>
  <c r="J1128" i="2"/>
  <c r="J1127" i="2"/>
  <c r="J1126" i="2"/>
  <c r="J1125" i="2"/>
  <c r="J1124" i="2"/>
  <c r="J1123" i="2"/>
  <c r="J1122" i="2"/>
  <c r="J1121" i="2"/>
  <c r="J1120" i="2"/>
  <c r="J1119" i="2"/>
  <c r="J1118" i="2"/>
  <c r="J1117" i="2"/>
  <c r="J1116" i="2"/>
  <c r="J1115" i="2"/>
  <c r="J1114" i="2"/>
  <c r="J1113" i="2"/>
  <c r="J1112" i="2"/>
  <c r="J1111" i="2"/>
  <c r="J1110" i="2"/>
  <c r="J1109" i="2"/>
  <c r="J1108" i="2"/>
  <c r="J1107" i="2"/>
  <c r="J1106" i="2"/>
  <c r="J1105" i="2"/>
  <c r="J1104" i="2"/>
  <c r="J1103" i="2"/>
  <c r="J1102" i="2"/>
  <c r="J1101" i="2"/>
  <c r="J1100" i="2"/>
  <c r="J1099" i="2"/>
  <c r="J1098" i="2"/>
  <c r="J1097" i="2"/>
  <c r="J1096" i="2"/>
  <c r="J1095" i="2"/>
  <c r="J1094" i="2"/>
  <c r="J1093" i="2"/>
  <c r="J1092" i="2"/>
  <c r="J1091" i="2"/>
  <c r="J1090" i="2"/>
  <c r="J1089" i="2"/>
  <c r="J1088" i="2"/>
  <c r="J1087" i="2"/>
  <c r="J1086" i="2"/>
  <c r="J1085" i="2"/>
  <c r="J1084" i="2"/>
  <c r="J1083" i="2"/>
  <c r="J1082" i="2"/>
  <c r="J1081" i="2"/>
  <c r="J1080" i="2"/>
  <c r="J1079" i="2"/>
  <c r="J1078" i="2"/>
  <c r="J1077" i="2"/>
  <c r="J1076" i="2"/>
  <c r="J1075" i="2"/>
  <c r="J1074" i="2"/>
  <c r="J1073" i="2"/>
  <c r="J1072" i="2"/>
  <c r="J1071" i="2"/>
  <c r="J1070" i="2"/>
  <c r="J1069" i="2"/>
  <c r="J1068" i="2"/>
  <c r="J1067" i="2"/>
  <c r="J1066" i="2"/>
  <c r="J1065" i="2"/>
  <c r="J1064" i="2"/>
  <c r="J1063" i="2"/>
  <c r="J1062" i="2"/>
  <c r="J1061" i="2"/>
  <c r="J1060" i="2"/>
  <c r="J1059" i="2"/>
  <c r="J1058" i="2"/>
  <c r="J1057" i="2"/>
  <c r="J1056" i="2"/>
  <c r="J1055" i="2"/>
  <c r="J1054" i="2"/>
  <c r="J1053" i="2"/>
  <c r="J1052" i="2"/>
  <c r="J1051" i="2"/>
  <c r="J1050" i="2"/>
  <c r="J1049" i="2"/>
  <c r="J1048" i="2"/>
  <c r="J1047" i="2"/>
  <c r="J1046" i="2"/>
  <c r="J1045" i="2"/>
  <c r="J1044" i="2"/>
  <c r="J1043" i="2"/>
  <c r="J1042" i="2"/>
  <c r="J1041" i="2"/>
  <c r="J1040" i="2"/>
  <c r="J1039" i="2"/>
  <c r="J1038" i="2"/>
  <c r="J1037" i="2"/>
  <c r="J1036" i="2"/>
  <c r="J1035" i="2"/>
  <c r="J1034" i="2"/>
  <c r="J1033" i="2"/>
  <c r="J1032" i="2"/>
  <c r="J1031" i="2"/>
  <c r="J1030" i="2"/>
  <c r="J1029" i="2"/>
  <c r="J1028" i="2"/>
  <c r="J1027" i="2"/>
  <c r="J1026" i="2"/>
  <c r="J1025" i="2"/>
  <c r="J1024" i="2"/>
  <c r="J1023" i="2"/>
  <c r="J1022" i="2"/>
  <c r="J1021" i="2"/>
  <c r="J1020" i="2"/>
  <c r="J1019" i="2"/>
  <c r="J1018" i="2"/>
  <c r="J1017"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Q43" i="31" l="1"/>
  <c r="S43" i="31" s="1"/>
  <c r="N44" i="31"/>
  <c r="J44" i="31"/>
  <c r="B44" i="31"/>
  <c r="I44" i="31"/>
  <c r="A45" i="31"/>
  <c r="P44" i="31"/>
  <c r="H44" i="31"/>
  <c r="K44" i="31" s="1"/>
  <c r="M44" i="31" s="1"/>
  <c r="D44" i="31"/>
  <c r="C44" i="31"/>
  <c r="O44" i="31"/>
  <c r="E43" i="31"/>
  <c r="G43" i="31" s="1"/>
  <c r="K43" i="31"/>
  <c r="M43" i="31" s="1"/>
  <c r="J32" i="2"/>
  <c r="J31" i="2"/>
  <c r="J30" i="2"/>
  <c r="J29" i="2"/>
  <c r="J28" i="2"/>
  <c r="J27" i="2"/>
  <c r="E44" i="31" l="1"/>
  <c r="G44" i="31" s="1"/>
  <c r="O45" i="31"/>
  <c r="C45" i="31"/>
  <c r="N45" i="31"/>
  <c r="J45" i="31"/>
  <c r="B45" i="31"/>
  <c r="E45" i="31" s="1"/>
  <c r="G45" i="31" s="1"/>
  <c r="I45" i="31"/>
  <c r="P45" i="31"/>
  <c r="D45" i="31"/>
  <c r="H45" i="31"/>
  <c r="K45" i="31" s="1"/>
  <c r="M45" i="31" s="1"/>
  <c r="A46" i="31"/>
  <c r="Q44" i="31"/>
  <c r="S44" i="31" s="1"/>
  <c r="A12" i="8"/>
  <c r="A11" i="8"/>
  <c r="A10" i="8"/>
  <c r="A9" i="8"/>
  <c r="Q45" i="31" l="1"/>
  <c r="S45" i="31" s="1"/>
  <c r="A47" i="31"/>
  <c r="P46" i="31"/>
  <c r="H46" i="31"/>
  <c r="D46" i="31"/>
  <c r="O46" i="31"/>
  <c r="C46" i="31"/>
  <c r="N46" i="31"/>
  <c r="Q46" i="31" s="1"/>
  <c r="S46" i="31" s="1"/>
  <c r="J46" i="31"/>
  <c r="B46" i="31"/>
  <c r="E46" i="31" s="1"/>
  <c r="G46" i="31" s="1"/>
  <c r="I46" i="31"/>
  <c r="P34" i="6"/>
  <c r="P33" i="6"/>
  <c r="P27" i="6"/>
  <c r="P26" i="6"/>
  <c r="P25" i="6"/>
  <c r="P11" i="6"/>
  <c r="P3" i="6"/>
  <c r="O33" i="6"/>
  <c r="O31" i="6"/>
  <c r="O28" i="6"/>
  <c r="O25" i="6"/>
  <c r="O23" i="6"/>
  <c r="O20" i="6"/>
  <c r="O19" i="6"/>
  <c r="O18" i="6"/>
  <c r="O15" i="6"/>
  <c r="O12" i="6"/>
  <c r="O11" i="6"/>
  <c r="O10" i="6"/>
  <c r="O7" i="6"/>
  <c r="O4" i="6"/>
  <c r="O3" i="6"/>
  <c r="O2" i="6"/>
  <c r="L31" i="6"/>
  <c r="O34" i="6" s="1"/>
  <c r="L30" i="6"/>
  <c r="L29" i="6"/>
  <c r="O32" i="6" s="1"/>
  <c r="L28" i="6"/>
  <c r="L27" i="6"/>
  <c r="O30" i="6" s="1"/>
  <c r="L26" i="6"/>
  <c r="O29" i="6" s="1"/>
  <c r="L25" i="6"/>
  <c r="L24" i="6"/>
  <c r="O27" i="6" s="1"/>
  <c r="L23" i="6"/>
  <c r="O26" i="6" s="1"/>
  <c r="L22" i="6"/>
  <c r="L21" i="6"/>
  <c r="O24" i="6" s="1"/>
  <c r="H31" i="6"/>
  <c r="N34" i="6" s="1"/>
  <c r="H30" i="6"/>
  <c r="H29" i="6"/>
  <c r="N32" i="6" s="1"/>
  <c r="P32" i="6" s="1"/>
  <c r="H28" i="6"/>
  <c r="H27" i="6"/>
  <c r="N30" i="6" s="1"/>
  <c r="P30" i="6" s="1"/>
  <c r="H26" i="6"/>
  <c r="N29" i="6" s="1"/>
  <c r="P29" i="6" s="1"/>
  <c r="H25" i="6"/>
  <c r="N28" i="6" s="1"/>
  <c r="P28" i="6" s="1"/>
  <c r="H24" i="6"/>
  <c r="N27" i="6" s="1"/>
  <c r="H23" i="6"/>
  <c r="N26" i="6" s="1"/>
  <c r="H22" i="6"/>
  <c r="H21" i="6"/>
  <c r="N24" i="6" s="1"/>
  <c r="P24" i="6" s="1"/>
  <c r="N33" i="6"/>
  <c r="N31" i="6"/>
  <c r="P31" i="6" s="1"/>
  <c r="N25" i="6"/>
  <c r="N21" i="6"/>
  <c r="P21" i="6" s="1"/>
  <c r="N20" i="6"/>
  <c r="P20" i="6" s="1"/>
  <c r="N18" i="6"/>
  <c r="P18" i="6" s="1"/>
  <c r="N13" i="6"/>
  <c r="P13" i="6" s="1"/>
  <c r="N12" i="6"/>
  <c r="P12" i="6" s="1"/>
  <c r="N11" i="6"/>
  <c r="N5" i="6"/>
  <c r="P5" i="6" s="1"/>
  <c r="N4" i="6"/>
  <c r="P4" i="6" s="1"/>
  <c r="N3" i="6"/>
  <c r="K31" i="6"/>
  <c r="J31" i="6"/>
  <c r="K30" i="6"/>
  <c r="O22" i="6" s="1"/>
  <c r="J30" i="6"/>
  <c r="K29" i="6"/>
  <c r="O21" i="6" s="1"/>
  <c r="J29" i="6"/>
  <c r="K28" i="6"/>
  <c r="J28" i="6"/>
  <c r="O9" i="6" s="1"/>
  <c r="K27" i="6"/>
  <c r="J27" i="6"/>
  <c r="O8" i="6" s="1"/>
  <c r="K26" i="6"/>
  <c r="J26" i="6"/>
  <c r="K25" i="6"/>
  <c r="O17" i="6" s="1"/>
  <c r="J25" i="6"/>
  <c r="O6" i="6" s="1"/>
  <c r="K24" i="6"/>
  <c r="O16" i="6" s="1"/>
  <c r="J24" i="6"/>
  <c r="O5" i="6" s="1"/>
  <c r="K23" i="6"/>
  <c r="J23" i="6"/>
  <c r="K22" i="6"/>
  <c r="O14" i="6" s="1"/>
  <c r="J22" i="6"/>
  <c r="K21" i="6"/>
  <c r="O13" i="6" s="1"/>
  <c r="J21" i="6"/>
  <c r="G21" i="6"/>
  <c r="F21" i="6"/>
  <c r="N2" i="6" s="1"/>
  <c r="P2" i="6" s="1"/>
  <c r="G31" i="6"/>
  <c r="N23" i="6" s="1"/>
  <c r="P23" i="6" s="1"/>
  <c r="G30" i="6"/>
  <c r="N22" i="6" s="1"/>
  <c r="P22" i="6" s="1"/>
  <c r="G29" i="6"/>
  <c r="G28" i="6"/>
  <c r="G27" i="6"/>
  <c r="N19" i="6" s="1"/>
  <c r="P19" i="6" s="1"/>
  <c r="G26" i="6"/>
  <c r="G25" i="6"/>
  <c r="N17" i="6" s="1"/>
  <c r="P17" i="6" s="1"/>
  <c r="G24" i="6"/>
  <c r="N16" i="6" s="1"/>
  <c r="P16" i="6" s="1"/>
  <c r="G23" i="6"/>
  <c r="N15" i="6" s="1"/>
  <c r="P15" i="6" s="1"/>
  <c r="G22" i="6"/>
  <c r="N14" i="6" s="1"/>
  <c r="P14" i="6" s="1"/>
  <c r="F31" i="6"/>
  <c r="F30" i="6"/>
  <c r="F29" i="6"/>
  <c r="N10" i="6" s="1"/>
  <c r="P10" i="6" s="1"/>
  <c r="F28" i="6"/>
  <c r="N9" i="6" s="1"/>
  <c r="P9" i="6" s="1"/>
  <c r="F27" i="6"/>
  <c r="N8" i="6" s="1"/>
  <c r="P8" i="6" s="1"/>
  <c r="F26" i="6"/>
  <c r="N7" i="6" s="1"/>
  <c r="P7" i="6" s="1"/>
  <c r="F25" i="6"/>
  <c r="N6" i="6" s="1"/>
  <c r="P6" i="6" s="1"/>
  <c r="F24" i="6"/>
  <c r="F23" i="6"/>
  <c r="F22" i="6"/>
  <c r="C95" i="5"/>
  <c r="C289" i="5" s="1"/>
  <c r="C94" i="5"/>
  <c r="C288" i="5" s="1"/>
  <c r="C93" i="5"/>
  <c r="C287" i="5" s="1"/>
  <c r="C92" i="5"/>
  <c r="C286" i="5" s="1"/>
  <c r="C91" i="5"/>
  <c r="C188" i="5" s="1"/>
  <c r="C90" i="5"/>
  <c r="C187" i="5" s="1"/>
  <c r="C89" i="5"/>
  <c r="C186" i="5" s="1"/>
  <c r="C88" i="5"/>
  <c r="C185" i="5" s="1"/>
  <c r="C87" i="5"/>
  <c r="C281" i="5" s="1"/>
  <c r="C86" i="5"/>
  <c r="C280" i="5" s="1"/>
  <c r="C85" i="5"/>
  <c r="C182" i="5" s="1"/>
  <c r="C84" i="5"/>
  <c r="C278" i="5" s="1"/>
  <c r="C83" i="5"/>
  <c r="C180" i="5" s="1"/>
  <c r="C82" i="5"/>
  <c r="C179" i="5" s="1"/>
  <c r="C81" i="5"/>
  <c r="C178" i="5" s="1"/>
  <c r="C80" i="5"/>
  <c r="C177" i="5" s="1"/>
  <c r="C79" i="5"/>
  <c r="C273" i="5" s="1"/>
  <c r="C78" i="5"/>
  <c r="C272" i="5" s="1"/>
  <c r="C77" i="5"/>
  <c r="C174" i="5" s="1"/>
  <c r="C76" i="5"/>
  <c r="C270" i="5" s="1"/>
  <c r="C75" i="5"/>
  <c r="C172" i="5" s="1"/>
  <c r="C74" i="5"/>
  <c r="C171" i="5" s="1"/>
  <c r="C73" i="5"/>
  <c r="C170" i="5" s="1"/>
  <c r="C72" i="5"/>
  <c r="C169" i="5" s="1"/>
  <c r="C71" i="5"/>
  <c r="C265" i="5" s="1"/>
  <c r="C70" i="5"/>
  <c r="C264" i="5" s="1"/>
  <c r="C69" i="5"/>
  <c r="C166" i="5" s="1"/>
  <c r="C68" i="5"/>
  <c r="C262" i="5" s="1"/>
  <c r="C67" i="5"/>
  <c r="C164" i="5" s="1"/>
  <c r="C66" i="5"/>
  <c r="C163" i="5" s="1"/>
  <c r="C65" i="5"/>
  <c r="C162" i="5" s="1"/>
  <c r="C64" i="5"/>
  <c r="C161" i="5" s="1"/>
  <c r="C63" i="5"/>
  <c r="C257" i="5" s="1"/>
  <c r="C62" i="5"/>
  <c r="C256" i="5" s="1"/>
  <c r="C61" i="5"/>
  <c r="C255" i="5" s="1"/>
  <c r="C60" i="5"/>
  <c r="C254" i="5" s="1"/>
  <c r="C59" i="5"/>
  <c r="C156" i="5" s="1"/>
  <c r="C58" i="5"/>
  <c r="C155" i="5" s="1"/>
  <c r="C57" i="5"/>
  <c r="C154" i="5" s="1"/>
  <c r="C56" i="5"/>
  <c r="C153" i="5" s="1"/>
  <c r="C55" i="5"/>
  <c r="C249" i="5" s="1"/>
  <c r="C54" i="5"/>
  <c r="C248" i="5" s="1"/>
  <c r="C53" i="5"/>
  <c r="C150" i="5" s="1"/>
  <c r="C52" i="5"/>
  <c r="C246" i="5" s="1"/>
  <c r="C51" i="5"/>
  <c r="C148" i="5" s="1"/>
  <c r="C50" i="5"/>
  <c r="C147" i="5" s="1"/>
  <c r="C49" i="5"/>
  <c r="C146" i="5" s="1"/>
  <c r="C48" i="5"/>
  <c r="C145" i="5" s="1"/>
  <c r="C47" i="5"/>
  <c r="C241" i="5" s="1"/>
  <c r="C46" i="5"/>
  <c r="C240" i="5" s="1"/>
  <c r="C45" i="5"/>
  <c r="C142" i="5" s="1"/>
  <c r="C44" i="5"/>
  <c r="C238" i="5" s="1"/>
  <c r="C43" i="5"/>
  <c r="C140" i="5" s="1"/>
  <c r="C42" i="5"/>
  <c r="C139" i="5" s="1"/>
  <c r="C41" i="5"/>
  <c r="C138" i="5" s="1"/>
  <c r="C40" i="5"/>
  <c r="C137" i="5" s="1"/>
  <c r="C39" i="5"/>
  <c r="C233" i="5" s="1"/>
  <c r="C38" i="5"/>
  <c r="C232" i="5" s="1"/>
  <c r="C37" i="5"/>
  <c r="C134" i="5" s="1"/>
  <c r="C36" i="5"/>
  <c r="C230" i="5" s="1"/>
  <c r="C35" i="5"/>
  <c r="C132" i="5" s="1"/>
  <c r="C34" i="5"/>
  <c r="C131" i="5" s="1"/>
  <c r="C33" i="5"/>
  <c r="C130" i="5" s="1"/>
  <c r="C32" i="5"/>
  <c r="C129" i="5" s="1"/>
  <c r="C31" i="5"/>
  <c r="C225" i="5" s="1"/>
  <c r="C30" i="5"/>
  <c r="C224" i="5" s="1"/>
  <c r="C29" i="5"/>
  <c r="C223" i="5" s="1"/>
  <c r="C28" i="5"/>
  <c r="C222" i="5" s="1"/>
  <c r="C27" i="5"/>
  <c r="C124" i="5" s="1"/>
  <c r="C26" i="5"/>
  <c r="C123" i="5" s="1"/>
  <c r="C25" i="5"/>
  <c r="C122" i="5" s="1"/>
  <c r="C24" i="5"/>
  <c r="C121" i="5" s="1"/>
  <c r="C23" i="5"/>
  <c r="C217" i="5" s="1"/>
  <c r="C22" i="5"/>
  <c r="C216" i="5" s="1"/>
  <c r="C21" i="5"/>
  <c r="C118" i="5" s="1"/>
  <c r="C20" i="5"/>
  <c r="C214" i="5" s="1"/>
  <c r="C19" i="5"/>
  <c r="C116" i="5" s="1"/>
  <c r="C18" i="5"/>
  <c r="C115" i="5" s="1"/>
  <c r="C17" i="5"/>
  <c r="C114" i="5" s="1"/>
  <c r="C16" i="5"/>
  <c r="C113" i="5" s="1"/>
  <c r="C15" i="5"/>
  <c r="C209" i="5" s="1"/>
  <c r="C14" i="5"/>
  <c r="C208" i="5" s="1"/>
  <c r="C13" i="5"/>
  <c r="C110" i="5" s="1"/>
  <c r="C12" i="5"/>
  <c r="C206" i="5" s="1"/>
  <c r="C11" i="5"/>
  <c r="C108" i="5" s="1"/>
  <c r="C10" i="5"/>
  <c r="C107" i="5" s="1"/>
  <c r="C9" i="5"/>
  <c r="C106" i="5" s="1"/>
  <c r="C8" i="5"/>
  <c r="C105" i="5" s="1"/>
  <c r="C7" i="5"/>
  <c r="C201" i="5" s="1"/>
  <c r="C6" i="5"/>
  <c r="C200" i="5" s="1"/>
  <c r="C5" i="5"/>
  <c r="C102" i="5" s="1"/>
  <c r="C4" i="5"/>
  <c r="C198" i="5" s="1"/>
  <c r="C3" i="5"/>
  <c r="C100" i="5" s="1"/>
  <c r="D197" i="5"/>
  <c r="E197" i="5"/>
  <c r="F197" i="5"/>
  <c r="G197" i="5"/>
  <c r="H197" i="5"/>
  <c r="D198" i="5"/>
  <c r="E198" i="5"/>
  <c r="F198" i="5"/>
  <c r="G198" i="5"/>
  <c r="H198" i="5"/>
  <c r="D199" i="5"/>
  <c r="E199" i="5"/>
  <c r="F199" i="5"/>
  <c r="G199" i="5"/>
  <c r="H199" i="5"/>
  <c r="D200" i="5"/>
  <c r="E200" i="5"/>
  <c r="F200" i="5"/>
  <c r="G200" i="5"/>
  <c r="H200" i="5"/>
  <c r="D201" i="5"/>
  <c r="E201" i="5"/>
  <c r="F201" i="5"/>
  <c r="G201" i="5"/>
  <c r="H201" i="5"/>
  <c r="D202" i="5"/>
  <c r="E202" i="5"/>
  <c r="F202" i="5"/>
  <c r="G202" i="5"/>
  <c r="H202" i="5"/>
  <c r="D203" i="5"/>
  <c r="E203" i="5"/>
  <c r="F203" i="5"/>
  <c r="G203" i="5"/>
  <c r="H203" i="5"/>
  <c r="D204" i="5"/>
  <c r="E204" i="5"/>
  <c r="F204" i="5"/>
  <c r="G204" i="5"/>
  <c r="H204" i="5"/>
  <c r="D205" i="5"/>
  <c r="E205" i="5"/>
  <c r="F205" i="5"/>
  <c r="G205" i="5"/>
  <c r="H205" i="5"/>
  <c r="D206" i="5"/>
  <c r="E206" i="5"/>
  <c r="F206" i="5"/>
  <c r="G206" i="5"/>
  <c r="H206" i="5"/>
  <c r="D207" i="5"/>
  <c r="E207" i="5"/>
  <c r="F207" i="5"/>
  <c r="G207" i="5"/>
  <c r="H207" i="5"/>
  <c r="D208" i="5"/>
  <c r="E208" i="5"/>
  <c r="F208" i="5"/>
  <c r="G208" i="5"/>
  <c r="H208" i="5"/>
  <c r="D209" i="5"/>
  <c r="E209" i="5"/>
  <c r="F209" i="5"/>
  <c r="G209" i="5"/>
  <c r="H209" i="5"/>
  <c r="D210" i="5"/>
  <c r="E210" i="5"/>
  <c r="F210" i="5"/>
  <c r="G210" i="5"/>
  <c r="H210" i="5"/>
  <c r="D211" i="5"/>
  <c r="E211" i="5"/>
  <c r="F211" i="5"/>
  <c r="G211" i="5"/>
  <c r="H211" i="5"/>
  <c r="D212" i="5"/>
  <c r="E212" i="5"/>
  <c r="F212" i="5"/>
  <c r="G212" i="5"/>
  <c r="H212" i="5"/>
  <c r="D213" i="5"/>
  <c r="E213" i="5"/>
  <c r="F213" i="5"/>
  <c r="G213" i="5"/>
  <c r="H213" i="5"/>
  <c r="D214" i="5"/>
  <c r="E214" i="5"/>
  <c r="F214" i="5"/>
  <c r="G214" i="5"/>
  <c r="H214" i="5"/>
  <c r="D215" i="5"/>
  <c r="E215" i="5"/>
  <c r="F215" i="5"/>
  <c r="G215" i="5"/>
  <c r="H215" i="5"/>
  <c r="D216" i="5"/>
  <c r="E216" i="5"/>
  <c r="F216" i="5"/>
  <c r="G216" i="5"/>
  <c r="H216" i="5"/>
  <c r="D217" i="5"/>
  <c r="E217" i="5"/>
  <c r="F217" i="5"/>
  <c r="G217" i="5"/>
  <c r="H217" i="5"/>
  <c r="D218" i="5"/>
  <c r="E218" i="5"/>
  <c r="F218" i="5"/>
  <c r="G218" i="5"/>
  <c r="H218" i="5"/>
  <c r="D219" i="5"/>
  <c r="E219" i="5"/>
  <c r="F219" i="5"/>
  <c r="G219" i="5"/>
  <c r="H219" i="5"/>
  <c r="D220" i="5"/>
  <c r="E220" i="5"/>
  <c r="F220" i="5"/>
  <c r="G220" i="5"/>
  <c r="H220" i="5"/>
  <c r="D221" i="5"/>
  <c r="E221" i="5"/>
  <c r="F221" i="5"/>
  <c r="G221" i="5"/>
  <c r="H221" i="5"/>
  <c r="D222" i="5"/>
  <c r="E222" i="5"/>
  <c r="F222" i="5"/>
  <c r="G222" i="5"/>
  <c r="H222" i="5"/>
  <c r="D223" i="5"/>
  <c r="E223" i="5"/>
  <c r="F223" i="5"/>
  <c r="G223" i="5"/>
  <c r="H223" i="5"/>
  <c r="D224" i="5"/>
  <c r="E224" i="5"/>
  <c r="F224" i="5"/>
  <c r="G224" i="5"/>
  <c r="H224" i="5"/>
  <c r="D225" i="5"/>
  <c r="E225" i="5"/>
  <c r="F225" i="5"/>
  <c r="G225" i="5"/>
  <c r="H225" i="5"/>
  <c r="D226" i="5"/>
  <c r="E226" i="5"/>
  <c r="F226" i="5"/>
  <c r="G226" i="5"/>
  <c r="H226" i="5"/>
  <c r="D227" i="5"/>
  <c r="E227" i="5"/>
  <c r="F227" i="5"/>
  <c r="G227" i="5"/>
  <c r="H227" i="5"/>
  <c r="D228" i="5"/>
  <c r="E228" i="5"/>
  <c r="F228" i="5"/>
  <c r="G228" i="5"/>
  <c r="H228" i="5"/>
  <c r="D229" i="5"/>
  <c r="E229" i="5"/>
  <c r="F229" i="5"/>
  <c r="G229" i="5"/>
  <c r="H229" i="5"/>
  <c r="D230" i="5"/>
  <c r="E230" i="5"/>
  <c r="F230" i="5"/>
  <c r="G230" i="5"/>
  <c r="H230" i="5"/>
  <c r="D231" i="5"/>
  <c r="E231" i="5"/>
  <c r="F231" i="5"/>
  <c r="G231" i="5"/>
  <c r="H231" i="5"/>
  <c r="D232" i="5"/>
  <c r="E232" i="5"/>
  <c r="F232" i="5"/>
  <c r="G232" i="5"/>
  <c r="H232" i="5"/>
  <c r="D233" i="5"/>
  <c r="E233" i="5"/>
  <c r="F233" i="5"/>
  <c r="G233" i="5"/>
  <c r="H233" i="5"/>
  <c r="D234" i="5"/>
  <c r="E234" i="5"/>
  <c r="F234" i="5"/>
  <c r="G234" i="5"/>
  <c r="H234" i="5"/>
  <c r="D235" i="5"/>
  <c r="E235" i="5"/>
  <c r="F235" i="5"/>
  <c r="G235" i="5"/>
  <c r="H235" i="5"/>
  <c r="D236" i="5"/>
  <c r="E236" i="5"/>
  <c r="F236" i="5"/>
  <c r="G236" i="5"/>
  <c r="H236" i="5"/>
  <c r="D237" i="5"/>
  <c r="E237" i="5"/>
  <c r="F237" i="5"/>
  <c r="G237" i="5"/>
  <c r="H237" i="5"/>
  <c r="D238" i="5"/>
  <c r="E238" i="5"/>
  <c r="F238" i="5"/>
  <c r="G238" i="5"/>
  <c r="H238" i="5"/>
  <c r="D239" i="5"/>
  <c r="E239" i="5"/>
  <c r="F239" i="5"/>
  <c r="G239" i="5"/>
  <c r="H239" i="5"/>
  <c r="D240" i="5"/>
  <c r="E240" i="5"/>
  <c r="F240" i="5"/>
  <c r="G240" i="5"/>
  <c r="H240" i="5"/>
  <c r="D241" i="5"/>
  <c r="E241" i="5"/>
  <c r="F241" i="5"/>
  <c r="G241" i="5"/>
  <c r="H241" i="5"/>
  <c r="D242" i="5"/>
  <c r="E242" i="5"/>
  <c r="F242" i="5"/>
  <c r="G242" i="5"/>
  <c r="H242" i="5"/>
  <c r="D243" i="5"/>
  <c r="E243" i="5"/>
  <c r="F243" i="5"/>
  <c r="G243" i="5"/>
  <c r="H243" i="5"/>
  <c r="D244" i="5"/>
  <c r="E244" i="5"/>
  <c r="F244" i="5"/>
  <c r="G244" i="5"/>
  <c r="H244" i="5"/>
  <c r="D245" i="5"/>
  <c r="E245" i="5"/>
  <c r="F245" i="5"/>
  <c r="G245" i="5"/>
  <c r="H245" i="5"/>
  <c r="D246" i="5"/>
  <c r="E246" i="5"/>
  <c r="F246" i="5"/>
  <c r="G246" i="5"/>
  <c r="H246" i="5"/>
  <c r="D247" i="5"/>
  <c r="E247" i="5"/>
  <c r="F247" i="5"/>
  <c r="G247" i="5"/>
  <c r="H247" i="5"/>
  <c r="D248" i="5"/>
  <c r="E248" i="5"/>
  <c r="F248" i="5"/>
  <c r="G248" i="5"/>
  <c r="H248" i="5"/>
  <c r="D249" i="5"/>
  <c r="E249" i="5"/>
  <c r="F249" i="5"/>
  <c r="G249" i="5"/>
  <c r="H249" i="5"/>
  <c r="D250" i="5"/>
  <c r="E250" i="5"/>
  <c r="F250" i="5"/>
  <c r="G250" i="5"/>
  <c r="H250" i="5"/>
  <c r="D251" i="5"/>
  <c r="E251" i="5"/>
  <c r="F251" i="5"/>
  <c r="G251" i="5"/>
  <c r="H251" i="5"/>
  <c r="D252" i="5"/>
  <c r="E252" i="5"/>
  <c r="F252" i="5"/>
  <c r="G252" i="5"/>
  <c r="H252" i="5"/>
  <c r="D253" i="5"/>
  <c r="E253" i="5"/>
  <c r="F253" i="5"/>
  <c r="G253" i="5"/>
  <c r="H253" i="5"/>
  <c r="D254" i="5"/>
  <c r="E254" i="5"/>
  <c r="F254" i="5"/>
  <c r="G254" i="5"/>
  <c r="H254" i="5"/>
  <c r="D255" i="5"/>
  <c r="E255" i="5"/>
  <c r="F255" i="5"/>
  <c r="G255" i="5"/>
  <c r="H255" i="5"/>
  <c r="D256" i="5"/>
  <c r="E256" i="5"/>
  <c r="F256" i="5"/>
  <c r="G256" i="5"/>
  <c r="H256" i="5"/>
  <c r="D257" i="5"/>
  <c r="E257" i="5"/>
  <c r="F257" i="5"/>
  <c r="G257" i="5"/>
  <c r="H257" i="5"/>
  <c r="D258" i="5"/>
  <c r="E258" i="5"/>
  <c r="F258" i="5"/>
  <c r="G258" i="5"/>
  <c r="H258" i="5"/>
  <c r="D259" i="5"/>
  <c r="E259" i="5"/>
  <c r="F259" i="5"/>
  <c r="G259" i="5"/>
  <c r="H259" i="5"/>
  <c r="D260" i="5"/>
  <c r="E260" i="5"/>
  <c r="F260" i="5"/>
  <c r="G260" i="5"/>
  <c r="H260" i="5"/>
  <c r="D261" i="5"/>
  <c r="E261" i="5"/>
  <c r="F261" i="5"/>
  <c r="G261" i="5"/>
  <c r="H261" i="5"/>
  <c r="D262" i="5"/>
  <c r="E262" i="5"/>
  <c r="F262" i="5"/>
  <c r="G262" i="5"/>
  <c r="H262" i="5"/>
  <c r="D263" i="5"/>
  <c r="E263" i="5"/>
  <c r="F263" i="5"/>
  <c r="G263" i="5"/>
  <c r="H263" i="5"/>
  <c r="D264" i="5"/>
  <c r="E264" i="5"/>
  <c r="F264" i="5"/>
  <c r="G264" i="5"/>
  <c r="H264" i="5"/>
  <c r="D265" i="5"/>
  <c r="D266" i="5"/>
  <c r="D267" i="5"/>
  <c r="D268" i="5"/>
  <c r="D269" i="5"/>
  <c r="D270" i="5"/>
  <c r="D271" i="5"/>
  <c r="D272" i="5"/>
  <c r="D273" i="5"/>
  <c r="E273" i="5"/>
  <c r="D274" i="5"/>
  <c r="E274" i="5"/>
  <c r="D275" i="5"/>
  <c r="E275" i="5"/>
  <c r="D276" i="5"/>
  <c r="E276" i="5"/>
  <c r="D277" i="5"/>
  <c r="E277" i="5"/>
  <c r="D278" i="5"/>
  <c r="E278" i="5"/>
  <c r="D279" i="5"/>
  <c r="E279" i="5"/>
  <c r="D280" i="5"/>
  <c r="E280" i="5"/>
  <c r="D281" i="5"/>
  <c r="E281" i="5"/>
  <c r="D282" i="5"/>
  <c r="E282" i="5"/>
  <c r="F282" i="5"/>
  <c r="G282" i="5"/>
  <c r="H282" i="5"/>
  <c r="D283" i="5"/>
  <c r="E283" i="5"/>
  <c r="F283" i="5"/>
  <c r="G283" i="5"/>
  <c r="H283" i="5"/>
  <c r="D284" i="5"/>
  <c r="E284" i="5"/>
  <c r="F284" i="5"/>
  <c r="G284" i="5"/>
  <c r="H284" i="5"/>
  <c r="D285" i="5"/>
  <c r="E285" i="5"/>
  <c r="F285" i="5"/>
  <c r="G285" i="5"/>
  <c r="H285" i="5"/>
  <c r="D286" i="5"/>
  <c r="E286" i="5"/>
  <c r="F286" i="5"/>
  <c r="G286" i="5"/>
  <c r="H286" i="5"/>
  <c r="D287" i="5"/>
  <c r="E287" i="5"/>
  <c r="F287" i="5"/>
  <c r="G287" i="5"/>
  <c r="H287" i="5"/>
  <c r="D288" i="5"/>
  <c r="E288" i="5"/>
  <c r="F288" i="5"/>
  <c r="G288" i="5"/>
  <c r="H288" i="5"/>
  <c r="D289" i="5"/>
  <c r="E289" i="5"/>
  <c r="F289" i="5"/>
  <c r="G289" i="5"/>
  <c r="H289" i="5"/>
  <c r="L290" i="5"/>
  <c r="D100" i="5"/>
  <c r="E100" i="5"/>
  <c r="F100" i="5"/>
  <c r="G100" i="5"/>
  <c r="H100" i="5"/>
  <c r="D101" i="5"/>
  <c r="E101" i="5"/>
  <c r="F101" i="5"/>
  <c r="G101" i="5"/>
  <c r="H101" i="5"/>
  <c r="D102" i="5"/>
  <c r="E102" i="5"/>
  <c r="F102" i="5"/>
  <c r="G102" i="5"/>
  <c r="H102" i="5"/>
  <c r="D103" i="5"/>
  <c r="E103" i="5"/>
  <c r="F103" i="5"/>
  <c r="G103" i="5"/>
  <c r="H103" i="5"/>
  <c r="D104" i="5"/>
  <c r="E104" i="5"/>
  <c r="F104" i="5"/>
  <c r="G104" i="5"/>
  <c r="H104" i="5"/>
  <c r="D105" i="5"/>
  <c r="E105" i="5"/>
  <c r="F105" i="5"/>
  <c r="G105" i="5"/>
  <c r="H105" i="5"/>
  <c r="D106" i="5"/>
  <c r="E106" i="5"/>
  <c r="F106" i="5"/>
  <c r="G106" i="5"/>
  <c r="H106" i="5"/>
  <c r="D107" i="5"/>
  <c r="E107" i="5"/>
  <c r="F107" i="5"/>
  <c r="G107" i="5"/>
  <c r="H107" i="5"/>
  <c r="D108" i="5"/>
  <c r="E108" i="5"/>
  <c r="F108" i="5"/>
  <c r="G108" i="5"/>
  <c r="H108" i="5"/>
  <c r="D109" i="5"/>
  <c r="E109" i="5"/>
  <c r="F109" i="5"/>
  <c r="G109" i="5"/>
  <c r="H109" i="5"/>
  <c r="D110" i="5"/>
  <c r="E110" i="5"/>
  <c r="F110" i="5"/>
  <c r="G110" i="5"/>
  <c r="H110" i="5"/>
  <c r="D111" i="5"/>
  <c r="E111" i="5"/>
  <c r="F111" i="5"/>
  <c r="G111" i="5"/>
  <c r="H111" i="5"/>
  <c r="D112" i="5"/>
  <c r="E112" i="5"/>
  <c r="F112" i="5"/>
  <c r="G112" i="5"/>
  <c r="H112" i="5"/>
  <c r="D113" i="5"/>
  <c r="E113" i="5"/>
  <c r="F113" i="5"/>
  <c r="G113" i="5"/>
  <c r="H113" i="5"/>
  <c r="D114" i="5"/>
  <c r="E114" i="5"/>
  <c r="F114" i="5"/>
  <c r="G114" i="5"/>
  <c r="H114" i="5"/>
  <c r="D115" i="5"/>
  <c r="E115" i="5"/>
  <c r="F115" i="5"/>
  <c r="G115" i="5"/>
  <c r="H115" i="5"/>
  <c r="D116" i="5"/>
  <c r="E116" i="5"/>
  <c r="F116" i="5"/>
  <c r="G116" i="5"/>
  <c r="H116" i="5"/>
  <c r="D117" i="5"/>
  <c r="E117" i="5"/>
  <c r="F117" i="5"/>
  <c r="G117" i="5"/>
  <c r="H117" i="5"/>
  <c r="D118" i="5"/>
  <c r="E118" i="5"/>
  <c r="F118" i="5"/>
  <c r="G118" i="5"/>
  <c r="H118" i="5"/>
  <c r="D119" i="5"/>
  <c r="E119" i="5"/>
  <c r="F119" i="5"/>
  <c r="G119" i="5"/>
  <c r="H119" i="5"/>
  <c r="D120" i="5"/>
  <c r="E120" i="5"/>
  <c r="F120" i="5"/>
  <c r="G120" i="5"/>
  <c r="H120" i="5"/>
  <c r="D121" i="5"/>
  <c r="E121" i="5"/>
  <c r="F121" i="5"/>
  <c r="G121" i="5"/>
  <c r="H121" i="5"/>
  <c r="D122" i="5"/>
  <c r="E122" i="5"/>
  <c r="F122" i="5"/>
  <c r="G122" i="5"/>
  <c r="H122" i="5"/>
  <c r="D123" i="5"/>
  <c r="E123" i="5"/>
  <c r="F123" i="5"/>
  <c r="G123" i="5"/>
  <c r="H123" i="5"/>
  <c r="D124" i="5"/>
  <c r="E124" i="5"/>
  <c r="F124" i="5"/>
  <c r="G124" i="5"/>
  <c r="H124" i="5"/>
  <c r="D125" i="5"/>
  <c r="E125" i="5"/>
  <c r="F125" i="5"/>
  <c r="G125" i="5"/>
  <c r="H125" i="5"/>
  <c r="D126" i="5"/>
  <c r="E126" i="5"/>
  <c r="F126" i="5"/>
  <c r="G126" i="5"/>
  <c r="H126" i="5"/>
  <c r="D127" i="5"/>
  <c r="E127" i="5"/>
  <c r="F127" i="5"/>
  <c r="G127" i="5"/>
  <c r="H127" i="5"/>
  <c r="D128" i="5"/>
  <c r="E128" i="5"/>
  <c r="F128" i="5"/>
  <c r="G128" i="5"/>
  <c r="H128" i="5"/>
  <c r="D129" i="5"/>
  <c r="E129" i="5"/>
  <c r="F129" i="5"/>
  <c r="G129" i="5"/>
  <c r="H129" i="5"/>
  <c r="D130" i="5"/>
  <c r="E130" i="5"/>
  <c r="F130" i="5"/>
  <c r="G130" i="5"/>
  <c r="H130" i="5"/>
  <c r="D131" i="5"/>
  <c r="E131" i="5"/>
  <c r="F131" i="5"/>
  <c r="G131" i="5"/>
  <c r="H131" i="5"/>
  <c r="D132" i="5"/>
  <c r="E132" i="5"/>
  <c r="F132" i="5"/>
  <c r="G132" i="5"/>
  <c r="H132" i="5"/>
  <c r="D133" i="5"/>
  <c r="E133" i="5"/>
  <c r="F133" i="5"/>
  <c r="G133" i="5"/>
  <c r="H133" i="5"/>
  <c r="D134" i="5"/>
  <c r="E134" i="5"/>
  <c r="F134" i="5"/>
  <c r="G134" i="5"/>
  <c r="H134" i="5"/>
  <c r="D135" i="5"/>
  <c r="E135" i="5"/>
  <c r="F135" i="5"/>
  <c r="G135" i="5"/>
  <c r="H135" i="5"/>
  <c r="D136" i="5"/>
  <c r="E136" i="5"/>
  <c r="F136" i="5"/>
  <c r="G136" i="5"/>
  <c r="H136" i="5"/>
  <c r="D137" i="5"/>
  <c r="E137" i="5"/>
  <c r="F137" i="5"/>
  <c r="G137" i="5"/>
  <c r="H137" i="5"/>
  <c r="D138" i="5"/>
  <c r="E138" i="5"/>
  <c r="F138" i="5"/>
  <c r="G138" i="5"/>
  <c r="H138" i="5"/>
  <c r="D139" i="5"/>
  <c r="E139" i="5"/>
  <c r="F139" i="5"/>
  <c r="G139" i="5"/>
  <c r="H139" i="5"/>
  <c r="D140" i="5"/>
  <c r="E140" i="5"/>
  <c r="F140" i="5"/>
  <c r="G140" i="5"/>
  <c r="H140" i="5"/>
  <c r="D141" i="5"/>
  <c r="E141" i="5"/>
  <c r="F141" i="5"/>
  <c r="G141" i="5"/>
  <c r="H141" i="5"/>
  <c r="D142" i="5"/>
  <c r="E142" i="5"/>
  <c r="F142" i="5"/>
  <c r="G142" i="5"/>
  <c r="H142" i="5"/>
  <c r="D143" i="5"/>
  <c r="E143" i="5"/>
  <c r="F143" i="5"/>
  <c r="G143" i="5"/>
  <c r="H143" i="5"/>
  <c r="D144" i="5"/>
  <c r="E144" i="5"/>
  <c r="F144" i="5"/>
  <c r="G144" i="5"/>
  <c r="H144" i="5"/>
  <c r="D145" i="5"/>
  <c r="E145" i="5"/>
  <c r="F145" i="5"/>
  <c r="G145" i="5"/>
  <c r="H145" i="5"/>
  <c r="D146" i="5"/>
  <c r="E146" i="5"/>
  <c r="F146" i="5"/>
  <c r="G146" i="5"/>
  <c r="H146" i="5"/>
  <c r="D147" i="5"/>
  <c r="E147" i="5"/>
  <c r="F147" i="5"/>
  <c r="G147" i="5"/>
  <c r="H147" i="5"/>
  <c r="D148" i="5"/>
  <c r="E148" i="5"/>
  <c r="F148" i="5"/>
  <c r="G148" i="5"/>
  <c r="H148" i="5"/>
  <c r="D149" i="5"/>
  <c r="E149" i="5"/>
  <c r="F149" i="5"/>
  <c r="G149" i="5"/>
  <c r="H149" i="5"/>
  <c r="D150" i="5"/>
  <c r="E150" i="5"/>
  <c r="F150" i="5"/>
  <c r="G150" i="5"/>
  <c r="H150" i="5"/>
  <c r="D151" i="5"/>
  <c r="E151" i="5"/>
  <c r="F151" i="5"/>
  <c r="G151" i="5"/>
  <c r="H151" i="5"/>
  <c r="D152" i="5"/>
  <c r="E152" i="5"/>
  <c r="F152" i="5"/>
  <c r="G152" i="5"/>
  <c r="H152" i="5"/>
  <c r="D153" i="5"/>
  <c r="E153" i="5"/>
  <c r="F153" i="5"/>
  <c r="G153" i="5"/>
  <c r="H153" i="5"/>
  <c r="D154" i="5"/>
  <c r="E154" i="5"/>
  <c r="F154" i="5"/>
  <c r="G154" i="5"/>
  <c r="H154" i="5"/>
  <c r="D155" i="5"/>
  <c r="E155" i="5"/>
  <c r="F155" i="5"/>
  <c r="G155" i="5"/>
  <c r="H155" i="5"/>
  <c r="D156" i="5"/>
  <c r="E156" i="5"/>
  <c r="F156" i="5"/>
  <c r="G156" i="5"/>
  <c r="H156" i="5"/>
  <c r="D157" i="5"/>
  <c r="E157" i="5"/>
  <c r="F157" i="5"/>
  <c r="G157" i="5"/>
  <c r="H157" i="5"/>
  <c r="D158" i="5"/>
  <c r="E158" i="5"/>
  <c r="F158" i="5"/>
  <c r="G158" i="5"/>
  <c r="H158" i="5"/>
  <c r="D159" i="5"/>
  <c r="E159" i="5"/>
  <c r="F159" i="5"/>
  <c r="G159" i="5"/>
  <c r="H159" i="5"/>
  <c r="D160" i="5"/>
  <c r="E160" i="5"/>
  <c r="F160" i="5"/>
  <c r="G160" i="5"/>
  <c r="H160" i="5"/>
  <c r="D161" i="5"/>
  <c r="E161" i="5"/>
  <c r="F161" i="5"/>
  <c r="G161" i="5"/>
  <c r="H161" i="5"/>
  <c r="D162" i="5"/>
  <c r="E162" i="5"/>
  <c r="F162" i="5"/>
  <c r="G162" i="5"/>
  <c r="H162" i="5"/>
  <c r="D163" i="5"/>
  <c r="E163" i="5"/>
  <c r="F163" i="5"/>
  <c r="G163" i="5"/>
  <c r="H163" i="5"/>
  <c r="D164" i="5"/>
  <c r="E164" i="5"/>
  <c r="F164" i="5"/>
  <c r="G164" i="5"/>
  <c r="H164" i="5"/>
  <c r="D165" i="5"/>
  <c r="E165" i="5"/>
  <c r="F165" i="5"/>
  <c r="G165" i="5"/>
  <c r="H165" i="5"/>
  <c r="D166" i="5"/>
  <c r="E166" i="5"/>
  <c r="F166" i="5"/>
  <c r="G166" i="5"/>
  <c r="H166" i="5"/>
  <c r="D167" i="5"/>
  <c r="E167" i="5"/>
  <c r="F167" i="5"/>
  <c r="G167" i="5"/>
  <c r="H167" i="5"/>
  <c r="D168" i="5"/>
  <c r="E168" i="5"/>
  <c r="F168" i="5"/>
  <c r="G168" i="5"/>
  <c r="H168" i="5"/>
  <c r="D169" i="5"/>
  <c r="E169" i="5"/>
  <c r="F169" i="5"/>
  <c r="G169" i="5"/>
  <c r="H169" i="5"/>
  <c r="D170" i="5"/>
  <c r="E170" i="5"/>
  <c r="F170" i="5"/>
  <c r="G170" i="5"/>
  <c r="H170" i="5"/>
  <c r="D171" i="5"/>
  <c r="E171" i="5"/>
  <c r="F171" i="5"/>
  <c r="G171" i="5"/>
  <c r="H171" i="5"/>
  <c r="D172" i="5"/>
  <c r="E172" i="5"/>
  <c r="F172" i="5"/>
  <c r="G172" i="5"/>
  <c r="H172" i="5"/>
  <c r="D173" i="5"/>
  <c r="E173" i="5"/>
  <c r="F173" i="5"/>
  <c r="G173" i="5"/>
  <c r="H173" i="5"/>
  <c r="D174" i="5"/>
  <c r="E174" i="5"/>
  <c r="F174" i="5"/>
  <c r="G174" i="5"/>
  <c r="H174" i="5"/>
  <c r="D175" i="5"/>
  <c r="E175" i="5"/>
  <c r="F175" i="5"/>
  <c r="G175" i="5"/>
  <c r="H175" i="5"/>
  <c r="D176" i="5"/>
  <c r="E176" i="5"/>
  <c r="F176" i="5"/>
  <c r="G176" i="5"/>
  <c r="H176" i="5"/>
  <c r="D177" i="5"/>
  <c r="E177" i="5"/>
  <c r="F177" i="5"/>
  <c r="G177" i="5"/>
  <c r="H177" i="5"/>
  <c r="D178" i="5"/>
  <c r="E178" i="5"/>
  <c r="F178" i="5"/>
  <c r="G178" i="5"/>
  <c r="H178" i="5"/>
  <c r="D179" i="5"/>
  <c r="E179" i="5"/>
  <c r="F179" i="5"/>
  <c r="G179" i="5"/>
  <c r="H179" i="5"/>
  <c r="D180" i="5"/>
  <c r="E180" i="5"/>
  <c r="F180" i="5"/>
  <c r="G180" i="5"/>
  <c r="H180" i="5"/>
  <c r="D181" i="5"/>
  <c r="E181" i="5"/>
  <c r="F181" i="5"/>
  <c r="G181" i="5"/>
  <c r="H181" i="5"/>
  <c r="D182" i="5"/>
  <c r="E182" i="5"/>
  <c r="F182" i="5"/>
  <c r="G182" i="5"/>
  <c r="H182" i="5"/>
  <c r="D183" i="5"/>
  <c r="E183" i="5"/>
  <c r="F183" i="5"/>
  <c r="G183" i="5"/>
  <c r="H183" i="5"/>
  <c r="D184" i="5"/>
  <c r="E184" i="5"/>
  <c r="F184" i="5"/>
  <c r="G184" i="5"/>
  <c r="H184" i="5"/>
  <c r="D185" i="5"/>
  <c r="E185" i="5"/>
  <c r="F185" i="5"/>
  <c r="G185" i="5"/>
  <c r="H185" i="5"/>
  <c r="D186" i="5"/>
  <c r="E186" i="5"/>
  <c r="F186" i="5"/>
  <c r="G186" i="5"/>
  <c r="H186" i="5"/>
  <c r="D187" i="5"/>
  <c r="E187" i="5"/>
  <c r="F187" i="5"/>
  <c r="G187" i="5"/>
  <c r="H187" i="5"/>
  <c r="D188" i="5"/>
  <c r="E188" i="5"/>
  <c r="F188" i="5"/>
  <c r="G188" i="5"/>
  <c r="H188" i="5"/>
  <c r="D189" i="5"/>
  <c r="E189" i="5"/>
  <c r="F189" i="5"/>
  <c r="G189" i="5"/>
  <c r="H189" i="5"/>
  <c r="D190" i="5"/>
  <c r="E190" i="5"/>
  <c r="F190" i="5"/>
  <c r="G190" i="5"/>
  <c r="H190" i="5"/>
  <c r="D191" i="5"/>
  <c r="E191" i="5"/>
  <c r="F191" i="5"/>
  <c r="G191" i="5"/>
  <c r="H191" i="5"/>
  <c r="D192" i="5"/>
  <c r="E192" i="5"/>
  <c r="F192" i="5"/>
  <c r="G192" i="5"/>
  <c r="H192" i="5"/>
  <c r="L193" i="5"/>
  <c r="K46" i="31" l="1"/>
  <c r="M46" i="31" s="1"/>
  <c r="I47" i="31"/>
  <c r="A48" i="31"/>
  <c r="P47" i="31"/>
  <c r="H47" i="31"/>
  <c r="D47" i="31"/>
  <c r="O47" i="31"/>
  <c r="C47" i="31"/>
  <c r="J47" i="31"/>
  <c r="B47" i="31"/>
  <c r="E47" i="31" s="1"/>
  <c r="G47" i="31" s="1"/>
  <c r="N47" i="31"/>
  <c r="Q47" i="31" s="1"/>
  <c r="S47" i="31" s="1"/>
  <c r="C202" i="5"/>
  <c r="C158" i="5"/>
  <c r="C266" i="5"/>
  <c r="C126" i="5"/>
  <c r="C218" i="5"/>
  <c r="C226" i="5"/>
  <c r="C234" i="5"/>
  <c r="C250" i="5"/>
  <c r="C258" i="5"/>
  <c r="C190" i="5"/>
  <c r="C282" i="5"/>
  <c r="C101" i="5"/>
  <c r="C133" i="5"/>
  <c r="C165" i="5"/>
  <c r="C199" i="5"/>
  <c r="C231" i="5"/>
  <c r="C263" i="5"/>
  <c r="C109" i="5"/>
  <c r="C141" i="5"/>
  <c r="C173" i="5"/>
  <c r="C207" i="5"/>
  <c r="C239" i="5"/>
  <c r="C271" i="5"/>
  <c r="C210" i="5"/>
  <c r="C242" i="5"/>
  <c r="C274" i="5"/>
  <c r="C117" i="5"/>
  <c r="C149" i="5"/>
  <c r="C181" i="5"/>
  <c r="C215" i="5"/>
  <c r="C247" i="5"/>
  <c r="C279" i="5"/>
  <c r="C125" i="5"/>
  <c r="C157" i="5"/>
  <c r="C189" i="5"/>
  <c r="C103" i="5"/>
  <c r="C111" i="5"/>
  <c r="C119" i="5"/>
  <c r="C127" i="5"/>
  <c r="C135" i="5"/>
  <c r="C143" i="5"/>
  <c r="C151" i="5"/>
  <c r="C159" i="5"/>
  <c r="C167" i="5"/>
  <c r="C175" i="5"/>
  <c r="C183" i="5"/>
  <c r="C191" i="5"/>
  <c r="C203" i="5"/>
  <c r="C211" i="5"/>
  <c r="C219" i="5"/>
  <c r="C227" i="5"/>
  <c r="C235" i="5"/>
  <c r="C243" i="5"/>
  <c r="C251" i="5"/>
  <c r="C259" i="5"/>
  <c r="C267" i="5"/>
  <c r="C275" i="5"/>
  <c r="C283" i="5"/>
  <c r="C104" i="5"/>
  <c r="C112" i="5"/>
  <c r="C120" i="5"/>
  <c r="C128" i="5"/>
  <c r="C136" i="5"/>
  <c r="C144" i="5"/>
  <c r="C152" i="5"/>
  <c r="C160" i="5"/>
  <c r="C168" i="5"/>
  <c r="C176" i="5"/>
  <c r="C184" i="5"/>
  <c r="C192" i="5"/>
  <c r="C204" i="5"/>
  <c r="C212" i="5"/>
  <c r="C220" i="5"/>
  <c r="C228" i="5"/>
  <c r="C236" i="5"/>
  <c r="C244" i="5"/>
  <c r="C252" i="5"/>
  <c r="C260" i="5"/>
  <c r="C268" i="5"/>
  <c r="C276" i="5"/>
  <c r="C284" i="5"/>
  <c r="C197" i="5"/>
  <c r="C205" i="5"/>
  <c r="C213" i="5"/>
  <c r="C221" i="5"/>
  <c r="C229" i="5"/>
  <c r="C237" i="5"/>
  <c r="C245" i="5"/>
  <c r="C253" i="5"/>
  <c r="C261" i="5"/>
  <c r="C269" i="5"/>
  <c r="C277" i="5"/>
  <c r="C285" i="5"/>
  <c r="H193" i="5"/>
  <c r="H290" i="5"/>
  <c r="F290" i="5"/>
  <c r="G290" i="5"/>
  <c r="G193" i="5"/>
  <c r="F193" i="5"/>
  <c r="L2009" i="26"/>
  <c r="L2008" i="26"/>
  <c r="L2007" i="26"/>
  <c r="L2006" i="26"/>
  <c r="L11" i="26"/>
  <c r="L10" i="26"/>
  <c r="L8" i="26"/>
  <c r="L7" i="26"/>
  <c r="L6" i="26"/>
  <c r="L5" i="26"/>
  <c r="L4" i="26"/>
  <c r="N48" i="31" l="1"/>
  <c r="J48" i="31"/>
  <c r="B48" i="31"/>
  <c r="I48" i="31"/>
  <c r="A49" i="31"/>
  <c r="P48" i="31"/>
  <c r="H48" i="31"/>
  <c r="D48" i="31"/>
  <c r="C48" i="31"/>
  <c r="O48" i="31"/>
  <c r="K47" i="31"/>
  <c r="M47" i="31" s="1"/>
  <c r="J2009" i="26"/>
  <c r="J2008" i="26"/>
  <c r="J2007" i="26"/>
  <c r="J2006" i="26"/>
  <c r="J2005" i="26"/>
  <c r="J2004" i="26"/>
  <c r="J2003" i="26"/>
  <c r="J2002" i="26"/>
  <c r="J2001" i="26"/>
  <c r="J2000" i="26"/>
  <c r="J1999" i="26"/>
  <c r="J1998" i="26"/>
  <c r="J1997" i="26"/>
  <c r="J1996" i="26"/>
  <c r="J1995" i="26"/>
  <c r="J1994" i="26"/>
  <c r="J1993" i="26"/>
  <c r="J1992" i="26"/>
  <c r="J1991" i="26"/>
  <c r="J1990" i="26"/>
  <c r="J1989" i="26"/>
  <c r="J1988" i="26"/>
  <c r="J1987" i="26"/>
  <c r="J1986" i="26"/>
  <c r="J1985" i="26"/>
  <c r="J1984" i="26"/>
  <c r="J1983" i="26"/>
  <c r="J1982" i="26"/>
  <c r="J1981" i="26"/>
  <c r="J1980" i="26"/>
  <c r="J1979" i="26"/>
  <c r="J1978" i="26"/>
  <c r="J1977" i="26"/>
  <c r="J1976" i="26"/>
  <c r="J1975" i="26"/>
  <c r="J1974" i="26"/>
  <c r="J1973" i="26"/>
  <c r="J1972" i="26"/>
  <c r="J1971" i="26"/>
  <c r="J1970" i="26"/>
  <c r="J1969" i="26"/>
  <c r="J1968" i="26"/>
  <c r="J1967" i="26"/>
  <c r="J1966" i="26"/>
  <c r="J1965" i="26"/>
  <c r="J1964" i="26"/>
  <c r="J1963" i="26"/>
  <c r="J1962" i="26"/>
  <c r="J1961" i="26"/>
  <c r="J1960" i="26"/>
  <c r="J1959" i="26"/>
  <c r="J1958" i="26"/>
  <c r="J1957" i="26"/>
  <c r="J1956" i="26"/>
  <c r="J1955" i="26"/>
  <c r="J1954" i="26"/>
  <c r="J1953" i="26"/>
  <c r="J1952" i="26"/>
  <c r="J1951" i="26"/>
  <c r="J1950" i="26"/>
  <c r="J1949" i="26"/>
  <c r="J1948" i="26"/>
  <c r="J1947" i="26"/>
  <c r="J1946" i="26"/>
  <c r="J1945" i="26"/>
  <c r="J1944" i="26"/>
  <c r="J1943" i="26"/>
  <c r="J1942" i="26"/>
  <c r="J1941" i="26"/>
  <c r="J1940" i="26"/>
  <c r="J1939" i="26"/>
  <c r="J1938" i="26"/>
  <c r="J1937" i="26"/>
  <c r="J1936" i="26"/>
  <c r="J1935" i="26"/>
  <c r="J1934" i="26"/>
  <c r="J1933" i="26"/>
  <c r="J1932" i="26"/>
  <c r="J1931" i="26"/>
  <c r="J1930" i="26"/>
  <c r="J1929" i="26"/>
  <c r="J1928" i="26"/>
  <c r="J1927" i="26"/>
  <c r="J1926" i="26"/>
  <c r="J1925" i="26"/>
  <c r="J1924" i="26"/>
  <c r="J1923" i="26"/>
  <c r="J1922" i="26"/>
  <c r="J1921" i="26"/>
  <c r="J1920" i="26"/>
  <c r="J1919" i="26"/>
  <c r="J1918" i="26"/>
  <c r="J1917" i="26"/>
  <c r="J1916" i="26"/>
  <c r="J1915" i="26"/>
  <c r="J1914" i="26"/>
  <c r="J1913" i="26"/>
  <c r="J1912" i="26"/>
  <c r="J1911" i="26"/>
  <c r="J1910" i="26"/>
  <c r="J1909" i="26"/>
  <c r="J1908" i="26"/>
  <c r="J1907" i="26"/>
  <c r="J1906" i="26"/>
  <c r="J1905" i="26"/>
  <c r="J1904" i="26"/>
  <c r="J1903" i="26"/>
  <c r="J1902" i="26"/>
  <c r="J1901" i="26"/>
  <c r="J1900" i="26"/>
  <c r="J1899" i="26"/>
  <c r="J1898" i="26"/>
  <c r="J1897" i="26"/>
  <c r="J1896" i="26"/>
  <c r="J1895" i="26"/>
  <c r="J1894" i="26"/>
  <c r="J1893" i="26"/>
  <c r="J1892" i="26"/>
  <c r="J1891" i="26"/>
  <c r="J1890" i="26"/>
  <c r="J1889" i="26"/>
  <c r="J1888" i="26"/>
  <c r="J1887" i="26"/>
  <c r="J1886" i="26"/>
  <c r="J1885" i="26"/>
  <c r="J1884" i="26"/>
  <c r="J1883" i="26"/>
  <c r="J1882" i="26"/>
  <c r="J1881" i="26"/>
  <c r="J1880" i="26"/>
  <c r="J1879" i="26"/>
  <c r="J1878" i="26"/>
  <c r="J1877" i="26"/>
  <c r="J1876" i="26"/>
  <c r="J1875" i="26"/>
  <c r="J1874" i="26"/>
  <c r="J1873" i="26"/>
  <c r="J1872" i="26"/>
  <c r="J1871" i="26"/>
  <c r="J1870" i="26"/>
  <c r="J1869" i="26"/>
  <c r="J1868" i="26"/>
  <c r="J1867" i="26"/>
  <c r="J1866" i="26"/>
  <c r="J1865" i="26"/>
  <c r="J1864" i="26"/>
  <c r="J1863" i="26"/>
  <c r="J1862" i="26"/>
  <c r="J1861" i="26"/>
  <c r="J1860" i="26"/>
  <c r="J1859" i="26"/>
  <c r="J1858" i="26"/>
  <c r="J1857" i="26"/>
  <c r="J1856" i="26"/>
  <c r="J1855" i="26"/>
  <c r="J1854" i="26"/>
  <c r="J1853" i="26"/>
  <c r="J1852" i="26"/>
  <c r="J1851" i="26"/>
  <c r="J1850" i="26"/>
  <c r="J1849" i="26"/>
  <c r="J1848" i="26"/>
  <c r="J1847" i="26"/>
  <c r="J1846" i="26"/>
  <c r="J1845" i="26"/>
  <c r="J1844" i="26"/>
  <c r="J1843" i="26"/>
  <c r="J1842" i="26"/>
  <c r="J1841" i="26"/>
  <c r="J1840" i="26"/>
  <c r="J1839" i="26"/>
  <c r="J1838" i="26"/>
  <c r="J1837" i="26"/>
  <c r="J1836" i="26"/>
  <c r="J1835" i="26"/>
  <c r="J1834" i="26"/>
  <c r="J1833" i="26"/>
  <c r="J1832" i="26"/>
  <c r="J1831" i="26"/>
  <c r="J1830" i="26"/>
  <c r="J1829" i="26"/>
  <c r="J1828" i="26"/>
  <c r="J1827" i="26"/>
  <c r="J1826" i="26"/>
  <c r="J1825" i="26"/>
  <c r="J1824" i="26"/>
  <c r="J1823" i="26"/>
  <c r="J1822" i="26"/>
  <c r="J1821" i="26"/>
  <c r="J1820" i="26"/>
  <c r="J1819" i="26"/>
  <c r="J1818" i="26"/>
  <c r="J1817" i="26"/>
  <c r="J1816" i="26"/>
  <c r="J1815" i="26"/>
  <c r="J1814" i="26"/>
  <c r="J1813" i="26"/>
  <c r="J1812" i="26"/>
  <c r="J1811" i="26"/>
  <c r="J1810" i="26"/>
  <c r="J1809" i="26"/>
  <c r="J1808" i="26"/>
  <c r="J1807" i="26"/>
  <c r="J1806" i="26"/>
  <c r="J1805" i="26"/>
  <c r="J1804" i="26"/>
  <c r="J1803" i="26"/>
  <c r="J1802" i="26"/>
  <c r="J1801" i="26"/>
  <c r="J1800" i="26"/>
  <c r="J1799" i="26"/>
  <c r="J1798" i="26"/>
  <c r="J1797" i="26"/>
  <c r="J1796" i="26"/>
  <c r="J1795" i="26"/>
  <c r="J1794" i="26"/>
  <c r="J1793" i="26"/>
  <c r="J1792" i="26"/>
  <c r="J1791" i="26"/>
  <c r="J1790" i="26"/>
  <c r="J1789" i="26"/>
  <c r="J1788" i="26"/>
  <c r="J1787" i="26"/>
  <c r="J1786" i="26"/>
  <c r="J1785" i="26"/>
  <c r="J1784" i="26"/>
  <c r="J1783" i="26"/>
  <c r="J1782" i="26"/>
  <c r="J1781" i="26"/>
  <c r="J1780" i="26"/>
  <c r="J1779" i="26"/>
  <c r="J1778" i="26"/>
  <c r="J1777" i="26"/>
  <c r="J1776" i="26"/>
  <c r="J1775" i="26"/>
  <c r="J1774" i="26"/>
  <c r="J1773" i="26"/>
  <c r="J1772" i="26"/>
  <c r="J1771" i="26"/>
  <c r="J1770" i="26"/>
  <c r="J1769" i="26"/>
  <c r="J1768" i="26"/>
  <c r="J1767" i="26"/>
  <c r="J1766" i="26"/>
  <c r="J1765" i="26"/>
  <c r="J1764" i="26"/>
  <c r="J1763" i="26"/>
  <c r="J1762" i="26"/>
  <c r="J1761" i="26"/>
  <c r="J1760" i="26"/>
  <c r="J1759" i="26"/>
  <c r="J1758" i="26"/>
  <c r="J1757" i="26"/>
  <c r="J1756" i="26"/>
  <c r="J1755" i="26"/>
  <c r="J1754" i="26"/>
  <c r="J1753" i="26"/>
  <c r="J1752" i="26"/>
  <c r="J1751" i="26"/>
  <c r="J1750" i="26"/>
  <c r="J1749" i="26"/>
  <c r="J1748" i="26"/>
  <c r="J1747" i="26"/>
  <c r="J1746" i="26"/>
  <c r="J1745" i="26"/>
  <c r="J1744" i="26"/>
  <c r="J1743" i="26"/>
  <c r="J1742" i="26"/>
  <c r="J1741" i="26"/>
  <c r="J1740" i="26"/>
  <c r="J1739" i="26"/>
  <c r="J1738" i="26"/>
  <c r="J1737" i="26"/>
  <c r="J1736" i="26"/>
  <c r="J1735" i="26"/>
  <c r="J1734" i="26"/>
  <c r="J1733" i="26"/>
  <c r="J1732" i="26"/>
  <c r="J1731" i="26"/>
  <c r="J1730" i="26"/>
  <c r="J1729" i="26"/>
  <c r="J1728" i="26"/>
  <c r="J1727" i="26"/>
  <c r="J1726" i="26"/>
  <c r="J1725" i="26"/>
  <c r="J1724" i="26"/>
  <c r="J1723" i="26"/>
  <c r="J1722" i="26"/>
  <c r="J1721" i="26"/>
  <c r="J1720" i="26"/>
  <c r="J1719" i="26"/>
  <c r="J1718" i="26"/>
  <c r="J1717" i="26"/>
  <c r="J1716" i="26"/>
  <c r="J1715" i="26"/>
  <c r="J1714" i="26"/>
  <c r="J1713" i="26"/>
  <c r="J1712" i="26"/>
  <c r="J1711" i="26"/>
  <c r="J1710" i="26"/>
  <c r="J1709" i="26"/>
  <c r="J1708" i="26"/>
  <c r="J1707" i="26"/>
  <c r="J1706" i="26"/>
  <c r="J1705" i="26"/>
  <c r="J1704" i="26"/>
  <c r="J1703" i="26"/>
  <c r="J1702" i="26"/>
  <c r="J1701" i="26"/>
  <c r="J1700" i="26"/>
  <c r="J1699" i="26"/>
  <c r="J1698" i="26"/>
  <c r="J1697" i="26"/>
  <c r="J1696" i="26"/>
  <c r="J1695" i="26"/>
  <c r="J1694" i="26"/>
  <c r="J1693" i="26"/>
  <c r="J1692" i="26"/>
  <c r="J1691" i="26"/>
  <c r="J1690" i="26"/>
  <c r="J1689" i="26"/>
  <c r="J1688" i="26"/>
  <c r="J1687" i="26"/>
  <c r="J1686" i="26"/>
  <c r="J1685" i="26"/>
  <c r="J1684" i="26"/>
  <c r="J1683" i="26"/>
  <c r="J1682" i="26"/>
  <c r="J1681" i="26"/>
  <c r="J1680" i="26"/>
  <c r="J1679" i="26"/>
  <c r="J1678" i="26"/>
  <c r="J1677" i="26"/>
  <c r="J1676" i="26"/>
  <c r="J1675" i="26"/>
  <c r="J1674" i="26"/>
  <c r="J1673" i="26"/>
  <c r="J1672" i="26"/>
  <c r="J1671" i="26"/>
  <c r="J1670" i="26"/>
  <c r="J1669" i="26"/>
  <c r="J1668" i="26"/>
  <c r="J1667" i="26"/>
  <c r="J1666" i="26"/>
  <c r="J1665" i="26"/>
  <c r="J1664" i="26"/>
  <c r="J1663" i="26"/>
  <c r="J1662" i="26"/>
  <c r="J1661" i="26"/>
  <c r="J1660" i="26"/>
  <c r="J1659" i="26"/>
  <c r="J1658" i="26"/>
  <c r="J1657" i="26"/>
  <c r="J1656" i="26"/>
  <c r="J1655" i="26"/>
  <c r="J1654" i="26"/>
  <c r="J1653" i="26"/>
  <c r="J1652" i="26"/>
  <c r="J1651" i="26"/>
  <c r="J1650" i="26"/>
  <c r="J1649" i="26"/>
  <c r="J1648" i="26"/>
  <c r="J1647" i="26"/>
  <c r="J1646" i="26"/>
  <c r="J1645" i="26"/>
  <c r="J1644" i="26"/>
  <c r="J1643" i="26"/>
  <c r="J1642" i="26"/>
  <c r="J1641" i="26"/>
  <c r="J1640" i="26"/>
  <c r="J1639" i="26"/>
  <c r="J1638" i="26"/>
  <c r="J1637" i="26"/>
  <c r="J1636" i="26"/>
  <c r="J1635" i="26"/>
  <c r="J1634" i="26"/>
  <c r="J1633" i="26"/>
  <c r="J1632" i="26"/>
  <c r="J1631" i="26"/>
  <c r="J1630" i="26"/>
  <c r="J1629" i="26"/>
  <c r="J1628" i="26"/>
  <c r="J1627" i="26"/>
  <c r="J1626" i="26"/>
  <c r="J1625" i="26"/>
  <c r="J1624" i="26"/>
  <c r="J1623" i="26"/>
  <c r="J1622" i="26"/>
  <c r="J1621" i="26"/>
  <c r="J1620" i="26"/>
  <c r="J1619" i="26"/>
  <c r="J1618" i="26"/>
  <c r="J1617" i="26"/>
  <c r="J1616" i="26"/>
  <c r="J1615" i="26"/>
  <c r="J1614" i="26"/>
  <c r="J1613" i="26"/>
  <c r="J1612" i="26"/>
  <c r="J1611" i="26"/>
  <c r="J1610" i="26"/>
  <c r="J1609" i="26"/>
  <c r="J1608" i="26"/>
  <c r="J1607" i="26"/>
  <c r="J1606" i="26"/>
  <c r="J1605" i="26"/>
  <c r="J1604" i="26"/>
  <c r="J1603" i="26"/>
  <c r="J1602" i="26"/>
  <c r="J1601" i="26"/>
  <c r="J1600" i="26"/>
  <c r="J1599" i="26"/>
  <c r="J1598" i="26"/>
  <c r="J1597" i="26"/>
  <c r="J1596" i="26"/>
  <c r="J1595" i="26"/>
  <c r="J1594" i="26"/>
  <c r="J1593" i="26"/>
  <c r="J1592" i="26"/>
  <c r="J1591" i="26"/>
  <c r="J1590" i="26"/>
  <c r="J1589" i="26"/>
  <c r="J1588" i="26"/>
  <c r="J1587" i="26"/>
  <c r="J1586" i="26"/>
  <c r="J1585" i="26"/>
  <c r="J1584" i="26"/>
  <c r="J1583" i="26"/>
  <c r="J1582" i="26"/>
  <c r="J1581" i="26"/>
  <c r="J1580" i="26"/>
  <c r="J1579" i="26"/>
  <c r="J1578" i="26"/>
  <c r="J1577" i="26"/>
  <c r="J1576" i="26"/>
  <c r="J1575" i="26"/>
  <c r="J1574" i="26"/>
  <c r="J1573" i="26"/>
  <c r="J1572" i="26"/>
  <c r="J1571" i="26"/>
  <c r="J1570" i="26"/>
  <c r="J1569" i="26"/>
  <c r="J1568" i="26"/>
  <c r="J1567" i="26"/>
  <c r="J1566" i="26"/>
  <c r="J1565" i="26"/>
  <c r="J1564" i="26"/>
  <c r="J1563" i="26"/>
  <c r="J1562" i="26"/>
  <c r="J1561" i="26"/>
  <c r="J1560" i="26"/>
  <c r="J1559" i="26"/>
  <c r="J1558" i="26"/>
  <c r="J1557" i="26"/>
  <c r="J1556" i="26"/>
  <c r="J1555" i="26"/>
  <c r="J1554" i="26"/>
  <c r="J1553" i="26"/>
  <c r="J1552" i="26"/>
  <c r="J1551" i="26"/>
  <c r="J1550" i="26"/>
  <c r="J1549" i="26"/>
  <c r="J1548" i="26"/>
  <c r="J1547" i="26"/>
  <c r="J1546" i="26"/>
  <c r="J1545" i="26"/>
  <c r="J1544" i="26"/>
  <c r="J1543" i="26"/>
  <c r="J1542" i="26"/>
  <c r="J1541" i="26"/>
  <c r="J1540" i="26"/>
  <c r="J1539" i="26"/>
  <c r="J1538" i="26"/>
  <c r="J1537" i="26"/>
  <c r="J1536" i="26"/>
  <c r="J1535" i="26"/>
  <c r="J1534" i="26"/>
  <c r="J1533" i="26"/>
  <c r="J1532" i="26"/>
  <c r="J1531" i="26"/>
  <c r="J1530" i="26"/>
  <c r="J1529" i="26"/>
  <c r="J1528" i="26"/>
  <c r="J1527" i="26"/>
  <c r="J1526" i="26"/>
  <c r="J1525" i="26"/>
  <c r="J1524" i="26"/>
  <c r="J1523" i="26"/>
  <c r="J1522" i="26"/>
  <c r="J1521" i="26"/>
  <c r="J1520" i="26"/>
  <c r="J1519" i="26"/>
  <c r="J1518" i="26"/>
  <c r="J1517" i="26"/>
  <c r="J1516" i="26"/>
  <c r="J1515" i="26"/>
  <c r="J1514" i="26"/>
  <c r="J1513" i="26"/>
  <c r="J1512" i="26"/>
  <c r="J1511" i="26"/>
  <c r="J1510" i="26"/>
  <c r="J1509" i="26"/>
  <c r="J1508" i="26"/>
  <c r="J1507" i="26"/>
  <c r="J1506" i="26"/>
  <c r="J1505" i="26"/>
  <c r="J1504" i="26"/>
  <c r="J1503" i="26"/>
  <c r="J1502" i="26"/>
  <c r="J1501" i="26"/>
  <c r="J1500" i="26"/>
  <c r="J1499" i="26"/>
  <c r="J1498" i="26"/>
  <c r="J1497" i="26"/>
  <c r="J1496" i="26"/>
  <c r="J1495" i="26"/>
  <c r="J1494" i="26"/>
  <c r="J1493" i="26"/>
  <c r="J1492" i="26"/>
  <c r="J1491" i="26"/>
  <c r="J1490" i="26"/>
  <c r="J1489" i="26"/>
  <c r="J1488" i="26"/>
  <c r="J1487" i="26"/>
  <c r="J1486" i="26"/>
  <c r="J1485" i="26"/>
  <c r="J1484" i="26"/>
  <c r="J1483" i="26"/>
  <c r="J1482" i="26"/>
  <c r="J1481" i="26"/>
  <c r="J1480" i="26"/>
  <c r="J1479" i="26"/>
  <c r="J1478" i="26"/>
  <c r="J1477" i="26"/>
  <c r="J1476" i="26"/>
  <c r="J1475" i="26"/>
  <c r="J1474" i="26"/>
  <c r="J1473" i="26"/>
  <c r="J1472" i="26"/>
  <c r="J1471" i="26"/>
  <c r="J1470" i="26"/>
  <c r="J1469" i="26"/>
  <c r="J1468" i="26"/>
  <c r="J1467" i="26"/>
  <c r="J1466" i="26"/>
  <c r="J1465" i="26"/>
  <c r="J1464" i="26"/>
  <c r="J1463" i="26"/>
  <c r="J1462" i="26"/>
  <c r="J1461" i="26"/>
  <c r="J1460" i="26"/>
  <c r="J1459" i="26"/>
  <c r="J1458" i="26"/>
  <c r="J1457" i="26"/>
  <c r="J1456" i="26"/>
  <c r="J1455" i="26"/>
  <c r="J1454" i="26"/>
  <c r="J1453" i="26"/>
  <c r="J1452" i="26"/>
  <c r="J1451" i="26"/>
  <c r="J1450" i="26"/>
  <c r="J1449" i="26"/>
  <c r="J1448" i="26"/>
  <c r="J1447" i="26"/>
  <c r="J1446" i="26"/>
  <c r="J1445" i="26"/>
  <c r="J1444" i="26"/>
  <c r="J1443" i="26"/>
  <c r="J1442" i="26"/>
  <c r="J1441" i="26"/>
  <c r="J1440" i="26"/>
  <c r="J1439" i="26"/>
  <c r="J1438" i="26"/>
  <c r="J1437" i="26"/>
  <c r="J1436" i="26"/>
  <c r="J1435" i="26"/>
  <c r="J1434" i="26"/>
  <c r="J1433" i="26"/>
  <c r="J1432" i="26"/>
  <c r="J1431" i="26"/>
  <c r="J1430" i="26"/>
  <c r="J1429" i="26"/>
  <c r="J1428" i="26"/>
  <c r="J1427" i="26"/>
  <c r="J1426" i="26"/>
  <c r="J1425" i="26"/>
  <c r="J1424" i="26"/>
  <c r="J1423" i="26"/>
  <c r="J1422" i="26"/>
  <c r="J1421" i="26"/>
  <c r="J1420" i="26"/>
  <c r="J1419" i="26"/>
  <c r="J1418" i="26"/>
  <c r="J1417" i="26"/>
  <c r="J1416" i="26"/>
  <c r="J1415" i="26"/>
  <c r="J1414" i="26"/>
  <c r="J1413" i="26"/>
  <c r="J1412" i="26"/>
  <c r="J1411" i="26"/>
  <c r="J1410" i="26"/>
  <c r="J1409" i="26"/>
  <c r="J1408" i="26"/>
  <c r="J1407" i="26"/>
  <c r="J1406" i="26"/>
  <c r="J1405" i="26"/>
  <c r="J1404" i="26"/>
  <c r="J1403" i="26"/>
  <c r="J1402" i="26"/>
  <c r="J1401" i="26"/>
  <c r="J1400" i="26"/>
  <c r="J1399" i="26"/>
  <c r="J1398" i="26"/>
  <c r="J1397" i="26"/>
  <c r="J1396" i="26"/>
  <c r="J1395" i="26"/>
  <c r="J1394" i="26"/>
  <c r="J1393" i="26"/>
  <c r="J1392" i="26"/>
  <c r="J1391" i="26"/>
  <c r="J1390" i="26"/>
  <c r="J1389" i="26"/>
  <c r="J1388" i="26"/>
  <c r="J1387" i="26"/>
  <c r="J1386" i="26"/>
  <c r="J1385" i="26"/>
  <c r="J1384" i="26"/>
  <c r="J1383" i="26"/>
  <c r="J1382" i="26"/>
  <c r="J1381" i="26"/>
  <c r="J1380" i="26"/>
  <c r="J1379" i="26"/>
  <c r="J1378" i="26"/>
  <c r="J1377" i="26"/>
  <c r="J1376" i="26"/>
  <c r="J1375" i="26"/>
  <c r="J1374" i="26"/>
  <c r="J1373" i="26"/>
  <c r="J1372" i="26"/>
  <c r="J1371" i="26"/>
  <c r="J1370" i="26"/>
  <c r="J1369" i="26"/>
  <c r="J1368" i="26"/>
  <c r="J1367" i="26"/>
  <c r="J1366" i="26"/>
  <c r="J1365" i="26"/>
  <c r="J1364" i="26"/>
  <c r="J1363" i="26"/>
  <c r="J1362" i="26"/>
  <c r="J1361" i="26"/>
  <c r="J1360" i="26"/>
  <c r="J1359" i="26"/>
  <c r="J1358" i="26"/>
  <c r="J1357" i="26"/>
  <c r="J1356" i="26"/>
  <c r="J1355" i="26"/>
  <c r="J1354" i="26"/>
  <c r="J1353" i="26"/>
  <c r="J1352" i="26"/>
  <c r="J1351" i="26"/>
  <c r="J1350" i="26"/>
  <c r="J1349" i="26"/>
  <c r="J1348" i="26"/>
  <c r="J1347" i="26"/>
  <c r="J1346" i="26"/>
  <c r="J1345" i="26"/>
  <c r="J1344" i="26"/>
  <c r="J1343" i="26"/>
  <c r="J1342" i="26"/>
  <c r="J1341" i="26"/>
  <c r="J1340" i="26"/>
  <c r="J1339" i="26"/>
  <c r="J1338" i="26"/>
  <c r="J1337" i="26"/>
  <c r="J1336" i="26"/>
  <c r="J1335" i="26"/>
  <c r="J1334" i="26"/>
  <c r="J1333" i="26"/>
  <c r="J1332" i="26"/>
  <c r="J1331" i="26"/>
  <c r="J1330" i="26"/>
  <c r="J1329" i="26"/>
  <c r="J1328" i="26"/>
  <c r="J1327" i="26"/>
  <c r="J1326" i="26"/>
  <c r="J1325" i="26"/>
  <c r="J1324" i="26"/>
  <c r="J1323" i="26"/>
  <c r="J1322" i="26"/>
  <c r="J1321" i="26"/>
  <c r="J1320" i="26"/>
  <c r="J1319" i="26"/>
  <c r="J1318" i="26"/>
  <c r="J1317" i="26"/>
  <c r="J1316" i="26"/>
  <c r="J1315" i="26"/>
  <c r="J1314" i="26"/>
  <c r="J1313" i="26"/>
  <c r="J1312" i="26"/>
  <c r="J1311" i="26"/>
  <c r="J1310" i="26"/>
  <c r="J1309" i="26"/>
  <c r="J1308" i="26"/>
  <c r="J1307" i="26"/>
  <c r="J1306" i="26"/>
  <c r="J1305" i="26"/>
  <c r="J1304" i="26"/>
  <c r="J1303" i="26"/>
  <c r="J1302" i="26"/>
  <c r="J1301" i="26"/>
  <c r="J1300" i="26"/>
  <c r="J1299" i="26"/>
  <c r="J1298" i="26"/>
  <c r="J1297" i="26"/>
  <c r="J1296" i="26"/>
  <c r="J1295" i="26"/>
  <c r="J1294" i="26"/>
  <c r="J1293" i="26"/>
  <c r="J1292" i="26"/>
  <c r="J1291" i="26"/>
  <c r="J1290" i="26"/>
  <c r="J1289" i="26"/>
  <c r="J1288" i="26"/>
  <c r="J1287" i="26"/>
  <c r="J1286" i="26"/>
  <c r="J1285" i="26"/>
  <c r="J1284" i="26"/>
  <c r="J1283" i="26"/>
  <c r="J1282" i="26"/>
  <c r="J1281" i="26"/>
  <c r="J1280" i="26"/>
  <c r="J1279" i="26"/>
  <c r="J1278" i="26"/>
  <c r="J1277" i="26"/>
  <c r="J1276" i="26"/>
  <c r="J1275" i="26"/>
  <c r="J1274" i="26"/>
  <c r="J1273" i="26"/>
  <c r="J1272" i="26"/>
  <c r="J1271" i="26"/>
  <c r="J1270" i="26"/>
  <c r="J1269" i="26"/>
  <c r="J1268" i="26"/>
  <c r="J1267" i="26"/>
  <c r="J1266" i="26"/>
  <c r="J1265" i="26"/>
  <c r="J1264" i="26"/>
  <c r="J1263" i="26"/>
  <c r="J1262" i="26"/>
  <c r="J1261" i="26"/>
  <c r="J1260" i="26"/>
  <c r="J1259" i="26"/>
  <c r="J1258" i="26"/>
  <c r="J1257" i="26"/>
  <c r="J1256" i="26"/>
  <c r="J1255" i="26"/>
  <c r="J1254" i="26"/>
  <c r="J1253" i="26"/>
  <c r="J1252" i="26"/>
  <c r="J1251" i="26"/>
  <c r="J1250" i="26"/>
  <c r="J1249" i="26"/>
  <c r="J1248" i="26"/>
  <c r="J1247" i="26"/>
  <c r="J1246" i="26"/>
  <c r="J1245" i="26"/>
  <c r="J1244" i="26"/>
  <c r="J1243" i="26"/>
  <c r="J1242" i="26"/>
  <c r="J1241" i="26"/>
  <c r="J1240" i="26"/>
  <c r="J1239" i="26"/>
  <c r="J1238" i="26"/>
  <c r="J1237" i="26"/>
  <c r="J1236" i="26"/>
  <c r="J1235" i="26"/>
  <c r="J1234" i="26"/>
  <c r="J1233" i="26"/>
  <c r="J1232" i="26"/>
  <c r="J1231" i="26"/>
  <c r="J1230" i="26"/>
  <c r="J1229" i="26"/>
  <c r="J1228" i="26"/>
  <c r="J1227" i="26"/>
  <c r="J1226" i="26"/>
  <c r="J1225" i="26"/>
  <c r="J1224" i="26"/>
  <c r="J1223" i="26"/>
  <c r="J1222" i="26"/>
  <c r="J1221" i="26"/>
  <c r="J1220" i="26"/>
  <c r="J1219" i="26"/>
  <c r="J1218" i="26"/>
  <c r="J1217" i="26"/>
  <c r="J1216" i="26"/>
  <c r="J1215" i="26"/>
  <c r="J1214" i="26"/>
  <c r="J1213" i="26"/>
  <c r="J1212" i="26"/>
  <c r="J1211" i="26"/>
  <c r="J1210" i="26"/>
  <c r="J1209" i="26"/>
  <c r="J1208" i="26"/>
  <c r="J1207" i="26"/>
  <c r="J1206" i="26"/>
  <c r="J1205" i="26"/>
  <c r="J1204" i="26"/>
  <c r="J1203" i="26"/>
  <c r="J1202" i="26"/>
  <c r="J1201" i="26"/>
  <c r="J1200" i="26"/>
  <c r="J1199" i="26"/>
  <c r="J1198" i="26"/>
  <c r="J1197" i="26"/>
  <c r="J1196" i="26"/>
  <c r="J1195" i="26"/>
  <c r="J1194" i="26"/>
  <c r="J1193" i="26"/>
  <c r="J1192" i="26"/>
  <c r="J1191" i="26"/>
  <c r="J1190" i="26"/>
  <c r="J1189" i="26"/>
  <c r="J1188" i="26"/>
  <c r="J1187" i="26"/>
  <c r="J1186" i="26"/>
  <c r="J1185" i="26"/>
  <c r="J1184" i="26"/>
  <c r="J1183" i="26"/>
  <c r="J1182" i="26"/>
  <c r="J1181" i="26"/>
  <c r="J1180" i="26"/>
  <c r="J1179" i="26"/>
  <c r="J1178" i="26"/>
  <c r="J1177" i="26"/>
  <c r="J1176" i="26"/>
  <c r="J1175" i="26"/>
  <c r="J1174" i="26"/>
  <c r="J1173" i="26"/>
  <c r="J1172" i="26"/>
  <c r="J1171" i="26"/>
  <c r="J1170" i="26"/>
  <c r="J1169" i="26"/>
  <c r="J1168" i="26"/>
  <c r="J1167" i="26"/>
  <c r="J1166" i="26"/>
  <c r="J1165" i="26"/>
  <c r="J1164" i="26"/>
  <c r="J1163" i="26"/>
  <c r="J1162" i="26"/>
  <c r="J1161" i="26"/>
  <c r="J1160" i="26"/>
  <c r="J1159" i="26"/>
  <c r="J1158" i="26"/>
  <c r="J1157" i="26"/>
  <c r="J1156" i="26"/>
  <c r="J1155" i="26"/>
  <c r="J1154" i="26"/>
  <c r="J1153" i="26"/>
  <c r="J1152" i="26"/>
  <c r="J1151" i="26"/>
  <c r="J1150" i="26"/>
  <c r="J1149" i="26"/>
  <c r="J1148" i="26"/>
  <c r="J1147" i="26"/>
  <c r="J1146" i="26"/>
  <c r="J1145" i="26"/>
  <c r="J1144" i="26"/>
  <c r="J1143" i="26"/>
  <c r="J1142" i="26"/>
  <c r="J1141" i="26"/>
  <c r="J1140" i="26"/>
  <c r="J1139" i="26"/>
  <c r="J1138" i="26"/>
  <c r="J1137" i="26"/>
  <c r="J1136" i="26"/>
  <c r="J1135" i="26"/>
  <c r="J1134" i="26"/>
  <c r="J1133" i="26"/>
  <c r="J1132" i="26"/>
  <c r="J1131" i="26"/>
  <c r="J1130" i="26"/>
  <c r="J1129" i="26"/>
  <c r="J1128" i="26"/>
  <c r="J1127" i="26"/>
  <c r="J1126" i="26"/>
  <c r="J1125" i="26"/>
  <c r="J1124" i="26"/>
  <c r="J1123" i="26"/>
  <c r="J1122" i="26"/>
  <c r="J1121" i="26"/>
  <c r="J1120" i="26"/>
  <c r="J1119" i="26"/>
  <c r="J1118" i="26"/>
  <c r="J1117" i="26"/>
  <c r="J1116" i="26"/>
  <c r="J1115" i="26"/>
  <c r="J1114" i="26"/>
  <c r="J1113" i="26"/>
  <c r="J1112" i="26"/>
  <c r="J1111" i="26"/>
  <c r="J1110" i="26"/>
  <c r="J1109" i="26"/>
  <c r="J1108" i="26"/>
  <c r="J1107" i="26"/>
  <c r="J1106" i="26"/>
  <c r="J1105" i="26"/>
  <c r="J1104" i="26"/>
  <c r="J1103" i="26"/>
  <c r="J1102" i="26"/>
  <c r="J1101" i="26"/>
  <c r="J1100" i="26"/>
  <c r="J1099" i="26"/>
  <c r="J1098" i="26"/>
  <c r="J1097" i="26"/>
  <c r="J1096" i="26"/>
  <c r="J1095" i="26"/>
  <c r="J1094" i="26"/>
  <c r="J1093" i="26"/>
  <c r="J1092" i="26"/>
  <c r="J1091" i="26"/>
  <c r="J1090" i="26"/>
  <c r="J1089" i="26"/>
  <c r="J1088" i="26"/>
  <c r="J1087" i="26"/>
  <c r="J1086" i="26"/>
  <c r="J1085" i="26"/>
  <c r="J1084" i="26"/>
  <c r="J1083" i="26"/>
  <c r="J1082" i="26"/>
  <c r="J1081" i="26"/>
  <c r="J1080" i="26"/>
  <c r="J1079" i="26"/>
  <c r="J1078" i="26"/>
  <c r="J1077" i="26"/>
  <c r="J1076" i="26"/>
  <c r="J1075" i="26"/>
  <c r="J1074" i="26"/>
  <c r="J1073" i="26"/>
  <c r="J1072" i="26"/>
  <c r="J1071" i="26"/>
  <c r="J1070" i="26"/>
  <c r="J1069" i="26"/>
  <c r="J1068" i="26"/>
  <c r="J1067" i="26"/>
  <c r="J1066" i="26"/>
  <c r="J1065" i="26"/>
  <c r="J1064" i="26"/>
  <c r="J1063" i="26"/>
  <c r="J1062" i="26"/>
  <c r="J1061" i="26"/>
  <c r="J1060" i="26"/>
  <c r="J1059" i="26"/>
  <c r="J1058" i="26"/>
  <c r="J1057" i="26"/>
  <c r="J1056" i="26"/>
  <c r="J1055" i="26"/>
  <c r="J1054" i="26"/>
  <c r="J1053" i="26"/>
  <c r="J1052" i="26"/>
  <c r="J1051" i="26"/>
  <c r="J1050" i="26"/>
  <c r="J1049" i="26"/>
  <c r="J1048" i="26"/>
  <c r="J1047" i="26"/>
  <c r="J1046" i="26"/>
  <c r="J1045" i="26"/>
  <c r="J1044" i="26"/>
  <c r="J1043" i="26"/>
  <c r="J1042" i="26"/>
  <c r="J1041" i="26"/>
  <c r="J1040" i="26"/>
  <c r="J1039" i="26"/>
  <c r="J1038" i="26"/>
  <c r="J1037" i="26"/>
  <c r="J1036" i="26"/>
  <c r="J1035" i="26"/>
  <c r="J1034" i="26"/>
  <c r="J1033" i="26"/>
  <c r="J1032" i="26"/>
  <c r="J1031" i="26"/>
  <c r="J1030" i="26"/>
  <c r="J1029" i="26"/>
  <c r="J1028" i="26"/>
  <c r="J1027" i="26"/>
  <c r="J1026" i="26"/>
  <c r="J1025" i="26"/>
  <c r="J1024" i="26"/>
  <c r="J1023" i="26"/>
  <c r="J1022" i="26"/>
  <c r="J1021" i="26"/>
  <c r="J1020" i="26"/>
  <c r="J1019" i="26"/>
  <c r="J1018" i="26"/>
  <c r="J1017" i="26"/>
  <c r="J1016" i="26"/>
  <c r="J1015" i="26"/>
  <c r="J1014" i="26"/>
  <c r="J1013" i="26"/>
  <c r="J1012" i="26"/>
  <c r="J1011" i="26"/>
  <c r="J1010" i="26"/>
  <c r="J1009" i="26"/>
  <c r="J1008" i="26"/>
  <c r="J1007" i="26"/>
  <c r="J1006" i="26"/>
  <c r="J1005" i="26"/>
  <c r="J1004" i="26"/>
  <c r="J1003" i="26"/>
  <c r="J1002" i="26"/>
  <c r="J1001" i="26"/>
  <c r="J1000" i="26"/>
  <c r="J999" i="26"/>
  <c r="J998" i="26"/>
  <c r="J997" i="26"/>
  <c r="J996" i="26"/>
  <c r="J995" i="26"/>
  <c r="J994" i="26"/>
  <c r="J993" i="26"/>
  <c r="J992" i="26"/>
  <c r="J991" i="26"/>
  <c r="J990" i="26"/>
  <c r="J989" i="26"/>
  <c r="J988" i="26"/>
  <c r="J987" i="26"/>
  <c r="J986" i="26"/>
  <c r="J985" i="26"/>
  <c r="J984" i="26"/>
  <c r="J983" i="26"/>
  <c r="J982" i="26"/>
  <c r="J981" i="26"/>
  <c r="J980" i="26"/>
  <c r="J979" i="26"/>
  <c r="J978" i="26"/>
  <c r="J977" i="26"/>
  <c r="J976" i="26"/>
  <c r="J975" i="26"/>
  <c r="J974" i="26"/>
  <c r="J973" i="26"/>
  <c r="J972" i="26"/>
  <c r="J971" i="26"/>
  <c r="J970" i="26"/>
  <c r="J969" i="26"/>
  <c r="J968" i="26"/>
  <c r="J967" i="26"/>
  <c r="J966" i="26"/>
  <c r="J965" i="26"/>
  <c r="J964" i="26"/>
  <c r="J963" i="26"/>
  <c r="J962" i="26"/>
  <c r="J961" i="26"/>
  <c r="J960" i="26"/>
  <c r="J959" i="26"/>
  <c r="J958" i="26"/>
  <c r="J957" i="26"/>
  <c r="J956" i="26"/>
  <c r="J955" i="26"/>
  <c r="J954" i="26"/>
  <c r="J953" i="26"/>
  <c r="J952" i="26"/>
  <c r="J951" i="26"/>
  <c r="J950" i="26"/>
  <c r="J949" i="26"/>
  <c r="J948" i="26"/>
  <c r="J947" i="26"/>
  <c r="J946" i="26"/>
  <c r="J945" i="26"/>
  <c r="J944" i="26"/>
  <c r="J943" i="26"/>
  <c r="J942" i="26"/>
  <c r="J941" i="26"/>
  <c r="J940" i="26"/>
  <c r="J939" i="26"/>
  <c r="J938" i="26"/>
  <c r="J937" i="26"/>
  <c r="J936" i="26"/>
  <c r="J935" i="26"/>
  <c r="J934" i="26"/>
  <c r="J933" i="26"/>
  <c r="J932" i="26"/>
  <c r="J931" i="26"/>
  <c r="J930" i="26"/>
  <c r="J929" i="26"/>
  <c r="J928" i="26"/>
  <c r="J927" i="26"/>
  <c r="J926" i="26"/>
  <c r="J925" i="26"/>
  <c r="J924" i="26"/>
  <c r="J923" i="26"/>
  <c r="J922" i="26"/>
  <c r="J921" i="26"/>
  <c r="J920" i="26"/>
  <c r="J919" i="26"/>
  <c r="J918" i="26"/>
  <c r="J917" i="26"/>
  <c r="J916" i="26"/>
  <c r="J915" i="26"/>
  <c r="J914" i="26"/>
  <c r="J913" i="26"/>
  <c r="J912" i="26"/>
  <c r="J911" i="26"/>
  <c r="J910" i="26"/>
  <c r="J909" i="26"/>
  <c r="J908" i="26"/>
  <c r="J907" i="26"/>
  <c r="J906" i="26"/>
  <c r="J905" i="26"/>
  <c r="J904" i="26"/>
  <c r="J903" i="26"/>
  <c r="J902" i="26"/>
  <c r="J901" i="26"/>
  <c r="J900" i="26"/>
  <c r="J899" i="26"/>
  <c r="J898" i="26"/>
  <c r="J897" i="26"/>
  <c r="J896" i="26"/>
  <c r="J895" i="26"/>
  <c r="J894" i="26"/>
  <c r="J893" i="26"/>
  <c r="J892" i="26"/>
  <c r="J891" i="26"/>
  <c r="J890" i="26"/>
  <c r="J889" i="26"/>
  <c r="J888" i="26"/>
  <c r="J887" i="26"/>
  <c r="J886" i="26"/>
  <c r="J885" i="26"/>
  <c r="J884" i="26"/>
  <c r="J883" i="26"/>
  <c r="J882" i="26"/>
  <c r="J881" i="26"/>
  <c r="J880" i="26"/>
  <c r="J879" i="26"/>
  <c r="J878" i="26"/>
  <c r="J877" i="26"/>
  <c r="J876" i="26"/>
  <c r="J875" i="26"/>
  <c r="J874" i="26"/>
  <c r="J873" i="26"/>
  <c r="J872" i="26"/>
  <c r="J871" i="26"/>
  <c r="J870" i="26"/>
  <c r="J869" i="26"/>
  <c r="J868" i="26"/>
  <c r="J867" i="26"/>
  <c r="J866" i="26"/>
  <c r="J865" i="26"/>
  <c r="J864" i="26"/>
  <c r="J863" i="26"/>
  <c r="J862" i="26"/>
  <c r="J861" i="26"/>
  <c r="J860" i="26"/>
  <c r="J859" i="26"/>
  <c r="J858" i="26"/>
  <c r="J857" i="26"/>
  <c r="J856" i="26"/>
  <c r="J855" i="26"/>
  <c r="J854" i="26"/>
  <c r="J853" i="26"/>
  <c r="J852" i="26"/>
  <c r="J851" i="26"/>
  <c r="J850" i="26"/>
  <c r="J849" i="26"/>
  <c r="J848" i="26"/>
  <c r="J847" i="26"/>
  <c r="J846" i="26"/>
  <c r="J845" i="26"/>
  <c r="J844" i="26"/>
  <c r="J843" i="26"/>
  <c r="J842" i="26"/>
  <c r="J841" i="26"/>
  <c r="J840" i="26"/>
  <c r="J839" i="26"/>
  <c r="J838" i="26"/>
  <c r="J837" i="26"/>
  <c r="J836" i="26"/>
  <c r="J835" i="26"/>
  <c r="J834" i="26"/>
  <c r="J833" i="26"/>
  <c r="J832" i="26"/>
  <c r="J831" i="26"/>
  <c r="J830" i="26"/>
  <c r="J829" i="26"/>
  <c r="J828" i="26"/>
  <c r="J827" i="26"/>
  <c r="J826" i="26"/>
  <c r="J825" i="26"/>
  <c r="J824" i="26"/>
  <c r="J823" i="26"/>
  <c r="J822" i="26"/>
  <c r="J821" i="26"/>
  <c r="J820" i="26"/>
  <c r="J819" i="26"/>
  <c r="J818" i="26"/>
  <c r="J817" i="26"/>
  <c r="J816" i="26"/>
  <c r="J815" i="26"/>
  <c r="J814" i="26"/>
  <c r="J813" i="26"/>
  <c r="J812" i="26"/>
  <c r="J811" i="26"/>
  <c r="J810" i="26"/>
  <c r="J809" i="26"/>
  <c r="J808" i="26"/>
  <c r="J807" i="26"/>
  <c r="J806" i="26"/>
  <c r="J805" i="26"/>
  <c r="J804" i="26"/>
  <c r="J803" i="26"/>
  <c r="J802" i="26"/>
  <c r="J801" i="26"/>
  <c r="J800" i="26"/>
  <c r="J799" i="26"/>
  <c r="J798" i="26"/>
  <c r="J797" i="26"/>
  <c r="J796" i="26"/>
  <c r="J795" i="26"/>
  <c r="J794" i="26"/>
  <c r="J793" i="26"/>
  <c r="J792" i="26"/>
  <c r="J791" i="26"/>
  <c r="J790" i="26"/>
  <c r="J789" i="26"/>
  <c r="J788" i="26"/>
  <c r="J787" i="26"/>
  <c r="J786" i="26"/>
  <c r="J785" i="26"/>
  <c r="J784" i="26"/>
  <c r="J783" i="26"/>
  <c r="J782" i="26"/>
  <c r="J781" i="26"/>
  <c r="J780" i="26"/>
  <c r="J779" i="26"/>
  <c r="J778" i="26"/>
  <c r="J777" i="26"/>
  <c r="J776" i="26"/>
  <c r="J775" i="26"/>
  <c r="J774" i="26"/>
  <c r="J773" i="26"/>
  <c r="J772" i="26"/>
  <c r="J771" i="26"/>
  <c r="J770" i="26"/>
  <c r="J769" i="26"/>
  <c r="J768" i="26"/>
  <c r="J767" i="26"/>
  <c r="J766" i="26"/>
  <c r="J765" i="26"/>
  <c r="J764" i="26"/>
  <c r="J763" i="26"/>
  <c r="J762" i="26"/>
  <c r="J761" i="26"/>
  <c r="J760" i="26"/>
  <c r="J759" i="26"/>
  <c r="J758" i="26"/>
  <c r="J757" i="26"/>
  <c r="J756" i="26"/>
  <c r="J755" i="26"/>
  <c r="J754" i="26"/>
  <c r="J753" i="26"/>
  <c r="J752" i="26"/>
  <c r="J751" i="26"/>
  <c r="J750" i="26"/>
  <c r="J749" i="26"/>
  <c r="J748" i="26"/>
  <c r="J747" i="26"/>
  <c r="J746" i="26"/>
  <c r="J745" i="26"/>
  <c r="J744" i="26"/>
  <c r="J743" i="26"/>
  <c r="J742" i="26"/>
  <c r="J741" i="26"/>
  <c r="J740" i="26"/>
  <c r="J739" i="26"/>
  <c r="J738" i="26"/>
  <c r="J737" i="26"/>
  <c r="J736" i="26"/>
  <c r="J735" i="26"/>
  <c r="J734" i="26"/>
  <c r="J733" i="26"/>
  <c r="J732" i="26"/>
  <c r="J731" i="26"/>
  <c r="J730" i="26"/>
  <c r="J729" i="26"/>
  <c r="J728" i="26"/>
  <c r="J727" i="26"/>
  <c r="J726" i="26"/>
  <c r="J725" i="26"/>
  <c r="J724" i="26"/>
  <c r="J723" i="26"/>
  <c r="J722" i="26"/>
  <c r="J721" i="26"/>
  <c r="J720" i="26"/>
  <c r="J719" i="26"/>
  <c r="J718" i="26"/>
  <c r="J717" i="26"/>
  <c r="J716" i="26"/>
  <c r="J715" i="26"/>
  <c r="J714" i="26"/>
  <c r="J713" i="26"/>
  <c r="J712" i="26"/>
  <c r="J711" i="26"/>
  <c r="J710" i="26"/>
  <c r="J709" i="26"/>
  <c r="J708" i="26"/>
  <c r="J707" i="26"/>
  <c r="J706" i="26"/>
  <c r="J705" i="26"/>
  <c r="J704" i="26"/>
  <c r="J703" i="26"/>
  <c r="J702" i="26"/>
  <c r="J701" i="26"/>
  <c r="J700" i="26"/>
  <c r="J699" i="26"/>
  <c r="J698" i="26"/>
  <c r="J697" i="26"/>
  <c r="J696" i="26"/>
  <c r="J695" i="26"/>
  <c r="J694" i="26"/>
  <c r="J693" i="26"/>
  <c r="J692" i="26"/>
  <c r="J691" i="26"/>
  <c r="J690" i="26"/>
  <c r="J689" i="26"/>
  <c r="J688" i="26"/>
  <c r="J687" i="26"/>
  <c r="J686" i="26"/>
  <c r="J685" i="26"/>
  <c r="J684" i="26"/>
  <c r="J683" i="26"/>
  <c r="J682" i="26"/>
  <c r="J681" i="26"/>
  <c r="J680" i="26"/>
  <c r="J679" i="26"/>
  <c r="J678" i="26"/>
  <c r="J677" i="26"/>
  <c r="J676" i="26"/>
  <c r="J675" i="26"/>
  <c r="J674" i="26"/>
  <c r="J673" i="26"/>
  <c r="J672" i="26"/>
  <c r="J671" i="26"/>
  <c r="J670" i="26"/>
  <c r="J669" i="26"/>
  <c r="J668" i="26"/>
  <c r="J667" i="26"/>
  <c r="J666" i="26"/>
  <c r="J665" i="26"/>
  <c r="J664" i="26"/>
  <c r="J663" i="26"/>
  <c r="J662" i="26"/>
  <c r="J661" i="26"/>
  <c r="J660" i="26"/>
  <c r="J659" i="26"/>
  <c r="J658" i="26"/>
  <c r="J657" i="26"/>
  <c r="J656" i="26"/>
  <c r="J655" i="26"/>
  <c r="J654" i="26"/>
  <c r="J653" i="26"/>
  <c r="J652" i="26"/>
  <c r="J651" i="26"/>
  <c r="J650" i="26"/>
  <c r="J649" i="26"/>
  <c r="J648" i="26"/>
  <c r="J647" i="26"/>
  <c r="J646" i="26"/>
  <c r="J645" i="26"/>
  <c r="J644" i="26"/>
  <c r="J643" i="26"/>
  <c r="J642" i="26"/>
  <c r="J641" i="26"/>
  <c r="J640" i="26"/>
  <c r="J639" i="26"/>
  <c r="J638" i="26"/>
  <c r="J637" i="26"/>
  <c r="J636" i="26"/>
  <c r="J635" i="26"/>
  <c r="J634" i="26"/>
  <c r="J633" i="26"/>
  <c r="J632" i="26"/>
  <c r="J631" i="26"/>
  <c r="J630" i="26"/>
  <c r="J629" i="26"/>
  <c r="J628" i="26"/>
  <c r="J627" i="26"/>
  <c r="J626" i="26"/>
  <c r="J625" i="26"/>
  <c r="J624" i="26"/>
  <c r="J623" i="26"/>
  <c r="J622" i="26"/>
  <c r="J621" i="26"/>
  <c r="J620" i="26"/>
  <c r="J619" i="26"/>
  <c r="J618" i="26"/>
  <c r="J617" i="26"/>
  <c r="J616" i="26"/>
  <c r="J615" i="26"/>
  <c r="J614" i="26"/>
  <c r="J613" i="26"/>
  <c r="J612" i="26"/>
  <c r="J611" i="26"/>
  <c r="J610" i="26"/>
  <c r="J609" i="26"/>
  <c r="J608" i="26"/>
  <c r="J607" i="26"/>
  <c r="J606" i="26"/>
  <c r="J605" i="26"/>
  <c r="J604" i="26"/>
  <c r="J603" i="26"/>
  <c r="J602" i="26"/>
  <c r="J601" i="26"/>
  <c r="J600" i="26"/>
  <c r="J599" i="26"/>
  <c r="J598" i="26"/>
  <c r="J597" i="26"/>
  <c r="J596" i="26"/>
  <c r="J595" i="26"/>
  <c r="J594" i="26"/>
  <c r="J593" i="26"/>
  <c r="J592" i="26"/>
  <c r="J591" i="26"/>
  <c r="J590" i="26"/>
  <c r="J589" i="26"/>
  <c r="J588" i="26"/>
  <c r="J587" i="26"/>
  <c r="J586" i="26"/>
  <c r="J585" i="26"/>
  <c r="J584" i="26"/>
  <c r="J583" i="26"/>
  <c r="J582" i="26"/>
  <c r="J581" i="26"/>
  <c r="J580" i="26"/>
  <c r="J579" i="26"/>
  <c r="J578" i="26"/>
  <c r="J577" i="26"/>
  <c r="J576" i="26"/>
  <c r="J575" i="26"/>
  <c r="J574" i="26"/>
  <c r="J573" i="26"/>
  <c r="J572" i="26"/>
  <c r="J571" i="26"/>
  <c r="J570" i="26"/>
  <c r="J569" i="26"/>
  <c r="J568" i="26"/>
  <c r="J567" i="26"/>
  <c r="J566" i="26"/>
  <c r="J565" i="26"/>
  <c r="J564" i="26"/>
  <c r="J563" i="26"/>
  <c r="J562" i="26"/>
  <c r="J561" i="26"/>
  <c r="J560" i="26"/>
  <c r="J559" i="26"/>
  <c r="J558" i="26"/>
  <c r="J557" i="26"/>
  <c r="J556" i="26"/>
  <c r="J555" i="26"/>
  <c r="J554" i="26"/>
  <c r="J553" i="26"/>
  <c r="J552" i="26"/>
  <c r="J551" i="26"/>
  <c r="J550" i="26"/>
  <c r="J549" i="26"/>
  <c r="J548" i="26"/>
  <c r="J547" i="26"/>
  <c r="J546" i="26"/>
  <c r="J545" i="26"/>
  <c r="J544" i="26"/>
  <c r="J543" i="26"/>
  <c r="J542" i="26"/>
  <c r="J541" i="26"/>
  <c r="J540" i="26"/>
  <c r="J539" i="26"/>
  <c r="J538" i="26"/>
  <c r="J537" i="26"/>
  <c r="J536" i="26"/>
  <c r="J535" i="26"/>
  <c r="J534" i="26"/>
  <c r="J533" i="26"/>
  <c r="J532" i="26"/>
  <c r="J531" i="26"/>
  <c r="J530" i="26"/>
  <c r="J529" i="26"/>
  <c r="J528" i="26"/>
  <c r="J527" i="26"/>
  <c r="J526" i="26"/>
  <c r="J525" i="26"/>
  <c r="J524" i="26"/>
  <c r="J523" i="26"/>
  <c r="J522" i="26"/>
  <c r="J521" i="26"/>
  <c r="J520" i="26"/>
  <c r="J519" i="26"/>
  <c r="J518" i="26"/>
  <c r="J517" i="26"/>
  <c r="J516" i="26"/>
  <c r="J515" i="26"/>
  <c r="J514" i="26"/>
  <c r="J513" i="26"/>
  <c r="J512" i="26"/>
  <c r="J511" i="26"/>
  <c r="J510" i="26"/>
  <c r="J509" i="26"/>
  <c r="J508" i="26"/>
  <c r="J507" i="26"/>
  <c r="J506" i="26"/>
  <c r="J505" i="26"/>
  <c r="J504" i="26"/>
  <c r="J503" i="26"/>
  <c r="J502" i="26"/>
  <c r="J501" i="26"/>
  <c r="J500" i="26"/>
  <c r="J499" i="26"/>
  <c r="J498" i="26"/>
  <c r="J497" i="26"/>
  <c r="J496" i="26"/>
  <c r="J495" i="26"/>
  <c r="J494" i="26"/>
  <c r="J493" i="26"/>
  <c r="J492" i="26"/>
  <c r="J491" i="26"/>
  <c r="J490" i="26"/>
  <c r="J489" i="26"/>
  <c r="J488" i="26"/>
  <c r="J487" i="26"/>
  <c r="J486" i="26"/>
  <c r="J485" i="26"/>
  <c r="J484" i="26"/>
  <c r="J483" i="26"/>
  <c r="J482" i="26"/>
  <c r="J481" i="26"/>
  <c r="J480" i="26"/>
  <c r="J479" i="26"/>
  <c r="J478" i="26"/>
  <c r="J477" i="26"/>
  <c r="J476" i="26"/>
  <c r="J475" i="26"/>
  <c r="J474" i="26"/>
  <c r="J473" i="26"/>
  <c r="J472" i="26"/>
  <c r="J471" i="26"/>
  <c r="J470" i="26"/>
  <c r="J469" i="26"/>
  <c r="J468" i="26"/>
  <c r="J467" i="26"/>
  <c r="J466" i="26"/>
  <c r="J465" i="26"/>
  <c r="J464" i="26"/>
  <c r="J463" i="26"/>
  <c r="J462" i="26"/>
  <c r="J461" i="26"/>
  <c r="J460" i="26"/>
  <c r="J459" i="26"/>
  <c r="J458" i="26"/>
  <c r="J457" i="26"/>
  <c r="J456" i="26"/>
  <c r="J455" i="26"/>
  <c r="J454" i="26"/>
  <c r="J453" i="26"/>
  <c r="J452" i="26"/>
  <c r="J451" i="26"/>
  <c r="J450" i="26"/>
  <c r="J449" i="26"/>
  <c r="J448" i="26"/>
  <c r="J447" i="26"/>
  <c r="J446" i="26"/>
  <c r="J445" i="26"/>
  <c r="J444" i="26"/>
  <c r="J443" i="26"/>
  <c r="J442" i="26"/>
  <c r="J441" i="26"/>
  <c r="J440" i="26"/>
  <c r="J439" i="26"/>
  <c r="J438" i="26"/>
  <c r="J437" i="26"/>
  <c r="J436" i="26"/>
  <c r="J435" i="26"/>
  <c r="J434" i="26"/>
  <c r="J433" i="26"/>
  <c r="J432" i="26"/>
  <c r="J431" i="26"/>
  <c r="J430" i="26"/>
  <c r="J429" i="26"/>
  <c r="J428" i="26"/>
  <c r="J427" i="26"/>
  <c r="J426" i="26"/>
  <c r="J425" i="26"/>
  <c r="J424" i="26"/>
  <c r="J423" i="26"/>
  <c r="J422" i="26"/>
  <c r="J421" i="26"/>
  <c r="J420" i="26"/>
  <c r="J419" i="26"/>
  <c r="J418" i="26"/>
  <c r="J417" i="26"/>
  <c r="J416" i="26"/>
  <c r="J415" i="26"/>
  <c r="J414" i="26"/>
  <c r="J413" i="26"/>
  <c r="J412" i="26"/>
  <c r="J411" i="26"/>
  <c r="J410" i="26"/>
  <c r="J409" i="26"/>
  <c r="J408" i="26"/>
  <c r="J407" i="26"/>
  <c r="J406" i="26"/>
  <c r="J405" i="26"/>
  <c r="J404" i="26"/>
  <c r="J403" i="26"/>
  <c r="J402" i="26"/>
  <c r="J401" i="26"/>
  <c r="J400" i="26"/>
  <c r="J399" i="26"/>
  <c r="J398" i="26"/>
  <c r="J397" i="26"/>
  <c r="J396" i="26"/>
  <c r="J395" i="26"/>
  <c r="J394" i="26"/>
  <c r="J393" i="26"/>
  <c r="J392" i="26"/>
  <c r="J391" i="26"/>
  <c r="J390" i="26"/>
  <c r="J389" i="26"/>
  <c r="J388" i="26"/>
  <c r="J387" i="26"/>
  <c r="J386" i="26"/>
  <c r="J385" i="26"/>
  <c r="J384" i="26"/>
  <c r="J383" i="26"/>
  <c r="J382" i="26"/>
  <c r="J381" i="26"/>
  <c r="J380" i="26"/>
  <c r="J379" i="26"/>
  <c r="J378" i="26"/>
  <c r="J377" i="26"/>
  <c r="J376" i="26"/>
  <c r="J375" i="26"/>
  <c r="J374" i="26"/>
  <c r="J373" i="26"/>
  <c r="J372" i="26"/>
  <c r="J371" i="26"/>
  <c r="J370" i="26"/>
  <c r="J369" i="26"/>
  <c r="J368" i="26"/>
  <c r="J367" i="26"/>
  <c r="J366" i="26"/>
  <c r="J365" i="26"/>
  <c r="J364" i="26"/>
  <c r="J363" i="26"/>
  <c r="J362" i="26"/>
  <c r="J361" i="26"/>
  <c r="J360" i="26"/>
  <c r="J359" i="26"/>
  <c r="J358" i="26"/>
  <c r="J357" i="26"/>
  <c r="J356" i="26"/>
  <c r="J355" i="26"/>
  <c r="J354" i="26"/>
  <c r="J353" i="26"/>
  <c r="J352" i="26"/>
  <c r="J351" i="26"/>
  <c r="J350" i="26"/>
  <c r="J349" i="26"/>
  <c r="J348" i="26"/>
  <c r="J347" i="26"/>
  <c r="J346" i="26"/>
  <c r="J345" i="26"/>
  <c r="J344" i="26"/>
  <c r="J343" i="26"/>
  <c r="J342" i="26"/>
  <c r="J341" i="26"/>
  <c r="J340" i="26"/>
  <c r="J339" i="26"/>
  <c r="J338" i="26"/>
  <c r="J337" i="26"/>
  <c r="J336" i="26"/>
  <c r="J335" i="26"/>
  <c r="J334" i="26"/>
  <c r="J333" i="26"/>
  <c r="J332" i="26"/>
  <c r="J331" i="26"/>
  <c r="J330" i="26"/>
  <c r="J329" i="26"/>
  <c r="J328" i="26"/>
  <c r="J327" i="26"/>
  <c r="J326" i="26"/>
  <c r="J325" i="26"/>
  <c r="J324" i="26"/>
  <c r="J323" i="26"/>
  <c r="J322" i="26"/>
  <c r="J321" i="26"/>
  <c r="J320" i="26"/>
  <c r="J319" i="26"/>
  <c r="J318" i="26"/>
  <c r="J317" i="26"/>
  <c r="J316" i="26"/>
  <c r="J315" i="26"/>
  <c r="J314" i="26"/>
  <c r="J313" i="26"/>
  <c r="J312" i="26"/>
  <c r="J311" i="26"/>
  <c r="J310" i="26"/>
  <c r="J309" i="26"/>
  <c r="J308" i="26"/>
  <c r="J307" i="26"/>
  <c r="J306" i="26"/>
  <c r="J305" i="26"/>
  <c r="J304" i="26"/>
  <c r="J303" i="26"/>
  <c r="J302" i="26"/>
  <c r="J301" i="26"/>
  <c r="J300" i="26"/>
  <c r="J299" i="26"/>
  <c r="J298" i="26"/>
  <c r="J297" i="26"/>
  <c r="J296" i="26"/>
  <c r="J295" i="26"/>
  <c r="J294" i="26"/>
  <c r="J292" i="26"/>
  <c r="J291" i="26"/>
  <c r="J290" i="26"/>
  <c r="J289" i="26"/>
  <c r="J288" i="26"/>
  <c r="J287" i="26"/>
  <c r="J286" i="26"/>
  <c r="J285" i="26"/>
  <c r="J284" i="26"/>
  <c r="J283" i="26"/>
  <c r="J282" i="26"/>
  <c r="J281" i="26"/>
  <c r="J280" i="26"/>
  <c r="J279" i="26"/>
  <c r="J278" i="26"/>
  <c r="J277" i="26"/>
  <c r="J276" i="26"/>
  <c r="J275" i="26"/>
  <c r="J274" i="26"/>
  <c r="J273" i="26"/>
  <c r="J272" i="26"/>
  <c r="J271" i="26"/>
  <c r="J270" i="26"/>
  <c r="J269" i="26"/>
  <c r="J268" i="26"/>
  <c r="J267" i="26"/>
  <c r="J266" i="26"/>
  <c r="J265" i="26"/>
  <c r="J264" i="26"/>
  <c r="J263" i="26"/>
  <c r="J262" i="26"/>
  <c r="J261" i="26"/>
  <c r="J260" i="26"/>
  <c r="J259" i="26"/>
  <c r="J258" i="26"/>
  <c r="J257" i="26"/>
  <c r="J256" i="26"/>
  <c r="J255" i="26"/>
  <c r="J254" i="26"/>
  <c r="J253" i="26"/>
  <c r="J252" i="26"/>
  <c r="J251" i="26"/>
  <c r="J250" i="26"/>
  <c r="J249" i="26"/>
  <c r="J138" i="26"/>
  <c r="J137" i="26"/>
  <c r="J136" i="26"/>
  <c r="J135" i="26"/>
  <c r="J134" i="26"/>
  <c r="J133" i="26"/>
  <c r="J132" i="26"/>
  <c r="J131" i="26"/>
  <c r="J130" i="26"/>
  <c r="J129" i="26"/>
  <c r="J128" i="26"/>
  <c r="J127" i="26"/>
  <c r="J126" i="26"/>
  <c r="J125" i="26"/>
  <c r="J124" i="26"/>
  <c r="J123" i="26"/>
  <c r="J122" i="26"/>
  <c r="J121" i="26"/>
  <c r="J118" i="26"/>
  <c r="J117" i="26"/>
  <c r="J116" i="26"/>
  <c r="J115" i="26"/>
  <c r="J114" i="26"/>
  <c r="J113" i="26"/>
  <c r="J112" i="26"/>
  <c r="J111" i="26"/>
  <c r="J110" i="26"/>
  <c r="J109" i="26"/>
  <c r="J108" i="26"/>
  <c r="J107" i="26"/>
  <c r="J106" i="26"/>
  <c r="J105" i="26"/>
  <c r="J104" i="26"/>
  <c r="J103" i="26"/>
  <c r="J102" i="26"/>
  <c r="J101" i="26"/>
  <c r="J100" i="26"/>
  <c r="J99" i="26"/>
  <c r="J98" i="26"/>
  <c r="J97" i="26"/>
  <c r="J96" i="26"/>
  <c r="J95" i="26"/>
  <c r="J94" i="26"/>
  <c r="J93" i="26"/>
  <c r="J92" i="26"/>
  <c r="J91" i="26"/>
  <c r="J90" i="26"/>
  <c r="J89" i="26"/>
  <c r="J85" i="26"/>
  <c r="J84" i="26"/>
  <c r="J83" i="26"/>
  <c r="J82" i="26"/>
  <c r="J81" i="26"/>
  <c r="J80" i="26"/>
  <c r="J79" i="26"/>
  <c r="J78" i="26"/>
  <c r="J77" i="26"/>
  <c r="J76" i="26"/>
  <c r="J75" i="26"/>
  <c r="J72" i="26"/>
  <c r="J71" i="26"/>
  <c r="J70" i="26"/>
  <c r="J69" i="26"/>
  <c r="J68" i="26"/>
  <c r="J67" i="26"/>
  <c r="J66" i="26"/>
  <c r="J65" i="26"/>
  <c r="J56" i="26"/>
  <c r="J55" i="26"/>
  <c r="J54" i="26"/>
  <c r="J53" i="26"/>
  <c r="J50" i="26"/>
  <c r="J49" i="26"/>
  <c r="J48" i="26"/>
  <c r="J47" i="26"/>
  <c r="J46" i="26"/>
  <c r="J45" i="26"/>
  <c r="J44" i="26"/>
  <c r="J43" i="26"/>
  <c r="J42" i="26"/>
  <c r="J41" i="26"/>
  <c r="J40" i="26"/>
  <c r="J39" i="26"/>
  <c r="J38" i="26"/>
  <c r="J37" i="26"/>
  <c r="J36" i="26"/>
  <c r="J35" i="26"/>
  <c r="J34" i="26"/>
  <c r="J33" i="26"/>
  <c r="J32" i="26"/>
  <c r="J31" i="26"/>
  <c r="J30" i="26"/>
  <c r="J29" i="26"/>
  <c r="J28" i="26"/>
  <c r="J27" i="26"/>
  <c r="J26" i="26"/>
  <c r="J25" i="26"/>
  <c r="J24" i="26"/>
  <c r="J23" i="26"/>
  <c r="J22" i="26"/>
  <c r="J21" i="26"/>
  <c r="J20" i="26"/>
  <c r="J19" i="26"/>
  <c r="J18" i="26"/>
  <c r="J17" i="26"/>
  <c r="J16" i="26"/>
  <c r="J15" i="26"/>
  <c r="J14" i="26"/>
  <c r="J13" i="26"/>
  <c r="J12" i="26"/>
  <c r="J11" i="26"/>
  <c r="J10" i="26"/>
  <c r="J9" i="26"/>
  <c r="J7" i="26"/>
  <c r="J6" i="26"/>
  <c r="J5" i="26"/>
  <c r="J4" i="26"/>
  <c r="J3" i="26"/>
  <c r="K48" i="31" l="1"/>
  <c r="M48" i="31" s="1"/>
  <c r="E48" i="31"/>
  <c r="G48" i="31" s="1"/>
  <c r="O49" i="31"/>
  <c r="O18" i="31" s="1"/>
  <c r="C49" i="31"/>
  <c r="C18" i="31" s="1"/>
  <c r="N49" i="31"/>
  <c r="J49" i="31"/>
  <c r="J18" i="31" s="1"/>
  <c r="B49" i="31"/>
  <c r="I49" i="31"/>
  <c r="I18" i="31" s="1"/>
  <c r="P49" i="31"/>
  <c r="P18" i="31" s="1"/>
  <c r="D49" i="31"/>
  <c r="D18" i="31" s="1"/>
  <c r="H49" i="31"/>
  <c r="Q48" i="31"/>
  <c r="S48" i="31" s="1"/>
  <c r="D16" i="6"/>
  <c r="C16" i="6"/>
  <c r="B16" i="6"/>
  <c r="K49" i="31" l="1"/>
  <c r="H18" i="31"/>
  <c r="E49" i="31"/>
  <c r="B18" i="31"/>
  <c r="Q49" i="31"/>
  <c r="N18" i="31"/>
  <c r="M118" i="5"/>
  <c r="M147" i="5"/>
  <c r="M162" i="5"/>
  <c r="M192" i="5"/>
  <c r="M181" i="5"/>
  <c r="M187" i="5"/>
  <c r="M144" i="5"/>
  <c r="M174" i="5"/>
  <c r="M160" i="5"/>
  <c r="M126" i="5"/>
  <c r="M188" i="5"/>
  <c r="M124" i="5"/>
  <c r="M123" i="5"/>
  <c r="M110" i="5"/>
  <c r="M104" i="5"/>
  <c r="M156" i="5"/>
  <c r="M186" i="5"/>
  <c r="M179" i="5"/>
  <c r="M168" i="5"/>
  <c r="M122" i="5"/>
  <c r="M184" i="5"/>
  <c r="M115" i="5"/>
  <c r="M129" i="5"/>
  <c r="M164" i="5"/>
  <c r="M127" i="5"/>
  <c r="M155" i="5"/>
  <c r="M107" i="5"/>
  <c r="M173" i="5"/>
  <c r="M102" i="5"/>
  <c r="M148" i="5"/>
  <c r="M178" i="5"/>
  <c r="M170" i="5"/>
  <c r="M146" i="5"/>
  <c r="M113" i="5"/>
  <c r="M183" i="5"/>
  <c r="M142" i="5"/>
  <c r="M121" i="5"/>
  <c r="M139" i="5"/>
  <c r="M154" i="5"/>
  <c r="M105" i="5"/>
  <c r="M134" i="5"/>
  <c r="M176" i="5"/>
  <c r="M191" i="5"/>
  <c r="M145" i="5"/>
  <c r="M159" i="5"/>
  <c r="M143" i="5"/>
  <c r="M138" i="5"/>
  <c r="M108" i="5"/>
  <c r="M177" i="5"/>
  <c r="M119" i="5"/>
  <c r="M101" i="5"/>
  <c r="M189" i="5"/>
  <c r="M120" i="5"/>
  <c r="M175" i="5"/>
  <c r="M137" i="5"/>
  <c r="M131" i="5"/>
  <c r="M140" i="5"/>
  <c r="M180" i="5"/>
  <c r="M103" i="5"/>
  <c r="M169" i="5"/>
  <c r="M106" i="5"/>
  <c r="M111" i="5"/>
  <c r="M130" i="5"/>
  <c r="M135" i="5"/>
  <c r="M141" i="5"/>
  <c r="M112" i="5"/>
  <c r="M153" i="5"/>
  <c r="M185" i="5"/>
  <c r="M172" i="5"/>
  <c r="M125" i="5"/>
  <c r="M128" i="5"/>
  <c r="M132" i="5"/>
  <c r="M166" i="5"/>
  <c r="M165" i="5"/>
  <c r="M171" i="5"/>
  <c r="M151" i="5"/>
  <c r="M150" i="5"/>
  <c r="M152" i="5"/>
  <c r="M190" i="5"/>
  <c r="M133" i="5"/>
  <c r="M100" i="5"/>
  <c r="M109" i="5"/>
  <c r="M149" i="5"/>
  <c r="M167" i="5"/>
  <c r="M114" i="5"/>
  <c r="M163" i="5"/>
  <c r="M158" i="5"/>
  <c r="M182" i="5"/>
  <c r="M136" i="5"/>
  <c r="M157" i="5"/>
  <c r="M117" i="5"/>
  <c r="M161" i="5"/>
  <c r="M116" i="5"/>
  <c r="M210" i="5"/>
  <c r="M235" i="5"/>
  <c r="M207" i="5"/>
  <c r="M253" i="5"/>
  <c r="M248" i="5"/>
  <c r="M211" i="5"/>
  <c r="M234" i="5"/>
  <c r="M286" i="5"/>
  <c r="M218" i="5"/>
  <c r="M252" i="5"/>
  <c r="M239" i="5"/>
  <c r="M200" i="5"/>
  <c r="M243" i="5"/>
  <c r="M289" i="5"/>
  <c r="M217" i="5"/>
  <c r="M199" i="5"/>
  <c r="M250" i="5"/>
  <c r="M245" i="5"/>
  <c r="M220" i="5"/>
  <c r="M215" i="5"/>
  <c r="M247" i="5"/>
  <c r="M233" i="5"/>
  <c r="M197" i="5"/>
  <c r="M223" i="5"/>
  <c r="M284" i="5"/>
  <c r="M214" i="5"/>
  <c r="M287" i="5"/>
  <c r="M212" i="5"/>
  <c r="M221" i="5"/>
  <c r="M230" i="5"/>
  <c r="M285" i="5"/>
  <c r="M257" i="5"/>
  <c r="M209" i="5"/>
  <c r="M258" i="5"/>
  <c r="M229" i="5"/>
  <c r="M201" i="5"/>
  <c r="M236" i="5"/>
  <c r="M259" i="5"/>
  <c r="M227" i="5"/>
  <c r="M264" i="5"/>
  <c r="M255" i="5"/>
  <c r="M260" i="5"/>
  <c r="M244" i="5"/>
  <c r="M222" i="5"/>
  <c r="M198" i="5"/>
  <c r="M240" i="5"/>
  <c r="M242" i="5"/>
  <c r="M224" i="5"/>
  <c r="M282" i="5"/>
  <c r="M251" i="5"/>
  <c r="M225" i="5"/>
  <c r="M202" i="5"/>
  <c r="M254" i="5"/>
  <c r="M249" i="5"/>
  <c r="M213" i="5"/>
  <c r="M256" i="5"/>
  <c r="M205" i="5"/>
  <c r="M204" i="5"/>
  <c r="M263" i="5"/>
  <c r="M219" i="5"/>
  <c r="M228" i="5"/>
  <c r="M246" i="5"/>
  <c r="M231" i="5"/>
  <c r="M237" i="5"/>
  <c r="M238" i="5"/>
  <c r="M261" i="5"/>
  <c r="M226" i="5"/>
  <c r="M206" i="5"/>
  <c r="M283" i="5"/>
  <c r="M216" i="5"/>
  <c r="M203" i="5"/>
  <c r="M241" i="5"/>
  <c r="M288" i="5"/>
  <c r="M232" i="5"/>
  <c r="M208" i="5"/>
  <c r="M262" i="5"/>
  <c r="A1" i="21"/>
  <c r="G49" i="31" l="1"/>
  <c r="E18" i="31"/>
  <c r="G18" i="31" s="1"/>
  <c r="S49" i="31"/>
  <c r="Q18" i="31"/>
  <c r="S18" i="31" s="1"/>
  <c r="M49" i="31"/>
  <c r="K18" i="31"/>
  <c r="M18" i="31" s="1"/>
  <c r="M290" i="5"/>
  <c r="M193" i="5"/>
  <c r="A11" i="21" l="1"/>
  <c r="L96" i="5"/>
  <c r="H6" i="8"/>
  <c r="H5" i="8"/>
  <c r="H4" i="8"/>
  <c r="H30" i="8"/>
  <c r="H29" i="8"/>
  <c r="H28" i="8"/>
  <c r="H27" i="8"/>
  <c r="H26" i="8"/>
  <c r="H25" i="8"/>
  <c r="H24" i="8"/>
  <c r="H23" i="8"/>
  <c r="H22" i="8"/>
  <c r="H21" i="8"/>
  <c r="H20" i="8"/>
  <c r="H19" i="8"/>
  <c r="H18" i="8"/>
  <c r="H17" i="8"/>
  <c r="H16" i="8"/>
  <c r="H15" i="8"/>
  <c r="H9" i="8"/>
  <c r="H12" i="8"/>
  <c r="H11" i="8"/>
  <c r="H10" i="8"/>
  <c r="E2009" i="26"/>
  <c r="E2008" i="26"/>
  <c r="E2007" i="26"/>
  <c r="E2006" i="26"/>
  <c r="E2005" i="26"/>
  <c r="E2004" i="26"/>
  <c r="E2003" i="26"/>
  <c r="E2002" i="26"/>
  <c r="E2001" i="26"/>
  <c r="E2000" i="26"/>
  <c r="E1999" i="26"/>
  <c r="E1998" i="26"/>
  <c r="E1997" i="26"/>
  <c r="E1996" i="26"/>
  <c r="E1995" i="26"/>
  <c r="E1994" i="26"/>
  <c r="E1993" i="26"/>
  <c r="E1992" i="26"/>
  <c r="E1991" i="26"/>
  <c r="E1990" i="26"/>
  <c r="E1989" i="26"/>
  <c r="E1988" i="26"/>
  <c r="E1987" i="26"/>
  <c r="E1986" i="26"/>
  <c r="E1985" i="26"/>
  <c r="E1984" i="26"/>
  <c r="E1983" i="26"/>
  <c r="E1982" i="26"/>
  <c r="E1981" i="26"/>
  <c r="E1980" i="26"/>
  <c r="E1979" i="26"/>
  <c r="E1978" i="26"/>
  <c r="E1977" i="26"/>
  <c r="E1976" i="26"/>
  <c r="E1975" i="26"/>
  <c r="E1974" i="26"/>
  <c r="E1973" i="26"/>
  <c r="E1972" i="26"/>
  <c r="E1971" i="26"/>
  <c r="E1970" i="26"/>
  <c r="E1969" i="26"/>
  <c r="E1968" i="26"/>
  <c r="E1967" i="26"/>
  <c r="E1966" i="26"/>
  <c r="E1965" i="26"/>
  <c r="E1964" i="26"/>
  <c r="E1963" i="26"/>
  <c r="E1962" i="26"/>
  <c r="E1961" i="26"/>
  <c r="E1960" i="26"/>
  <c r="E1959" i="26"/>
  <c r="E1958" i="26"/>
  <c r="E1957" i="26"/>
  <c r="E1956" i="26"/>
  <c r="E1955" i="26"/>
  <c r="E1954" i="26"/>
  <c r="E1953" i="26"/>
  <c r="E1952" i="26"/>
  <c r="E1951" i="26"/>
  <c r="E1950" i="26"/>
  <c r="E1949" i="26"/>
  <c r="E1948" i="26"/>
  <c r="E1947" i="26"/>
  <c r="E1946" i="26"/>
  <c r="E1945" i="26"/>
  <c r="E1944" i="26"/>
  <c r="E1943" i="26"/>
  <c r="E1942" i="26"/>
  <c r="E1941" i="26"/>
  <c r="E1940" i="26"/>
  <c r="E1939" i="26"/>
  <c r="E1938" i="26"/>
  <c r="E1937" i="26"/>
  <c r="E1936" i="26"/>
  <c r="E1935" i="26"/>
  <c r="E1934" i="26"/>
  <c r="E1933" i="26"/>
  <c r="E1932" i="26"/>
  <c r="E1931" i="26"/>
  <c r="E1930" i="26"/>
  <c r="E1929" i="26"/>
  <c r="E1928" i="26"/>
  <c r="E1927" i="26"/>
  <c r="E1926" i="26"/>
  <c r="E1925" i="26"/>
  <c r="E1924" i="26"/>
  <c r="E1923" i="26"/>
  <c r="E1922" i="26"/>
  <c r="E1921" i="26"/>
  <c r="E1920" i="26"/>
  <c r="E1919" i="26"/>
  <c r="E1918" i="26"/>
  <c r="E1917" i="26"/>
  <c r="E1916" i="26"/>
  <c r="E1915" i="26"/>
  <c r="E1914" i="26"/>
  <c r="E1913" i="26"/>
  <c r="E1912" i="26"/>
  <c r="E1911" i="26"/>
  <c r="E1910" i="26"/>
  <c r="E1909" i="26"/>
  <c r="E1908" i="26"/>
  <c r="E1907" i="26"/>
  <c r="E1906" i="26"/>
  <c r="E1905" i="26"/>
  <c r="E1904" i="26"/>
  <c r="E1903" i="26"/>
  <c r="E1902" i="26"/>
  <c r="E1901" i="26"/>
  <c r="E1900" i="26"/>
  <c r="E1899" i="26"/>
  <c r="E1898" i="26"/>
  <c r="E1897" i="26"/>
  <c r="E1896" i="26"/>
  <c r="E1895" i="26"/>
  <c r="E1894" i="26"/>
  <c r="E1893" i="26"/>
  <c r="E1892" i="26"/>
  <c r="E1891" i="26"/>
  <c r="E1890" i="26"/>
  <c r="E1889" i="26"/>
  <c r="E1888" i="26"/>
  <c r="E1887" i="26"/>
  <c r="E1886" i="26"/>
  <c r="E1885" i="26"/>
  <c r="E1884" i="26"/>
  <c r="E1883" i="26"/>
  <c r="E1882" i="26"/>
  <c r="E1881" i="26"/>
  <c r="E1880" i="26"/>
  <c r="E1879" i="26"/>
  <c r="E1878" i="26"/>
  <c r="E1877" i="26"/>
  <c r="E1876" i="26"/>
  <c r="E1875" i="26"/>
  <c r="E1874" i="26"/>
  <c r="E1873" i="26"/>
  <c r="E1872" i="26"/>
  <c r="E1871" i="26"/>
  <c r="E1870" i="26"/>
  <c r="E1869" i="26"/>
  <c r="E1868" i="26"/>
  <c r="E1867" i="26"/>
  <c r="E1866" i="26"/>
  <c r="E1865" i="26"/>
  <c r="E1864" i="26"/>
  <c r="E1863" i="26"/>
  <c r="E1862" i="26"/>
  <c r="E1861" i="26"/>
  <c r="E1860" i="26"/>
  <c r="E1859" i="26"/>
  <c r="E1858" i="26"/>
  <c r="E1857" i="26"/>
  <c r="E1856" i="26"/>
  <c r="E1855" i="26"/>
  <c r="E1854" i="26"/>
  <c r="E1853" i="26"/>
  <c r="E1852" i="26"/>
  <c r="E1851" i="26"/>
  <c r="E1850" i="26"/>
  <c r="E1849" i="26"/>
  <c r="E1848" i="26"/>
  <c r="E1847" i="26"/>
  <c r="E1846" i="26"/>
  <c r="E1845" i="26"/>
  <c r="E1844" i="26"/>
  <c r="E1843" i="26"/>
  <c r="E1842" i="26"/>
  <c r="E1841" i="26"/>
  <c r="E1840" i="26"/>
  <c r="E1839" i="26"/>
  <c r="E1838" i="26"/>
  <c r="E1837" i="26"/>
  <c r="E1836" i="26"/>
  <c r="E1835" i="26"/>
  <c r="E1834" i="26"/>
  <c r="E1833" i="26"/>
  <c r="E1832" i="26"/>
  <c r="E1831" i="26"/>
  <c r="E1830" i="26"/>
  <c r="E1829" i="26"/>
  <c r="E1828" i="26"/>
  <c r="E1827" i="26"/>
  <c r="E1826" i="26"/>
  <c r="E1825" i="26"/>
  <c r="E1824" i="26"/>
  <c r="E1823" i="26"/>
  <c r="E1822" i="26"/>
  <c r="E1821" i="26"/>
  <c r="E1820" i="26"/>
  <c r="E1819" i="26"/>
  <c r="E1818" i="26"/>
  <c r="E1817" i="26"/>
  <c r="E1816" i="26"/>
  <c r="E1815" i="26"/>
  <c r="E1814" i="26"/>
  <c r="E1813" i="26"/>
  <c r="E1812" i="26"/>
  <c r="E1811" i="26"/>
  <c r="E1810" i="26"/>
  <c r="E1809" i="26"/>
  <c r="E1808" i="26"/>
  <c r="E1807" i="26"/>
  <c r="E1806" i="26"/>
  <c r="E1805" i="26"/>
  <c r="E1804" i="26"/>
  <c r="E1803" i="26"/>
  <c r="E1802" i="26"/>
  <c r="E1801" i="26"/>
  <c r="E1800" i="26"/>
  <c r="E1799" i="26"/>
  <c r="E1798" i="26"/>
  <c r="E1797" i="26"/>
  <c r="E1796" i="26"/>
  <c r="E1795" i="26"/>
  <c r="E1794" i="26"/>
  <c r="E1793" i="26"/>
  <c r="E1792" i="26"/>
  <c r="E1791" i="26"/>
  <c r="E1790" i="26"/>
  <c r="E1789" i="26"/>
  <c r="E1788" i="26"/>
  <c r="E1787" i="26"/>
  <c r="E1786" i="26"/>
  <c r="E1785" i="26"/>
  <c r="E1784" i="26"/>
  <c r="E1783" i="26"/>
  <c r="E1782" i="26"/>
  <c r="E1781" i="26"/>
  <c r="E1780" i="26"/>
  <c r="E1779" i="26"/>
  <c r="E1778" i="26"/>
  <c r="E1777" i="26"/>
  <c r="E1776" i="26"/>
  <c r="E1775" i="26"/>
  <c r="E1774" i="26"/>
  <c r="E1773" i="26"/>
  <c r="E1772" i="26"/>
  <c r="E1771" i="26"/>
  <c r="E1770" i="26"/>
  <c r="E1769" i="26"/>
  <c r="E1768" i="26"/>
  <c r="E1767" i="26"/>
  <c r="E1766" i="26"/>
  <c r="E1765" i="26"/>
  <c r="E1764" i="26"/>
  <c r="E1763" i="26"/>
  <c r="E1762" i="26"/>
  <c r="E1761" i="26"/>
  <c r="E1760" i="26"/>
  <c r="E1759" i="26"/>
  <c r="E1758" i="26"/>
  <c r="E1757" i="26"/>
  <c r="E1756" i="26"/>
  <c r="E1755" i="26"/>
  <c r="E1754" i="26"/>
  <c r="E1753" i="26"/>
  <c r="E1752" i="26"/>
  <c r="E1751" i="26"/>
  <c r="E1750" i="26"/>
  <c r="E1749" i="26"/>
  <c r="E1748" i="26"/>
  <c r="E1747" i="26"/>
  <c r="E1746" i="26"/>
  <c r="E1745" i="26"/>
  <c r="E1744" i="26"/>
  <c r="E1743" i="26"/>
  <c r="E1742" i="26"/>
  <c r="E1741" i="26"/>
  <c r="E1740" i="26"/>
  <c r="E1739" i="26"/>
  <c r="E1738" i="26"/>
  <c r="E1737" i="26"/>
  <c r="E1736" i="26"/>
  <c r="E1735" i="26"/>
  <c r="E1734" i="26"/>
  <c r="E1733" i="26"/>
  <c r="E1732" i="26"/>
  <c r="E1731" i="26"/>
  <c r="E1730" i="26"/>
  <c r="E1729" i="26"/>
  <c r="E1728" i="26"/>
  <c r="E1727" i="26"/>
  <c r="E1726" i="26"/>
  <c r="E1725" i="26"/>
  <c r="E1724" i="26"/>
  <c r="E1723" i="26"/>
  <c r="E1722" i="26"/>
  <c r="E1721" i="26"/>
  <c r="E1720" i="26"/>
  <c r="E1719" i="26"/>
  <c r="E1718" i="26"/>
  <c r="E1717" i="26"/>
  <c r="E1716" i="26"/>
  <c r="E1715" i="26"/>
  <c r="E1714" i="26"/>
  <c r="E1713" i="26"/>
  <c r="E1712" i="26"/>
  <c r="E1711" i="26"/>
  <c r="E1710" i="26"/>
  <c r="E1709" i="26"/>
  <c r="E1708" i="26"/>
  <c r="E1707" i="26"/>
  <c r="E1706" i="26"/>
  <c r="E1705" i="26"/>
  <c r="E1704" i="26"/>
  <c r="E1703" i="26"/>
  <c r="E1702" i="26"/>
  <c r="E1701" i="26"/>
  <c r="E1700" i="26"/>
  <c r="E1699" i="26"/>
  <c r="E1698" i="26"/>
  <c r="E1697" i="26"/>
  <c r="E1696" i="26"/>
  <c r="E1695" i="26"/>
  <c r="E1694" i="26"/>
  <c r="E1693" i="26"/>
  <c r="E1692" i="26"/>
  <c r="E1691" i="26"/>
  <c r="E1690" i="26"/>
  <c r="E1689" i="26"/>
  <c r="E1688" i="26"/>
  <c r="E1687" i="26"/>
  <c r="E1686" i="26"/>
  <c r="E1685" i="26"/>
  <c r="E1684" i="26"/>
  <c r="E1683" i="26"/>
  <c r="E1682" i="26"/>
  <c r="E1681" i="26"/>
  <c r="E1680" i="26"/>
  <c r="E1679" i="26"/>
  <c r="E1678" i="26"/>
  <c r="E1677" i="26"/>
  <c r="E1676" i="26"/>
  <c r="E1675" i="26"/>
  <c r="E1674" i="26"/>
  <c r="E1673" i="26"/>
  <c r="E1672" i="26"/>
  <c r="E1671" i="26"/>
  <c r="E1670" i="26"/>
  <c r="E1669" i="26"/>
  <c r="E1668" i="26"/>
  <c r="E1667" i="26"/>
  <c r="E1666" i="26"/>
  <c r="E1665" i="26"/>
  <c r="E1664" i="26"/>
  <c r="E1663" i="26"/>
  <c r="E1662" i="26"/>
  <c r="E1661" i="26"/>
  <c r="E1660" i="26"/>
  <c r="E1659" i="26"/>
  <c r="E1658" i="26"/>
  <c r="E1657" i="26"/>
  <c r="E1656" i="26"/>
  <c r="E1655" i="26"/>
  <c r="E1654" i="26"/>
  <c r="E1653" i="26"/>
  <c r="E1652" i="26"/>
  <c r="E1651" i="26"/>
  <c r="E1650" i="26"/>
  <c r="E1649" i="26"/>
  <c r="E1648" i="26"/>
  <c r="E1647" i="26"/>
  <c r="E1646" i="26"/>
  <c r="E1645" i="26"/>
  <c r="E1644" i="26"/>
  <c r="E1643" i="26"/>
  <c r="E1642" i="26"/>
  <c r="E1641" i="26"/>
  <c r="E1640" i="26"/>
  <c r="E1639" i="26"/>
  <c r="E1638" i="26"/>
  <c r="E1637" i="26"/>
  <c r="E1636" i="26"/>
  <c r="E1635" i="26"/>
  <c r="E1634" i="26"/>
  <c r="E1633" i="26"/>
  <c r="E1632" i="26"/>
  <c r="E1631" i="26"/>
  <c r="E1630" i="26"/>
  <c r="E1629" i="26"/>
  <c r="E1628" i="26"/>
  <c r="E1627" i="26"/>
  <c r="E1626" i="26"/>
  <c r="E1625" i="26"/>
  <c r="E1624" i="26"/>
  <c r="E1623" i="26"/>
  <c r="E1622" i="26"/>
  <c r="E1621" i="26"/>
  <c r="E1620" i="26"/>
  <c r="E1619" i="26"/>
  <c r="E1618" i="26"/>
  <c r="E1617" i="26"/>
  <c r="E1616" i="26"/>
  <c r="E1615" i="26"/>
  <c r="E1614" i="26"/>
  <c r="E1613" i="26"/>
  <c r="E1612" i="26"/>
  <c r="E1611" i="26"/>
  <c r="E1610" i="26"/>
  <c r="E1609" i="26"/>
  <c r="E1608" i="26"/>
  <c r="E1607" i="26"/>
  <c r="E1606" i="26"/>
  <c r="E1605" i="26"/>
  <c r="E1604" i="26"/>
  <c r="E1603" i="26"/>
  <c r="E1602" i="26"/>
  <c r="E1601" i="26"/>
  <c r="E1600" i="26"/>
  <c r="E1599" i="26"/>
  <c r="E1598" i="26"/>
  <c r="E1597" i="26"/>
  <c r="E1596" i="26"/>
  <c r="E1595" i="26"/>
  <c r="E1594" i="26"/>
  <c r="E1593" i="26"/>
  <c r="E1592" i="26"/>
  <c r="E1591" i="26"/>
  <c r="E1590" i="26"/>
  <c r="E1589" i="26"/>
  <c r="E1588" i="26"/>
  <c r="E1587" i="26"/>
  <c r="E1586" i="26"/>
  <c r="E1585" i="26"/>
  <c r="E1584" i="26"/>
  <c r="E1583" i="26"/>
  <c r="E1582" i="26"/>
  <c r="E1581" i="26"/>
  <c r="E1580" i="26"/>
  <c r="E1579" i="26"/>
  <c r="E1578" i="26"/>
  <c r="E1577" i="26"/>
  <c r="E1576" i="26"/>
  <c r="E1575" i="26"/>
  <c r="E1574" i="26"/>
  <c r="E1573" i="26"/>
  <c r="E1572" i="26"/>
  <c r="E1571" i="26"/>
  <c r="E1570" i="26"/>
  <c r="E1569" i="26"/>
  <c r="E1568" i="26"/>
  <c r="E1567" i="26"/>
  <c r="E1566" i="26"/>
  <c r="E1565" i="26"/>
  <c r="E1564" i="26"/>
  <c r="E1563" i="26"/>
  <c r="E1562" i="26"/>
  <c r="E1561" i="26"/>
  <c r="E1560" i="26"/>
  <c r="E1559" i="26"/>
  <c r="E1558" i="26"/>
  <c r="E1557" i="26"/>
  <c r="E1556" i="26"/>
  <c r="E1555" i="26"/>
  <c r="E1554" i="26"/>
  <c r="E1553" i="26"/>
  <c r="E1552" i="26"/>
  <c r="E1551" i="26"/>
  <c r="E1550" i="26"/>
  <c r="E1549" i="26"/>
  <c r="E1548" i="26"/>
  <c r="E1547" i="26"/>
  <c r="E1546" i="26"/>
  <c r="E1545" i="26"/>
  <c r="E1544" i="26"/>
  <c r="E1543" i="26"/>
  <c r="E1542" i="26"/>
  <c r="E1541" i="26"/>
  <c r="E1540" i="26"/>
  <c r="E1539" i="26"/>
  <c r="E1538" i="26"/>
  <c r="E1537" i="26"/>
  <c r="E1536" i="26"/>
  <c r="E1535" i="26"/>
  <c r="E1534" i="26"/>
  <c r="E1533" i="26"/>
  <c r="E1532" i="26"/>
  <c r="E1531" i="26"/>
  <c r="E1530" i="26"/>
  <c r="E1529" i="26"/>
  <c r="E1528" i="26"/>
  <c r="E1527" i="26"/>
  <c r="E1526" i="26"/>
  <c r="E1525" i="26"/>
  <c r="E1524" i="26"/>
  <c r="E1523" i="26"/>
  <c r="E1522" i="26"/>
  <c r="E1521" i="26"/>
  <c r="E1520" i="26"/>
  <c r="E1519" i="26"/>
  <c r="E1518" i="26"/>
  <c r="E1517" i="26"/>
  <c r="E1516" i="26"/>
  <c r="E1515" i="26"/>
  <c r="E1514" i="26"/>
  <c r="E1513" i="26"/>
  <c r="E1512" i="26"/>
  <c r="E1511" i="26"/>
  <c r="E1510" i="26"/>
  <c r="E1509" i="26"/>
  <c r="E1508" i="26"/>
  <c r="E1507" i="26"/>
  <c r="E1506" i="26"/>
  <c r="E1505" i="26"/>
  <c r="E1504" i="26"/>
  <c r="E1503" i="26"/>
  <c r="E1502" i="26"/>
  <c r="E1501" i="26"/>
  <c r="E1500" i="26"/>
  <c r="E1499" i="26"/>
  <c r="E1498" i="26"/>
  <c r="E1497" i="26"/>
  <c r="E1496" i="26"/>
  <c r="E1495" i="26"/>
  <c r="E1494" i="26"/>
  <c r="E1493" i="26"/>
  <c r="E1492" i="26"/>
  <c r="E1491" i="26"/>
  <c r="E1490" i="26"/>
  <c r="E1489" i="26"/>
  <c r="E1488" i="26"/>
  <c r="E1487" i="26"/>
  <c r="E1486" i="26"/>
  <c r="E1485" i="26"/>
  <c r="E1484" i="26"/>
  <c r="E1483" i="26"/>
  <c r="E1482" i="26"/>
  <c r="E1481" i="26"/>
  <c r="E1480" i="26"/>
  <c r="E1479" i="26"/>
  <c r="E1478" i="26"/>
  <c r="E1477" i="26"/>
  <c r="E1476" i="26"/>
  <c r="E1475" i="26"/>
  <c r="E1474" i="26"/>
  <c r="E1473" i="26"/>
  <c r="E1472" i="26"/>
  <c r="E1471" i="26"/>
  <c r="E1470" i="26"/>
  <c r="E1469" i="26"/>
  <c r="E1468" i="26"/>
  <c r="E1467" i="26"/>
  <c r="E1466" i="26"/>
  <c r="E1465" i="26"/>
  <c r="E1464" i="26"/>
  <c r="E1463" i="26"/>
  <c r="E1462" i="26"/>
  <c r="E1461" i="26"/>
  <c r="E1460" i="26"/>
  <c r="E1459" i="26"/>
  <c r="E1458" i="26"/>
  <c r="E1457" i="26"/>
  <c r="E1456" i="26"/>
  <c r="E1455" i="26"/>
  <c r="E1454" i="26"/>
  <c r="E1453" i="26"/>
  <c r="E1452" i="26"/>
  <c r="E1451" i="26"/>
  <c r="E1450" i="26"/>
  <c r="E1449" i="26"/>
  <c r="E1448" i="26"/>
  <c r="E1447" i="26"/>
  <c r="E1446" i="26"/>
  <c r="E1445" i="26"/>
  <c r="E1444" i="26"/>
  <c r="E1443" i="26"/>
  <c r="E1442" i="26"/>
  <c r="E1441" i="26"/>
  <c r="E1440" i="26"/>
  <c r="E1439" i="26"/>
  <c r="E1438" i="26"/>
  <c r="E1437" i="26"/>
  <c r="E1436" i="26"/>
  <c r="E1435" i="26"/>
  <c r="E1434" i="26"/>
  <c r="E1433" i="26"/>
  <c r="E1432" i="26"/>
  <c r="E1431" i="26"/>
  <c r="E1430" i="26"/>
  <c r="E1429" i="26"/>
  <c r="E1428" i="26"/>
  <c r="E1427" i="26"/>
  <c r="E1426" i="26"/>
  <c r="E1425" i="26"/>
  <c r="E1424" i="26"/>
  <c r="E1423" i="26"/>
  <c r="E1422" i="26"/>
  <c r="E1421" i="26"/>
  <c r="E1420" i="26"/>
  <c r="E1419" i="26"/>
  <c r="E1418" i="26"/>
  <c r="E1417" i="26"/>
  <c r="E1416" i="26"/>
  <c r="E1415" i="26"/>
  <c r="E1414" i="26"/>
  <c r="E1413" i="26"/>
  <c r="E1412" i="26"/>
  <c r="E1411" i="26"/>
  <c r="E1410" i="26"/>
  <c r="E1409" i="26"/>
  <c r="E1408" i="26"/>
  <c r="E1407" i="26"/>
  <c r="E1406" i="26"/>
  <c r="E1405" i="26"/>
  <c r="E1404" i="26"/>
  <c r="E1403" i="26"/>
  <c r="E1402" i="26"/>
  <c r="E1401" i="26"/>
  <c r="E1400" i="26"/>
  <c r="E1399" i="26"/>
  <c r="E1398" i="26"/>
  <c r="E1397" i="26"/>
  <c r="E1396" i="26"/>
  <c r="E1395" i="26"/>
  <c r="E1394" i="26"/>
  <c r="E1393" i="26"/>
  <c r="E1392" i="26"/>
  <c r="E1391" i="26"/>
  <c r="E1390" i="26"/>
  <c r="E1389" i="26"/>
  <c r="E1388" i="26"/>
  <c r="E1387" i="26"/>
  <c r="E1386" i="26"/>
  <c r="E1385" i="26"/>
  <c r="E1384" i="26"/>
  <c r="E1383" i="26"/>
  <c r="E1382" i="26"/>
  <c r="E1381" i="26"/>
  <c r="E1380" i="26"/>
  <c r="E1379" i="26"/>
  <c r="E1378" i="26"/>
  <c r="E1377" i="26"/>
  <c r="E1376" i="26"/>
  <c r="E1375" i="26"/>
  <c r="E1374" i="26"/>
  <c r="E1373" i="26"/>
  <c r="E1372" i="26"/>
  <c r="E1371" i="26"/>
  <c r="E1370" i="26"/>
  <c r="E1369" i="26"/>
  <c r="E1368" i="26"/>
  <c r="E1367" i="26"/>
  <c r="E1366" i="26"/>
  <c r="E1365" i="26"/>
  <c r="E1364" i="26"/>
  <c r="E1363" i="26"/>
  <c r="E1362" i="26"/>
  <c r="E1361" i="26"/>
  <c r="E1360" i="26"/>
  <c r="E1359" i="26"/>
  <c r="E1358" i="26"/>
  <c r="E1357" i="26"/>
  <c r="E1356" i="26"/>
  <c r="E1355" i="26"/>
  <c r="E1354" i="26"/>
  <c r="E1353" i="26"/>
  <c r="E1352" i="26"/>
  <c r="E1351" i="26"/>
  <c r="E1350" i="26"/>
  <c r="E1349" i="26"/>
  <c r="E1348" i="26"/>
  <c r="E1347" i="26"/>
  <c r="E1346" i="26"/>
  <c r="E1345" i="26"/>
  <c r="E1344" i="26"/>
  <c r="E1343" i="26"/>
  <c r="E1342" i="26"/>
  <c r="E1341" i="26"/>
  <c r="E1340" i="26"/>
  <c r="E1339" i="26"/>
  <c r="E1338" i="26"/>
  <c r="E1337" i="26"/>
  <c r="E1336" i="26"/>
  <c r="E1335" i="26"/>
  <c r="E1334" i="26"/>
  <c r="E1333" i="26"/>
  <c r="E1332" i="26"/>
  <c r="E1331" i="26"/>
  <c r="E1330" i="26"/>
  <c r="E1329" i="26"/>
  <c r="E1328" i="26"/>
  <c r="E1327" i="26"/>
  <c r="E1326" i="26"/>
  <c r="E1325" i="26"/>
  <c r="E1324" i="26"/>
  <c r="E1323" i="26"/>
  <c r="E1322" i="26"/>
  <c r="E1321" i="26"/>
  <c r="E1320" i="26"/>
  <c r="E1319" i="26"/>
  <c r="E1318" i="26"/>
  <c r="E1317" i="26"/>
  <c r="E1316" i="26"/>
  <c r="E1315" i="26"/>
  <c r="E1314" i="26"/>
  <c r="E1313" i="26"/>
  <c r="E1312" i="26"/>
  <c r="E1311" i="26"/>
  <c r="E1310" i="26"/>
  <c r="E1309" i="26"/>
  <c r="E1308" i="26"/>
  <c r="E1307" i="26"/>
  <c r="E1306" i="26"/>
  <c r="E1305" i="26"/>
  <c r="E1304" i="26"/>
  <c r="E1303" i="26"/>
  <c r="E1302" i="26"/>
  <c r="E1301" i="26"/>
  <c r="E1300" i="26"/>
  <c r="E1299" i="26"/>
  <c r="E1298" i="26"/>
  <c r="E1297" i="26"/>
  <c r="E1296" i="26"/>
  <c r="E1295" i="26"/>
  <c r="E1294" i="26"/>
  <c r="E1293" i="26"/>
  <c r="E1292" i="26"/>
  <c r="E1291" i="26"/>
  <c r="E1290" i="26"/>
  <c r="E1289" i="26"/>
  <c r="E1288" i="26"/>
  <c r="E1287" i="26"/>
  <c r="E1286" i="26"/>
  <c r="E1285" i="26"/>
  <c r="E1284" i="26"/>
  <c r="E1283" i="26"/>
  <c r="E1282" i="26"/>
  <c r="E1281" i="26"/>
  <c r="E1280" i="26"/>
  <c r="E1279" i="26"/>
  <c r="E1278" i="26"/>
  <c r="E1277" i="26"/>
  <c r="E1276" i="26"/>
  <c r="E1275" i="26"/>
  <c r="E1274" i="26"/>
  <c r="E1273" i="26"/>
  <c r="E1272" i="26"/>
  <c r="E1271" i="26"/>
  <c r="E1270" i="26"/>
  <c r="E1269" i="26"/>
  <c r="E1268" i="26"/>
  <c r="E1267" i="26"/>
  <c r="E1266" i="26"/>
  <c r="E1265" i="26"/>
  <c r="E1264" i="26"/>
  <c r="E1263" i="26"/>
  <c r="E1262" i="26"/>
  <c r="E1261" i="26"/>
  <c r="E1260" i="26"/>
  <c r="E1259" i="26"/>
  <c r="E1258" i="26"/>
  <c r="E1257" i="26"/>
  <c r="E1256" i="26"/>
  <c r="E1255" i="26"/>
  <c r="E1254" i="26"/>
  <c r="E1253" i="26"/>
  <c r="E1252" i="26"/>
  <c r="E1251" i="26"/>
  <c r="E1250" i="26"/>
  <c r="E1249" i="26"/>
  <c r="E1248" i="26"/>
  <c r="E1247" i="26"/>
  <c r="E1246" i="26"/>
  <c r="E1245" i="26"/>
  <c r="E1244" i="26"/>
  <c r="E1243" i="26"/>
  <c r="E1242" i="26"/>
  <c r="E1241" i="26"/>
  <c r="E1240" i="26"/>
  <c r="E1239" i="26"/>
  <c r="E1238" i="26"/>
  <c r="E1237" i="26"/>
  <c r="E1236" i="26"/>
  <c r="E1235" i="26"/>
  <c r="E1234" i="26"/>
  <c r="E1233" i="26"/>
  <c r="E1232" i="26"/>
  <c r="E1231" i="26"/>
  <c r="E1230" i="26"/>
  <c r="E1229" i="26"/>
  <c r="E1228" i="26"/>
  <c r="E1227" i="26"/>
  <c r="E1226" i="26"/>
  <c r="E1225" i="26"/>
  <c r="E1224" i="26"/>
  <c r="E1223" i="26"/>
  <c r="E1222" i="26"/>
  <c r="E1221" i="26"/>
  <c r="E1220" i="26"/>
  <c r="E1219" i="26"/>
  <c r="E1218" i="26"/>
  <c r="E1217" i="26"/>
  <c r="E1216" i="26"/>
  <c r="E1215" i="26"/>
  <c r="E1214" i="26"/>
  <c r="E1213" i="26"/>
  <c r="E1212" i="26"/>
  <c r="E1211" i="26"/>
  <c r="E1210" i="26"/>
  <c r="E1209" i="26"/>
  <c r="E1208" i="26"/>
  <c r="E1207" i="26"/>
  <c r="E1206" i="26"/>
  <c r="E1205" i="26"/>
  <c r="E1204" i="26"/>
  <c r="E1203" i="26"/>
  <c r="E1202" i="26"/>
  <c r="E1201" i="26"/>
  <c r="E1200" i="26"/>
  <c r="E1199" i="26"/>
  <c r="E1198" i="26"/>
  <c r="E1197" i="26"/>
  <c r="E1196" i="26"/>
  <c r="E1195" i="26"/>
  <c r="E1194" i="26"/>
  <c r="E1193" i="26"/>
  <c r="E1192" i="26"/>
  <c r="E1191" i="26"/>
  <c r="E1190" i="26"/>
  <c r="E1189" i="26"/>
  <c r="E1188" i="26"/>
  <c r="E1187" i="26"/>
  <c r="E1186" i="26"/>
  <c r="E1185" i="26"/>
  <c r="E1184" i="26"/>
  <c r="E1183" i="26"/>
  <c r="E1182" i="26"/>
  <c r="E1181" i="26"/>
  <c r="E1180" i="26"/>
  <c r="E1179" i="26"/>
  <c r="E1178" i="26"/>
  <c r="E1177" i="26"/>
  <c r="E1176" i="26"/>
  <c r="E1175" i="26"/>
  <c r="E1174" i="26"/>
  <c r="E1173" i="26"/>
  <c r="E1172" i="26"/>
  <c r="E1171" i="26"/>
  <c r="E1170" i="26"/>
  <c r="E1169" i="26"/>
  <c r="E1168" i="26"/>
  <c r="E1167" i="26"/>
  <c r="E1166" i="26"/>
  <c r="E1165" i="26"/>
  <c r="E1164" i="26"/>
  <c r="E1163" i="26"/>
  <c r="E1162" i="26"/>
  <c r="E1161" i="26"/>
  <c r="E1160" i="26"/>
  <c r="E1159" i="26"/>
  <c r="E1158" i="26"/>
  <c r="E1157" i="26"/>
  <c r="E1156" i="26"/>
  <c r="E1155" i="26"/>
  <c r="E1154" i="26"/>
  <c r="E1153" i="26"/>
  <c r="E1152" i="26"/>
  <c r="E1151" i="26"/>
  <c r="E1150" i="26"/>
  <c r="E1149" i="26"/>
  <c r="E1148" i="26"/>
  <c r="E1147" i="26"/>
  <c r="E1146" i="26"/>
  <c r="E1145" i="26"/>
  <c r="E1144" i="26"/>
  <c r="E1143" i="26"/>
  <c r="E1142" i="26"/>
  <c r="E1141" i="26"/>
  <c r="E1140" i="26"/>
  <c r="E1139" i="26"/>
  <c r="E1138" i="26"/>
  <c r="E1137" i="26"/>
  <c r="E1136" i="26"/>
  <c r="E1135" i="26"/>
  <c r="E1134" i="26"/>
  <c r="E1133" i="26"/>
  <c r="E1132" i="26"/>
  <c r="E1131" i="26"/>
  <c r="E1130" i="26"/>
  <c r="E1129" i="26"/>
  <c r="E1128" i="26"/>
  <c r="E1127" i="26"/>
  <c r="E1126" i="26"/>
  <c r="E1125" i="26"/>
  <c r="E1124" i="26"/>
  <c r="E1123" i="26"/>
  <c r="E1122" i="26"/>
  <c r="E1121" i="26"/>
  <c r="E1120" i="26"/>
  <c r="E1119" i="26"/>
  <c r="E1118" i="26"/>
  <c r="E1117" i="26"/>
  <c r="E1116" i="26"/>
  <c r="E1115" i="26"/>
  <c r="E1114" i="26"/>
  <c r="E1113" i="26"/>
  <c r="E1112" i="26"/>
  <c r="E1111" i="26"/>
  <c r="E1110" i="26"/>
  <c r="E1109" i="26"/>
  <c r="E1108" i="26"/>
  <c r="E1107" i="26"/>
  <c r="E1106" i="26"/>
  <c r="E1105" i="26"/>
  <c r="E1104" i="26"/>
  <c r="E1103" i="26"/>
  <c r="E1102" i="26"/>
  <c r="E1101" i="26"/>
  <c r="E1100" i="26"/>
  <c r="E1099" i="26"/>
  <c r="E1098" i="26"/>
  <c r="E1097" i="26"/>
  <c r="E1096" i="26"/>
  <c r="E1095" i="26"/>
  <c r="E1094" i="26"/>
  <c r="E1093" i="26"/>
  <c r="E1092" i="26"/>
  <c r="E1091" i="26"/>
  <c r="E1090" i="26"/>
  <c r="E1089" i="26"/>
  <c r="E1088" i="26"/>
  <c r="E1087" i="26"/>
  <c r="E1086" i="26"/>
  <c r="E1085" i="26"/>
  <c r="E1084" i="26"/>
  <c r="E1083" i="26"/>
  <c r="E1082" i="26"/>
  <c r="E1081" i="26"/>
  <c r="E1080" i="26"/>
  <c r="E1079" i="26"/>
  <c r="E1078" i="26"/>
  <c r="E1077" i="26"/>
  <c r="E1076" i="26"/>
  <c r="E1075" i="26"/>
  <c r="E1074" i="26"/>
  <c r="E1073" i="26"/>
  <c r="E1072" i="26"/>
  <c r="E1071" i="26"/>
  <c r="E1070" i="26"/>
  <c r="E1069" i="26"/>
  <c r="E1068" i="26"/>
  <c r="E1067" i="26"/>
  <c r="E1066" i="26"/>
  <c r="E1065" i="26"/>
  <c r="E1064" i="26"/>
  <c r="E1063" i="26"/>
  <c r="E1062" i="26"/>
  <c r="E1061" i="26"/>
  <c r="E1060" i="26"/>
  <c r="E1059" i="26"/>
  <c r="E1058" i="26"/>
  <c r="E1057" i="26"/>
  <c r="E1056" i="26"/>
  <c r="E1055" i="26"/>
  <c r="E1054" i="26"/>
  <c r="E1053" i="26"/>
  <c r="E1052" i="26"/>
  <c r="E1051" i="26"/>
  <c r="E1050" i="26"/>
  <c r="E1049" i="26"/>
  <c r="E1048" i="26"/>
  <c r="E1047" i="26"/>
  <c r="E1046" i="26"/>
  <c r="E1045" i="26"/>
  <c r="E1044" i="26"/>
  <c r="E1043" i="26"/>
  <c r="E1042" i="26"/>
  <c r="E1041" i="26"/>
  <c r="E1040" i="26"/>
  <c r="E1039" i="26"/>
  <c r="E1038" i="26"/>
  <c r="E1037" i="26"/>
  <c r="E1036" i="26"/>
  <c r="E1035" i="26"/>
  <c r="E1034" i="26"/>
  <c r="E1033" i="26"/>
  <c r="E1032" i="26"/>
  <c r="E1031" i="26"/>
  <c r="E1030" i="26"/>
  <c r="E1029" i="26"/>
  <c r="E1028" i="26"/>
  <c r="E1027" i="26"/>
  <c r="E1026" i="26"/>
  <c r="E1025" i="26"/>
  <c r="E1024" i="26"/>
  <c r="E1023" i="26"/>
  <c r="E1022" i="26"/>
  <c r="E1021" i="26"/>
  <c r="E1020" i="26"/>
  <c r="E1019" i="26"/>
  <c r="E1018" i="26"/>
  <c r="E1017" i="26"/>
  <c r="E1016" i="26"/>
  <c r="E1015" i="26"/>
  <c r="E1014" i="26"/>
  <c r="E1013" i="26"/>
  <c r="E1012" i="26"/>
  <c r="E1011" i="26"/>
  <c r="E1010" i="26"/>
  <c r="E1009" i="26"/>
  <c r="E1008" i="26"/>
  <c r="E1007" i="26"/>
  <c r="E1006" i="26"/>
  <c r="E1005" i="26"/>
  <c r="E1004" i="26"/>
  <c r="E1003" i="26"/>
  <c r="E1002" i="26"/>
  <c r="E1001" i="26"/>
  <c r="E1000" i="26"/>
  <c r="E999" i="26"/>
  <c r="E998" i="26"/>
  <c r="E997" i="26"/>
  <c r="E996" i="26"/>
  <c r="E995" i="26"/>
  <c r="E994" i="26"/>
  <c r="E993" i="26"/>
  <c r="E992" i="26"/>
  <c r="E991" i="26"/>
  <c r="E990" i="26"/>
  <c r="E989" i="26"/>
  <c r="E988" i="26"/>
  <c r="E987" i="26"/>
  <c r="E986" i="26"/>
  <c r="E985" i="26"/>
  <c r="E984" i="26"/>
  <c r="E983" i="26"/>
  <c r="E982" i="26"/>
  <c r="E981" i="26"/>
  <c r="E980" i="26"/>
  <c r="E979" i="26"/>
  <c r="E978" i="26"/>
  <c r="E977" i="26"/>
  <c r="E976" i="26"/>
  <c r="E975" i="26"/>
  <c r="E974" i="26"/>
  <c r="E973" i="26"/>
  <c r="E972" i="26"/>
  <c r="E971" i="26"/>
  <c r="E970" i="26"/>
  <c r="E969" i="26"/>
  <c r="E968" i="26"/>
  <c r="E967" i="26"/>
  <c r="E966" i="26"/>
  <c r="E965" i="26"/>
  <c r="E964" i="26"/>
  <c r="E963" i="26"/>
  <c r="E962" i="26"/>
  <c r="E961" i="26"/>
  <c r="E960" i="26"/>
  <c r="E959" i="26"/>
  <c r="E958" i="26"/>
  <c r="E957" i="26"/>
  <c r="E956" i="26"/>
  <c r="E955" i="26"/>
  <c r="E954" i="26"/>
  <c r="E953" i="26"/>
  <c r="E952" i="26"/>
  <c r="E951" i="26"/>
  <c r="E950" i="26"/>
  <c r="E949" i="26"/>
  <c r="E948" i="26"/>
  <c r="E947" i="26"/>
  <c r="E946" i="26"/>
  <c r="E945" i="26"/>
  <c r="E944" i="26"/>
  <c r="E943" i="26"/>
  <c r="E942" i="26"/>
  <c r="E941" i="26"/>
  <c r="E940" i="26"/>
  <c r="E939" i="26"/>
  <c r="E938" i="26"/>
  <c r="E937" i="26"/>
  <c r="E936" i="26"/>
  <c r="E935" i="26"/>
  <c r="E934" i="26"/>
  <c r="E933" i="26"/>
  <c r="E932" i="26"/>
  <c r="E931" i="26"/>
  <c r="E930" i="26"/>
  <c r="E929" i="26"/>
  <c r="E928" i="26"/>
  <c r="E927" i="26"/>
  <c r="E926" i="26"/>
  <c r="E925" i="26"/>
  <c r="E924" i="26"/>
  <c r="E923" i="26"/>
  <c r="E922" i="26"/>
  <c r="E921" i="26"/>
  <c r="E920" i="26"/>
  <c r="E919" i="26"/>
  <c r="E918" i="26"/>
  <c r="E917" i="26"/>
  <c r="E916" i="26"/>
  <c r="E915" i="26"/>
  <c r="E914" i="26"/>
  <c r="E913" i="26"/>
  <c r="E912" i="26"/>
  <c r="E911" i="26"/>
  <c r="E910" i="26"/>
  <c r="E909" i="26"/>
  <c r="E908" i="26"/>
  <c r="E907" i="26"/>
  <c r="E906" i="26"/>
  <c r="E905" i="26"/>
  <c r="E904" i="26"/>
  <c r="E903" i="26"/>
  <c r="E902" i="26"/>
  <c r="E901" i="26"/>
  <c r="E900" i="26"/>
  <c r="E899" i="26"/>
  <c r="E898" i="26"/>
  <c r="E897" i="26"/>
  <c r="E896" i="26"/>
  <c r="E895" i="26"/>
  <c r="E894" i="26"/>
  <c r="E893" i="26"/>
  <c r="E892" i="26"/>
  <c r="E891" i="26"/>
  <c r="E890" i="26"/>
  <c r="E889" i="26"/>
  <c r="E888" i="26"/>
  <c r="E887" i="26"/>
  <c r="E886" i="26"/>
  <c r="E885" i="26"/>
  <c r="E884" i="26"/>
  <c r="E883" i="26"/>
  <c r="E882" i="26"/>
  <c r="E881" i="26"/>
  <c r="E880" i="26"/>
  <c r="E879" i="26"/>
  <c r="E878" i="26"/>
  <c r="E877" i="26"/>
  <c r="E876" i="26"/>
  <c r="E875" i="26"/>
  <c r="E874" i="26"/>
  <c r="E873" i="26"/>
  <c r="E872" i="26"/>
  <c r="E871" i="26"/>
  <c r="E870" i="26"/>
  <c r="E869" i="26"/>
  <c r="E868" i="26"/>
  <c r="E867" i="26"/>
  <c r="E866" i="26"/>
  <c r="E865" i="26"/>
  <c r="E864" i="26"/>
  <c r="E863" i="26"/>
  <c r="E862" i="26"/>
  <c r="E861" i="26"/>
  <c r="E860" i="26"/>
  <c r="E859" i="26"/>
  <c r="E858" i="26"/>
  <c r="E857" i="26"/>
  <c r="E856" i="26"/>
  <c r="E855" i="26"/>
  <c r="E854" i="26"/>
  <c r="E853" i="26"/>
  <c r="E852" i="26"/>
  <c r="E851" i="26"/>
  <c r="E850" i="26"/>
  <c r="E849" i="26"/>
  <c r="E848" i="26"/>
  <c r="E847" i="26"/>
  <c r="E846" i="26"/>
  <c r="E845" i="26"/>
  <c r="E844" i="26"/>
  <c r="E843" i="26"/>
  <c r="E842" i="26"/>
  <c r="E841" i="26"/>
  <c r="E840" i="26"/>
  <c r="E839" i="26"/>
  <c r="E838" i="26"/>
  <c r="E837" i="26"/>
  <c r="E836" i="26"/>
  <c r="E835" i="26"/>
  <c r="E834" i="26"/>
  <c r="E833" i="26"/>
  <c r="E832" i="26"/>
  <c r="E831" i="26"/>
  <c r="E830" i="26"/>
  <c r="E829" i="26"/>
  <c r="E828" i="26"/>
  <c r="E827" i="26"/>
  <c r="E826" i="26"/>
  <c r="E825" i="26"/>
  <c r="E824" i="26"/>
  <c r="E823" i="26"/>
  <c r="E822" i="26"/>
  <c r="E821" i="26"/>
  <c r="E820" i="26"/>
  <c r="E819" i="26"/>
  <c r="E818" i="26"/>
  <c r="E817" i="26"/>
  <c r="E816" i="26"/>
  <c r="E815" i="26"/>
  <c r="E814" i="26"/>
  <c r="E813" i="26"/>
  <c r="E812" i="26"/>
  <c r="E811" i="26"/>
  <c r="E810" i="26"/>
  <c r="E809" i="26"/>
  <c r="E808" i="26"/>
  <c r="E807" i="26"/>
  <c r="E806" i="26"/>
  <c r="E805" i="26"/>
  <c r="E804" i="26"/>
  <c r="E803" i="26"/>
  <c r="E802" i="26"/>
  <c r="E801" i="26"/>
  <c r="E800" i="26"/>
  <c r="E799" i="26"/>
  <c r="E798" i="26"/>
  <c r="E797" i="26"/>
  <c r="E796" i="26"/>
  <c r="E795" i="26"/>
  <c r="E794" i="26"/>
  <c r="E793" i="26"/>
  <c r="E792" i="26"/>
  <c r="E791" i="26"/>
  <c r="E790" i="26"/>
  <c r="E789" i="26"/>
  <c r="E788" i="26"/>
  <c r="E787" i="26"/>
  <c r="E786" i="26"/>
  <c r="E785" i="26"/>
  <c r="E784" i="26"/>
  <c r="E783" i="26"/>
  <c r="E782" i="26"/>
  <c r="E781" i="26"/>
  <c r="E780" i="26"/>
  <c r="E779" i="26"/>
  <c r="E778" i="26"/>
  <c r="E777" i="26"/>
  <c r="E776" i="26"/>
  <c r="E775" i="26"/>
  <c r="E774" i="26"/>
  <c r="E773" i="26"/>
  <c r="E772" i="26"/>
  <c r="E771" i="26"/>
  <c r="E770" i="26"/>
  <c r="E769" i="26"/>
  <c r="E768" i="26"/>
  <c r="E767" i="26"/>
  <c r="E766" i="26"/>
  <c r="E765" i="26"/>
  <c r="E764" i="26"/>
  <c r="E763" i="26"/>
  <c r="E762" i="26"/>
  <c r="E761" i="26"/>
  <c r="E760" i="26"/>
  <c r="E759" i="26"/>
  <c r="E758" i="26"/>
  <c r="E757" i="26"/>
  <c r="E756" i="26"/>
  <c r="E755" i="26"/>
  <c r="E754" i="26"/>
  <c r="E753" i="26"/>
  <c r="E752" i="26"/>
  <c r="E751" i="26"/>
  <c r="E750" i="26"/>
  <c r="E749" i="26"/>
  <c r="E748" i="26"/>
  <c r="E747" i="26"/>
  <c r="E746" i="26"/>
  <c r="E745" i="26"/>
  <c r="E744" i="26"/>
  <c r="E743" i="26"/>
  <c r="E742" i="26"/>
  <c r="E741" i="26"/>
  <c r="E740" i="26"/>
  <c r="E739" i="26"/>
  <c r="E738" i="26"/>
  <c r="E737" i="26"/>
  <c r="E736" i="26"/>
  <c r="E735" i="26"/>
  <c r="E734" i="26"/>
  <c r="E733" i="26"/>
  <c r="E732" i="26"/>
  <c r="E731" i="26"/>
  <c r="E730" i="26"/>
  <c r="E729" i="26"/>
  <c r="E728" i="26"/>
  <c r="E727" i="26"/>
  <c r="E726" i="26"/>
  <c r="E725" i="26"/>
  <c r="E724" i="26"/>
  <c r="E723" i="26"/>
  <c r="E722" i="26"/>
  <c r="E721" i="26"/>
  <c r="E720" i="26"/>
  <c r="E719" i="26"/>
  <c r="E718" i="26"/>
  <c r="E717" i="26"/>
  <c r="E716" i="26"/>
  <c r="E715" i="26"/>
  <c r="E714" i="26"/>
  <c r="E713" i="26"/>
  <c r="E712" i="26"/>
  <c r="E711" i="26"/>
  <c r="E710" i="26"/>
  <c r="E709" i="26"/>
  <c r="E708" i="26"/>
  <c r="E707" i="26"/>
  <c r="E706" i="26"/>
  <c r="E705" i="26"/>
  <c r="E704" i="26"/>
  <c r="E703" i="26"/>
  <c r="E702" i="26"/>
  <c r="E701" i="26"/>
  <c r="E700" i="26"/>
  <c r="E699" i="26"/>
  <c r="E698" i="26"/>
  <c r="E697" i="26"/>
  <c r="E696" i="26"/>
  <c r="E695" i="26"/>
  <c r="E694" i="26"/>
  <c r="E693" i="26"/>
  <c r="E692" i="26"/>
  <c r="E691" i="26"/>
  <c r="E690" i="26"/>
  <c r="E689" i="26"/>
  <c r="E688" i="26"/>
  <c r="E687" i="26"/>
  <c r="E686" i="26"/>
  <c r="E685" i="26"/>
  <c r="E684" i="26"/>
  <c r="E683" i="26"/>
  <c r="E682" i="26"/>
  <c r="E681" i="26"/>
  <c r="E680" i="26"/>
  <c r="E679" i="26"/>
  <c r="E678" i="26"/>
  <c r="E677" i="26"/>
  <c r="E676" i="26"/>
  <c r="E675" i="26"/>
  <c r="E674" i="26"/>
  <c r="E673" i="26"/>
  <c r="E672" i="26"/>
  <c r="E671" i="26"/>
  <c r="E670" i="26"/>
  <c r="E669" i="26"/>
  <c r="E668" i="26"/>
  <c r="E667" i="26"/>
  <c r="E666" i="26"/>
  <c r="E665" i="26"/>
  <c r="E664" i="26"/>
  <c r="E663" i="26"/>
  <c r="E662" i="26"/>
  <c r="E661" i="26"/>
  <c r="E660" i="26"/>
  <c r="E659" i="26"/>
  <c r="E658" i="26"/>
  <c r="E657" i="26"/>
  <c r="E656" i="26"/>
  <c r="E655" i="26"/>
  <c r="E654" i="26"/>
  <c r="E653" i="26"/>
  <c r="E652" i="26"/>
  <c r="E651" i="26"/>
  <c r="E650" i="26"/>
  <c r="E649" i="26"/>
  <c r="E648" i="26"/>
  <c r="E647" i="26"/>
  <c r="E646" i="26"/>
  <c r="E645" i="26"/>
  <c r="E644" i="26"/>
  <c r="E643" i="26"/>
  <c r="E642" i="26"/>
  <c r="E641" i="26"/>
  <c r="E640" i="26"/>
  <c r="E639" i="26"/>
  <c r="E638" i="26"/>
  <c r="E637" i="26"/>
  <c r="E636" i="26"/>
  <c r="E635" i="26"/>
  <c r="E634" i="26"/>
  <c r="E633" i="26"/>
  <c r="E632" i="26"/>
  <c r="E631" i="26"/>
  <c r="E630" i="26"/>
  <c r="E629" i="26"/>
  <c r="E628" i="26"/>
  <c r="E627" i="26"/>
  <c r="E626" i="26"/>
  <c r="E625" i="26"/>
  <c r="E624" i="26"/>
  <c r="E623" i="26"/>
  <c r="E622" i="26"/>
  <c r="E621" i="26"/>
  <c r="E620" i="26"/>
  <c r="E619" i="26"/>
  <c r="E618" i="26"/>
  <c r="E617" i="26"/>
  <c r="E616" i="26"/>
  <c r="E615" i="26"/>
  <c r="E614" i="26"/>
  <c r="E613" i="26"/>
  <c r="E612" i="26"/>
  <c r="E611" i="26"/>
  <c r="E610" i="26"/>
  <c r="E609" i="26"/>
  <c r="E608" i="26"/>
  <c r="E607" i="26"/>
  <c r="E606" i="26"/>
  <c r="E605" i="26"/>
  <c r="E604" i="26"/>
  <c r="E603" i="26"/>
  <c r="E602" i="26"/>
  <c r="E601" i="26"/>
  <c r="E600" i="26"/>
  <c r="E599" i="26"/>
  <c r="E598" i="26"/>
  <c r="E597" i="26"/>
  <c r="E596" i="26"/>
  <c r="E595" i="26"/>
  <c r="E594" i="26"/>
  <c r="E593" i="26"/>
  <c r="E592" i="26"/>
  <c r="E591" i="26"/>
  <c r="E590" i="26"/>
  <c r="E589" i="26"/>
  <c r="E588" i="26"/>
  <c r="E587" i="26"/>
  <c r="E586" i="26"/>
  <c r="E585" i="26"/>
  <c r="E584" i="26"/>
  <c r="E583" i="26"/>
  <c r="E582" i="26"/>
  <c r="E581" i="26"/>
  <c r="E580" i="26"/>
  <c r="E579" i="26"/>
  <c r="E578" i="26"/>
  <c r="E577" i="26"/>
  <c r="E576" i="26"/>
  <c r="E575" i="26"/>
  <c r="E574" i="26"/>
  <c r="E573" i="26"/>
  <c r="E572" i="26"/>
  <c r="E571" i="26"/>
  <c r="E570" i="26"/>
  <c r="E569" i="26"/>
  <c r="E568" i="26"/>
  <c r="E567" i="26"/>
  <c r="E566" i="26"/>
  <c r="E565" i="26"/>
  <c r="E564" i="26"/>
  <c r="E563" i="26"/>
  <c r="E562" i="26"/>
  <c r="E561" i="26"/>
  <c r="E560" i="26"/>
  <c r="E559" i="26"/>
  <c r="E558" i="26"/>
  <c r="E557" i="26"/>
  <c r="E556" i="26"/>
  <c r="E555" i="26"/>
  <c r="E554" i="26"/>
  <c r="E553" i="26"/>
  <c r="E552" i="26"/>
  <c r="E551" i="26"/>
  <c r="E550" i="26"/>
  <c r="E549" i="26"/>
  <c r="E548" i="26"/>
  <c r="E547" i="26"/>
  <c r="E546" i="26"/>
  <c r="E545" i="26"/>
  <c r="E544" i="26"/>
  <c r="E543" i="26"/>
  <c r="E542" i="26"/>
  <c r="E541" i="26"/>
  <c r="E540" i="26"/>
  <c r="E539" i="26"/>
  <c r="E538" i="26"/>
  <c r="E537" i="26"/>
  <c r="E536" i="26"/>
  <c r="E535" i="26"/>
  <c r="E534" i="26"/>
  <c r="E533" i="26"/>
  <c r="E532" i="26"/>
  <c r="E531" i="26"/>
  <c r="E530" i="26"/>
  <c r="E529" i="26"/>
  <c r="E528" i="26"/>
  <c r="E527" i="26"/>
  <c r="E526" i="26"/>
  <c r="E525" i="26"/>
  <c r="E524" i="26"/>
  <c r="E523" i="26"/>
  <c r="E522" i="26"/>
  <c r="E521" i="26"/>
  <c r="E520" i="26"/>
  <c r="E519" i="26"/>
  <c r="E518" i="26"/>
  <c r="E517" i="26"/>
  <c r="E516" i="26"/>
  <c r="E515" i="26"/>
  <c r="E514" i="26"/>
  <c r="E513" i="26"/>
  <c r="E512" i="26"/>
  <c r="E511" i="26"/>
  <c r="E510" i="26"/>
  <c r="E509" i="26"/>
  <c r="E508" i="26"/>
  <c r="E507" i="26"/>
  <c r="E506" i="26"/>
  <c r="E505" i="26"/>
  <c r="E504" i="26"/>
  <c r="E503" i="26"/>
  <c r="E502" i="26"/>
  <c r="E501" i="26"/>
  <c r="E500" i="26"/>
  <c r="E499" i="26"/>
  <c r="E498" i="26"/>
  <c r="E497" i="26"/>
  <c r="E496" i="26"/>
  <c r="E495" i="26"/>
  <c r="E494" i="26"/>
  <c r="E493" i="26"/>
  <c r="E492" i="26"/>
  <c r="E491" i="26"/>
  <c r="E490" i="26"/>
  <c r="E489" i="26"/>
  <c r="E488" i="26"/>
  <c r="E487" i="26"/>
  <c r="E486" i="26"/>
  <c r="E485" i="26"/>
  <c r="E484" i="26"/>
  <c r="E483" i="26"/>
  <c r="E482" i="26"/>
  <c r="E481" i="26"/>
  <c r="E480" i="26"/>
  <c r="E479" i="26"/>
  <c r="E478" i="26"/>
  <c r="E477" i="26"/>
  <c r="E476" i="26"/>
  <c r="E475" i="26"/>
  <c r="E474" i="26"/>
  <c r="E473" i="26"/>
  <c r="E472" i="26"/>
  <c r="E471" i="26"/>
  <c r="E470" i="26"/>
  <c r="E469" i="26"/>
  <c r="E468" i="26"/>
  <c r="E467" i="26"/>
  <c r="E466" i="26"/>
  <c r="E465" i="26"/>
  <c r="E464" i="26"/>
  <c r="E463" i="26"/>
  <c r="E462" i="26"/>
  <c r="E461" i="26"/>
  <c r="E460" i="26"/>
  <c r="E459" i="26"/>
  <c r="E458" i="26"/>
  <c r="E457" i="26"/>
  <c r="E456" i="26"/>
  <c r="E455" i="26"/>
  <c r="E454" i="26"/>
  <c r="E453" i="26"/>
  <c r="E452" i="26"/>
  <c r="E451" i="26"/>
  <c r="E450" i="26"/>
  <c r="E449" i="26"/>
  <c r="E448" i="26"/>
  <c r="E447" i="26"/>
  <c r="E446" i="26"/>
  <c r="E445" i="26"/>
  <c r="E444" i="26"/>
  <c r="E443" i="26"/>
  <c r="E442" i="26"/>
  <c r="E441" i="26"/>
  <c r="E440" i="26"/>
  <c r="E439" i="26"/>
  <c r="E438" i="26"/>
  <c r="E437" i="26"/>
  <c r="E436" i="26"/>
  <c r="E435" i="26"/>
  <c r="E434" i="26"/>
  <c r="E433" i="26"/>
  <c r="E432" i="26"/>
  <c r="E431" i="26"/>
  <c r="E430" i="26"/>
  <c r="E429" i="26"/>
  <c r="E428" i="26"/>
  <c r="E427" i="26"/>
  <c r="E426" i="26"/>
  <c r="E425" i="26"/>
  <c r="E424" i="26"/>
  <c r="E423" i="26"/>
  <c r="E422" i="26"/>
  <c r="E421" i="26"/>
  <c r="E420" i="26"/>
  <c r="E419" i="26"/>
  <c r="E418" i="26"/>
  <c r="E417" i="26"/>
  <c r="E416" i="26"/>
  <c r="E415" i="26"/>
  <c r="E414" i="26"/>
  <c r="E413" i="26"/>
  <c r="E412" i="26"/>
  <c r="E411" i="26"/>
  <c r="E410" i="26"/>
  <c r="E409" i="26"/>
  <c r="E408" i="26"/>
  <c r="E407" i="26"/>
  <c r="E406" i="26"/>
  <c r="E405" i="26"/>
  <c r="E404" i="26"/>
  <c r="E403" i="26"/>
  <c r="E402" i="26"/>
  <c r="E401" i="26"/>
  <c r="E400" i="26"/>
  <c r="E399" i="26"/>
  <c r="E398" i="26"/>
  <c r="E397" i="26"/>
  <c r="E396" i="26"/>
  <c r="E395" i="26"/>
  <c r="E394" i="26"/>
  <c r="E393" i="26"/>
  <c r="E392" i="26"/>
  <c r="E391" i="26"/>
  <c r="E390" i="26"/>
  <c r="E389" i="26"/>
  <c r="E388" i="26"/>
  <c r="E387" i="26"/>
  <c r="E386" i="26"/>
  <c r="E385" i="26"/>
  <c r="E384" i="26"/>
  <c r="E383" i="26"/>
  <c r="E382" i="26"/>
  <c r="E381" i="26"/>
  <c r="E380" i="26"/>
  <c r="E379" i="26"/>
  <c r="E378" i="26"/>
  <c r="E377" i="26"/>
  <c r="E376" i="26"/>
  <c r="E375" i="26"/>
  <c r="E374" i="26"/>
  <c r="E373" i="26"/>
  <c r="E372" i="26"/>
  <c r="E371" i="26"/>
  <c r="E370" i="26"/>
  <c r="E369" i="26"/>
  <c r="E368" i="26"/>
  <c r="E367" i="26"/>
  <c r="E366" i="26"/>
  <c r="E365" i="26"/>
  <c r="E364" i="26"/>
  <c r="E363" i="26"/>
  <c r="E362" i="26"/>
  <c r="E361" i="26"/>
  <c r="E360" i="26"/>
  <c r="E359" i="26"/>
  <c r="E358" i="26"/>
  <c r="E357" i="26"/>
  <c r="E356" i="26"/>
  <c r="E355" i="26"/>
  <c r="E354" i="26"/>
  <c r="E353" i="26"/>
  <c r="E352" i="26"/>
  <c r="E351" i="26"/>
  <c r="E350" i="26"/>
  <c r="E349" i="26"/>
  <c r="E348" i="26"/>
  <c r="E347" i="26"/>
  <c r="E346" i="26"/>
  <c r="E345" i="26"/>
  <c r="E344" i="26"/>
  <c r="E343" i="26"/>
  <c r="E342" i="26"/>
  <c r="E341" i="26"/>
  <c r="E340" i="26"/>
  <c r="E339" i="26"/>
  <c r="E338" i="26"/>
  <c r="E337" i="26"/>
  <c r="E336" i="26"/>
  <c r="E335" i="26"/>
  <c r="E334" i="26"/>
  <c r="E333" i="26"/>
  <c r="E332" i="26"/>
  <c r="E331" i="26"/>
  <c r="E330" i="26"/>
  <c r="E329" i="26"/>
  <c r="E328" i="26"/>
  <c r="E327" i="26"/>
  <c r="E326" i="26"/>
  <c r="E325" i="26"/>
  <c r="E324" i="26"/>
  <c r="E323" i="26"/>
  <c r="E322" i="26"/>
  <c r="E321" i="26"/>
  <c r="E320" i="26"/>
  <c r="E319" i="26"/>
  <c r="E318" i="26"/>
  <c r="E317" i="26"/>
  <c r="E316" i="26"/>
  <c r="E315" i="26"/>
  <c r="E314" i="26"/>
  <c r="E313" i="26"/>
  <c r="E312" i="26"/>
  <c r="E311" i="26"/>
  <c r="E310" i="26"/>
  <c r="E309" i="26"/>
  <c r="E308" i="26"/>
  <c r="E307" i="26"/>
  <c r="E306" i="26"/>
  <c r="E305" i="26"/>
  <c r="E304" i="26"/>
  <c r="E303" i="26"/>
  <c r="E302" i="26"/>
  <c r="E301" i="26"/>
  <c r="E300" i="26"/>
  <c r="E299" i="26"/>
  <c r="E298" i="26"/>
  <c r="E297" i="26"/>
  <c r="E296" i="26"/>
  <c r="E295" i="26"/>
  <c r="E294" i="26"/>
  <c r="E293" i="26"/>
  <c r="E292" i="26"/>
  <c r="E291" i="26"/>
  <c r="E290" i="26"/>
  <c r="E289" i="26"/>
  <c r="E288" i="26"/>
  <c r="E287" i="26"/>
  <c r="E286" i="26"/>
  <c r="E285" i="26"/>
  <c r="E284" i="26"/>
  <c r="E283" i="26"/>
  <c r="E282" i="26"/>
  <c r="E281" i="26"/>
  <c r="E280" i="26"/>
  <c r="E279" i="26"/>
  <c r="E278" i="26"/>
  <c r="E277" i="26"/>
  <c r="E276" i="26"/>
  <c r="E275" i="26"/>
  <c r="E274" i="26"/>
  <c r="E273" i="26"/>
  <c r="E272" i="26"/>
  <c r="E271" i="26"/>
  <c r="E270" i="26"/>
  <c r="E269" i="26"/>
  <c r="E268" i="26"/>
  <c r="E267" i="26"/>
  <c r="E266" i="26"/>
  <c r="E265" i="26"/>
  <c r="E264" i="26"/>
  <c r="E263" i="26"/>
  <c r="E262" i="26"/>
  <c r="E261" i="26"/>
  <c r="E260" i="26"/>
  <c r="E259" i="26"/>
  <c r="E258" i="26"/>
  <c r="E249" i="26"/>
  <c r="E248" i="26"/>
  <c r="E247" i="26"/>
  <c r="E246" i="26"/>
  <c r="E245" i="26"/>
  <c r="E244" i="26"/>
  <c r="E243" i="26"/>
  <c r="E242" i="26"/>
  <c r="E241" i="26"/>
  <c r="E240" i="26"/>
  <c r="E239" i="26"/>
  <c r="E238" i="26"/>
  <c r="E237" i="26"/>
  <c r="E236" i="26"/>
  <c r="E235" i="26"/>
  <c r="E234" i="26"/>
  <c r="E233" i="26"/>
  <c r="E232" i="26"/>
  <c r="E231" i="26"/>
  <c r="E230" i="26"/>
  <c r="E229" i="26"/>
  <c r="E228" i="26"/>
  <c r="E227" i="26"/>
  <c r="E226" i="26"/>
  <c r="E225" i="26"/>
  <c r="E224" i="26"/>
  <c r="E223" i="26"/>
  <c r="E222" i="26"/>
  <c r="E221" i="26"/>
  <c r="E220" i="26"/>
  <c r="E219" i="26"/>
  <c r="E218" i="26"/>
  <c r="E217" i="26"/>
  <c r="E216" i="26"/>
  <c r="E215" i="26"/>
  <c r="E214" i="26"/>
  <c r="E213" i="26"/>
  <c r="E212" i="26"/>
  <c r="E211" i="26"/>
  <c r="E210" i="26"/>
  <c r="E209" i="26"/>
  <c r="E208" i="26"/>
  <c r="E207" i="26"/>
  <c r="E206" i="26"/>
  <c r="E205" i="26"/>
  <c r="E204" i="26"/>
  <c r="E203" i="26"/>
  <c r="E202" i="26"/>
  <c r="E201" i="26"/>
  <c r="E200" i="26"/>
  <c r="E199" i="26"/>
  <c r="E198" i="26"/>
  <c r="E197" i="26"/>
  <c r="E196" i="26"/>
  <c r="E195" i="26"/>
  <c r="E194" i="26"/>
  <c r="E193" i="26"/>
  <c r="E192" i="26"/>
  <c r="E191" i="26"/>
  <c r="E190" i="26"/>
  <c r="E189" i="26"/>
  <c r="E188" i="26"/>
  <c r="E187" i="26"/>
  <c r="E186" i="26"/>
  <c r="E185" i="26"/>
  <c r="E184" i="26"/>
  <c r="E183" i="26"/>
  <c r="E182" i="26"/>
  <c r="E181" i="26"/>
  <c r="E180" i="26"/>
  <c r="E179" i="26"/>
  <c r="E178" i="26"/>
  <c r="E177" i="26"/>
  <c r="E176" i="26"/>
  <c r="E175" i="26"/>
  <c r="E174" i="26"/>
  <c r="E173" i="26"/>
  <c r="E172" i="26"/>
  <c r="E171" i="26"/>
  <c r="E170" i="26"/>
  <c r="E169" i="26"/>
  <c r="E168" i="26"/>
  <c r="E167" i="26"/>
  <c r="E166" i="26"/>
  <c r="E145" i="26"/>
  <c r="E144" i="26"/>
  <c r="E143" i="26"/>
  <c r="E142" i="26"/>
  <c r="E141" i="26"/>
  <c r="E140" i="26"/>
  <c r="E139" i="26"/>
  <c r="E138" i="26"/>
  <c r="E137" i="26"/>
  <c r="E136" i="26"/>
  <c r="E135" i="26"/>
  <c r="E134" i="26"/>
  <c r="E133" i="26"/>
  <c r="E132" i="26"/>
  <c r="E131" i="26"/>
  <c r="E130" i="26"/>
  <c r="E129" i="26"/>
  <c r="E128" i="26"/>
  <c r="E127" i="26"/>
  <c r="E126" i="26"/>
  <c r="E125" i="26"/>
  <c r="E124" i="26"/>
  <c r="E123" i="26"/>
  <c r="E122" i="26"/>
  <c r="E121" i="26"/>
  <c r="E118" i="26"/>
  <c r="E117" i="26"/>
  <c r="E116" i="26"/>
  <c r="E115" i="26"/>
  <c r="E114" i="26"/>
  <c r="E113" i="26"/>
  <c r="E112" i="26"/>
  <c r="E111" i="26"/>
  <c r="E110" i="26"/>
  <c r="E109" i="26"/>
  <c r="E108" i="26"/>
  <c r="E107" i="26"/>
  <c r="E106" i="26"/>
  <c r="E105" i="26"/>
  <c r="E104" i="26"/>
  <c r="E103" i="26"/>
  <c r="E102" i="26"/>
  <c r="E101" i="26"/>
  <c r="E100" i="26"/>
  <c r="E99" i="26"/>
  <c r="E98" i="26"/>
  <c r="E97" i="26"/>
  <c r="E96" i="26"/>
  <c r="E95" i="26"/>
  <c r="E94" i="26"/>
  <c r="E93" i="26"/>
  <c r="E92" i="26"/>
  <c r="E91" i="26"/>
  <c r="E90" i="26"/>
  <c r="E89" i="26"/>
  <c r="E85" i="26"/>
  <c r="E84" i="26"/>
  <c r="E83" i="26"/>
  <c r="E82" i="26"/>
  <c r="E81" i="26"/>
  <c r="E80" i="26"/>
  <c r="E79" i="26"/>
  <c r="E78" i="26"/>
  <c r="E77" i="26"/>
  <c r="E76" i="26"/>
  <c r="E75" i="26"/>
  <c r="E72" i="26"/>
  <c r="E71" i="26"/>
  <c r="E68" i="26"/>
  <c r="E67" i="26"/>
  <c r="E66" i="26"/>
  <c r="E56" i="26"/>
  <c r="E55" i="26"/>
  <c r="E54" i="26"/>
  <c r="E53"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F3" i="5"/>
  <c r="G3" i="5"/>
  <c r="H3" i="5"/>
  <c r="F4" i="5"/>
  <c r="G4" i="5"/>
  <c r="H4" i="5"/>
  <c r="F5" i="5"/>
  <c r="G5" i="5"/>
  <c r="H5" i="5"/>
  <c r="F6" i="5"/>
  <c r="G6" i="5"/>
  <c r="H6" i="5"/>
  <c r="F7" i="5"/>
  <c r="G7" i="5"/>
  <c r="H7" i="5"/>
  <c r="F8" i="5"/>
  <c r="G8" i="5"/>
  <c r="H8" i="5"/>
  <c r="F9" i="5"/>
  <c r="G9" i="5"/>
  <c r="H9" i="5"/>
  <c r="F10" i="5"/>
  <c r="G10" i="5"/>
  <c r="H10" i="5"/>
  <c r="F11" i="5"/>
  <c r="G11" i="5"/>
  <c r="H11" i="5"/>
  <c r="F12" i="5"/>
  <c r="G12" i="5"/>
  <c r="H12" i="5"/>
  <c r="F13" i="5"/>
  <c r="G13" i="5"/>
  <c r="H13" i="5"/>
  <c r="F14" i="5"/>
  <c r="G14" i="5"/>
  <c r="H14" i="5"/>
  <c r="F15" i="5"/>
  <c r="G15" i="5"/>
  <c r="H15" i="5"/>
  <c r="F16" i="5"/>
  <c r="G16" i="5"/>
  <c r="H16" i="5"/>
  <c r="F17" i="5"/>
  <c r="G17" i="5"/>
  <c r="H17" i="5"/>
  <c r="F18" i="5"/>
  <c r="G18" i="5"/>
  <c r="H18" i="5"/>
  <c r="F19" i="5"/>
  <c r="G19" i="5"/>
  <c r="H19" i="5"/>
  <c r="F20" i="5"/>
  <c r="G20" i="5"/>
  <c r="H20" i="5"/>
  <c r="F21" i="5"/>
  <c r="G21" i="5"/>
  <c r="H21" i="5"/>
  <c r="F22" i="5"/>
  <c r="G22" i="5"/>
  <c r="H22" i="5"/>
  <c r="F23" i="5"/>
  <c r="G23" i="5"/>
  <c r="H23" i="5"/>
  <c r="F24" i="5"/>
  <c r="G24" i="5"/>
  <c r="H24" i="5"/>
  <c r="F25" i="5"/>
  <c r="G25" i="5"/>
  <c r="H25" i="5"/>
  <c r="F26" i="5"/>
  <c r="G26" i="5"/>
  <c r="H26" i="5"/>
  <c r="F27" i="5"/>
  <c r="G27" i="5"/>
  <c r="H27" i="5"/>
  <c r="F28" i="5"/>
  <c r="G28" i="5"/>
  <c r="H28" i="5"/>
  <c r="F29" i="5"/>
  <c r="G29" i="5"/>
  <c r="H29" i="5"/>
  <c r="F30" i="5"/>
  <c r="G30" i="5"/>
  <c r="H30" i="5"/>
  <c r="F31" i="5"/>
  <c r="G31" i="5"/>
  <c r="H31" i="5"/>
  <c r="F32" i="5"/>
  <c r="G32" i="5"/>
  <c r="H32" i="5"/>
  <c r="F33" i="5"/>
  <c r="G33" i="5"/>
  <c r="H33" i="5"/>
  <c r="F34" i="5"/>
  <c r="G34" i="5"/>
  <c r="H34" i="5"/>
  <c r="F35" i="5"/>
  <c r="G35" i="5"/>
  <c r="H35" i="5"/>
  <c r="F36" i="5"/>
  <c r="G36" i="5"/>
  <c r="H36" i="5"/>
  <c r="F37" i="5"/>
  <c r="G37" i="5"/>
  <c r="H37" i="5"/>
  <c r="F38" i="5"/>
  <c r="G38" i="5"/>
  <c r="H38" i="5"/>
  <c r="F39" i="5"/>
  <c r="G39" i="5"/>
  <c r="H39" i="5"/>
  <c r="F40" i="5"/>
  <c r="G40" i="5"/>
  <c r="H40" i="5"/>
  <c r="F41" i="5"/>
  <c r="G41" i="5"/>
  <c r="H41" i="5"/>
  <c r="F42" i="5"/>
  <c r="G42" i="5"/>
  <c r="H42" i="5"/>
  <c r="F43" i="5"/>
  <c r="G43" i="5"/>
  <c r="H43" i="5"/>
  <c r="F44" i="5"/>
  <c r="G44" i="5"/>
  <c r="H44" i="5"/>
  <c r="F45" i="5"/>
  <c r="G45" i="5"/>
  <c r="H45" i="5"/>
  <c r="F46" i="5"/>
  <c r="G46" i="5"/>
  <c r="H46" i="5"/>
  <c r="F47" i="5"/>
  <c r="G47" i="5"/>
  <c r="H47" i="5"/>
  <c r="F48" i="5"/>
  <c r="G48" i="5"/>
  <c r="H48" i="5"/>
  <c r="F49" i="5"/>
  <c r="G49" i="5"/>
  <c r="H49" i="5"/>
  <c r="F50" i="5"/>
  <c r="G50" i="5"/>
  <c r="H50" i="5"/>
  <c r="F51" i="5"/>
  <c r="G51" i="5"/>
  <c r="H51" i="5"/>
  <c r="F52" i="5"/>
  <c r="G52" i="5"/>
  <c r="H52" i="5"/>
  <c r="F53" i="5"/>
  <c r="G53" i="5"/>
  <c r="H53" i="5"/>
  <c r="F54" i="5"/>
  <c r="G54" i="5"/>
  <c r="H54" i="5"/>
  <c r="F55" i="5"/>
  <c r="G55" i="5"/>
  <c r="H55" i="5"/>
  <c r="F56" i="5"/>
  <c r="G56" i="5"/>
  <c r="H56" i="5"/>
  <c r="F57" i="5"/>
  <c r="G57" i="5"/>
  <c r="H57" i="5"/>
  <c r="F58" i="5"/>
  <c r="G58" i="5"/>
  <c r="H58" i="5"/>
  <c r="F59" i="5"/>
  <c r="G59" i="5"/>
  <c r="H59" i="5"/>
  <c r="F60" i="5"/>
  <c r="G60" i="5"/>
  <c r="H60" i="5"/>
  <c r="F61" i="5"/>
  <c r="G61" i="5"/>
  <c r="H61" i="5"/>
  <c r="F62" i="5"/>
  <c r="G62" i="5"/>
  <c r="H62" i="5"/>
  <c r="F63" i="5"/>
  <c r="G63" i="5"/>
  <c r="H63" i="5"/>
  <c r="F64" i="5"/>
  <c r="G64" i="5"/>
  <c r="H64" i="5"/>
  <c r="F65" i="5"/>
  <c r="G65" i="5"/>
  <c r="H65" i="5"/>
  <c r="F66" i="5"/>
  <c r="G66" i="5"/>
  <c r="H66" i="5"/>
  <c r="F67" i="5"/>
  <c r="G67" i="5"/>
  <c r="H67" i="5"/>
  <c r="F68" i="5"/>
  <c r="G68" i="5"/>
  <c r="H68" i="5"/>
  <c r="F69" i="5"/>
  <c r="G69" i="5"/>
  <c r="H69" i="5"/>
  <c r="F70" i="5"/>
  <c r="G70" i="5"/>
  <c r="H70" i="5"/>
  <c r="F71" i="5"/>
  <c r="G71" i="5"/>
  <c r="H71" i="5"/>
  <c r="F72" i="5"/>
  <c r="G72" i="5"/>
  <c r="H72" i="5"/>
  <c r="F73" i="5"/>
  <c r="G73" i="5"/>
  <c r="H73" i="5"/>
  <c r="F74" i="5"/>
  <c r="G74" i="5"/>
  <c r="H74" i="5"/>
  <c r="F75" i="5"/>
  <c r="G75" i="5"/>
  <c r="H75" i="5"/>
  <c r="F76" i="5"/>
  <c r="G76" i="5"/>
  <c r="H76" i="5"/>
  <c r="F77" i="5"/>
  <c r="G77" i="5"/>
  <c r="H77" i="5"/>
  <c r="F78" i="5"/>
  <c r="G78" i="5"/>
  <c r="H78" i="5"/>
  <c r="F79" i="5"/>
  <c r="G79" i="5"/>
  <c r="H79" i="5"/>
  <c r="F80" i="5"/>
  <c r="G80" i="5"/>
  <c r="H80" i="5"/>
  <c r="F81" i="5"/>
  <c r="G81" i="5"/>
  <c r="H81" i="5"/>
  <c r="F82" i="5"/>
  <c r="G82" i="5"/>
  <c r="H82" i="5"/>
  <c r="F83" i="5"/>
  <c r="G83" i="5"/>
  <c r="H83" i="5"/>
  <c r="F84" i="5"/>
  <c r="G84" i="5"/>
  <c r="H84" i="5"/>
  <c r="F85" i="5"/>
  <c r="G85" i="5"/>
  <c r="H85" i="5"/>
  <c r="F86" i="5"/>
  <c r="G86" i="5"/>
  <c r="H86" i="5"/>
  <c r="F87" i="5"/>
  <c r="G87" i="5"/>
  <c r="H87" i="5"/>
  <c r="F88" i="5"/>
  <c r="G88" i="5"/>
  <c r="H88" i="5"/>
  <c r="F89" i="5"/>
  <c r="G89" i="5"/>
  <c r="H89" i="5"/>
  <c r="F90" i="5"/>
  <c r="G90" i="5"/>
  <c r="H90" i="5"/>
  <c r="F91" i="5"/>
  <c r="G91" i="5"/>
  <c r="H91" i="5"/>
  <c r="F92" i="5"/>
  <c r="G92" i="5"/>
  <c r="H92" i="5"/>
  <c r="F93" i="5"/>
  <c r="G93" i="5"/>
  <c r="H93" i="5"/>
  <c r="F94" i="5"/>
  <c r="G94" i="5"/>
  <c r="H94" i="5"/>
  <c r="F95" i="5"/>
  <c r="G95" i="5"/>
  <c r="H95"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C29" i="8" l="1"/>
  <c r="I29" i="8" s="1"/>
  <c r="B29" i="8"/>
  <c r="C28" i="8"/>
  <c r="I28" i="8" s="1"/>
  <c r="B28" i="8"/>
  <c r="B30" i="8"/>
  <c r="C27" i="8"/>
  <c r="B27" i="8"/>
  <c r="C26" i="8"/>
  <c r="B26" i="8"/>
  <c r="C30" i="8"/>
  <c r="I30" i="8" s="1"/>
  <c r="C25" i="8"/>
  <c r="I25" i="8" s="1"/>
  <c r="B25" i="8"/>
  <c r="C24" i="8"/>
  <c r="B24" i="8"/>
  <c r="A12" i="21"/>
  <c r="A13" i="21" s="1"/>
  <c r="A14" i="21" s="1"/>
  <c r="A15" i="21" s="1"/>
  <c r="A16" i="21" s="1"/>
  <c r="A17" i="21" s="1"/>
  <c r="A18" i="21" s="1"/>
  <c r="A19" i="21" s="1"/>
  <c r="A20" i="21" s="1"/>
  <c r="A21" i="21" s="1"/>
  <c r="A22" i="21" s="1"/>
  <c r="A23" i="21" s="1"/>
  <c r="A24" i="21" s="1"/>
  <c r="M3" i="5"/>
  <c r="F96" i="5"/>
  <c r="H96" i="5"/>
  <c r="G96" i="5"/>
  <c r="M20" i="5"/>
  <c r="M76" i="5"/>
  <c r="M9" i="5"/>
  <c r="M17" i="5"/>
  <c r="M25" i="5"/>
  <c r="M33" i="5"/>
  <c r="M41" i="5"/>
  <c r="M49" i="5"/>
  <c r="M57" i="5"/>
  <c r="M65" i="5"/>
  <c r="M73" i="5"/>
  <c r="M81" i="5"/>
  <c r="M89" i="5"/>
  <c r="M47" i="5"/>
  <c r="M7" i="5"/>
  <c r="M12" i="5"/>
  <c r="M60" i="5"/>
  <c r="M63" i="5"/>
  <c r="M71" i="5"/>
  <c r="M84" i="5"/>
  <c r="M10" i="5"/>
  <c r="M34" i="5"/>
  <c r="M50" i="5"/>
  <c r="M58" i="5"/>
  <c r="M66" i="5"/>
  <c r="M74" i="5"/>
  <c r="M11" i="5"/>
  <c r="M19" i="5"/>
  <c r="M27" i="5"/>
  <c r="M35" i="5"/>
  <c r="M43" i="5"/>
  <c r="M51" i="5"/>
  <c r="M59" i="5"/>
  <c r="M67" i="5"/>
  <c r="M75" i="5"/>
  <c r="M83" i="5"/>
  <c r="M91" i="5"/>
  <c r="M4" i="5"/>
  <c r="M44" i="5"/>
  <c r="M52" i="5"/>
  <c r="M68" i="5"/>
  <c r="M15" i="5"/>
  <c r="M23" i="5"/>
  <c r="M28" i="5"/>
  <c r="M31" i="5"/>
  <c r="M36" i="5"/>
  <c r="M39" i="5"/>
  <c r="M55" i="5"/>
  <c r="M79" i="5"/>
  <c r="M87" i="5"/>
  <c r="M92" i="5"/>
  <c r="M95" i="5"/>
  <c r="M82" i="5"/>
  <c r="M90" i="5"/>
  <c r="M18" i="5"/>
  <c r="M26" i="5"/>
  <c r="M42" i="5"/>
  <c r="M5" i="5"/>
  <c r="M13" i="5"/>
  <c r="M69" i="5"/>
  <c r="M29" i="5"/>
  <c r="M77" i="5"/>
  <c r="M93" i="5"/>
  <c r="M8" i="5"/>
  <c r="M16" i="5"/>
  <c r="M21" i="5"/>
  <c r="M24" i="5"/>
  <c r="M32" i="5"/>
  <c r="M37" i="5"/>
  <c r="M40" i="5"/>
  <c r="M45" i="5"/>
  <c r="M48" i="5"/>
  <c r="M53" i="5"/>
  <c r="M56" i="5"/>
  <c r="M61" i="5"/>
  <c r="M64" i="5"/>
  <c r="M72" i="5"/>
  <c r="M80" i="5"/>
  <c r="M85" i="5"/>
  <c r="M88" i="5"/>
  <c r="M6" i="5"/>
  <c r="M14" i="5"/>
  <c r="M22" i="5"/>
  <c r="M30" i="5"/>
  <c r="M38" i="5"/>
  <c r="M46" i="5"/>
  <c r="M54" i="5"/>
  <c r="M62" i="5"/>
  <c r="M70" i="5"/>
  <c r="M78" i="5"/>
  <c r="M86" i="5"/>
  <c r="M94" i="5"/>
  <c r="M96" i="5" l="1"/>
  <c r="A25" i="21"/>
  <c r="A26" i="21" s="1"/>
  <c r="A27" i="21" s="1"/>
  <c r="A28" i="21" s="1"/>
  <c r="A29" i="21" s="1"/>
  <c r="A30" i="21" s="1"/>
  <c r="A31" i="21" s="1"/>
  <c r="A32" i="21" s="1"/>
  <c r="A33" i="21" s="1"/>
  <c r="A34" i="21" s="1"/>
  <c r="A35" i="21" s="1"/>
  <c r="A36" i="21" s="1"/>
  <c r="A37" i="21" s="1"/>
  <c r="A38" i="21" s="1"/>
  <c r="A39" i="21" s="1"/>
  <c r="A40" i="21" s="1"/>
  <c r="A41" i="21" s="1"/>
  <c r="D4" i="20" l="1"/>
  <c r="D3" i="20"/>
  <c r="D2" i="20"/>
  <c r="A7" i="21" s="1"/>
  <c r="D29" i="8" l="1"/>
  <c r="D25" i="8"/>
  <c r="D28" i="8"/>
  <c r="D30" i="8"/>
  <c r="J3" i="2" l="1"/>
  <c r="J4" i="2"/>
  <c r="J5" i="2"/>
  <c r="J6" i="2"/>
  <c r="J7" i="2"/>
  <c r="J8" i="2"/>
  <c r="J9" i="2"/>
  <c r="J10" i="2"/>
  <c r="J11" i="2"/>
  <c r="J12" i="2"/>
  <c r="J13" i="2"/>
  <c r="J14" i="2"/>
  <c r="J15" i="2"/>
  <c r="J16" i="2"/>
  <c r="J17" i="2"/>
  <c r="J18" i="2"/>
  <c r="J19" i="2"/>
  <c r="J20" i="2"/>
  <c r="J21" i="2"/>
  <c r="J22" i="2"/>
  <c r="J23" i="2"/>
  <c r="J24" i="2"/>
  <c r="J25" i="2"/>
  <c r="J26" i="2"/>
  <c r="J33" i="2"/>
  <c r="J34" i="2"/>
  <c r="J35" i="2"/>
  <c r="J36" i="2"/>
  <c r="J37" i="2"/>
  <c r="J38" i="2"/>
  <c r="J39" i="2"/>
  <c r="J40" i="2"/>
  <c r="J41" i="2"/>
  <c r="J42" i="2"/>
  <c r="J43" i="2"/>
  <c r="J44" i="2"/>
  <c r="J45" i="2"/>
  <c r="J46" i="2"/>
  <c r="J47" i="2"/>
  <c r="J48" i="2"/>
  <c r="J49" i="2"/>
  <c r="J50" i="2"/>
  <c r="J51" i="2"/>
  <c r="J52" i="2"/>
  <c r="J53" i="2"/>
  <c r="J54" i="2"/>
  <c r="J55" i="2"/>
  <c r="J56" i="2"/>
  <c r="A4" i="27" l="1"/>
  <c r="A5" i="27" l="1"/>
  <c r="A8" i="27" s="1"/>
  <c r="A11" i="27" s="1"/>
  <c r="A14" i="27" s="1"/>
  <c r="A17" i="27" s="1"/>
  <c r="A20" i="27" s="1"/>
  <c r="A23" i="27" s="1"/>
  <c r="A26" i="27" s="1"/>
  <c r="A29" i="27" s="1"/>
  <c r="A32" i="27" s="1"/>
  <c r="A35" i="27" s="1"/>
  <c r="A38" i="27" s="1"/>
  <c r="A41" i="27" s="1"/>
  <c r="A44" i="27" s="1"/>
  <c r="A47" i="27" s="1"/>
  <c r="A50" i="27" s="1"/>
  <c r="A53" i="27" s="1"/>
  <c r="A56" i="27" s="1"/>
  <c r="A59" i="27" s="1"/>
  <c r="A62" i="27" s="1"/>
  <c r="A65" i="27" s="1"/>
  <c r="A68" i="27" s="1"/>
  <c r="A71" i="27" s="1"/>
  <c r="A74" i="27" s="1"/>
  <c r="A77" i="27" s="1"/>
  <c r="A80" i="27" s="1"/>
  <c r="A83" i="27" s="1"/>
  <c r="A86" i="27" s="1"/>
  <c r="A89" i="27" s="1"/>
  <c r="A92" i="27" s="1"/>
  <c r="A95" i="27" s="1"/>
  <c r="B3" i="5"/>
  <c r="A7" i="27"/>
  <c r="A10" i="27" s="1"/>
  <c r="A13" i="27" s="1"/>
  <c r="A16" i="27" s="1"/>
  <c r="A19" i="27" s="1"/>
  <c r="A22" i="27" s="1"/>
  <c r="A25" i="27" s="1"/>
  <c r="A28" i="27" s="1"/>
  <c r="A31" i="27" s="1"/>
  <c r="A34" i="27" s="1"/>
  <c r="A37" i="27" s="1"/>
  <c r="A40" i="27" s="1"/>
  <c r="A43" i="27" s="1"/>
  <c r="A46" i="27" s="1"/>
  <c r="A49" i="27" s="1"/>
  <c r="A52" i="27" s="1"/>
  <c r="A55" i="27" s="1"/>
  <c r="A58" i="27" s="1"/>
  <c r="A61" i="27" s="1"/>
  <c r="A64" i="27" s="1"/>
  <c r="A67" i="27" s="1"/>
  <c r="A70" i="27" s="1"/>
  <c r="A73" i="27" s="1"/>
  <c r="A76" i="27" s="1"/>
  <c r="A79" i="27" s="1"/>
  <c r="A82" i="27" s="1"/>
  <c r="A85" i="27" s="1"/>
  <c r="A88" i="27" s="1"/>
  <c r="A91" i="27" s="1"/>
  <c r="A94" i="27" s="1"/>
  <c r="A6" i="27"/>
  <c r="A9" i="27" s="1"/>
  <c r="A12" i="27" s="1"/>
  <c r="A15" i="27" s="1"/>
  <c r="A18" i="27" s="1"/>
  <c r="A21" i="27" s="1"/>
  <c r="A24" i="27" s="1"/>
  <c r="A27" i="27" s="1"/>
  <c r="A30" i="27" s="1"/>
  <c r="A33" i="27" s="1"/>
  <c r="A36" i="27" s="1"/>
  <c r="A39" i="27" s="1"/>
  <c r="A42" i="27" s="1"/>
  <c r="A45" i="27" s="1"/>
  <c r="A48" i="27" s="1"/>
  <c r="A51" i="27" s="1"/>
  <c r="A54" i="27" s="1"/>
  <c r="A57" i="27" s="1"/>
  <c r="A60" i="27" s="1"/>
  <c r="A63" i="27" s="1"/>
  <c r="A66" i="27" s="1"/>
  <c r="A69" i="27" s="1"/>
  <c r="A72" i="27" s="1"/>
  <c r="A75" i="27" s="1"/>
  <c r="A78" i="27" s="1"/>
  <c r="A81" i="27" s="1"/>
  <c r="A84" i="27" s="1"/>
  <c r="A87" i="27" s="1"/>
  <c r="A90" i="27" s="1"/>
  <c r="A93" i="27" s="1"/>
  <c r="A96" i="27" s="1"/>
  <c r="B4" i="5" l="1"/>
  <c r="K4" i="5" s="1"/>
  <c r="AK3" i="5"/>
  <c r="AJ3" i="5"/>
  <c r="AI3" i="5"/>
  <c r="B5" i="5"/>
  <c r="N5" i="5" s="1"/>
  <c r="P5" i="5" s="1"/>
  <c r="B6" i="5"/>
  <c r="J6" i="5" s="1"/>
  <c r="I3" i="5"/>
  <c r="S3" i="5" s="1"/>
  <c r="N3" i="5"/>
  <c r="P3" i="5" s="1"/>
  <c r="AP3" i="5"/>
  <c r="K100" i="5"/>
  <c r="B197" i="5"/>
  <c r="B100" i="5"/>
  <c r="K3" i="5"/>
  <c r="J3" i="5"/>
  <c r="B9" i="5" l="1"/>
  <c r="K101" i="5"/>
  <c r="B101" i="5"/>
  <c r="B199" i="5"/>
  <c r="B102" i="5"/>
  <c r="I5" i="5"/>
  <c r="O5" i="5" s="1"/>
  <c r="Q5" i="5" s="1"/>
  <c r="R5" i="5" s="1"/>
  <c r="N4" i="5"/>
  <c r="P4" i="5" s="1"/>
  <c r="I4" i="5"/>
  <c r="O4" i="5" s="1"/>
  <c r="J5" i="5"/>
  <c r="J4" i="5"/>
  <c r="U4" i="5" s="1"/>
  <c r="K5" i="5"/>
  <c r="AK100" i="5"/>
  <c r="AJ100" i="5"/>
  <c r="AI100" i="5"/>
  <c r="AJ4" i="5"/>
  <c r="AI4" i="5"/>
  <c r="AK4" i="5"/>
  <c r="B7" i="5"/>
  <c r="B201" i="5" s="1"/>
  <c r="B8" i="5"/>
  <c r="AP4" i="5"/>
  <c r="AK197" i="5"/>
  <c r="AJ197" i="5"/>
  <c r="AI197" i="5"/>
  <c r="AP6" i="5"/>
  <c r="AQ6" i="5" s="1"/>
  <c r="AR6" i="5" s="1"/>
  <c r="N6" i="5"/>
  <c r="P6" i="5" s="1"/>
  <c r="K6" i="5"/>
  <c r="U6" i="5" s="1"/>
  <c r="B198" i="5"/>
  <c r="AK9" i="5"/>
  <c r="AJ9" i="5"/>
  <c r="AI9" i="5"/>
  <c r="I6" i="5"/>
  <c r="O6" i="5" s="1"/>
  <c r="AJ101" i="5"/>
  <c r="AK101" i="5"/>
  <c r="AI101" i="5"/>
  <c r="AJ199" i="5"/>
  <c r="AK199" i="5"/>
  <c r="AI199" i="5"/>
  <c r="K103" i="5"/>
  <c r="AK6" i="5"/>
  <c r="AJ6" i="5"/>
  <c r="AI6" i="5"/>
  <c r="AK102" i="5"/>
  <c r="AJ102" i="5"/>
  <c r="AI102" i="5"/>
  <c r="AP5" i="5"/>
  <c r="AI5" i="5"/>
  <c r="AK5" i="5"/>
  <c r="AJ5" i="5"/>
  <c r="K102" i="5"/>
  <c r="O3" i="5"/>
  <c r="Q3" i="5" s="1"/>
  <c r="R3" i="5" s="1"/>
  <c r="B103" i="5"/>
  <c r="B200" i="5"/>
  <c r="N200" i="5" s="1"/>
  <c r="P200" i="5" s="1"/>
  <c r="N100" i="5"/>
  <c r="P100" i="5" s="1"/>
  <c r="AP100" i="5"/>
  <c r="J100" i="5"/>
  <c r="I100" i="5"/>
  <c r="N197" i="5"/>
  <c r="P197" i="5" s="1"/>
  <c r="K197" i="5"/>
  <c r="I197" i="5"/>
  <c r="J197" i="5"/>
  <c r="AP198" i="5"/>
  <c r="K198" i="5"/>
  <c r="I198" i="5"/>
  <c r="J198" i="5"/>
  <c r="N198" i="5"/>
  <c r="P198" i="5" s="1"/>
  <c r="B202" i="5"/>
  <c r="B105" i="5"/>
  <c r="N101" i="5"/>
  <c r="P101" i="5" s="1"/>
  <c r="I101" i="5"/>
  <c r="AP101" i="5"/>
  <c r="J101" i="5"/>
  <c r="K200" i="5"/>
  <c r="AP200" i="5"/>
  <c r="B203" i="5"/>
  <c r="B106" i="5"/>
  <c r="N199" i="5"/>
  <c r="P199" i="5" s="1"/>
  <c r="J199" i="5"/>
  <c r="I199" i="5"/>
  <c r="K199" i="5"/>
  <c r="AP103" i="5"/>
  <c r="N103" i="5"/>
  <c r="P103" i="5" s="1"/>
  <c r="J103" i="5"/>
  <c r="I103" i="5"/>
  <c r="J102" i="5"/>
  <c r="I102" i="5"/>
  <c r="AP102" i="5"/>
  <c r="N102" i="5"/>
  <c r="P102" i="5" s="1"/>
  <c r="K106" i="5"/>
  <c r="AP9" i="5"/>
  <c r="K105" i="5"/>
  <c r="AP8" i="5"/>
  <c r="U3" i="5"/>
  <c r="AQ3" i="5"/>
  <c r="AR3" i="5" s="1"/>
  <c r="B11" i="5"/>
  <c r="N8" i="5"/>
  <c r="P8" i="5" s="1"/>
  <c r="K9" i="5"/>
  <c r="K8" i="5"/>
  <c r="I9" i="5"/>
  <c r="J9" i="5"/>
  <c r="I8" i="5"/>
  <c r="J8" i="5"/>
  <c r="N9" i="5"/>
  <c r="B12" i="5"/>
  <c r="U101" i="5" l="1"/>
  <c r="AM3" i="5"/>
  <c r="F12" i="21"/>
  <c r="AA100" i="5"/>
  <c r="I200" i="5"/>
  <c r="O200" i="5" s="1"/>
  <c r="U102" i="5"/>
  <c r="K104" i="5"/>
  <c r="AA103" i="5" s="1"/>
  <c r="K7" i="5"/>
  <c r="AA6" i="5" s="1"/>
  <c r="N7" i="5"/>
  <c r="P7" i="5" s="1"/>
  <c r="J7" i="5"/>
  <c r="AS6" i="5" s="1"/>
  <c r="AS3" i="5"/>
  <c r="B104" i="5"/>
  <c r="I104" i="5" s="1"/>
  <c r="Z3" i="5"/>
  <c r="AP7" i="5"/>
  <c r="AT6" i="5" s="1"/>
  <c r="B10" i="5"/>
  <c r="I7" i="5"/>
  <c r="O7" i="5" s="1"/>
  <c r="J200" i="5"/>
  <c r="AQ200" i="5" s="1"/>
  <c r="S5" i="5"/>
  <c r="T5" i="5" s="1"/>
  <c r="AQ4" i="5"/>
  <c r="AR4" i="5" s="1"/>
  <c r="U5" i="5"/>
  <c r="AQ5" i="5"/>
  <c r="AR5" i="5" s="1"/>
  <c r="AT3" i="5"/>
  <c r="Q4" i="5"/>
  <c r="R4" i="5" s="1"/>
  <c r="U103" i="5"/>
  <c r="AA3" i="5"/>
  <c r="S4" i="5"/>
  <c r="T4" i="5" s="1"/>
  <c r="S6" i="5"/>
  <c r="X3" i="5"/>
  <c r="AN3" i="5"/>
  <c r="AB3" i="5"/>
  <c r="AL3" i="5"/>
  <c r="AI106" i="5"/>
  <c r="AK106" i="5"/>
  <c r="AJ106" i="5"/>
  <c r="AJ201" i="5"/>
  <c r="AK201" i="5"/>
  <c r="AI201" i="5"/>
  <c r="AJ103" i="5"/>
  <c r="AI103" i="5"/>
  <c r="AK103" i="5"/>
  <c r="AJ8" i="5"/>
  <c r="AK8" i="5"/>
  <c r="AI8" i="5"/>
  <c r="AI203" i="5"/>
  <c r="AK203" i="5"/>
  <c r="AJ203" i="5"/>
  <c r="AK7" i="5"/>
  <c r="AI7" i="5"/>
  <c r="AJ7" i="5"/>
  <c r="AM6" i="5" s="1"/>
  <c r="AK11" i="5"/>
  <c r="AJ11" i="5"/>
  <c r="AI11" i="5"/>
  <c r="AJ12" i="5"/>
  <c r="AI12" i="5"/>
  <c r="AK12" i="5"/>
  <c r="AJ10" i="5"/>
  <c r="AK10" i="5"/>
  <c r="AI10" i="5"/>
  <c r="AJ105" i="5"/>
  <c r="AK105" i="5"/>
  <c r="AI105" i="5"/>
  <c r="AL100" i="5"/>
  <c r="AI202" i="5"/>
  <c r="AJ202" i="5"/>
  <c r="AK202" i="5"/>
  <c r="AM100" i="5"/>
  <c r="AJ200" i="5"/>
  <c r="AK200" i="5"/>
  <c r="AI200" i="5"/>
  <c r="AK198" i="5"/>
  <c r="AI198" i="5"/>
  <c r="AL197" i="5" s="1"/>
  <c r="AJ198" i="5"/>
  <c r="AN100" i="5"/>
  <c r="Q6" i="5"/>
  <c r="R6" i="5" s="1"/>
  <c r="AA197" i="5"/>
  <c r="O197" i="5"/>
  <c r="Q197" i="5" s="1"/>
  <c r="O100" i="5"/>
  <c r="Q100" i="5" s="1"/>
  <c r="AQ100" i="5"/>
  <c r="AR100" i="5" s="1"/>
  <c r="U100" i="5"/>
  <c r="U197" i="5"/>
  <c r="AP202" i="5"/>
  <c r="K202" i="5"/>
  <c r="N202" i="5"/>
  <c r="P202" i="5" s="1"/>
  <c r="J202" i="5"/>
  <c r="I202" i="5"/>
  <c r="B109" i="5"/>
  <c r="B206" i="5"/>
  <c r="N106" i="5"/>
  <c r="P106" i="5" s="1"/>
  <c r="J106" i="5"/>
  <c r="U106" i="5" s="1"/>
  <c r="I106" i="5"/>
  <c r="AP106" i="5"/>
  <c r="B107" i="5"/>
  <c r="B204" i="5"/>
  <c r="O199" i="5"/>
  <c r="Q199" i="5" s="1"/>
  <c r="I203" i="5"/>
  <c r="AP203" i="5"/>
  <c r="K203" i="5"/>
  <c r="N203" i="5"/>
  <c r="P203" i="5" s="1"/>
  <c r="J203" i="5"/>
  <c r="N201" i="5"/>
  <c r="P201" i="5" s="1"/>
  <c r="AP201" i="5"/>
  <c r="J201" i="5"/>
  <c r="I201" i="5"/>
  <c r="K201" i="5"/>
  <c r="Z197" i="5"/>
  <c r="U199" i="5"/>
  <c r="AQ101" i="5"/>
  <c r="AS100" i="5"/>
  <c r="Z100" i="5"/>
  <c r="AQ102" i="5"/>
  <c r="B108" i="5"/>
  <c r="B205" i="5"/>
  <c r="AT100" i="5"/>
  <c r="AQ198" i="5"/>
  <c r="U198" i="5"/>
  <c r="AS197" i="5"/>
  <c r="O9" i="5"/>
  <c r="S9" i="5"/>
  <c r="O103" i="5"/>
  <c r="AQ103" i="5"/>
  <c r="O101" i="5"/>
  <c r="X100" i="5"/>
  <c r="O198" i="5"/>
  <c r="X197" i="5"/>
  <c r="O8" i="5"/>
  <c r="Q8" i="5" s="1"/>
  <c r="S8" i="5"/>
  <c r="O102" i="5"/>
  <c r="Q102" i="5" s="1"/>
  <c r="N105" i="5"/>
  <c r="P105" i="5" s="1"/>
  <c r="I105" i="5"/>
  <c r="J105" i="5"/>
  <c r="AP105" i="5"/>
  <c r="K109" i="5"/>
  <c r="AP12" i="5"/>
  <c r="K108" i="5"/>
  <c r="AP11" i="5"/>
  <c r="K107" i="5"/>
  <c r="AP10" i="5"/>
  <c r="I27" i="8"/>
  <c r="D27" i="8"/>
  <c r="I26" i="8"/>
  <c r="D26" i="8"/>
  <c r="I24" i="8"/>
  <c r="D24" i="8"/>
  <c r="AQ8" i="5"/>
  <c r="AR8" i="5" s="1"/>
  <c r="N11" i="5"/>
  <c r="P11" i="5" s="1"/>
  <c r="K11" i="5"/>
  <c r="B14" i="5"/>
  <c r="J11" i="5"/>
  <c r="I11" i="5"/>
  <c r="AQ9" i="5"/>
  <c r="AR9" i="5" s="1"/>
  <c r="U8" i="5"/>
  <c r="N10" i="5"/>
  <c r="P10" i="5" s="1"/>
  <c r="B13" i="5"/>
  <c r="K12" i="5"/>
  <c r="K10" i="5"/>
  <c r="U9" i="5"/>
  <c r="I10" i="5"/>
  <c r="J10" i="5"/>
  <c r="I12" i="5"/>
  <c r="J12" i="5"/>
  <c r="V5" i="5"/>
  <c r="P9" i="5"/>
  <c r="V3" i="5"/>
  <c r="N12" i="5"/>
  <c r="P12" i="5" s="1"/>
  <c r="B15" i="5"/>
  <c r="AF100" i="5" l="1"/>
  <c r="F13" i="21"/>
  <c r="AC3" i="5"/>
  <c r="AE3" i="5" s="1"/>
  <c r="V4" i="5"/>
  <c r="U200" i="5"/>
  <c r="U7" i="5"/>
  <c r="Q7" i="5"/>
  <c r="AC6" i="5" s="1"/>
  <c r="Z6" i="5"/>
  <c r="S7" i="5"/>
  <c r="X6" i="5"/>
  <c r="AF6" i="5" s="1"/>
  <c r="AU3" i="5"/>
  <c r="AV3" i="5" s="1"/>
  <c r="AK104" i="5"/>
  <c r="AN103" i="5" s="1"/>
  <c r="AF3" i="5"/>
  <c r="AQ7" i="5"/>
  <c r="AR7" i="5" s="1"/>
  <c r="AS200" i="5"/>
  <c r="AJ104" i="5"/>
  <c r="AM103" i="5" s="1"/>
  <c r="N104" i="5"/>
  <c r="P104" i="5" s="1"/>
  <c r="AI104" i="5"/>
  <c r="AL103" i="5" s="1"/>
  <c r="AP104" i="5"/>
  <c r="AT103" i="5" s="1"/>
  <c r="J104" i="5"/>
  <c r="U104" i="5" s="1"/>
  <c r="AM9" i="5"/>
  <c r="AF197" i="5"/>
  <c r="D11" i="21" s="1"/>
  <c r="AN9" i="5"/>
  <c r="AL9" i="5"/>
  <c r="V6" i="5"/>
  <c r="AN200" i="5"/>
  <c r="AN6" i="5"/>
  <c r="AI108" i="5"/>
  <c r="AK108" i="5"/>
  <c r="AJ108" i="5"/>
  <c r="X200" i="5"/>
  <c r="AM197" i="5"/>
  <c r="N14" i="5"/>
  <c r="P14" i="5" s="1"/>
  <c r="AK14" i="5"/>
  <c r="AJ14" i="5"/>
  <c r="AI14" i="5"/>
  <c r="AL6" i="5"/>
  <c r="N13" i="5"/>
  <c r="P13" i="5" s="1"/>
  <c r="AI13" i="5"/>
  <c r="AJ13" i="5"/>
  <c r="AK13" i="5"/>
  <c r="AI204" i="5"/>
  <c r="AK204" i="5"/>
  <c r="AJ204" i="5"/>
  <c r="AL200" i="5"/>
  <c r="AN197" i="5"/>
  <c r="AK107" i="5"/>
  <c r="AJ107" i="5"/>
  <c r="AI107" i="5"/>
  <c r="AK206" i="5"/>
  <c r="AJ206" i="5"/>
  <c r="AI206" i="5"/>
  <c r="AM200" i="5"/>
  <c r="AK15" i="5"/>
  <c r="AI15" i="5"/>
  <c r="AJ15" i="5"/>
  <c r="AK205" i="5"/>
  <c r="AJ205" i="5"/>
  <c r="AI205" i="5"/>
  <c r="AK109" i="5"/>
  <c r="AJ109" i="5"/>
  <c r="AI109" i="5"/>
  <c r="Q9" i="5"/>
  <c r="R9" i="5" s="1"/>
  <c r="AB6" i="5"/>
  <c r="Z200" i="5"/>
  <c r="AA106" i="5"/>
  <c r="AQ105" i="5"/>
  <c r="AR105" i="5" s="1"/>
  <c r="O104" i="5"/>
  <c r="V100" i="5"/>
  <c r="R100" i="5"/>
  <c r="S100" i="5" s="1"/>
  <c r="T100" i="5" s="1"/>
  <c r="R197" i="5"/>
  <c r="S197" i="5" s="1"/>
  <c r="T197" i="5" s="1"/>
  <c r="V197" i="5"/>
  <c r="J109" i="5"/>
  <c r="U109" i="5" s="1"/>
  <c r="I109" i="5"/>
  <c r="N109" i="5"/>
  <c r="P109" i="5" s="1"/>
  <c r="AP109" i="5"/>
  <c r="U203" i="5"/>
  <c r="AQ203" i="5"/>
  <c r="B17" i="5"/>
  <c r="B208" i="5"/>
  <c r="B111" i="5"/>
  <c r="Q198" i="5"/>
  <c r="AB197" i="5"/>
  <c r="K205" i="5"/>
  <c r="I205" i="5"/>
  <c r="J205" i="5"/>
  <c r="N205" i="5"/>
  <c r="P205" i="5" s="1"/>
  <c r="AP205" i="5"/>
  <c r="AR101" i="5"/>
  <c r="AU100" i="5"/>
  <c r="AV100" i="5" s="1"/>
  <c r="AQ106" i="5"/>
  <c r="O202" i="5"/>
  <c r="Q202" i="5" s="1"/>
  <c r="I108" i="5"/>
  <c r="AP108" i="5"/>
  <c r="N108" i="5"/>
  <c r="P108" i="5" s="1"/>
  <c r="J108" i="5"/>
  <c r="AQ202" i="5"/>
  <c r="AR202" i="5" s="1"/>
  <c r="U202" i="5"/>
  <c r="I204" i="5"/>
  <c r="AP204" i="5"/>
  <c r="K204" i="5"/>
  <c r="J204" i="5"/>
  <c r="N204" i="5"/>
  <c r="P204" i="5" s="1"/>
  <c r="O106" i="5"/>
  <c r="U105" i="5"/>
  <c r="B16" i="5"/>
  <c r="B110" i="5"/>
  <c r="B207" i="5"/>
  <c r="B209" i="5"/>
  <c r="B112" i="5"/>
  <c r="O12" i="5"/>
  <c r="S12" i="5"/>
  <c r="AR200" i="5"/>
  <c r="O201" i="5"/>
  <c r="Q201" i="5" s="1"/>
  <c r="O203" i="5"/>
  <c r="AA200" i="5"/>
  <c r="O105" i="5"/>
  <c r="Q105" i="5" s="1"/>
  <c r="X103" i="5"/>
  <c r="AF103" i="5" s="1"/>
  <c r="AR198" i="5"/>
  <c r="Q200" i="5"/>
  <c r="U201" i="5"/>
  <c r="AQ201" i="5"/>
  <c r="AR201" i="5" s="1"/>
  <c r="AT200" i="5"/>
  <c r="O11" i="5"/>
  <c r="Q11" i="5" s="1"/>
  <c r="R11" i="5" s="1"/>
  <c r="S11" i="5"/>
  <c r="V102" i="5"/>
  <c r="R102" i="5"/>
  <c r="S102" i="5" s="1"/>
  <c r="AR103" i="5"/>
  <c r="J107" i="5"/>
  <c r="U107" i="5" s="1"/>
  <c r="I107" i="5"/>
  <c r="N107" i="5"/>
  <c r="P107" i="5" s="1"/>
  <c r="AP107" i="5"/>
  <c r="O10" i="5"/>
  <c r="Q10" i="5" s="1"/>
  <c r="R10" i="5" s="1"/>
  <c r="S10" i="5"/>
  <c r="Q101" i="5"/>
  <c r="AB100" i="5"/>
  <c r="Q103" i="5"/>
  <c r="AR102" i="5"/>
  <c r="R199" i="5"/>
  <c r="S199" i="5" s="1"/>
  <c r="T199" i="5" s="1"/>
  <c r="V199" i="5"/>
  <c r="N206" i="5"/>
  <c r="P206" i="5" s="1"/>
  <c r="I206" i="5"/>
  <c r="J206" i="5"/>
  <c r="K206" i="5"/>
  <c r="AP206" i="5"/>
  <c r="K112" i="5"/>
  <c r="AP15" i="5"/>
  <c r="AP16" i="5"/>
  <c r="K110" i="5"/>
  <c r="AP13" i="5"/>
  <c r="K111" i="5"/>
  <c r="AP14" i="5"/>
  <c r="J14" i="5"/>
  <c r="I14" i="5"/>
  <c r="K14" i="5"/>
  <c r="K13" i="5"/>
  <c r="J13" i="5"/>
  <c r="I13" i="5"/>
  <c r="AQ10" i="5"/>
  <c r="AR10" i="5" s="1"/>
  <c r="AT9" i="5"/>
  <c r="AA9" i="5"/>
  <c r="AQ11" i="5"/>
  <c r="AR11" i="5" s="1"/>
  <c r="U11" i="5"/>
  <c r="AQ12" i="5"/>
  <c r="AR12" i="5" s="1"/>
  <c r="AS9" i="5"/>
  <c r="R8" i="5"/>
  <c r="T8" i="5" s="1"/>
  <c r="R7" i="5"/>
  <c r="V8" i="5"/>
  <c r="U10" i="5"/>
  <c r="Z9" i="5"/>
  <c r="W5" i="5"/>
  <c r="U12" i="5"/>
  <c r="K15" i="5"/>
  <c r="X9" i="5"/>
  <c r="I15" i="5"/>
  <c r="J15" i="5"/>
  <c r="I17" i="5"/>
  <c r="I16" i="5"/>
  <c r="J16" i="5"/>
  <c r="W4" i="5"/>
  <c r="T6" i="5"/>
  <c r="Y3" i="5"/>
  <c r="T3" i="5"/>
  <c r="W3" i="5" s="1"/>
  <c r="N16" i="5"/>
  <c r="B19" i="5"/>
  <c r="N15" i="5"/>
  <c r="B18" i="5"/>
  <c r="AU6" i="5" l="1"/>
  <c r="AV6" i="5" s="1"/>
  <c r="V7" i="5"/>
  <c r="F14" i="21"/>
  <c r="W6" i="5"/>
  <c r="AN12" i="5"/>
  <c r="AS103" i="5"/>
  <c r="Z103" i="5"/>
  <c r="AQ104" i="5"/>
  <c r="AR104" i="5" s="1"/>
  <c r="AL106" i="5"/>
  <c r="AF200" i="5"/>
  <c r="D12" i="21" s="1"/>
  <c r="AB200" i="5"/>
  <c r="Q104" i="5"/>
  <c r="R104" i="5" s="1"/>
  <c r="S104" i="5" s="1"/>
  <c r="T104" i="5" s="1"/>
  <c r="AM12" i="5"/>
  <c r="T11" i="5"/>
  <c r="AL12" i="5"/>
  <c r="AE6" i="5"/>
  <c r="AN203" i="5"/>
  <c r="V9" i="5"/>
  <c r="I11" i="21"/>
  <c r="H11" i="21"/>
  <c r="J11" i="21"/>
  <c r="G11" i="21"/>
  <c r="AJ208" i="5"/>
  <c r="AK208" i="5"/>
  <c r="AI208" i="5"/>
  <c r="AJ207" i="5"/>
  <c r="AK207" i="5"/>
  <c r="AI207" i="5"/>
  <c r="J17" i="5"/>
  <c r="AS15" i="5" s="1"/>
  <c r="AK17" i="5"/>
  <c r="AJ17" i="5"/>
  <c r="AI17" i="5"/>
  <c r="AN106" i="5"/>
  <c r="AJ18" i="5"/>
  <c r="AI18" i="5"/>
  <c r="AK18" i="5"/>
  <c r="AK110" i="5"/>
  <c r="AJ110" i="5"/>
  <c r="AI110" i="5"/>
  <c r="AM203" i="5"/>
  <c r="AJ209" i="5"/>
  <c r="AK209" i="5"/>
  <c r="AI209" i="5"/>
  <c r="AK16" i="5"/>
  <c r="AJ16" i="5"/>
  <c r="AI16" i="5"/>
  <c r="AK112" i="5"/>
  <c r="AJ112" i="5"/>
  <c r="AI112" i="5"/>
  <c r="AK19" i="5"/>
  <c r="AI19" i="5"/>
  <c r="AJ19" i="5"/>
  <c r="AM106" i="5"/>
  <c r="AL203" i="5"/>
  <c r="AJ111" i="5"/>
  <c r="AK111" i="5"/>
  <c r="AI111" i="5"/>
  <c r="W100" i="5"/>
  <c r="K17" i="5"/>
  <c r="AP17" i="5"/>
  <c r="AT15" i="5" s="1"/>
  <c r="B20" i="5"/>
  <c r="B23" i="5" s="1"/>
  <c r="K114" i="5"/>
  <c r="N17" i="5"/>
  <c r="P17" i="5" s="1"/>
  <c r="T10" i="5"/>
  <c r="W197" i="5"/>
  <c r="AB103" i="5"/>
  <c r="AQ108" i="5"/>
  <c r="AR108" i="5" s="1"/>
  <c r="W199" i="5"/>
  <c r="B210" i="5"/>
  <c r="B113" i="5"/>
  <c r="Z106" i="5"/>
  <c r="U205" i="5"/>
  <c r="AQ205" i="5"/>
  <c r="AR205" i="5" s="1"/>
  <c r="AP111" i="5"/>
  <c r="N111" i="5"/>
  <c r="P111" i="5" s="1"/>
  <c r="I111" i="5"/>
  <c r="J111" i="5"/>
  <c r="U111" i="5" s="1"/>
  <c r="O205" i="5"/>
  <c r="Q205" i="5" s="1"/>
  <c r="J208" i="5"/>
  <c r="K208" i="5"/>
  <c r="N208" i="5"/>
  <c r="P208" i="5" s="1"/>
  <c r="AP208" i="5"/>
  <c r="I208" i="5"/>
  <c r="AA203" i="5"/>
  <c r="B211" i="5"/>
  <c r="B114" i="5"/>
  <c r="O109" i="5"/>
  <c r="U204" i="5"/>
  <c r="AQ204" i="5"/>
  <c r="AR204" i="5" s="1"/>
  <c r="O108" i="5"/>
  <c r="Q108" i="5" s="1"/>
  <c r="K113" i="5"/>
  <c r="Z203" i="5"/>
  <c r="AQ109" i="5"/>
  <c r="AP110" i="5"/>
  <c r="J110" i="5"/>
  <c r="I110" i="5"/>
  <c r="N110" i="5"/>
  <c r="P110" i="5" s="1"/>
  <c r="Q106" i="5"/>
  <c r="AR106" i="5"/>
  <c r="AS106" i="5"/>
  <c r="B117" i="5"/>
  <c r="O17" i="5"/>
  <c r="S17" i="5"/>
  <c r="AB9" i="5"/>
  <c r="AQ107" i="5"/>
  <c r="V200" i="5"/>
  <c r="R200" i="5"/>
  <c r="S200" i="5" s="1"/>
  <c r="AC200" i="5"/>
  <c r="R105" i="5"/>
  <c r="S105" i="5" s="1"/>
  <c r="T105" i="5" s="1"/>
  <c r="V105" i="5"/>
  <c r="R201" i="5"/>
  <c r="S201" i="5" s="1"/>
  <c r="T201" i="5" s="1"/>
  <c r="V201" i="5"/>
  <c r="AP112" i="5"/>
  <c r="N112" i="5"/>
  <c r="P112" i="5" s="1"/>
  <c r="I112" i="5"/>
  <c r="J112" i="5"/>
  <c r="U112" i="5" s="1"/>
  <c r="O204" i="5"/>
  <c r="Q204" i="5" s="1"/>
  <c r="AS203" i="5"/>
  <c r="AT106" i="5"/>
  <c r="B116" i="5"/>
  <c r="B213" i="5"/>
  <c r="O16" i="5"/>
  <c r="S16" i="5"/>
  <c r="K16" i="5"/>
  <c r="U16" i="5" s="1"/>
  <c r="AQ206" i="5"/>
  <c r="U206" i="5"/>
  <c r="V103" i="5"/>
  <c r="R103" i="5"/>
  <c r="S103" i="5" s="1"/>
  <c r="J209" i="5"/>
  <c r="AP209" i="5"/>
  <c r="I209" i="5"/>
  <c r="K209" i="5"/>
  <c r="N209" i="5"/>
  <c r="P209" i="5" s="1"/>
  <c r="V198" i="5"/>
  <c r="R198" i="5"/>
  <c r="S198" i="5" s="1"/>
  <c r="AC197" i="5"/>
  <c r="AE197" i="5" s="1"/>
  <c r="AR203" i="5"/>
  <c r="R101" i="5"/>
  <c r="S101" i="5" s="1"/>
  <c r="V101" i="5"/>
  <c r="AC100" i="5"/>
  <c r="AE100" i="5" s="1"/>
  <c r="C11" i="21" s="1"/>
  <c r="O13" i="5"/>
  <c r="Q13" i="5" s="1"/>
  <c r="R13" i="5" s="1"/>
  <c r="S13" i="5"/>
  <c r="X203" i="5"/>
  <c r="T102" i="5"/>
  <c r="W102" i="5" s="1"/>
  <c r="Q203" i="5"/>
  <c r="B115" i="5"/>
  <c r="B212" i="5"/>
  <c r="O15" i="5"/>
  <c r="S15" i="5"/>
  <c r="O14" i="5"/>
  <c r="Q14" i="5" s="1"/>
  <c r="S14" i="5"/>
  <c r="T14" i="5" s="1"/>
  <c r="O206" i="5"/>
  <c r="O107" i="5"/>
  <c r="AU200" i="5"/>
  <c r="AV200" i="5" s="1"/>
  <c r="K207" i="5"/>
  <c r="I207" i="5"/>
  <c r="AP207" i="5"/>
  <c r="J207" i="5"/>
  <c r="N207" i="5"/>
  <c r="P207" i="5" s="1"/>
  <c r="X106" i="5"/>
  <c r="AF106" i="5" s="1"/>
  <c r="R202" i="5"/>
  <c r="S202" i="5" s="1"/>
  <c r="T202" i="5" s="1"/>
  <c r="V202" i="5"/>
  <c r="AT203" i="5"/>
  <c r="U108" i="5"/>
  <c r="Z12" i="5"/>
  <c r="AQ13" i="5"/>
  <c r="AR13" i="5" s="1"/>
  <c r="X12" i="5"/>
  <c r="K115" i="5"/>
  <c r="AP18" i="5"/>
  <c r="K116" i="5"/>
  <c r="AP19" i="5"/>
  <c r="U14" i="5"/>
  <c r="K117" i="5"/>
  <c r="AA109" i="5"/>
  <c r="AS12" i="5"/>
  <c r="AA12" i="5"/>
  <c r="U13" i="5"/>
  <c r="V11" i="5"/>
  <c r="AU9" i="5"/>
  <c r="AV9" i="5" s="1"/>
  <c r="AF9" i="5"/>
  <c r="AQ16" i="5"/>
  <c r="AR16" i="5" s="1"/>
  <c r="V10" i="5"/>
  <c r="AT12" i="5"/>
  <c r="AQ14" i="5"/>
  <c r="AR14" i="5" s="1"/>
  <c r="AQ15" i="5"/>
  <c r="AR15" i="5" s="1"/>
  <c r="AC9" i="5"/>
  <c r="W8" i="5"/>
  <c r="K18" i="5"/>
  <c r="K19" i="5"/>
  <c r="U15" i="5"/>
  <c r="I18" i="5"/>
  <c r="J18" i="5"/>
  <c r="I19" i="5"/>
  <c r="J19" i="5"/>
  <c r="P16" i="5"/>
  <c r="P15" i="5"/>
  <c r="N18" i="5"/>
  <c r="P18" i="5" s="1"/>
  <c r="B21" i="5"/>
  <c r="Q12" i="5"/>
  <c r="R12" i="5" s="1"/>
  <c r="N19" i="5"/>
  <c r="B22" i="5"/>
  <c r="AD3" i="5"/>
  <c r="X15" i="5"/>
  <c r="Y9" i="5"/>
  <c r="AD9" i="5" s="1"/>
  <c r="T9" i="5"/>
  <c r="W11" i="5" l="1"/>
  <c r="AU103" i="5"/>
  <c r="AV103" i="5" s="1"/>
  <c r="F15" i="21"/>
  <c r="AE200" i="5"/>
  <c r="N20" i="5"/>
  <c r="J20" i="5"/>
  <c r="AS18" i="5" s="1"/>
  <c r="I20" i="5"/>
  <c r="S20" i="5" s="1"/>
  <c r="K20" i="5"/>
  <c r="AP20" i="5"/>
  <c r="AT18" i="5" s="1"/>
  <c r="B214" i="5"/>
  <c r="AI214" i="5" s="1"/>
  <c r="AC103" i="5"/>
  <c r="AE103" i="5" s="1"/>
  <c r="V104" i="5"/>
  <c r="W104" i="5" s="1"/>
  <c r="Z15" i="5"/>
  <c r="AA112" i="5"/>
  <c r="W9" i="5"/>
  <c r="Q15" i="5"/>
  <c r="R15" i="5" s="1"/>
  <c r="U17" i="5"/>
  <c r="AU106" i="5"/>
  <c r="AV106" i="5" s="1"/>
  <c r="AT109" i="5"/>
  <c r="AM15" i="5"/>
  <c r="AM109" i="5"/>
  <c r="AN206" i="5"/>
  <c r="AL109" i="5"/>
  <c r="AL15" i="5"/>
  <c r="AM206" i="5"/>
  <c r="AN109" i="5"/>
  <c r="AN15" i="5"/>
  <c r="AL206" i="5"/>
  <c r="AB106" i="5"/>
  <c r="I12" i="21"/>
  <c r="H12" i="21"/>
  <c r="J12" i="21"/>
  <c r="G12" i="21"/>
  <c r="AK115" i="5"/>
  <c r="AJ115" i="5"/>
  <c r="AI115" i="5"/>
  <c r="AK214" i="5"/>
  <c r="AJ214" i="5"/>
  <c r="AI21" i="5"/>
  <c r="AK21" i="5"/>
  <c r="AJ21" i="5"/>
  <c r="AK117" i="5"/>
  <c r="AJ117" i="5"/>
  <c r="AI117" i="5"/>
  <c r="AI114" i="5"/>
  <c r="AK114" i="5"/>
  <c r="AJ114" i="5"/>
  <c r="AI212" i="5"/>
  <c r="AK212" i="5"/>
  <c r="AJ212" i="5"/>
  <c r="Q17" i="5"/>
  <c r="R17" i="5" s="1"/>
  <c r="AQ17" i="5"/>
  <c r="AR17" i="5" s="1"/>
  <c r="AK213" i="5"/>
  <c r="AJ213" i="5"/>
  <c r="AI213" i="5"/>
  <c r="AI211" i="5"/>
  <c r="AK211" i="5"/>
  <c r="AJ211" i="5"/>
  <c r="AK22" i="5"/>
  <c r="AJ22" i="5"/>
  <c r="AI22" i="5"/>
  <c r="X206" i="5"/>
  <c r="AI116" i="5"/>
  <c r="AJ116" i="5"/>
  <c r="AK116" i="5"/>
  <c r="AJ113" i="5"/>
  <c r="AI113" i="5"/>
  <c r="AK113" i="5"/>
  <c r="AK23" i="5"/>
  <c r="AI23" i="5"/>
  <c r="AJ23" i="5"/>
  <c r="AI210" i="5"/>
  <c r="AK210" i="5"/>
  <c r="AJ210" i="5"/>
  <c r="AJ20" i="5"/>
  <c r="AM18" i="5" s="1"/>
  <c r="AI20" i="5"/>
  <c r="AL18" i="5" s="1"/>
  <c r="AK20" i="5"/>
  <c r="AN18" i="5" s="1"/>
  <c r="AB15" i="5"/>
  <c r="Q16" i="5"/>
  <c r="R16" i="5" s="1"/>
  <c r="T13" i="5"/>
  <c r="AA206" i="5"/>
  <c r="W10" i="5"/>
  <c r="AU203" i="5"/>
  <c r="AV203" i="5" s="1"/>
  <c r="AS206" i="5"/>
  <c r="AE9" i="5"/>
  <c r="AG9" i="5" s="1"/>
  <c r="X109" i="5"/>
  <c r="AF109" i="5" s="1"/>
  <c r="AF203" i="5"/>
  <c r="D13" i="21" s="1"/>
  <c r="Z206" i="5"/>
  <c r="AT206" i="5"/>
  <c r="W105" i="5"/>
  <c r="AQ110" i="5"/>
  <c r="AR110" i="5" s="1"/>
  <c r="AA15" i="5"/>
  <c r="AF15" i="5" s="1"/>
  <c r="AB12" i="5"/>
  <c r="R14" i="5"/>
  <c r="V14" i="5"/>
  <c r="W14" i="5" s="1"/>
  <c r="AR206" i="5"/>
  <c r="AP117" i="5"/>
  <c r="I117" i="5"/>
  <c r="N117" i="5"/>
  <c r="P117" i="5" s="1"/>
  <c r="J117" i="5"/>
  <c r="U117" i="5" s="1"/>
  <c r="V205" i="5"/>
  <c r="R205" i="5"/>
  <c r="S205" i="5" s="1"/>
  <c r="B118" i="5"/>
  <c r="B215" i="5"/>
  <c r="T198" i="5"/>
  <c r="W198" i="5" s="1"/>
  <c r="Y197" i="5"/>
  <c r="AD197" i="5" s="1"/>
  <c r="AG197" i="5" s="1"/>
  <c r="Q107" i="5"/>
  <c r="AC106" i="5" s="1"/>
  <c r="AQ207" i="5"/>
  <c r="U207" i="5"/>
  <c r="K212" i="5"/>
  <c r="N212" i="5"/>
  <c r="P212" i="5" s="1"/>
  <c r="I212" i="5"/>
  <c r="AP212" i="5"/>
  <c r="J212" i="5"/>
  <c r="Y103" i="5"/>
  <c r="AD103" i="5" s="1"/>
  <c r="T103" i="5"/>
  <c r="W103" i="5" s="1"/>
  <c r="W201" i="5"/>
  <c r="AR107" i="5"/>
  <c r="O208" i="5"/>
  <c r="Q208" i="5" s="1"/>
  <c r="AP113" i="5"/>
  <c r="J113" i="5"/>
  <c r="N113" i="5"/>
  <c r="P113" i="5" s="1"/>
  <c r="I113" i="5"/>
  <c r="B216" i="5"/>
  <c r="B119" i="5"/>
  <c r="I115" i="5"/>
  <c r="AP115" i="5"/>
  <c r="J115" i="5"/>
  <c r="U115" i="5" s="1"/>
  <c r="N115" i="5"/>
  <c r="P115" i="5" s="1"/>
  <c r="AS109" i="5"/>
  <c r="AQ111" i="5"/>
  <c r="K210" i="5"/>
  <c r="N210" i="5"/>
  <c r="P210" i="5" s="1"/>
  <c r="I210" i="5"/>
  <c r="AP210" i="5"/>
  <c r="J210" i="5"/>
  <c r="AQ19" i="5"/>
  <c r="AR19" i="5" s="1"/>
  <c r="O207" i="5"/>
  <c r="Q207" i="5" s="1"/>
  <c r="Q206" i="5"/>
  <c r="AB203" i="5"/>
  <c r="V204" i="5"/>
  <c r="R204" i="5"/>
  <c r="S204" i="5" s="1"/>
  <c r="T204" i="5" s="1"/>
  <c r="V106" i="5"/>
  <c r="R106" i="5"/>
  <c r="S106" i="5" s="1"/>
  <c r="Z109" i="5"/>
  <c r="Q109" i="5"/>
  <c r="O111" i="5"/>
  <c r="Q111" i="5" s="1"/>
  <c r="B217" i="5"/>
  <c r="B120" i="5"/>
  <c r="O19" i="5"/>
  <c r="S19" i="5"/>
  <c r="AF12" i="5"/>
  <c r="R203" i="5"/>
  <c r="S203" i="5" s="1"/>
  <c r="V203" i="5"/>
  <c r="AC203" i="5"/>
  <c r="Y100" i="5"/>
  <c r="AD100" i="5" s="1"/>
  <c r="T101" i="5"/>
  <c r="W101" i="5" s="1"/>
  <c r="O209" i="5"/>
  <c r="U110" i="5"/>
  <c r="AQ112" i="5"/>
  <c r="AR109" i="5"/>
  <c r="I114" i="5"/>
  <c r="AP114" i="5"/>
  <c r="J114" i="5"/>
  <c r="N114" i="5"/>
  <c r="P114" i="5" s="1"/>
  <c r="J213" i="5"/>
  <c r="K213" i="5"/>
  <c r="N213" i="5"/>
  <c r="P213" i="5" s="1"/>
  <c r="I213" i="5"/>
  <c r="AP213" i="5"/>
  <c r="S112" i="5"/>
  <c r="T112" i="5" s="1"/>
  <c r="O112" i="5"/>
  <c r="Y200" i="5"/>
  <c r="AD200" i="5" s="1"/>
  <c r="T200" i="5"/>
  <c r="W200" i="5" s="1"/>
  <c r="R108" i="5"/>
  <c r="S108" i="5" s="1"/>
  <c r="T108" i="5" s="1"/>
  <c r="V108" i="5"/>
  <c r="J211" i="5"/>
  <c r="N211" i="5"/>
  <c r="P211" i="5" s="1"/>
  <c r="AP211" i="5"/>
  <c r="K211" i="5"/>
  <c r="I211" i="5"/>
  <c r="U208" i="5"/>
  <c r="AQ208" i="5"/>
  <c r="AR208" i="5" s="1"/>
  <c r="O18" i="5"/>
  <c r="S18" i="5"/>
  <c r="W202" i="5"/>
  <c r="AQ209" i="5"/>
  <c r="U209" i="5"/>
  <c r="N116" i="5"/>
  <c r="P116" i="5" s="1"/>
  <c r="I116" i="5"/>
  <c r="J116" i="5"/>
  <c r="U116" i="5" s="1"/>
  <c r="AP116" i="5"/>
  <c r="AP214" i="5"/>
  <c r="K214" i="5"/>
  <c r="N214" i="5"/>
  <c r="P214" i="5" s="1"/>
  <c r="J214" i="5"/>
  <c r="I214" i="5"/>
  <c r="O110" i="5"/>
  <c r="Q110" i="5" s="1"/>
  <c r="V13" i="5"/>
  <c r="K119" i="5"/>
  <c r="AP22" i="5"/>
  <c r="K118" i="5"/>
  <c r="AP21" i="5"/>
  <c r="K120" i="5"/>
  <c r="AP23" i="5"/>
  <c r="AA115" i="5"/>
  <c r="AU12" i="5"/>
  <c r="AV12" i="5" s="1"/>
  <c r="AQ18" i="5"/>
  <c r="AR18" i="5" s="1"/>
  <c r="U19" i="5"/>
  <c r="Y6" i="5"/>
  <c r="AD6" i="5" s="1"/>
  <c r="AG6" i="5" s="1"/>
  <c r="T7" i="5"/>
  <c r="W7" i="5" s="1"/>
  <c r="U18" i="5"/>
  <c r="K22" i="5"/>
  <c r="K21" i="5"/>
  <c r="K23" i="5"/>
  <c r="I21" i="5"/>
  <c r="J21" i="5"/>
  <c r="I22" i="5"/>
  <c r="J22" i="5"/>
  <c r="I23" i="5"/>
  <c r="J23" i="5"/>
  <c r="P20" i="5"/>
  <c r="AG3" i="5"/>
  <c r="T16" i="5"/>
  <c r="N22" i="5"/>
  <c r="B25" i="5"/>
  <c r="T17" i="5"/>
  <c r="N23" i="5"/>
  <c r="B26" i="5"/>
  <c r="N21" i="5"/>
  <c r="B24" i="5"/>
  <c r="P19" i="5"/>
  <c r="V12" i="5"/>
  <c r="AC12" i="5"/>
  <c r="AN209" i="5" l="1"/>
  <c r="AQ20" i="5"/>
  <c r="AR20" i="5" s="1"/>
  <c r="Z18" i="5"/>
  <c r="U20" i="5"/>
  <c r="AA18" i="5"/>
  <c r="V15" i="5"/>
  <c r="AG200" i="5"/>
  <c r="F16" i="21"/>
  <c r="C12" i="21"/>
  <c r="X18" i="5"/>
  <c r="O20" i="5"/>
  <c r="AB18" i="5" s="1"/>
  <c r="AL209" i="5"/>
  <c r="W13" i="5"/>
  <c r="V16" i="5"/>
  <c r="W16" i="5" s="1"/>
  <c r="AL112" i="5"/>
  <c r="AC15" i="5"/>
  <c r="AE15" i="5" s="1"/>
  <c r="AM112" i="5"/>
  <c r="AF206" i="5"/>
  <c r="D14" i="21" s="1"/>
  <c r="AE106" i="5"/>
  <c r="V17" i="5"/>
  <c r="W17" i="5" s="1"/>
  <c r="AN112" i="5"/>
  <c r="AM209" i="5"/>
  <c r="AL115" i="5"/>
  <c r="AM21" i="5"/>
  <c r="I13" i="21"/>
  <c r="H13" i="21"/>
  <c r="J13" i="21"/>
  <c r="G13" i="21"/>
  <c r="AK25" i="5"/>
  <c r="AJ25" i="5"/>
  <c r="AI25" i="5"/>
  <c r="AJ216" i="5"/>
  <c r="AK216" i="5"/>
  <c r="AI216" i="5"/>
  <c r="AJ119" i="5"/>
  <c r="AI119" i="5"/>
  <c r="AK119" i="5"/>
  <c r="AJ217" i="5"/>
  <c r="AK217" i="5"/>
  <c r="AI217" i="5"/>
  <c r="AK118" i="5"/>
  <c r="AJ118" i="5"/>
  <c r="AI118" i="5"/>
  <c r="AM212" i="5"/>
  <c r="AN21" i="5"/>
  <c r="AM115" i="5"/>
  <c r="AK120" i="5"/>
  <c r="AJ120" i="5"/>
  <c r="AI120" i="5"/>
  <c r="AJ215" i="5"/>
  <c r="AI215" i="5"/>
  <c r="AK215" i="5"/>
  <c r="AJ26" i="5"/>
  <c r="AK26" i="5"/>
  <c r="AI26" i="5"/>
  <c r="AN212" i="5"/>
  <c r="AL21" i="5"/>
  <c r="AN115" i="5"/>
  <c r="AI24" i="5"/>
  <c r="AK24" i="5"/>
  <c r="AJ24" i="5"/>
  <c r="AL212" i="5"/>
  <c r="AU15" i="5"/>
  <c r="AV15" i="5" s="1"/>
  <c r="AU109" i="5"/>
  <c r="AV109" i="5" s="1"/>
  <c r="AG100" i="5"/>
  <c r="E11" i="21" s="1"/>
  <c r="B11" i="21"/>
  <c r="AG103" i="5"/>
  <c r="B12" i="21"/>
  <c r="AA209" i="5"/>
  <c r="Q19" i="5"/>
  <c r="R19" i="5" s="1"/>
  <c r="Z209" i="5"/>
  <c r="X112" i="5"/>
  <c r="AF112" i="5" s="1"/>
  <c r="AT212" i="5"/>
  <c r="AT209" i="5"/>
  <c r="Z112" i="5"/>
  <c r="W204" i="5"/>
  <c r="AS209" i="5"/>
  <c r="AE203" i="5"/>
  <c r="AA212" i="5"/>
  <c r="AT112" i="5"/>
  <c r="W108" i="5"/>
  <c r="AQ113" i="5"/>
  <c r="AR113" i="5" s="1"/>
  <c r="O213" i="5"/>
  <c r="Q213" i="5" s="1"/>
  <c r="Q209" i="5"/>
  <c r="AR111" i="5"/>
  <c r="AR207" i="5"/>
  <c r="AP118" i="5"/>
  <c r="N118" i="5"/>
  <c r="P118" i="5" s="1"/>
  <c r="J118" i="5"/>
  <c r="I118" i="5"/>
  <c r="O23" i="5"/>
  <c r="S23" i="5"/>
  <c r="AQ116" i="5"/>
  <c r="AR116" i="5" s="1"/>
  <c r="V111" i="5"/>
  <c r="R111" i="5"/>
  <c r="S111" i="5" s="1"/>
  <c r="U113" i="5"/>
  <c r="R208" i="5"/>
  <c r="S208" i="5" s="1"/>
  <c r="V208" i="5"/>
  <c r="T205" i="5"/>
  <c r="W205" i="5" s="1"/>
  <c r="B218" i="5"/>
  <c r="B121" i="5"/>
  <c r="B123" i="5"/>
  <c r="B220" i="5"/>
  <c r="R110" i="5"/>
  <c r="S110" i="5" s="1"/>
  <c r="T110" i="5" s="1"/>
  <c r="V110" i="5"/>
  <c r="O116" i="5"/>
  <c r="Q116" i="5" s="1"/>
  <c r="O211" i="5"/>
  <c r="Q211" i="5" s="1"/>
  <c r="AR112" i="5"/>
  <c r="AB109" i="5"/>
  <c r="N119" i="5"/>
  <c r="P119" i="5" s="1"/>
  <c r="AP119" i="5"/>
  <c r="I119" i="5"/>
  <c r="J119" i="5"/>
  <c r="U119" i="5" s="1"/>
  <c r="AQ212" i="5"/>
  <c r="U212" i="5"/>
  <c r="AS212" i="5"/>
  <c r="Z212" i="5"/>
  <c r="O22" i="5"/>
  <c r="S22" i="5"/>
  <c r="O214" i="5"/>
  <c r="Q214" i="5" s="1"/>
  <c r="U213" i="5"/>
  <c r="AQ213" i="5"/>
  <c r="AR213" i="5" s="1"/>
  <c r="AS112" i="5"/>
  <c r="V109" i="5"/>
  <c r="R109" i="5"/>
  <c r="S109" i="5" s="1"/>
  <c r="AC109" i="5"/>
  <c r="AB206" i="5"/>
  <c r="AQ210" i="5"/>
  <c r="AR210" i="5" s="1"/>
  <c r="U210" i="5"/>
  <c r="N216" i="5"/>
  <c r="P216" i="5" s="1"/>
  <c r="I216" i="5"/>
  <c r="K216" i="5"/>
  <c r="AP216" i="5"/>
  <c r="J216" i="5"/>
  <c r="R107" i="5"/>
  <c r="S107" i="5" s="1"/>
  <c r="Y106" i="5" s="1"/>
  <c r="AD106" i="5" s="1"/>
  <c r="V107" i="5"/>
  <c r="AQ117" i="5"/>
  <c r="AR117" i="5" s="1"/>
  <c r="U214" i="5"/>
  <c r="AQ214" i="5"/>
  <c r="AR214" i="5" s="1"/>
  <c r="Q112" i="5"/>
  <c r="J120" i="5"/>
  <c r="N120" i="5"/>
  <c r="P120" i="5" s="1"/>
  <c r="AP120" i="5"/>
  <c r="I120" i="5"/>
  <c r="R206" i="5"/>
  <c r="S206" i="5" s="1"/>
  <c r="T206" i="5" s="1"/>
  <c r="V206" i="5"/>
  <c r="AC206" i="5"/>
  <c r="O113" i="5"/>
  <c r="Q113" i="5" s="1"/>
  <c r="O212" i="5"/>
  <c r="X212" i="5"/>
  <c r="AQ114" i="5"/>
  <c r="AR114" i="5" s="1"/>
  <c r="U114" i="5"/>
  <c r="J217" i="5"/>
  <c r="I217" i="5"/>
  <c r="K217" i="5"/>
  <c r="N217" i="5"/>
  <c r="P217" i="5" s="1"/>
  <c r="AP217" i="5"/>
  <c r="T106" i="5"/>
  <c r="W106" i="5" s="1"/>
  <c r="O210" i="5"/>
  <c r="Q210" i="5" s="1"/>
  <c r="AQ115" i="5"/>
  <c r="AS115" i="5"/>
  <c r="Z115" i="5"/>
  <c r="O117" i="5"/>
  <c r="Q117" i="5" s="1"/>
  <c r="U211" i="5"/>
  <c r="AQ211" i="5"/>
  <c r="AR211" i="5" s="1"/>
  <c r="R207" i="5"/>
  <c r="V207" i="5"/>
  <c r="AT115" i="5"/>
  <c r="O21" i="5"/>
  <c r="S21" i="5"/>
  <c r="B122" i="5"/>
  <c r="B219" i="5"/>
  <c r="AR209" i="5"/>
  <c r="O114" i="5"/>
  <c r="Q114" i="5" s="1"/>
  <c r="X209" i="5"/>
  <c r="Y203" i="5"/>
  <c r="AD203" i="5" s="1"/>
  <c r="T203" i="5"/>
  <c r="W203" i="5" s="1"/>
  <c r="X115" i="5"/>
  <c r="O115" i="5"/>
  <c r="J215" i="5"/>
  <c r="N215" i="5"/>
  <c r="P215" i="5" s="1"/>
  <c r="I215" i="5"/>
  <c r="AP215" i="5"/>
  <c r="K215" i="5"/>
  <c r="AU206" i="5"/>
  <c r="AV206" i="5" s="1"/>
  <c r="AA118" i="5"/>
  <c r="K121" i="5"/>
  <c r="AP24" i="5"/>
  <c r="K123" i="5"/>
  <c r="AP26" i="5"/>
  <c r="K122" i="5"/>
  <c r="AP25" i="5"/>
  <c r="AQ23" i="5"/>
  <c r="AR23" i="5" s="1"/>
  <c r="AQ22" i="5"/>
  <c r="AR22" i="5" s="1"/>
  <c r="AT21" i="5"/>
  <c r="AS21" i="5"/>
  <c r="AQ21" i="5"/>
  <c r="AR21" i="5" s="1"/>
  <c r="U23" i="5"/>
  <c r="AA21" i="5"/>
  <c r="U22" i="5"/>
  <c r="K26" i="5"/>
  <c r="K25" i="5"/>
  <c r="U21" i="5"/>
  <c r="Z21" i="5"/>
  <c r="K24" i="5"/>
  <c r="I26" i="5"/>
  <c r="J26" i="5"/>
  <c r="I24" i="5"/>
  <c r="J24" i="5"/>
  <c r="I25" i="5"/>
  <c r="J25" i="5"/>
  <c r="P23" i="5"/>
  <c r="T19" i="5"/>
  <c r="P21" i="5"/>
  <c r="Q18" i="5"/>
  <c r="R18" i="5" s="1"/>
  <c r="N24" i="5"/>
  <c r="P24" i="5" s="1"/>
  <c r="B27" i="5"/>
  <c r="N26" i="5"/>
  <c r="B29" i="5"/>
  <c r="X21" i="5"/>
  <c r="P22" i="5"/>
  <c r="Y15" i="5"/>
  <c r="AD15" i="5" s="1"/>
  <c r="T15" i="5"/>
  <c r="AE12" i="5"/>
  <c r="Y12" i="5"/>
  <c r="T12" i="5"/>
  <c r="W12" i="5" s="1"/>
  <c r="T20" i="5"/>
  <c r="N25" i="5"/>
  <c r="B28" i="5"/>
  <c r="W15" i="5" l="1"/>
  <c r="AU18" i="5"/>
  <c r="AV18" i="5" s="1"/>
  <c r="Q20" i="5"/>
  <c r="R20" i="5" s="1"/>
  <c r="AF18" i="5"/>
  <c r="E12" i="21"/>
  <c r="F17" i="21"/>
  <c r="C13" i="21"/>
  <c r="AN24" i="5"/>
  <c r="W206" i="5"/>
  <c r="AF209" i="5"/>
  <c r="D15" i="21" s="1"/>
  <c r="AF212" i="5"/>
  <c r="T208" i="5"/>
  <c r="W208" i="5" s="1"/>
  <c r="S207" i="5"/>
  <c r="AN215" i="5"/>
  <c r="AG203" i="5"/>
  <c r="AM215" i="5"/>
  <c r="AL215" i="5"/>
  <c r="V19" i="5"/>
  <c r="W19" i="5" s="1"/>
  <c r="AL24" i="5"/>
  <c r="AL118" i="5"/>
  <c r="J14" i="21"/>
  <c r="G14" i="21"/>
  <c r="I14" i="21"/>
  <c r="H14" i="21"/>
  <c r="AM118" i="5"/>
  <c r="AN118" i="5"/>
  <c r="Q23" i="5"/>
  <c r="R23" i="5" s="1"/>
  <c r="AJ28" i="5"/>
  <c r="AI28" i="5"/>
  <c r="AK28" i="5"/>
  <c r="AI123" i="5"/>
  <c r="AK123" i="5"/>
  <c r="AJ123" i="5"/>
  <c r="AI220" i="5"/>
  <c r="AK220" i="5"/>
  <c r="AJ220" i="5"/>
  <c r="AK121" i="5"/>
  <c r="AJ121" i="5"/>
  <c r="AI121" i="5"/>
  <c r="AK27" i="5"/>
  <c r="AJ27" i="5"/>
  <c r="AI27" i="5"/>
  <c r="AI219" i="5"/>
  <c r="AJ219" i="5"/>
  <c r="AK219" i="5"/>
  <c r="AI218" i="5"/>
  <c r="AK218" i="5"/>
  <c r="AJ218" i="5"/>
  <c r="AM24" i="5"/>
  <c r="AI29" i="5"/>
  <c r="AJ29" i="5"/>
  <c r="AK29" i="5"/>
  <c r="AJ122" i="5"/>
  <c r="AI122" i="5"/>
  <c r="AK122" i="5"/>
  <c r="AG106" i="5"/>
  <c r="B13" i="21"/>
  <c r="AQ120" i="5"/>
  <c r="AE206" i="5"/>
  <c r="Q22" i="5"/>
  <c r="R22" i="5" s="1"/>
  <c r="AB21" i="5"/>
  <c r="AE109" i="5"/>
  <c r="W110" i="5"/>
  <c r="AB209" i="5"/>
  <c r="AU209" i="5"/>
  <c r="AV209" i="5" s="1"/>
  <c r="AB112" i="5"/>
  <c r="Z118" i="5"/>
  <c r="AS118" i="5"/>
  <c r="AQ118" i="5"/>
  <c r="V112" i="5"/>
  <c r="W112" i="5" s="1"/>
  <c r="AC112" i="5"/>
  <c r="R112" i="5"/>
  <c r="J121" i="5"/>
  <c r="U121" i="5" s="1"/>
  <c r="I121" i="5"/>
  <c r="N121" i="5"/>
  <c r="P121" i="5" s="1"/>
  <c r="AP121" i="5"/>
  <c r="V209" i="5"/>
  <c r="R209" i="5"/>
  <c r="S209" i="5" s="1"/>
  <c r="T209" i="5" s="1"/>
  <c r="AC209" i="5"/>
  <c r="B124" i="5"/>
  <c r="B221" i="5"/>
  <c r="B125" i="5"/>
  <c r="B222" i="5"/>
  <c r="O119" i="5"/>
  <c r="Q119" i="5" s="1"/>
  <c r="J123" i="5"/>
  <c r="U123" i="5" s="1"/>
  <c r="N123" i="5"/>
  <c r="P123" i="5" s="1"/>
  <c r="AP123" i="5"/>
  <c r="I123" i="5"/>
  <c r="T111" i="5"/>
  <c r="W111" i="5" s="1"/>
  <c r="AT215" i="5"/>
  <c r="O216" i="5"/>
  <c r="Q216" i="5" s="1"/>
  <c r="R116" i="5"/>
  <c r="V116" i="5"/>
  <c r="N218" i="5"/>
  <c r="P218" i="5" s="1"/>
  <c r="I218" i="5"/>
  <c r="K218" i="5"/>
  <c r="AP218" i="5"/>
  <c r="J218" i="5"/>
  <c r="AT118" i="5"/>
  <c r="V213" i="5"/>
  <c r="R213" i="5"/>
  <c r="O25" i="5"/>
  <c r="S25" i="5"/>
  <c r="AB115" i="5"/>
  <c r="Q115" i="5"/>
  <c r="R117" i="5"/>
  <c r="V117" i="5"/>
  <c r="AF115" i="5"/>
  <c r="U118" i="5"/>
  <c r="Y109" i="5"/>
  <c r="AD109" i="5" s="1"/>
  <c r="T109" i="5"/>
  <c r="W109" i="5" s="1"/>
  <c r="AQ26" i="5"/>
  <c r="AR26" i="5" s="1"/>
  <c r="O26" i="5"/>
  <c r="S26" i="5"/>
  <c r="O215" i="5"/>
  <c r="X215" i="5"/>
  <c r="I219" i="5"/>
  <c r="N219" i="5"/>
  <c r="P219" i="5" s="1"/>
  <c r="K219" i="5"/>
  <c r="AP219" i="5"/>
  <c r="J219" i="5"/>
  <c r="AA215" i="5"/>
  <c r="O120" i="5"/>
  <c r="Q120" i="5" s="1"/>
  <c r="O24" i="5"/>
  <c r="S24" i="5"/>
  <c r="Q21" i="5"/>
  <c r="R21" i="5" s="1"/>
  <c r="B126" i="5"/>
  <c r="B223" i="5"/>
  <c r="AP122" i="5"/>
  <c r="N122" i="5"/>
  <c r="P122" i="5" s="1"/>
  <c r="J122" i="5"/>
  <c r="U122" i="5" s="1"/>
  <c r="I122" i="5"/>
  <c r="AR115" i="5"/>
  <c r="AU115" i="5"/>
  <c r="AV115" i="5" s="1"/>
  <c r="O217" i="5"/>
  <c r="Q217" i="5" s="1"/>
  <c r="Q212" i="5"/>
  <c r="AB212" i="5"/>
  <c r="AU112" i="5"/>
  <c r="AV112" i="5" s="1"/>
  <c r="AQ215" i="5"/>
  <c r="U215" i="5"/>
  <c r="AS215" i="5"/>
  <c r="Z215" i="5"/>
  <c r="V210" i="5"/>
  <c r="R210" i="5"/>
  <c r="AQ217" i="5"/>
  <c r="AR217" i="5" s="1"/>
  <c r="U217" i="5"/>
  <c r="T107" i="5"/>
  <c r="W107" i="5" s="1"/>
  <c r="AR212" i="5"/>
  <c r="AU212" i="5"/>
  <c r="AV212" i="5" s="1"/>
  <c r="U120" i="5"/>
  <c r="V114" i="5"/>
  <c r="R114" i="5"/>
  <c r="R113" i="5"/>
  <c r="V113" i="5"/>
  <c r="U216" i="5"/>
  <c r="AQ216" i="5"/>
  <c r="AR216" i="5" s="1"/>
  <c r="V214" i="5"/>
  <c r="R214" i="5"/>
  <c r="S214" i="5" s="1"/>
  <c r="T214" i="5" s="1"/>
  <c r="AQ119" i="5"/>
  <c r="AR119" i="5" s="1"/>
  <c r="V211" i="5"/>
  <c r="R211" i="5"/>
  <c r="S211" i="5" s="1"/>
  <c r="T211" i="5" s="1"/>
  <c r="I220" i="5"/>
  <c r="AP220" i="5"/>
  <c r="J220" i="5"/>
  <c r="N220" i="5"/>
  <c r="P220" i="5" s="1"/>
  <c r="K220" i="5"/>
  <c r="S118" i="5"/>
  <c r="T118" i="5" s="1"/>
  <c r="O118" i="5"/>
  <c r="X118" i="5"/>
  <c r="AF118" i="5" s="1"/>
  <c r="AA121" i="5"/>
  <c r="K126" i="5"/>
  <c r="AP29" i="5"/>
  <c r="K125" i="5"/>
  <c r="AP28" i="5"/>
  <c r="K124" i="5"/>
  <c r="AP27" i="5"/>
  <c r="AT24" i="5"/>
  <c r="AQ25" i="5"/>
  <c r="AR25" i="5" s="1"/>
  <c r="AQ24" i="5"/>
  <c r="AR24" i="5" s="1"/>
  <c r="AS24" i="5"/>
  <c r="U25" i="5"/>
  <c r="AA24" i="5"/>
  <c r="U26" i="5"/>
  <c r="K28" i="5"/>
  <c r="K29" i="5"/>
  <c r="K27" i="5"/>
  <c r="U24" i="5"/>
  <c r="Z24" i="5"/>
  <c r="I28" i="5"/>
  <c r="J28" i="5"/>
  <c r="I27" i="5"/>
  <c r="J27" i="5"/>
  <c r="I29" i="5"/>
  <c r="J29" i="5"/>
  <c r="AU21" i="5"/>
  <c r="AV21" i="5" s="1"/>
  <c r="AG15" i="5"/>
  <c r="T22" i="5"/>
  <c r="V18" i="5"/>
  <c r="N28" i="5"/>
  <c r="B31" i="5"/>
  <c r="N27" i="5"/>
  <c r="B30" i="5"/>
  <c r="X24" i="5"/>
  <c r="AD12" i="5"/>
  <c r="P26" i="5"/>
  <c r="T23" i="5"/>
  <c r="AF21" i="5"/>
  <c r="N29" i="5"/>
  <c r="B32" i="5"/>
  <c r="P25" i="5"/>
  <c r="AC18" i="5" l="1"/>
  <c r="AE18" i="5" s="1"/>
  <c r="V20" i="5"/>
  <c r="W20" i="5" s="1"/>
  <c r="S117" i="5"/>
  <c r="T117" i="5" s="1"/>
  <c r="W117" i="5" s="1"/>
  <c r="V23" i="5"/>
  <c r="W23" i="5" s="1"/>
  <c r="D16" i="21"/>
  <c r="F18" i="21"/>
  <c r="E13" i="21"/>
  <c r="V22" i="5"/>
  <c r="W22" i="5" s="1"/>
  <c r="C14" i="21"/>
  <c r="S213" i="5"/>
  <c r="T213" i="5" s="1"/>
  <c r="W213" i="5" s="1"/>
  <c r="W211" i="5"/>
  <c r="W214" i="5"/>
  <c r="AR120" i="5"/>
  <c r="Q25" i="5"/>
  <c r="R25" i="5" s="1"/>
  <c r="W209" i="5"/>
  <c r="S113" i="5"/>
  <c r="T113" i="5" s="1"/>
  <c r="W113" i="5" s="1"/>
  <c r="S210" i="5"/>
  <c r="Y209" i="5" s="1"/>
  <c r="AD209" i="5" s="1"/>
  <c r="Y206" i="5"/>
  <c r="AD206" i="5" s="1"/>
  <c r="AG206" i="5" s="1"/>
  <c r="S114" i="5"/>
  <c r="T114" i="5" s="1"/>
  <c r="W114" i="5" s="1"/>
  <c r="S116" i="5"/>
  <c r="T116" i="5" s="1"/>
  <c r="W116" i="5" s="1"/>
  <c r="T207" i="5"/>
  <c r="W207" i="5" s="1"/>
  <c r="AC21" i="5"/>
  <c r="AE21" i="5" s="1"/>
  <c r="AN218" i="5"/>
  <c r="AM121" i="5"/>
  <c r="G16" i="21"/>
  <c r="J16" i="21"/>
  <c r="I16" i="21"/>
  <c r="H16" i="21"/>
  <c r="J15" i="21"/>
  <c r="G15" i="21"/>
  <c r="I15" i="21"/>
  <c r="H15" i="21"/>
  <c r="AM218" i="5"/>
  <c r="AN121" i="5"/>
  <c r="AK222" i="5"/>
  <c r="AJ222" i="5"/>
  <c r="AI222" i="5"/>
  <c r="AL218" i="5"/>
  <c r="AK31" i="5"/>
  <c r="AI31" i="5"/>
  <c r="AJ31" i="5"/>
  <c r="AI125" i="5"/>
  <c r="AK125" i="5"/>
  <c r="AJ125" i="5"/>
  <c r="AL27" i="5"/>
  <c r="AI126" i="5"/>
  <c r="AK126" i="5"/>
  <c r="AJ126" i="5"/>
  <c r="AK32" i="5"/>
  <c r="AJ32" i="5"/>
  <c r="AI32" i="5"/>
  <c r="AK30" i="5"/>
  <c r="AJ30" i="5"/>
  <c r="AI30" i="5"/>
  <c r="V21" i="5"/>
  <c r="AA218" i="5"/>
  <c r="AK221" i="5"/>
  <c r="AJ221" i="5"/>
  <c r="AI221" i="5"/>
  <c r="AM27" i="5"/>
  <c r="AK124" i="5"/>
  <c r="AJ124" i="5"/>
  <c r="AI124" i="5"/>
  <c r="AN27" i="5"/>
  <c r="Q26" i="5"/>
  <c r="R26" i="5" s="1"/>
  <c r="AJ223" i="5"/>
  <c r="AK223" i="5"/>
  <c r="AI223" i="5"/>
  <c r="AL121" i="5"/>
  <c r="AG109" i="5"/>
  <c r="AT218" i="5"/>
  <c r="AE209" i="5"/>
  <c r="AE112" i="5"/>
  <c r="O121" i="5"/>
  <c r="X121" i="5"/>
  <c r="AF121" i="5" s="1"/>
  <c r="O123" i="5"/>
  <c r="Q123" i="5" s="1"/>
  <c r="AP221" i="5"/>
  <c r="J221" i="5"/>
  <c r="I221" i="5"/>
  <c r="K221" i="5"/>
  <c r="N221" i="5"/>
  <c r="P221" i="5" s="1"/>
  <c r="AQ121" i="5"/>
  <c r="AS121" i="5"/>
  <c r="Z121" i="5"/>
  <c r="O218" i="5"/>
  <c r="X218" i="5"/>
  <c r="Q118" i="5"/>
  <c r="AB118" i="5"/>
  <c r="AP126" i="5"/>
  <c r="J126" i="5"/>
  <c r="U126" i="5" s="1"/>
  <c r="N126" i="5"/>
  <c r="P126" i="5" s="1"/>
  <c r="I126" i="5"/>
  <c r="O27" i="5"/>
  <c r="S27" i="5"/>
  <c r="N124" i="5"/>
  <c r="P124" i="5" s="1"/>
  <c r="J124" i="5"/>
  <c r="U124" i="5" s="1"/>
  <c r="AP124" i="5"/>
  <c r="I124" i="5"/>
  <c r="O220" i="5"/>
  <c r="Q220" i="5" s="1"/>
  <c r="V217" i="5"/>
  <c r="R217" i="5"/>
  <c r="S217" i="5" s="1"/>
  <c r="T217" i="5" s="1"/>
  <c r="AP223" i="5"/>
  <c r="I223" i="5"/>
  <c r="J223" i="5"/>
  <c r="K223" i="5"/>
  <c r="N223" i="5"/>
  <c r="P223" i="5" s="1"/>
  <c r="AR215" i="5"/>
  <c r="AU215" i="5"/>
  <c r="AV215" i="5" s="1"/>
  <c r="U219" i="5"/>
  <c r="AQ219" i="5"/>
  <c r="AR219" i="5" s="1"/>
  <c r="AP125" i="5"/>
  <c r="I125" i="5"/>
  <c r="N125" i="5"/>
  <c r="P125" i="5" s="1"/>
  <c r="J125" i="5"/>
  <c r="B226" i="5"/>
  <c r="B129" i="5"/>
  <c r="B224" i="5"/>
  <c r="B127" i="5"/>
  <c r="O28" i="5"/>
  <c r="S28" i="5"/>
  <c r="O122" i="5"/>
  <c r="Q122" i="5" s="1"/>
  <c r="O219" i="5"/>
  <c r="Q219" i="5" s="1"/>
  <c r="R216" i="5"/>
  <c r="V216" i="5"/>
  <c r="AQ123" i="5"/>
  <c r="AR123" i="5" s="1"/>
  <c r="AQ122" i="5"/>
  <c r="R120" i="5"/>
  <c r="V120" i="5"/>
  <c r="AQ218" i="5"/>
  <c r="U218" i="5"/>
  <c r="Z218" i="5"/>
  <c r="AS218" i="5"/>
  <c r="V119" i="5"/>
  <c r="R119" i="5"/>
  <c r="O29" i="5"/>
  <c r="S29" i="5"/>
  <c r="B225" i="5"/>
  <c r="B128" i="5"/>
  <c r="AQ220" i="5"/>
  <c r="AR220" i="5" s="1"/>
  <c r="U220" i="5"/>
  <c r="R212" i="5"/>
  <c r="S212" i="5" s="1"/>
  <c r="V212" i="5"/>
  <c r="AC212" i="5"/>
  <c r="AE212" i="5" s="1"/>
  <c r="AF215" i="5"/>
  <c r="D17" i="21" s="1"/>
  <c r="V115" i="5"/>
  <c r="R115" i="5"/>
  <c r="S115" i="5" s="1"/>
  <c r="AC115" i="5"/>
  <c r="AE115" i="5" s="1"/>
  <c r="AT121" i="5"/>
  <c r="Q215" i="5"/>
  <c r="AB215" i="5"/>
  <c r="N222" i="5"/>
  <c r="P222" i="5" s="1"/>
  <c r="J222" i="5"/>
  <c r="K222" i="5"/>
  <c r="AP222" i="5"/>
  <c r="I222" i="5"/>
  <c r="AU118" i="5"/>
  <c r="AV118" i="5" s="1"/>
  <c r="AR118" i="5"/>
  <c r="K129" i="5"/>
  <c r="AP32" i="5"/>
  <c r="K127" i="5"/>
  <c r="AP30" i="5"/>
  <c r="AA124" i="5"/>
  <c r="K128" i="5"/>
  <c r="AP31" i="5"/>
  <c r="AQ28" i="5"/>
  <c r="AR28" i="5" s="1"/>
  <c r="AT27" i="5"/>
  <c r="AQ29" i="5"/>
  <c r="AR29" i="5" s="1"/>
  <c r="AS27" i="5"/>
  <c r="AQ27" i="5"/>
  <c r="AR27" i="5" s="1"/>
  <c r="U28" i="5"/>
  <c r="U29" i="5"/>
  <c r="K31" i="5"/>
  <c r="AA27" i="5"/>
  <c r="K32" i="5"/>
  <c r="U27" i="5"/>
  <c r="Z27" i="5"/>
  <c r="K30" i="5"/>
  <c r="I31" i="5"/>
  <c r="J31" i="5"/>
  <c r="I32" i="5"/>
  <c r="J32" i="5"/>
  <c r="I30" i="5"/>
  <c r="J30" i="5"/>
  <c r="AU24" i="5"/>
  <c r="AV24" i="5" s="1"/>
  <c r="AG12" i="5"/>
  <c r="P27" i="5"/>
  <c r="P29" i="5"/>
  <c r="P28" i="5"/>
  <c r="T25" i="5"/>
  <c r="N32" i="5"/>
  <c r="B35" i="5"/>
  <c r="N30" i="5"/>
  <c r="B33" i="5"/>
  <c r="T26" i="5"/>
  <c r="AF24" i="5"/>
  <c r="X27" i="5"/>
  <c r="Y21" i="5"/>
  <c r="AD21" i="5" s="1"/>
  <c r="T21" i="5"/>
  <c r="N31" i="5"/>
  <c r="B34" i="5"/>
  <c r="AB24" i="5"/>
  <c r="Q24" i="5"/>
  <c r="R24" i="5" s="1"/>
  <c r="Y18" i="5"/>
  <c r="T18" i="5"/>
  <c r="W18" i="5" s="1"/>
  <c r="F19" i="21" l="1"/>
  <c r="V25" i="5"/>
  <c r="W25" i="5" s="1"/>
  <c r="B14" i="21"/>
  <c r="E14" i="21"/>
  <c r="V26" i="5"/>
  <c r="W26" i="5" s="1"/>
  <c r="S216" i="5"/>
  <c r="T216" i="5" s="1"/>
  <c r="W216" i="5" s="1"/>
  <c r="W217" i="5"/>
  <c r="S119" i="5"/>
  <c r="T212" i="5"/>
  <c r="W212" i="5" s="1"/>
  <c r="Y212" i="5"/>
  <c r="AD212" i="5" s="1"/>
  <c r="AG212" i="5" s="1"/>
  <c r="S120" i="5"/>
  <c r="AG209" i="5"/>
  <c r="AR122" i="5"/>
  <c r="T115" i="5"/>
  <c r="W115" i="5" s="1"/>
  <c r="Y115" i="5"/>
  <c r="AD115" i="5" s="1"/>
  <c r="T210" i="5"/>
  <c r="W210" i="5" s="1"/>
  <c r="Y112" i="5"/>
  <c r="AD112" i="5" s="1"/>
  <c r="B15" i="21" s="1"/>
  <c r="AL30" i="5"/>
  <c r="Q28" i="5"/>
  <c r="R28" i="5" s="1"/>
  <c r="AL124" i="5"/>
  <c r="W21" i="5"/>
  <c r="AN221" i="5"/>
  <c r="AM30" i="5"/>
  <c r="J17" i="21"/>
  <c r="I17" i="21"/>
  <c r="G17" i="21"/>
  <c r="H17" i="21"/>
  <c r="AN124" i="5"/>
  <c r="AK127" i="5"/>
  <c r="AJ127" i="5"/>
  <c r="AI127" i="5"/>
  <c r="AM124" i="5"/>
  <c r="AK128" i="5"/>
  <c r="AJ128" i="5"/>
  <c r="AI128" i="5"/>
  <c r="AJ224" i="5"/>
  <c r="AK224" i="5"/>
  <c r="AI224" i="5"/>
  <c r="AN30" i="5"/>
  <c r="AJ225" i="5"/>
  <c r="AK225" i="5"/>
  <c r="AI225" i="5"/>
  <c r="AK129" i="5"/>
  <c r="AJ129" i="5"/>
  <c r="AI129" i="5"/>
  <c r="AL221" i="5"/>
  <c r="AK35" i="5"/>
  <c r="AJ35" i="5"/>
  <c r="AI35" i="5"/>
  <c r="AJ34" i="5"/>
  <c r="AI34" i="5"/>
  <c r="AK34" i="5"/>
  <c r="AK33" i="5"/>
  <c r="AJ33" i="5"/>
  <c r="AI33" i="5"/>
  <c r="AI226" i="5"/>
  <c r="AK226" i="5"/>
  <c r="AJ226" i="5"/>
  <c r="AF218" i="5"/>
  <c r="D18" i="21" s="1"/>
  <c r="AM221" i="5"/>
  <c r="C15" i="21"/>
  <c r="C16" i="21"/>
  <c r="AB27" i="5"/>
  <c r="Q29" i="5"/>
  <c r="R29" i="5" s="1"/>
  <c r="Q27" i="5"/>
  <c r="R27" i="5" s="1"/>
  <c r="AQ125" i="5"/>
  <c r="R123" i="5"/>
  <c r="V123" i="5"/>
  <c r="U125" i="5"/>
  <c r="O125" i="5"/>
  <c r="Q125" i="5" s="1"/>
  <c r="R220" i="5"/>
  <c r="S220" i="5" s="1"/>
  <c r="T220" i="5" s="1"/>
  <c r="V220" i="5"/>
  <c r="B227" i="5"/>
  <c r="B130" i="5"/>
  <c r="U222" i="5"/>
  <c r="AQ222" i="5"/>
  <c r="O32" i="5"/>
  <c r="S32" i="5"/>
  <c r="I128" i="5"/>
  <c r="AP128" i="5"/>
  <c r="N128" i="5"/>
  <c r="P128" i="5" s="1"/>
  <c r="J128" i="5"/>
  <c r="AA221" i="5"/>
  <c r="R118" i="5"/>
  <c r="AC118" i="5"/>
  <c r="AE118" i="5" s="1"/>
  <c r="V118" i="5"/>
  <c r="W118" i="5" s="1"/>
  <c r="AR121" i="5"/>
  <c r="AU121" i="5"/>
  <c r="AV121" i="5" s="1"/>
  <c r="O31" i="5"/>
  <c r="S31" i="5"/>
  <c r="V215" i="5"/>
  <c r="R215" i="5"/>
  <c r="S215" i="5" s="1"/>
  <c r="AC215" i="5"/>
  <c r="AE215" i="5" s="1"/>
  <c r="AP225" i="5"/>
  <c r="I225" i="5"/>
  <c r="J225" i="5"/>
  <c r="K225" i="5"/>
  <c r="N225" i="5"/>
  <c r="P225" i="5" s="1"/>
  <c r="AR218" i="5"/>
  <c r="AU218" i="5"/>
  <c r="AV218" i="5" s="1"/>
  <c r="N127" i="5"/>
  <c r="P127" i="5" s="1"/>
  <c r="I127" i="5"/>
  <c r="J127" i="5"/>
  <c r="U127" i="5" s="1"/>
  <c r="AP127" i="5"/>
  <c r="AQ223" i="5"/>
  <c r="AR223" i="5" s="1"/>
  <c r="U223" i="5"/>
  <c r="O124" i="5"/>
  <c r="X124" i="5"/>
  <c r="AF124" i="5" s="1"/>
  <c r="B131" i="5"/>
  <c r="B228" i="5"/>
  <c r="V219" i="5"/>
  <c r="R219" i="5"/>
  <c r="J224" i="5"/>
  <c r="I224" i="5"/>
  <c r="N224" i="5"/>
  <c r="P224" i="5" s="1"/>
  <c r="AP224" i="5"/>
  <c r="K224" i="5"/>
  <c r="O223" i="5"/>
  <c r="Q223" i="5" s="1"/>
  <c r="AT124" i="5"/>
  <c r="AB121" i="5"/>
  <c r="Q121" i="5"/>
  <c r="O222" i="5"/>
  <c r="Q222" i="5" s="1"/>
  <c r="I129" i="5"/>
  <c r="J129" i="5"/>
  <c r="AP129" i="5"/>
  <c r="N129" i="5"/>
  <c r="P129" i="5" s="1"/>
  <c r="AT221" i="5"/>
  <c r="AS124" i="5"/>
  <c r="Z124" i="5"/>
  <c r="AQ124" i="5"/>
  <c r="O126" i="5"/>
  <c r="Q126" i="5" s="1"/>
  <c r="O221" i="5"/>
  <c r="X221" i="5"/>
  <c r="R122" i="5"/>
  <c r="V122" i="5"/>
  <c r="N226" i="5"/>
  <c r="P226" i="5" s="1"/>
  <c r="K226" i="5"/>
  <c r="J226" i="5"/>
  <c r="I226" i="5"/>
  <c r="AP226" i="5"/>
  <c r="Q218" i="5"/>
  <c r="AB218" i="5"/>
  <c r="U221" i="5"/>
  <c r="AQ221" i="5"/>
  <c r="AS221" i="5"/>
  <c r="Z221" i="5"/>
  <c r="B132" i="5"/>
  <c r="B229" i="5"/>
  <c r="O30" i="5"/>
  <c r="S30" i="5"/>
  <c r="AQ126" i="5"/>
  <c r="AR126" i="5" s="1"/>
  <c r="AQ32" i="5"/>
  <c r="AR32" i="5" s="1"/>
  <c r="K132" i="5"/>
  <c r="AP35" i="5"/>
  <c r="AA127" i="5"/>
  <c r="K131" i="5"/>
  <c r="AP34" i="5"/>
  <c r="K130" i="5"/>
  <c r="AP33" i="5"/>
  <c r="AT30" i="5"/>
  <c r="AQ31" i="5"/>
  <c r="AR31" i="5" s="1"/>
  <c r="AQ30" i="5"/>
  <c r="AR30" i="5" s="1"/>
  <c r="AS30" i="5"/>
  <c r="U31" i="5"/>
  <c r="U32" i="5"/>
  <c r="AA30" i="5"/>
  <c r="K34" i="5"/>
  <c r="K33" i="5"/>
  <c r="U30" i="5"/>
  <c r="Z30" i="5"/>
  <c r="K35" i="5"/>
  <c r="I35" i="5"/>
  <c r="J35" i="5"/>
  <c r="I33" i="5"/>
  <c r="J33" i="5"/>
  <c r="I34" i="5"/>
  <c r="J34" i="5"/>
  <c r="AU27" i="5"/>
  <c r="AV27" i="5" s="1"/>
  <c r="P32" i="5"/>
  <c r="AG21" i="5"/>
  <c r="P30" i="5"/>
  <c r="N35" i="5"/>
  <c r="B38" i="5"/>
  <c r="AD18" i="5"/>
  <c r="N34" i="5"/>
  <c r="B37" i="5"/>
  <c r="T28" i="5"/>
  <c r="T29" i="5"/>
  <c r="P31" i="5"/>
  <c r="N33" i="5"/>
  <c r="B36" i="5"/>
  <c r="V24" i="5"/>
  <c r="AC24" i="5"/>
  <c r="AF27" i="5"/>
  <c r="X30" i="5"/>
  <c r="W220" i="5" l="1"/>
  <c r="S123" i="5"/>
  <c r="T123" i="5" s="1"/>
  <c r="W123" i="5" s="1"/>
  <c r="T120" i="5"/>
  <c r="W120" i="5" s="1"/>
  <c r="V28" i="5"/>
  <c r="W28" i="5" s="1"/>
  <c r="F20" i="21"/>
  <c r="B16" i="21"/>
  <c r="AF221" i="5"/>
  <c r="D19" i="21" s="1"/>
  <c r="Y118" i="5"/>
  <c r="AD118" i="5" s="1"/>
  <c r="AG118" i="5" s="1"/>
  <c r="S219" i="5"/>
  <c r="T219" i="5" s="1"/>
  <c r="W219" i="5" s="1"/>
  <c r="T119" i="5"/>
  <c r="W119" i="5" s="1"/>
  <c r="S122" i="5"/>
  <c r="T122" i="5" s="1"/>
  <c r="W122" i="5" s="1"/>
  <c r="Y215" i="5"/>
  <c r="AD215" i="5" s="1"/>
  <c r="AG215" i="5" s="1"/>
  <c r="T215" i="5"/>
  <c r="W215" i="5" s="1"/>
  <c r="AR222" i="5"/>
  <c r="AR125" i="5"/>
  <c r="AG115" i="5"/>
  <c r="E16" i="21" s="1"/>
  <c r="AG112" i="5"/>
  <c r="E15" i="21" s="1"/>
  <c r="Q32" i="5"/>
  <c r="R32" i="5" s="1"/>
  <c r="V29" i="5"/>
  <c r="W29" i="5" s="1"/>
  <c r="AN127" i="5"/>
  <c r="AM33" i="5"/>
  <c r="J18" i="21"/>
  <c r="G18" i="21"/>
  <c r="H18" i="21"/>
  <c r="I18" i="21"/>
  <c r="AJ131" i="5"/>
  <c r="AI131" i="5"/>
  <c r="AK131" i="5"/>
  <c r="AN33" i="5"/>
  <c r="AK38" i="5"/>
  <c r="AJ38" i="5"/>
  <c r="AI38" i="5"/>
  <c r="AL224" i="5"/>
  <c r="AL127" i="5"/>
  <c r="AJ36" i="5"/>
  <c r="AI36" i="5"/>
  <c r="AK36" i="5"/>
  <c r="AI228" i="5"/>
  <c r="AK228" i="5"/>
  <c r="AJ228" i="5"/>
  <c r="AK229" i="5"/>
  <c r="AJ229" i="5"/>
  <c r="AI229" i="5"/>
  <c r="AJ130" i="5"/>
  <c r="AI130" i="5"/>
  <c r="AK130" i="5"/>
  <c r="AN224" i="5"/>
  <c r="AM127" i="5"/>
  <c r="AK132" i="5"/>
  <c r="AJ132" i="5"/>
  <c r="AI132" i="5"/>
  <c r="AI227" i="5"/>
  <c r="AK227" i="5"/>
  <c r="AJ227" i="5"/>
  <c r="AM224" i="5"/>
  <c r="AI37" i="5"/>
  <c r="AK37" i="5"/>
  <c r="AJ37" i="5"/>
  <c r="AL33" i="5"/>
  <c r="V27" i="5"/>
  <c r="AC27" i="5"/>
  <c r="AE27" i="5" s="1"/>
  <c r="Q31" i="5"/>
  <c r="R31" i="5" s="1"/>
  <c r="C17" i="21"/>
  <c r="AB30" i="5"/>
  <c r="AT127" i="5"/>
  <c r="AT224" i="5"/>
  <c r="AQ129" i="5"/>
  <c r="AR129" i="5" s="1"/>
  <c r="AQ128" i="5"/>
  <c r="AR128" i="5" s="1"/>
  <c r="U129" i="5"/>
  <c r="V218" i="5"/>
  <c r="R218" i="5"/>
  <c r="S218" i="5" s="1"/>
  <c r="AC218" i="5"/>
  <c r="AE218" i="5" s="1"/>
  <c r="Q30" i="5"/>
  <c r="R30" i="5" s="1"/>
  <c r="N229" i="5"/>
  <c r="P229" i="5" s="1"/>
  <c r="K229" i="5"/>
  <c r="I229" i="5"/>
  <c r="J229" i="5"/>
  <c r="AP229" i="5"/>
  <c r="I131" i="5"/>
  <c r="N131" i="5"/>
  <c r="P131" i="5" s="1"/>
  <c r="J131" i="5"/>
  <c r="U131" i="5" s="1"/>
  <c r="AP131" i="5"/>
  <c r="AQ225" i="5"/>
  <c r="AR225" i="5" s="1"/>
  <c r="U225" i="5"/>
  <c r="B134" i="5"/>
  <c r="B231" i="5"/>
  <c r="J132" i="5"/>
  <c r="N132" i="5"/>
  <c r="P132" i="5" s="1"/>
  <c r="AP132" i="5"/>
  <c r="I132" i="5"/>
  <c r="O226" i="5"/>
  <c r="Q226" i="5" s="1"/>
  <c r="V121" i="5"/>
  <c r="AC121" i="5"/>
  <c r="AE121" i="5" s="1"/>
  <c r="R121" i="5"/>
  <c r="S121" i="5" s="1"/>
  <c r="Z127" i="5"/>
  <c r="AQ127" i="5"/>
  <c r="AS127" i="5"/>
  <c r="O225" i="5"/>
  <c r="Q225" i="5" s="1"/>
  <c r="AR124" i="5"/>
  <c r="AU124" i="5"/>
  <c r="AV124" i="5" s="1"/>
  <c r="R222" i="5"/>
  <c r="V222" i="5"/>
  <c r="B133" i="5"/>
  <c r="B230" i="5"/>
  <c r="AQ226" i="5"/>
  <c r="AR226" i="5" s="1"/>
  <c r="U226" i="5"/>
  <c r="O224" i="5"/>
  <c r="X224" i="5"/>
  <c r="O127" i="5"/>
  <c r="X127" i="5"/>
  <c r="O128" i="5"/>
  <c r="Q128" i="5" s="1"/>
  <c r="J130" i="5"/>
  <c r="U130" i="5" s="1"/>
  <c r="AP130" i="5"/>
  <c r="I130" i="5"/>
  <c r="N130" i="5"/>
  <c r="P130" i="5" s="1"/>
  <c r="AP228" i="5"/>
  <c r="N228" i="5"/>
  <c r="P228" i="5" s="1"/>
  <c r="J228" i="5"/>
  <c r="K228" i="5"/>
  <c r="I228" i="5"/>
  <c r="O34" i="5"/>
  <c r="S34" i="5"/>
  <c r="AA224" i="5"/>
  <c r="Q221" i="5"/>
  <c r="AB221" i="5"/>
  <c r="U224" i="5"/>
  <c r="AQ224" i="5"/>
  <c r="Z224" i="5"/>
  <c r="AS224" i="5"/>
  <c r="K227" i="5"/>
  <c r="J227" i="5"/>
  <c r="I227" i="5"/>
  <c r="AP227" i="5"/>
  <c r="N227" i="5"/>
  <c r="P227" i="5" s="1"/>
  <c r="AR221" i="5"/>
  <c r="AU221" i="5"/>
  <c r="AV221" i="5" s="1"/>
  <c r="Q124" i="5"/>
  <c r="AB124" i="5"/>
  <c r="U128" i="5"/>
  <c r="O35" i="5"/>
  <c r="S35" i="5"/>
  <c r="O33" i="5"/>
  <c r="S33" i="5"/>
  <c r="V126" i="5"/>
  <c r="R126" i="5"/>
  <c r="R223" i="5"/>
  <c r="S223" i="5" s="1"/>
  <c r="T223" i="5" s="1"/>
  <c r="V223" i="5"/>
  <c r="B135" i="5"/>
  <c r="B232" i="5"/>
  <c r="O129" i="5"/>
  <c r="Q129" i="5" s="1"/>
  <c r="V125" i="5"/>
  <c r="R125" i="5"/>
  <c r="AA130" i="5"/>
  <c r="K135" i="5"/>
  <c r="AP38" i="5"/>
  <c r="K134" i="5"/>
  <c r="AP37" i="5"/>
  <c r="K133" i="5"/>
  <c r="AP36" i="5"/>
  <c r="AQ35" i="5"/>
  <c r="AR35" i="5" s="1"/>
  <c r="AQ34" i="5"/>
  <c r="AR34" i="5" s="1"/>
  <c r="AT33" i="5"/>
  <c r="AS33" i="5"/>
  <c r="AQ33" i="5"/>
  <c r="AR33" i="5" s="1"/>
  <c r="AA33" i="5"/>
  <c r="U34" i="5"/>
  <c r="U33" i="5"/>
  <c r="Z33" i="5"/>
  <c r="U35" i="5"/>
  <c r="K37" i="5"/>
  <c r="K36" i="5"/>
  <c r="K38" i="5"/>
  <c r="I37" i="5"/>
  <c r="J37" i="5"/>
  <c r="I36" i="5"/>
  <c r="J36" i="5"/>
  <c r="I38" i="5"/>
  <c r="J38" i="5"/>
  <c r="AU30" i="5"/>
  <c r="AV30" i="5" s="1"/>
  <c r="AG18" i="5"/>
  <c r="P34" i="5"/>
  <c r="P35" i="5"/>
  <c r="T31" i="5"/>
  <c r="AF30" i="5"/>
  <c r="Y27" i="5"/>
  <c r="AD27" i="5" s="1"/>
  <c r="T27" i="5"/>
  <c r="Y24" i="5"/>
  <c r="T24" i="5"/>
  <c r="W24" i="5" s="1"/>
  <c r="P33" i="5"/>
  <c r="B40" i="5"/>
  <c r="N37" i="5"/>
  <c r="N38" i="5"/>
  <c r="B41" i="5"/>
  <c r="AE24" i="5"/>
  <c r="T32" i="5"/>
  <c r="N36" i="5"/>
  <c r="B39" i="5"/>
  <c r="X33" i="5"/>
  <c r="E17" i="21" l="1"/>
  <c r="F21" i="21"/>
  <c r="B17" i="21"/>
  <c r="W27" i="5"/>
  <c r="V30" i="5"/>
  <c r="S125" i="5"/>
  <c r="T125" i="5" s="1"/>
  <c r="W125" i="5" s="1"/>
  <c r="S126" i="5"/>
  <c r="T126" i="5" s="1"/>
  <c r="W126" i="5" s="1"/>
  <c r="S222" i="5"/>
  <c r="T222" i="5" s="1"/>
  <c r="W222" i="5" s="1"/>
  <c r="Y121" i="5"/>
  <c r="AD121" i="5" s="1"/>
  <c r="T121" i="5"/>
  <c r="W121" i="5" s="1"/>
  <c r="T218" i="5"/>
  <c r="W218" i="5" s="1"/>
  <c r="Y218" i="5"/>
  <c r="AD218" i="5" s="1"/>
  <c r="AG218" i="5" s="1"/>
  <c r="W223" i="5"/>
  <c r="V32" i="5"/>
  <c r="W32" i="5" s="1"/>
  <c r="AM227" i="5"/>
  <c r="AC30" i="5"/>
  <c r="AE30" i="5" s="1"/>
  <c r="V31" i="5"/>
  <c r="W31" i="5" s="1"/>
  <c r="AN130" i="5"/>
  <c r="AN227" i="5"/>
  <c r="Q35" i="5"/>
  <c r="R35" i="5" s="1"/>
  <c r="AN36" i="5"/>
  <c r="I19" i="21"/>
  <c r="H19" i="21"/>
  <c r="J19" i="21"/>
  <c r="G19" i="21"/>
  <c r="AJ231" i="5"/>
  <c r="AK231" i="5"/>
  <c r="AI231" i="5"/>
  <c r="AL36" i="5"/>
  <c r="AK39" i="5"/>
  <c r="AI39" i="5"/>
  <c r="AJ39" i="5"/>
  <c r="AJ40" i="5"/>
  <c r="AI40" i="5"/>
  <c r="AK40" i="5"/>
  <c r="AJ232" i="5"/>
  <c r="AI232" i="5"/>
  <c r="AK232" i="5"/>
  <c r="AJ134" i="5"/>
  <c r="AI134" i="5"/>
  <c r="AK134" i="5"/>
  <c r="AM36" i="5"/>
  <c r="AK135" i="5"/>
  <c r="AJ135" i="5"/>
  <c r="AI135" i="5"/>
  <c r="AK41" i="5"/>
  <c r="AJ41" i="5"/>
  <c r="AI41" i="5"/>
  <c r="AK230" i="5"/>
  <c r="AJ230" i="5"/>
  <c r="AI230" i="5"/>
  <c r="AL130" i="5"/>
  <c r="AI133" i="5"/>
  <c r="AK133" i="5"/>
  <c r="AJ133" i="5"/>
  <c r="AL227" i="5"/>
  <c r="AM130" i="5"/>
  <c r="C18" i="21"/>
  <c r="Q33" i="5"/>
  <c r="R33" i="5" s="1"/>
  <c r="AB33" i="5"/>
  <c r="Q34" i="5"/>
  <c r="R34" i="5" s="1"/>
  <c r="AQ132" i="5"/>
  <c r="O37" i="5"/>
  <c r="S37" i="5"/>
  <c r="I232" i="5"/>
  <c r="AP232" i="5"/>
  <c r="J232" i="5"/>
  <c r="K232" i="5"/>
  <c r="N232" i="5"/>
  <c r="P232" i="5" s="1"/>
  <c r="AF127" i="5"/>
  <c r="AB127" i="5"/>
  <c r="Q127" i="5"/>
  <c r="R225" i="5"/>
  <c r="V225" i="5"/>
  <c r="K231" i="5"/>
  <c r="I231" i="5"/>
  <c r="N231" i="5"/>
  <c r="P231" i="5" s="1"/>
  <c r="AP231" i="5"/>
  <c r="J231" i="5"/>
  <c r="O131" i="5"/>
  <c r="Q131" i="5" s="1"/>
  <c r="J135" i="5"/>
  <c r="AP135" i="5"/>
  <c r="I135" i="5"/>
  <c r="N135" i="5"/>
  <c r="P135" i="5" s="1"/>
  <c r="O130" i="5"/>
  <c r="X130" i="5"/>
  <c r="AF130" i="5" s="1"/>
  <c r="I230" i="5"/>
  <c r="J230" i="5"/>
  <c r="N230" i="5"/>
  <c r="P230" i="5" s="1"/>
  <c r="K230" i="5"/>
  <c r="AP230" i="5"/>
  <c r="J134" i="5"/>
  <c r="U134" i="5" s="1"/>
  <c r="AP134" i="5"/>
  <c r="I134" i="5"/>
  <c r="N134" i="5"/>
  <c r="P134" i="5" s="1"/>
  <c r="AT227" i="5"/>
  <c r="B235" i="5"/>
  <c r="B138" i="5"/>
  <c r="O38" i="5"/>
  <c r="S38" i="5"/>
  <c r="U132" i="5"/>
  <c r="AT130" i="5"/>
  <c r="AP133" i="5"/>
  <c r="I133" i="5"/>
  <c r="J133" i="5"/>
  <c r="N133" i="5"/>
  <c r="P133" i="5" s="1"/>
  <c r="R226" i="5"/>
  <c r="S226" i="5" s="1"/>
  <c r="T226" i="5" s="1"/>
  <c r="V226" i="5"/>
  <c r="AQ229" i="5"/>
  <c r="AR229" i="5" s="1"/>
  <c r="U229" i="5"/>
  <c r="U227" i="5"/>
  <c r="AQ227" i="5"/>
  <c r="AS227" i="5"/>
  <c r="Z227" i="5"/>
  <c r="AR224" i="5"/>
  <c r="AU224" i="5"/>
  <c r="AV224" i="5" s="1"/>
  <c r="O228" i="5"/>
  <c r="Q228" i="5" s="1"/>
  <c r="AQ130" i="5"/>
  <c r="AS130" i="5"/>
  <c r="Z130" i="5"/>
  <c r="AF224" i="5"/>
  <c r="AR127" i="5"/>
  <c r="AU127" i="5"/>
  <c r="AV127" i="5" s="1"/>
  <c r="O229" i="5"/>
  <c r="Q229" i="5" s="1"/>
  <c r="O36" i="5"/>
  <c r="S36" i="5"/>
  <c r="R128" i="5"/>
  <c r="V128" i="5"/>
  <c r="Q224" i="5"/>
  <c r="AB224" i="5"/>
  <c r="O132" i="5"/>
  <c r="Q132" i="5" s="1"/>
  <c r="AA227" i="5"/>
  <c r="R124" i="5"/>
  <c r="S124" i="5" s="1"/>
  <c r="AC124" i="5"/>
  <c r="AE124" i="5" s="1"/>
  <c r="V124" i="5"/>
  <c r="U228" i="5"/>
  <c r="AQ228" i="5"/>
  <c r="AR228" i="5" s="1"/>
  <c r="B233" i="5"/>
  <c r="B136" i="5"/>
  <c r="B234" i="5"/>
  <c r="B137" i="5"/>
  <c r="R129" i="5"/>
  <c r="V129" i="5"/>
  <c r="O227" i="5"/>
  <c r="X227" i="5"/>
  <c r="R221" i="5"/>
  <c r="S221" i="5" s="1"/>
  <c r="V221" i="5"/>
  <c r="AC221" i="5"/>
  <c r="AE221" i="5" s="1"/>
  <c r="AQ131" i="5"/>
  <c r="AA133" i="5"/>
  <c r="K136" i="5"/>
  <c r="AP39" i="5"/>
  <c r="K137" i="5"/>
  <c r="AP40" i="5"/>
  <c r="K138" i="5"/>
  <c r="AP41" i="5"/>
  <c r="AQ38" i="5"/>
  <c r="AR38" i="5" s="1"/>
  <c r="AQ37" i="5"/>
  <c r="AR37" i="5" s="1"/>
  <c r="AT36" i="5"/>
  <c r="AQ36" i="5"/>
  <c r="AR36" i="5" s="1"/>
  <c r="AS36" i="5"/>
  <c r="U38" i="5"/>
  <c r="AA36" i="5"/>
  <c r="U37" i="5"/>
  <c r="K41" i="5"/>
  <c r="U36" i="5"/>
  <c r="Z36" i="5"/>
  <c r="K39" i="5"/>
  <c r="K40" i="5"/>
  <c r="I39" i="5"/>
  <c r="J39" i="5"/>
  <c r="I41" i="5"/>
  <c r="J41" i="5"/>
  <c r="I40" i="5"/>
  <c r="J40" i="5"/>
  <c r="AU33" i="5"/>
  <c r="AV33" i="5" s="1"/>
  <c r="AG27" i="5"/>
  <c r="T35" i="5"/>
  <c r="P37" i="5"/>
  <c r="P38" i="5"/>
  <c r="T34" i="5"/>
  <c r="X36" i="5"/>
  <c r="N39" i="5"/>
  <c r="B42" i="5"/>
  <c r="N41" i="5"/>
  <c r="B44" i="5"/>
  <c r="AF33" i="5"/>
  <c r="N40" i="5"/>
  <c r="B43" i="5"/>
  <c r="AD24" i="5"/>
  <c r="Y30" i="5"/>
  <c r="AD30" i="5" s="1"/>
  <c r="T30" i="5"/>
  <c r="P36" i="5"/>
  <c r="S128" i="5" l="1"/>
  <c r="T128" i="5" s="1"/>
  <c r="W128" i="5" s="1"/>
  <c r="F22" i="21"/>
  <c r="W30" i="5"/>
  <c r="D20" i="21"/>
  <c r="B18" i="21"/>
  <c r="AG121" i="5"/>
  <c r="E18" i="21" s="1"/>
  <c r="AL230" i="5"/>
  <c r="S225" i="5"/>
  <c r="T124" i="5"/>
  <c r="W124" i="5" s="1"/>
  <c r="Y124" i="5"/>
  <c r="AD124" i="5" s="1"/>
  <c r="W226" i="5"/>
  <c r="S129" i="5"/>
  <c r="T129" i="5" s="1"/>
  <c r="W129" i="5" s="1"/>
  <c r="T221" i="5"/>
  <c r="W221" i="5" s="1"/>
  <c r="Y221" i="5"/>
  <c r="AD221" i="5" s="1"/>
  <c r="AG221" i="5" s="1"/>
  <c r="AR132" i="5"/>
  <c r="AR131" i="5"/>
  <c r="V33" i="5"/>
  <c r="Q37" i="5"/>
  <c r="R37" i="5" s="1"/>
  <c r="V35" i="5"/>
  <c r="W35" i="5" s="1"/>
  <c r="V34" i="5"/>
  <c r="W34" i="5" s="1"/>
  <c r="AC33" i="5"/>
  <c r="AE33" i="5" s="1"/>
  <c r="AM230" i="5"/>
  <c r="AN133" i="5"/>
  <c r="AL39" i="5"/>
  <c r="I20" i="21"/>
  <c r="H20" i="21"/>
  <c r="J20" i="21"/>
  <c r="G20" i="21"/>
  <c r="AJ138" i="5"/>
  <c r="AI138" i="5"/>
  <c r="AK138" i="5"/>
  <c r="AK137" i="5"/>
  <c r="AJ137" i="5"/>
  <c r="AI137" i="5"/>
  <c r="AI235" i="5"/>
  <c r="AK235" i="5"/>
  <c r="AJ235" i="5"/>
  <c r="AI234" i="5"/>
  <c r="AK234" i="5"/>
  <c r="AJ234" i="5"/>
  <c r="AN39" i="5"/>
  <c r="AI136" i="5"/>
  <c r="AK136" i="5"/>
  <c r="AJ136" i="5"/>
  <c r="AM133" i="5"/>
  <c r="AJ42" i="5"/>
  <c r="AK42" i="5"/>
  <c r="AI42" i="5"/>
  <c r="AJ233" i="5"/>
  <c r="AK233" i="5"/>
  <c r="AI233" i="5"/>
  <c r="AN230" i="5"/>
  <c r="AK43" i="5"/>
  <c r="AJ43" i="5"/>
  <c r="AI43" i="5"/>
  <c r="AL133" i="5"/>
  <c r="AJ44" i="5"/>
  <c r="AI44" i="5"/>
  <c r="AK44" i="5"/>
  <c r="AM39" i="5"/>
  <c r="C19" i="21"/>
  <c r="Q38" i="5"/>
  <c r="R38" i="5" s="1"/>
  <c r="AB36" i="5"/>
  <c r="AT133" i="5"/>
  <c r="Q36" i="5"/>
  <c r="R36" i="5" s="1"/>
  <c r="AQ135" i="5"/>
  <c r="AF227" i="5"/>
  <c r="D21" i="21" s="1"/>
  <c r="U135" i="5"/>
  <c r="AQ231" i="5"/>
  <c r="AR231" i="5" s="1"/>
  <c r="U231" i="5"/>
  <c r="B141" i="5"/>
  <c r="B238" i="5"/>
  <c r="U230" i="5"/>
  <c r="AQ230" i="5"/>
  <c r="Z230" i="5"/>
  <c r="AS230" i="5"/>
  <c r="O135" i="5"/>
  <c r="Q135" i="5" s="1"/>
  <c r="O41" i="5"/>
  <c r="S41" i="5"/>
  <c r="AR227" i="5"/>
  <c r="AU227" i="5"/>
  <c r="AV227" i="5" s="1"/>
  <c r="O39" i="5"/>
  <c r="S39" i="5"/>
  <c r="AP234" i="5"/>
  <c r="K234" i="5"/>
  <c r="N234" i="5"/>
  <c r="P234" i="5" s="1"/>
  <c r="J234" i="5"/>
  <c r="I234" i="5"/>
  <c r="O134" i="5"/>
  <c r="Q134" i="5" s="1"/>
  <c r="O230" i="5"/>
  <c r="X230" i="5"/>
  <c r="O231" i="5"/>
  <c r="Q231" i="5" s="1"/>
  <c r="N137" i="5"/>
  <c r="P137" i="5" s="1"/>
  <c r="AP137" i="5"/>
  <c r="I137" i="5"/>
  <c r="J137" i="5"/>
  <c r="B139" i="5"/>
  <c r="B236" i="5"/>
  <c r="B140" i="5"/>
  <c r="B237" i="5"/>
  <c r="AA230" i="5"/>
  <c r="X133" i="5"/>
  <c r="AF133" i="5" s="1"/>
  <c r="O133" i="5"/>
  <c r="J235" i="5"/>
  <c r="N235" i="5"/>
  <c r="P235" i="5" s="1"/>
  <c r="K235" i="5"/>
  <c r="AP235" i="5"/>
  <c r="I235" i="5"/>
  <c r="Q227" i="5"/>
  <c r="AB227" i="5"/>
  <c r="AP136" i="5"/>
  <c r="I136" i="5"/>
  <c r="N136" i="5"/>
  <c r="P136" i="5" s="1"/>
  <c r="J136" i="5"/>
  <c r="V132" i="5"/>
  <c r="R132" i="5"/>
  <c r="U133" i="5"/>
  <c r="N233" i="5"/>
  <c r="P233" i="5" s="1"/>
  <c r="AP233" i="5"/>
  <c r="J233" i="5"/>
  <c r="K233" i="5"/>
  <c r="I233" i="5"/>
  <c r="AQ134" i="5"/>
  <c r="AR134" i="5" s="1"/>
  <c r="U232" i="5"/>
  <c r="AQ232" i="5"/>
  <c r="AR232" i="5" s="1"/>
  <c r="O40" i="5"/>
  <c r="S40" i="5"/>
  <c r="R229" i="5"/>
  <c r="S229" i="5" s="1"/>
  <c r="T229" i="5" s="1"/>
  <c r="V229" i="5"/>
  <c r="AR130" i="5"/>
  <c r="AU130" i="5"/>
  <c r="AV130" i="5" s="1"/>
  <c r="R131" i="5"/>
  <c r="V131" i="5"/>
  <c r="AT230" i="5"/>
  <c r="V224" i="5"/>
  <c r="R224" i="5"/>
  <c r="S224" i="5" s="1"/>
  <c r="AC224" i="5"/>
  <c r="AE224" i="5" s="1"/>
  <c r="V228" i="5"/>
  <c r="R228" i="5"/>
  <c r="AQ133" i="5"/>
  <c r="AS133" i="5"/>
  <c r="Z133" i="5"/>
  <c r="AP138" i="5"/>
  <c r="I138" i="5"/>
  <c r="N138" i="5"/>
  <c r="P138" i="5" s="1"/>
  <c r="J138" i="5"/>
  <c r="AB130" i="5"/>
  <c r="Q130" i="5"/>
  <c r="V127" i="5"/>
  <c r="R127" i="5"/>
  <c r="S127" i="5" s="1"/>
  <c r="AC127" i="5"/>
  <c r="AE127" i="5" s="1"/>
  <c r="O232" i="5"/>
  <c r="Q232" i="5" s="1"/>
  <c r="AA136" i="5"/>
  <c r="K140" i="5"/>
  <c r="AP43" i="5"/>
  <c r="K139" i="5"/>
  <c r="AP42" i="5"/>
  <c r="K141" i="5"/>
  <c r="AP44" i="5"/>
  <c r="AQ41" i="5"/>
  <c r="AR41" i="5" s="1"/>
  <c r="AQ40" i="5"/>
  <c r="AR40" i="5" s="1"/>
  <c r="AT39" i="5"/>
  <c r="AS39" i="5"/>
  <c r="AQ39" i="5"/>
  <c r="AR39" i="5" s="1"/>
  <c r="U41" i="5"/>
  <c r="AA39" i="5"/>
  <c r="U40" i="5"/>
  <c r="K44" i="5"/>
  <c r="K43" i="5"/>
  <c r="K42" i="5"/>
  <c r="U39" i="5"/>
  <c r="Z39" i="5"/>
  <c r="I44" i="5"/>
  <c r="J44" i="5"/>
  <c r="I43" i="5"/>
  <c r="J43" i="5"/>
  <c r="I42" i="5"/>
  <c r="J42" i="5"/>
  <c r="AU36" i="5"/>
  <c r="AV36" i="5" s="1"/>
  <c r="AG24" i="5"/>
  <c r="AG30" i="5"/>
  <c r="T38" i="5"/>
  <c r="P39" i="5"/>
  <c r="P41" i="5"/>
  <c r="AF36" i="5"/>
  <c r="N42" i="5"/>
  <c r="B45" i="5"/>
  <c r="Y33" i="5"/>
  <c r="T33" i="5"/>
  <c r="N44" i="5"/>
  <c r="B47" i="5"/>
  <c r="X39" i="5"/>
  <c r="P40" i="5"/>
  <c r="T37" i="5"/>
  <c r="N43" i="5"/>
  <c r="B46" i="5"/>
  <c r="V37" i="5" l="1"/>
  <c r="W37" i="5" s="1"/>
  <c r="T225" i="5"/>
  <c r="W225" i="5" s="1"/>
  <c r="B19" i="21"/>
  <c r="AG124" i="5"/>
  <c r="E19" i="21" s="1"/>
  <c r="W33" i="5"/>
  <c r="T127" i="5"/>
  <c r="W127" i="5" s="1"/>
  <c r="Y127" i="5"/>
  <c r="AD127" i="5" s="1"/>
  <c r="S131" i="5"/>
  <c r="S228" i="5"/>
  <c r="T228" i="5" s="1"/>
  <c r="W228" i="5" s="1"/>
  <c r="S132" i="5"/>
  <c r="T132" i="5" s="1"/>
  <c r="W132" i="5" s="1"/>
  <c r="W229" i="5"/>
  <c r="T224" i="5"/>
  <c r="W224" i="5" s="1"/>
  <c r="Y224" i="5"/>
  <c r="AD224" i="5" s="1"/>
  <c r="AG224" i="5" s="1"/>
  <c r="AR135" i="5"/>
  <c r="F23" i="21"/>
  <c r="V36" i="5"/>
  <c r="Q39" i="5"/>
  <c r="R39" i="5" s="1"/>
  <c r="AM136" i="5"/>
  <c r="AL233" i="5"/>
  <c r="AN136" i="5"/>
  <c r="AN233" i="5"/>
  <c r="AM233" i="5"/>
  <c r="I21" i="21"/>
  <c r="H21" i="21"/>
  <c r="J21" i="21"/>
  <c r="G21" i="21"/>
  <c r="AK47" i="5"/>
  <c r="AI47" i="5"/>
  <c r="AJ47" i="5"/>
  <c r="AL136" i="5"/>
  <c r="AK238" i="5"/>
  <c r="AJ238" i="5"/>
  <c r="AI238" i="5"/>
  <c r="AK140" i="5"/>
  <c r="AJ140" i="5"/>
  <c r="AI140" i="5"/>
  <c r="AK141" i="5"/>
  <c r="AI141" i="5"/>
  <c r="AJ141" i="5"/>
  <c r="AN42" i="5"/>
  <c r="AK237" i="5"/>
  <c r="AI237" i="5"/>
  <c r="AJ237" i="5"/>
  <c r="AI236" i="5"/>
  <c r="AK236" i="5"/>
  <c r="AJ236" i="5"/>
  <c r="AM42" i="5"/>
  <c r="AI139" i="5"/>
  <c r="AK139" i="5"/>
  <c r="AJ139" i="5"/>
  <c r="AL42" i="5"/>
  <c r="V38" i="5"/>
  <c r="W38" i="5" s="1"/>
  <c r="AI45" i="5"/>
  <c r="AK45" i="5"/>
  <c r="AJ45" i="5"/>
  <c r="AC36" i="5"/>
  <c r="AE36" i="5" s="1"/>
  <c r="AK46" i="5"/>
  <c r="AJ46" i="5"/>
  <c r="AI46" i="5"/>
  <c r="C20" i="21"/>
  <c r="Q41" i="5"/>
  <c r="R41" i="5" s="1"/>
  <c r="AB39" i="5"/>
  <c r="AQ137" i="5"/>
  <c r="AR137" i="5" s="1"/>
  <c r="AQ138" i="5"/>
  <c r="AR138" i="5" s="1"/>
  <c r="AA233" i="5"/>
  <c r="AT136" i="5"/>
  <c r="N141" i="5"/>
  <c r="P141" i="5" s="1"/>
  <c r="J141" i="5"/>
  <c r="U141" i="5" s="1"/>
  <c r="AP141" i="5"/>
  <c r="I141" i="5"/>
  <c r="K237" i="5"/>
  <c r="I237" i="5"/>
  <c r="J237" i="5"/>
  <c r="N237" i="5"/>
  <c r="P237" i="5" s="1"/>
  <c r="AP237" i="5"/>
  <c r="O137" i="5"/>
  <c r="Q137" i="5" s="1"/>
  <c r="AF230" i="5"/>
  <c r="D22" i="21" s="1"/>
  <c r="R135" i="5"/>
  <c r="V135" i="5"/>
  <c r="AQ235" i="5"/>
  <c r="AR235" i="5" s="1"/>
  <c r="U235" i="5"/>
  <c r="J140" i="5"/>
  <c r="I140" i="5"/>
  <c r="AP140" i="5"/>
  <c r="N140" i="5"/>
  <c r="P140" i="5" s="1"/>
  <c r="Q230" i="5"/>
  <c r="AB230" i="5"/>
  <c r="B240" i="5"/>
  <c r="B143" i="5"/>
  <c r="R232" i="5"/>
  <c r="S232" i="5" s="1"/>
  <c r="T232" i="5" s="1"/>
  <c r="V232" i="5"/>
  <c r="Z136" i="5"/>
  <c r="AQ136" i="5"/>
  <c r="AS136" i="5"/>
  <c r="O43" i="5"/>
  <c r="S43" i="5"/>
  <c r="X136" i="5"/>
  <c r="AF136" i="5" s="1"/>
  <c r="O136" i="5"/>
  <c r="B142" i="5"/>
  <c r="B239" i="5"/>
  <c r="O138" i="5"/>
  <c r="Q138" i="5" s="1"/>
  <c r="U136" i="5"/>
  <c r="N139" i="5"/>
  <c r="P139" i="5" s="1"/>
  <c r="I139" i="5"/>
  <c r="J139" i="5"/>
  <c r="U139" i="5" s="1"/>
  <c r="AP139" i="5"/>
  <c r="R134" i="5"/>
  <c r="V134" i="5"/>
  <c r="O44" i="5"/>
  <c r="S44" i="5"/>
  <c r="K236" i="5"/>
  <c r="I236" i="5"/>
  <c r="AP236" i="5"/>
  <c r="N236" i="5"/>
  <c r="P236" i="5" s="1"/>
  <c r="J236" i="5"/>
  <c r="Q40" i="5"/>
  <c r="R40" i="5" s="1"/>
  <c r="O233" i="5"/>
  <c r="X233" i="5"/>
  <c r="R227" i="5"/>
  <c r="S227" i="5" s="1"/>
  <c r="V227" i="5"/>
  <c r="AC227" i="5"/>
  <c r="AE227" i="5" s="1"/>
  <c r="AB133" i="5"/>
  <c r="Q133" i="5"/>
  <c r="U137" i="5"/>
  <c r="AR230" i="5"/>
  <c r="AU230" i="5"/>
  <c r="AV230" i="5" s="1"/>
  <c r="U138" i="5"/>
  <c r="O235" i="5"/>
  <c r="Q235" i="5" s="1"/>
  <c r="R231" i="5"/>
  <c r="V231" i="5"/>
  <c r="O234" i="5"/>
  <c r="Q234" i="5" s="1"/>
  <c r="B241" i="5"/>
  <c r="B144" i="5"/>
  <c r="O42" i="5"/>
  <c r="S42" i="5"/>
  <c r="V130" i="5"/>
  <c r="AC130" i="5"/>
  <c r="AE130" i="5" s="1"/>
  <c r="R130" i="5"/>
  <c r="S130" i="5" s="1"/>
  <c r="AU133" i="5"/>
  <c r="AV133" i="5" s="1"/>
  <c r="AR133" i="5"/>
  <c r="U233" i="5"/>
  <c r="AQ233" i="5"/>
  <c r="Z233" i="5"/>
  <c r="AS233" i="5"/>
  <c r="AT233" i="5"/>
  <c r="AQ234" i="5"/>
  <c r="AR234" i="5" s="1"/>
  <c r="U234" i="5"/>
  <c r="J238" i="5"/>
  <c r="N238" i="5"/>
  <c r="P238" i="5" s="1"/>
  <c r="K238" i="5"/>
  <c r="I238" i="5"/>
  <c r="AP238" i="5"/>
  <c r="K142" i="5"/>
  <c r="AP45" i="5"/>
  <c r="AA139" i="5"/>
  <c r="K143" i="5"/>
  <c r="AP46" i="5"/>
  <c r="K144" i="5"/>
  <c r="AP47" i="5"/>
  <c r="AQ44" i="5"/>
  <c r="AR44" i="5" s="1"/>
  <c r="AQ43" i="5"/>
  <c r="AR43" i="5" s="1"/>
  <c r="AT42" i="5"/>
  <c r="AS42" i="5"/>
  <c r="AQ42" i="5"/>
  <c r="AR42" i="5" s="1"/>
  <c r="U43" i="5"/>
  <c r="U44" i="5"/>
  <c r="AA42" i="5"/>
  <c r="U42" i="5"/>
  <c r="Z42" i="5"/>
  <c r="K45" i="5"/>
  <c r="K46" i="5"/>
  <c r="K47" i="5"/>
  <c r="I46" i="5"/>
  <c r="J46" i="5"/>
  <c r="I47" i="5"/>
  <c r="J47" i="5"/>
  <c r="I45" i="5"/>
  <c r="J45" i="5"/>
  <c r="AU39" i="5"/>
  <c r="AV39" i="5" s="1"/>
  <c r="T40" i="5"/>
  <c r="T41" i="5"/>
  <c r="P44" i="5"/>
  <c r="P42" i="5"/>
  <c r="N46" i="5"/>
  <c r="B49" i="5"/>
  <c r="AF39" i="5"/>
  <c r="N45" i="5"/>
  <c r="B48" i="5"/>
  <c r="P43" i="5"/>
  <c r="X42" i="5"/>
  <c r="N47" i="5"/>
  <c r="B50" i="5"/>
  <c r="AD33" i="5"/>
  <c r="Y36" i="5"/>
  <c r="AD36" i="5" s="1"/>
  <c r="T36" i="5"/>
  <c r="W36" i="5" l="1"/>
  <c r="T131" i="5"/>
  <c r="W131" i="5" s="1"/>
  <c r="F24" i="21"/>
  <c r="B20" i="21"/>
  <c r="V39" i="5"/>
  <c r="V41" i="5"/>
  <c r="W41" i="5" s="1"/>
  <c r="AG127" i="5"/>
  <c r="E20" i="21" s="1"/>
  <c r="T227" i="5"/>
  <c r="W227" i="5" s="1"/>
  <c r="Y227" i="5"/>
  <c r="AD227" i="5" s="1"/>
  <c r="AG227" i="5" s="1"/>
  <c r="S231" i="5"/>
  <c r="T231" i="5" s="1"/>
  <c r="W231" i="5" s="1"/>
  <c r="S134" i="5"/>
  <c r="T134" i="5" s="1"/>
  <c r="W134" i="5" s="1"/>
  <c r="S135" i="5"/>
  <c r="T135" i="5" s="1"/>
  <c r="W135" i="5" s="1"/>
  <c r="W232" i="5"/>
  <c r="Y130" i="5"/>
  <c r="AD130" i="5" s="1"/>
  <c r="T130" i="5"/>
  <c r="W130" i="5" s="1"/>
  <c r="Q44" i="5"/>
  <c r="R44" i="5" s="1"/>
  <c r="AM139" i="5"/>
  <c r="AN139" i="5"/>
  <c r="Q42" i="5"/>
  <c r="R42" i="5" s="1"/>
  <c r="AN45" i="5"/>
  <c r="AN236" i="5"/>
  <c r="J22" i="21"/>
  <c r="G22" i="21"/>
  <c r="H22" i="21"/>
  <c r="I22" i="21"/>
  <c r="AK239" i="5"/>
  <c r="AJ239" i="5"/>
  <c r="AI239" i="5"/>
  <c r="AM236" i="5"/>
  <c r="AJ144" i="5"/>
  <c r="AI144" i="5"/>
  <c r="AK144" i="5"/>
  <c r="AJ241" i="5"/>
  <c r="AI241" i="5"/>
  <c r="AK241" i="5"/>
  <c r="AL236" i="5"/>
  <c r="AJ50" i="5"/>
  <c r="AI50" i="5"/>
  <c r="AK50" i="5"/>
  <c r="AK49" i="5"/>
  <c r="AJ49" i="5"/>
  <c r="AI49" i="5"/>
  <c r="AK142" i="5"/>
  <c r="AJ142" i="5"/>
  <c r="AI142" i="5"/>
  <c r="AL139" i="5"/>
  <c r="AM45" i="5"/>
  <c r="AK48" i="5"/>
  <c r="AJ48" i="5"/>
  <c r="AI48" i="5"/>
  <c r="AK143" i="5"/>
  <c r="AJ143" i="5"/>
  <c r="AI143" i="5"/>
  <c r="AJ240" i="5"/>
  <c r="AI240" i="5"/>
  <c r="AK240" i="5"/>
  <c r="AL45" i="5"/>
  <c r="AF233" i="5"/>
  <c r="D23" i="21" s="1"/>
  <c r="C21" i="21"/>
  <c r="AB42" i="5"/>
  <c r="Q43" i="5"/>
  <c r="R43" i="5" s="1"/>
  <c r="AC39" i="5"/>
  <c r="AE39" i="5" s="1"/>
  <c r="V40" i="5"/>
  <c r="W40" i="5" s="1"/>
  <c r="AQ140" i="5"/>
  <c r="AT139" i="5"/>
  <c r="V138" i="5"/>
  <c r="R138" i="5"/>
  <c r="R137" i="5"/>
  <c r="V137" i="5"/>
  <c r="B242" i="5"/>
  <c r="B145" i="5"/>
  <c r="AP241" i="5"/>
  <c r="N241" i="5"/>
  <c r="P241" i="5" s="1"/>
  <c r="K241" i="5"/>
  <c r="J241" i="5"/>
  <c r="I241" i="5"/>
  <c r="AQ139" i="5"/>
  <c r="AS139" i="5"/>
  <c r="Z139" i="5"/>
  <c r="J143" i="5"/>
  <c r="I143" i="5"/>
  <c r="N143" i="5"/>
  <c r="P143" i="5" s="1"/>
  <c r="AP143" i="5"/>
  <c r="AQ141" i="5"/>
  <c r="AR141" i="5" s="1"/>
  <c r="R234" i="5"/>
  <c r="V234" i="5"/>
  <c r="O139" i="5"/>
  <c r="X139" i="5"/>
  <c r="AF139" i="5" s="1"/>
  <c r="N239" i="5"/>
  <c r="P239" i="5" s="1"/>
  <c r="J239" i="5"/>
  <c r="K239" i="5"/>
  <c r="AP239" i="5"/>
  <c r="I239" i="5"/>
  <c r="K240" i="5"/>
  <c r="N240" i="5"/>
  <c r="P240" i="5" s="1"/>
  <c r="AP240" i="5"/>
  <c r="J240" i="5"/>
  <c r="I240" i="5"/>
  <c r="B147" i="5"/>
  <c r="B244" i="5"/>
  <c r="I142" i="5"/>
  <c r="N142" i="5"/>
  <c r="AP142" i="5"/>
  <c r="J142" i="5"/>
  <c r="U142" i="5" s="1"/>
  <c r="AR136" i="5"/>
  <c r="AU136" i="5"/>
  <c r="U238" i="5"/>
  <c r="AQ238" i="5"/>
  <c r="AR238" i="5" s="1"/>
  <c r="J144" i="5"/>
  <c r="I144" i="5"/>
  <c r="AP144" i="5"/>
  <c r="N144" i="5"/>
  <c r="P144" i="5" s="1"/>
  <c r="R235" i="5"/>
  <c r="S235" i="5" s="1"/>
  <c r="T235" i="5" s="1"/>
  <c r="V235" i="5"/>
  <c r="V133" i="5"/>
  <c r="R133" i="5"/>
  <c r="S133" i="5" s="1"/>
  <c r="AC133" i="5"/>
  <c r="Q233" i="5"/>
  <c r="AB233" i="5"/>
  <c r="O45" i="5"/>
  <c r="S45" i="5"/>
  <c r="B243" i="5"/>
  <c r="B146" i="5"/>
  <c r="AT236" i="5"/>
  <c r="AQ236" i="5"/>
  <c r="U236" i="5"/>
  <c r="AS236" i="5"/>
  <c r="Z236" i="5"/>
  <c r="R230" i="5"/>
  <c r="S230" i="5" s="1"/>
  <c r="V230" i="5"/>
  <c r="AC230" i="5"/>
  <c r="AE230" i="5" s="1"/>
  <c r="U237" i="5"/>
  <c r="AQ237" i="5"/>
  <c r="AR237" i="5" s="1"/>
  <c r="O47" i="5"/>
  <c r="S47" i="5"/>
  <c r="O238" i="5"/>
  <c r="Q238" i="5" s="1"/>
  <c r="Q136" i="5"/>
  <c r="AB136" i="5"/>
  <c r="O237" i="5"/>
  <c r="Q237" i="5" s="1"/>
  <c r="AA236" i="5"/>
  <c r="AR233" i="5"/>
  <c r="AU233" i="5"/>
  <c r="AV233" i="5" s="1"/>
  <c r="U140" i="5"/>
  <c r="O46" i="5"/>
  <c r="S46" i="5"/>
  <c r="O236" i="5"/>
  <c r="X236" i="5"/>
  <c r="O140" i="5"/>
  <c r="Q140" i="5" s="1"/>
  <c r="O141" i="5"/>
  <c r="Q141" i="5" s="1"/>
  <c r="K145" i="5"/>
  <c r="AP48" i="5"/>
  <c r="K147" i="5"/>
  <c r="AP50" i="5"/>
  <c r="AA142" i="5"/>
  <c r="K146" i="5"/>
  <c r="AP49" i="5"/>
  <c r="AQ47" i="5"/>
  <c r="AR47" i="5" s="1"/>
  <c r="AT45" i="5"/>
  <c r="AQ46" i="5"/>
  <c r="AR46" i="5" s="1"/>
  <c r="AQ45" i="5"/>
  <c r="AR45" i="5" s="1"/>
  <c r="AS45" i="5"/>
  <c r="U47" i="5"/>
  <c r="K48" i="5"/>
  <c r="U46" i="5"/>
  <c r="AA45" i="5"/>
  <c r="K50" i="5"/>
  <c r="K49" i="5"/>
  <c r="U45" i="5"/>
  <c r="Z45" i="5"/>
  <c r="I49" i="5"/>
  <c r="J49" i="5"/>
  <c r="I50" i="5"/>
  <c r="J50" i="5"/>
  <c r="I48" i="5"/>
  <c r="J48" i="5"/>
  <c r="AU42" i="5"/>
  <c r="AV42" i="5" s="1"/>
  <c r="AG36" i="5"/>
  <c r="AG33" i="5"/>
  <c r="P47" i="5"/>
  <c r="T43" i="5"/>
  <c r="T44" i="5"/>
  <c r="P45" i="5"/>
  <c r="N50" i="5"/>
  <c r="B53" i="5"/>
  <c r="P46" i="5"/>
  <c r="Y39" i="5"/>
  <c r="AD39" i="5" s="1"/>
  <c r="T39" i="5"/>
  <c r="W39" i="5" s="1"/>
  <c r="X45" i="5"/>
  <c r="N48" i="5"/>
  <c r="B51" i="5"/>
  <c r="AF42" i="5"/>
  <c r="N49" i="5"/>
  <c r="B52" i="5"/>
  <c r="B21" i="21" l="1"/>
  <c r="V42" i="5"/>
  <c r="Q47" i="5"/>
  <c r="R47" i="5" s="1"/>
  <c r="V43" i="5"/>
  <c r="W43" i="5" s="1"/>
  <c r="AF236" i="5"/>
  <c r="D24" i="21" s="1"/>
  <c r="S138" i="5"/>
  <c r="T133" i="5"/>
  <c r="W133" i="5" s="1"/>
  <c r="Y133" i="5"/>
  <c r="AD133" i="5" s="1"/>
  <c r="S234" i="5"/>
  <c r="T234" i="5" s="1"/>
  <c r="W234" i="5" s="1"/>
  <c r="AG130" i="5"/>
  <c r="E21" i="21" s="1"/>
  <c r="T230" i="5"/>
  <c r="W230" i="5" s="1"/>
  <c r="Y230" i="5"/>
  <c r="AD230" i="5" s="1"/>
  <c r="AG230" i="5" s="1"/>
  <c r="W235" i="5"/>
  <c r="S137" i="5"/>
  <c r="T137" i="5" s="1"/>
  <c r="W137" i="5" s="1"/>
  <c r="F25" i="21"/>
  <c r="AR140" i="5"/>
  <c r="V44" i="5"/>
  <c r="W44" i="5" s="1"/>
  <c r="AC42" i="5"/>
  <c r="AE42" i="5" s="1"/>
  <c r="J23" i="21"/>
  <c r="G23" i="21"/>
  <c r="I23" i="21"/>
  <c r="H23" i="21"/>
  <c r="AK51" i="5"/>
  <c r="AI51" i="5"/>
  <c r="AJ51" i="5"/>
  <c r="AI53" i="5"/>
  <c r="AK53" i="5"/>
  <c r="AJ53" i="5"/>
  <c r="AK145" i="5"/>
  <c r="AI145" i="5"/>
  <c r="AJ145" i="5"/>
  <c r="AI244" i="5"/>
  <c r="AK244" i="5"/>
  <c r="AJ244" i="5"/>
  <c r="AK242" i="5"/>
  <c r="AJ242" i="5"/>
  <c r="AI242" i="5"/>
  <c r="AJ146" i="5"/>
  <c r="AI146" i="5"/>
  <c r="AK146" i="5"/>
  <c r="AI147" i="5"/>
  <c r="AK147" i="5"/>
  <c r="AJ147" i="5"/>
  <c r="AK243" i="5"/>
  <c r="AI243" i="5"/>
  <c r="AJ243" i="5"/>
  <c r="AL142" i="5"/>
  <c r="AM142" i="5"/>
  <c r="AL239" i="5"/>
  <c r="AL48" i="5"/>
  <c r="AN142" i="5"/>
  <c r="AM239" i="5"/>
  <c r="AM48" i="5"/>
  <c r="AN239" i="5"/>
  <c r="AK52" i="5"/>
  <c r="AJ52" i="5"/>
  <c r="AI52" i="5"/>
  <c r="AN48" i="5"/>
  <c r="Q46" i="5"/>
  <c r="R46" i="5" s="1"/>
  <c r="Q45" i="5"/>
  <c r="R45" i="5" s="1"/>
  <c r="AB45" i="5"/>
  <c r="AQ143" i="5"/>
  <c r="R140" i="5"/>
  <c r="V140" i="5"/>
  <c r="J147" i="5"/>
  <c r="U147" i="5" s="1"/>
  <c r="AP147" i="5"/>
  <c r="N147" i="5"/>
  <c r="P147" i="5" s="1"/>
  <c r="I147" i="5"/>
  <c r="AT239" i="5"/>
  <c r="O49" i="5"/>
  <c r="S49" i="5"/>
  <c r="AC136" i="5"/>
  <c r="AE136" i="5" s="1"/>
  <c r="R136" i="5"/>
  <c r="S136" i="5" s="1"/>
  <c r="V136" i="5"/>
  <c r="Z142" i="5"/>
  <c r="AQ142" i="5"/>
  <c r="AS142" i="5"/>
  <c r="O240" i="5"/>
  <c r="Q240" i="5" s="1"/>
  <c r="U239" i="5"/>
  <c r="AQ239" i="5"/>
  <c r="AS239" i="5"/>
  <c r="Z239" i="5"/>
  <c r="AP145" i="5"/>
  <c r="J145" i="5"/>
  <c r="U145" i="5" s="1"/>
  <c r="N145" i="5"/>
  <c r="P145" i="5" s="1"/>
  <c r="I145" i="5"/>
  <c r="AT142" i="5"/>
  <c r="U240" i="5"/>
  <c r="AQ240" i="5"/>
  <c r="AR240" i="5" s="1"/>
  <c r="AU139" i="5"/>
  <c r="AV139" i="5" s="1"/>
  <c r="AR139" i="5"/>
  <c r="I242" i="5"/>
  <c r="AP242" i="5"/>
  <c r="J242" i="5"/>
  <c r="K242" i="5"/>
  <c r="N242" i="5"/>
  <c r="P242" i="5" s="1"/>
  <c r="U143" i="5"/>
  <c r="AR236" i="5"/>
  <c r="AU236" i="5"/>
  <c r="V233" i="5"/>
  <c r="R233" i="5"/>
  <c r="S233" i="5" s="1"/>
  <c r="AC233" i="5"/>
  <c r="AE233" i="5" s="1"/>
  <c r="O144" i="5"/>
  <c r="Q144" i="5" s="1"/>
  <c r="P142" i="5"/>
  <c r="O50" i="5"/>
  <c r="S50" i="5"/>
  <c r="N243" i="5"/>
  <c r="P243" i="5" s="1"/>
  <c r="K243" i="5"/>
  <c r="J243" i="5"/>
  <c r="AP243" i="5"/>
  <c r="I243" i="5"/>
  <c r="AV136" i="5"/>
  <c r="N244" i="5"/>
  <c r="P244" i="5" s="1"/>
  <c r="I244" i="5"/>
  <c r="K244" i="5"/>
  <c r="AP244" i="5"/>
  <c r="J244" i="5"/>
  <c r="AE133" i="5"/>
  <c r="AQ144" i="5"/>
  <c r="AR144" i="5" s="1"/>
  <c r="O142" i="5"/>
  <c r="X142" i="5"/>
  <c r="AF142" i="5" s="1"/>
  <c r="O241" i="5"/>
  <c r="Q241" i="5" s="1"/>
  <c r="Q236" i="5"/>
  <c r="AB236" i="5"/>
  <c r="V237" i="5"/>
  <c r="R237" i="5"/>
  <c r="R238" i="5"/>
  <c r="S238" i="5" s="1"/>
  <c r="T238" i="5" s="1"/>
  <c r="V238" i="5"/>
  <c r="AB139" i="5"/>
  <c r="Q139" i="5"/>
  <c r="AQ241" i="5"/>
  <c r="AR241" i="5" s="1"/>
  <c r="U241" i="5"/>
  <c r="B148" i="5"/>
  <c r="B245" i="5"/>
  <c r="B150" i="5"/>
  <c r="B247" i="5"/>
  <c r="O48" i="5"/>
  <c r="S48" i="5"/>
  <c r="B149" i="5"/>
  <c r="B246" i="5"/>
  <c r="R141" i="5"/>
  <c r="V141" i="5"/>
  <c r="AP146" i="5"/>
  <c r="I146" i="5"/>
  <c r="N146" i="5"/>
  <c r="P146" i="5" s="1"/>
  <c r="J146" i="5"/>
  <c r="U146" i="5" s="1"/>
  <c r="U144" i="5"/>
  <c r="O239" i="5"/>
  <c r="X239" i="5"/>
  <c r="O143" i="5"/>
  <c r="Q143" i="5" s="1"/>
  <c r="AA239" i="5"/>
  <c r="K148" i="5"/>
  <c r="AP51" i="5"/>
  <c r="K150" i="5"/>
  <c r="AP53" i="5"/>
  <c r="K149" i="5"/>
  <c r="AP52" i="5"/>
  <c r="AA145" i="5"/>
  <c r="AQ49" i="5"/>
  <c r="AR49" i="5" s="1"/>
  <c r="AQ50" i="5"/>
  <c r="AR50" i="5" s="1"/>
  <c r="AT48" i="5"/>
  <c r="AQ48" i="5"/>
  <c r="AR48" i="5" s="1"/>
  <c r="AS48" i="5"/>
  <c r="U49" i="5"/>
  <c r="K53" i="5"/>
  <c r="K52" i="5"/>
  <c r="K51" i="5"/>
  <c r="U48" i="5"/>
  <c r="Z48" i="5"/>
  <c r="U50" i="5"/>
  <c r="AA48" i="5"/>
  <c r="I52" i="5"/>
  <c r="J52" i="5"/>
  <c r="I51" i="5"/>
  <c r="J51" i="5"/>
  <c r="I53" i="5"/>
  <c r="J53" i="5"/>
  <c r="AU45" i="5"/>
  <c r="AV45" i="5" s="1"/>
  <c r="AG39" i="5"/>
  <c r="Y42" i="5"/>
  <c r="AD42" i="5" s="1"/>
  <c r="T42" i="5"/>
  <c r="T46" i="5"/>
  <c r="N52" i="5"/>
  <c r="B55" i="5"/>
  <c r="X48" i="5"/>
  <c r="T47" i="5"/>
  <c r="AF45" i="5"/>
  <c r="P50" i="5"/>
  <c r="P48" i="5"/>
  <c r="N53" i="5"/>
  <c r="B56" i="5"/>
  <c r="P49" i="5"/>
  <c r="N51" i="5"/>
  <c r="B54" i="5"/>
  <c r="T138" i="5" l="1"/>
  <c r="W138" i="5" s="1"/>
  <c r="V47" i="5"/>
  <c r="W47" i="5" s="1"/>
  <c r="W42" i="5"/>
  <c r="F26" i="21"/>
  <c r="B22" i="21"/>
  <c r="Q50" i="5"/>
  <c r="R50" i="5" s="1"/>
  <c r="V46" i="5"/>
  <c r="W46" i="5" s="1"/>
  <c r="W238" i="5"/>
  <c r="S141" i="5"/>
  <c r="T141" i="5" s="1"/>
  <c r="W141" i="5" s="1"/>
  <c r="T136" i="5"/>
  <c r="W136" i="5" s="1"/>
  <c r="Y136" i="5"/>
  <c r="AD136" i="5" s="1"/>
  <c r="T233" i="5"/>
  <c r="W233" i="5" s="1"/>
  <c r="Y233" i="5"/>
  <c r="AD233" i="5" s="1"/>
  <c r="AG233" i="5" s="1"/>
  <c r="S140" i="5"/>
  <c r="S237" i="5"/>
  <c r="T237" i="5" s="1"/>
  <c r="W237" i="5" s="1"/>
  <c r="AR143" i="5"/>
  <c r="V45" i="5"/>
  <c r="AC45" i="5"/>
  <c r="AE45" i="5" s="1"/>
  <c r="J24" i="21"/>
  <c r="G24" i="21"/>
  <c r="I24" i="21"/>
  <c r="H24" i="21"/>
  <c r="AK245" i="5"/>
  <c r="AJ245" i="5"/>
  <c r="AI245" i="5"/>
  <c r="AK54" i="5"/>
  <c r="AJ54" i="5"/>
  <c r="AI54" i="5"/>
  <c r="AI150" i="5"/>
  <c r="AJ150" i="5"/>
  <c r="AK150" i="5"/>
  <c r="AK148" i="5"/>
  <c r="AJ148" i="5"/>
  <c r="AI148" i="5"/>
  <c r="AN145" i="5"/>
  <c r="AK56" i="5"/>
  <c r="AJ56" i="5"/>
  <c r="AI56" i="5"/>
  <c r="AK246" i="5"/>
  <c r="AJ246" i="5"/>
  <c r="AI246" i="5"/>
  <c r="AK55" i="5"/>
  <c r="AJ55" i="5"/>
  <c r="AI55" i="5"/>
  <c r="AK149" i="5"/>
  <c r="AI149" i="5"/>
  <c r="AJ149" i="5"/>
  <c r="AL242" i="5"/>
  <c r="AM51" i="5"/>
  <c r="AK247" i="5"/>
  <c r="AJ247" i="5"/>
  <c r="AI247" i="5"/>
  <c r="AM242" i="5"/>
  <c r="AM145" i="5"/>
  <c r="AL51" i="5"/>
  <c r="AN242" i="5"/>
  <c r="AL145" i="5"/>
  <c r="AN51" i="5"/>
  <c r="AG133" i="5"/>
  <c r="E22" i="21" s="1"/>
  <c r="C22" i="21"/>
  <c r="C23" i="21"/>
  <c r="AF239" i="5"/>
  <c r="D25" i="21" s="1"/>
  <c r="AA242" i="5"/>
  <c r="AT242" i="5"/>
  <c r="AB48" i="5"/>
  <c r="AQ147" i="5"/>
  <c r="AR147" i="5" s="1"/>
  <c r="Q49" i="5"/>
  <c r="R49" i="5" s="1"/>
  <c r="K247" i="5"/>
  <c r="I247" i="5"/>
  <c r="J247" i="5"/>
  <c r="N247" i="5"/>
  <c r="P247" i="5" s="1"/>
  <c r="AP247" i="5"/>
  <c r="AR239" i="5"/>
  <c r="AU239" i="5"/>
  <c r="AV239" i="5" s="1"/>
  <c r="V236" i="5"/>
  <c r="R236" i="5"/>
  <c r="S236" i="5" s="1"/>
  <c r="AC236" i="5"/>
  <c r="AE236" i="5" s="1"/>
  <c r="Q48" i="5"/>
  <c r="R48" i="5" s="1"/>
  <c r="O53" i="5"/>
  <c r="S53" i="5"/>
  <c r="Q239" i="5"/>
  <c r="AB239" i="5"/>
  <c r="N150" i="5"/>
  <c r="P150" i="5" s="1"/>
  <c r="AP150" i="5"/>
  <c r="I150" i="5"/>
  <c r="J150" i="5"/>
  <c r="U150" i="5" s="1"/>
  <c r="R241" i="5"/>
  <c r="S241" i="5" s="1"/>
  <c r="T241" i="5" s="1"/>
  <c r="V241" i="5"/>
  <c r="J245" i="5"/>
  <c r="AP245" i="5"/>
  <c r="K245" i="5"/>
  <c r="N245" i="5"/>
  <c r="P245" i="5" s="1"/>
  <c r="I245" i="5"/>
  <c r="U242" i="5"/>
  <c r="AQ242" i="5"/>
  <c r="Z242" i="5"/>
  <c r="AS242" i="5"/>
  <c r="X145" i="5"/>
  <c r="AF145" i="5" s="1"/>
  <c r="O145" i="5"/>
  <c r="R240" i="5"/>
  <c r="V240" i="5"/>
  <c r="O244" i="5"/>
  <c r="Q244" i="5" s="1"/>
  <c r="B248" i="5"/>
  <c r="B151" i="5"/>
  <c r="O51" i="5"/>
  <c r="S51" i="5"/>
  <c r="I148" i="5"/>
  <c r="AP148" i="5"/>
  <c r="N148" i="5"/>
  <c r="P148" i="5" s="1"/>
  <c r="J148" i="5"/>
  <c r="U148" i="5" s="1"/>
  <c r="O243" i="5"/>
  <c r="Q243" i="5" s="1"/>
  <c r="AV236" i="5"/>
  <c r="V143" i="5"/>
  <c r="R143" i="5"/>
  <c r="AQ146" i="5"/>
  <c r="AR146" i="5" s="1"/>
  <c r="N246" i="5"/>
  <c r="P246" i="5" s="1"/>
  <c r="AP246" i="5"/>
  <c r="I246" i="5"/>
  <c r="J246" i="5"/>
  <c r="K246" i="5"/>
  <c r="U244" i="5"/>
  <c r="AQ244" i="5"/>
  <c r="AR244" i="5" s="1"/>
  <c r="O242" i="5"/>
  <c r="X242" i="5"/>
  <c r="AQ145" i="5"/>
  <c r="AS145" i="5"/>
  <c r="Z145" i="5"/>
  <c r="J149" i="5"/>
  <c r="U149" i="5" s="1"/>
  <c r="N149" i="5"/>
  <c r="P149" i="5" s="1"/>
  <c r="AP149" i="5"/>
  <c r="I149" i="5"/>
  <c r="U243" i="5"/>
  <c r="AQ243" i="5"/>
  <c r="AR243" i="5" s="1"/>
  <c r="V144" i="5"/>
  <c r="R144" i="5"/>
  <c r="AT145" i="5"/>
  <c r="AR142" i="5"/>
  <c r="AU142" i="5"/>
  <c r="O52" i="5"/>
  <c r="S52" i="5"/>
  <c r="B250" i="5"/>
  <c r="B153" i="5"/>
  <c r="B249" i="5"/>
  <c r="B152" i="5"/>
  <c r="O146" i="5"/>
  <c r="Q146" i="5" s="1"/>
  <c r="AC139" i="5"/>
  <c r="V139" i="5"/>
  <c r="R139" i="5"/>
  <c r="S139" i="5" s="1"/>
  <c r="Q142" i="5"/>
  <c r="AB142" i="5"/>
  <c r="O147" i="5"/>
  <c r="Q147" i="5" s="1"/>
  <c r="K151" i="5"/>
  <c r="AP54" i="5"/>
  <c r="K153" i="5"/>
  <c r="AP56" i="5"/>
  <c r="K152" i="5"/>
  <c r="AP55" i="5"/>
  <c r="AA148" i="5"/>
  <c r="AQ52" i="5"/>
  <c r="AR52" i="5" s="1"/>
  <c r="AT51" i="5"/>
  <c r="AQ53" i="5"/>
  <c r="AR53" i="5" s="1"/>
  <c r="AQ51" i="5"/>
  <c r="AR51" i="5" s="1"/>
  <c r="AS51" i="5"/>
  <c r="U52" i="5"/>
  <c r="U53" i="5"/>
  <c r="AA51" i="5"/>
  <c r="K56" i="5"/>
  <c r="K55" i="5"/>
  <c r="U51" i="5"/>
  <c r="Z51" i="5"/>
  <c r="K54" i="5"/>
  <c r="I54" i="5"/>
  <c r="J54" i="5"/>
  <c r="I56" i="5"/>
  <c r="J56" i="5"/>
  <c r="I55" i="5"/>
  <c r="J55" i="5"/>
  <c r="AU48" i="5"/>
  <c r="AV48" i="5" s="1"/>
  <c r="P52" i="5"/>
  <c r="AG42" i="5"/>
  <c r="P51" i="5"/>
  <c r="T49" i="5"/>
  <c r="Y45" i="5"/>
  <c r="AD45" i="5" s="1"/>
  <c r="T45" i="5"/>
  <c r="N54" i="5"/>
  <c r="B57" i="5"/>
  <c r="P53" i="5"/>
  <c r="N55" i="5"/>
  <c r="B58" i="5"/>
  <c r="T50" i="5"/>
  <c r="X51" i="5"/>
  <c r="N56" i="5"/>
  <c r="B59" i="5"/>
  <c r="AF48" i="5"/>
  <c r="S144" i="5" l="1"/>
  <c r="T144" i="5" s="1"/>
  <c r="W144" i="5" s="1"/>
  <c r="W45" i="5"/>
  <c r="T140" i="5"/>
  <c r="W140" i="5" s="1"/>
  <c r="F27" i="21"/>
  <c r="V50" i="5"/>
  <c r="W50" i="5" s="1"/>
  <c r="B23" i="21"/>
  <c r="AG136" i="5"/>
  <c r="E23" i="21" s="1"/>
  <c r="W241" i="5"/>
  <c r="V49" i="5"/>
  <c r="W49" i="5" s="1"/>
  <c r="Y236" i="5"/>
  <c r="AD236" i="5" s="1"/>
  <c r="AG236" i="5" s="1"/>
  <c r="T236" i="5"/>
  <c r="W236" i="5" s="1"/>
  <c r="T139" i="5"/>
  <c r="W139" i="5" s="1"/>
  <c r="Y139" i="5"/>
  <c r="AD139" i="5" s="1"/>
  <c r="S143" i="5"/>
  <c r="T143" i="5" s="1"/>
  <c r="W143" i="5" s="1"/>
  <c r="S240" i="5"/>
  <c r="T240" i="5" s="1"/>
  <c r="W240" i="5" s="1"/>
  <c r="V48" i="5"/>
  <c r="J25" i="21"/>
  <c r="I25" i="21"/>
  <c r="G25" i="21"/>
  <c r="H25" i="21"/>
  <c r="AK250" i="5"/>
  <c r="AJ250" i="5"/>
  <c r="AI250" i="5"/>
  <c r="AK59" i="5"/>
  <c r="AI59" i="5"/>
  <c r="AJ59" i="5"/>
  <c r="AK153" i="5"/>
  <c r="AJ153" i="5"/>
  <c r="AI153" i="5"/>
  <c r="AK57" i="5"/>
  <c r="AJ57" i="5"/>
  <c r="AI57" i="5"/>
  <c r="AK151" i="5"/>
  <c r="AJ151" i="5"/>
  <c r="AI151" i="5"/>
  <c r="AL54" i="5"/>
  <c r="AJ248" i="5"/>
  <c r="AI248" i="5"/>
  <c r="AK248" i="5"/>
  <c r="AM54" i="5"/>
  <c r="AF242" i="5"/>
  <c r="D26" i="21" s="1"/>
  <c r="AL148" i="5"/>
  <c r="AN54" i="5"/>
  <c r="AM148" i="5"/>
  <c r="AL245" i="5"/>
  <c r="AJ58" i="5"/>
  <c r="AI58" i="5"/>
  <c r="AK58" i="5"/>
  <c r="AJ152" i="5"/>
  <c r="AK152" i="5"/>
  <c r="AI152" i="5"/>
  <c r="AN148" i="5"/>
  <c r="AM245" i="5"/>
  <c r="AJ249" i="5"/>
  <c r="AI249" i="5"/>
  <c r="AK249" i="5"/>
  <c r="AN245" i="5"/>
  <c r="Q53" i="5"/>
  <c r="R53" i="5" s="1"/>
  <c r="AB51" i="5"/>
  <c r="AC48" i="5"/>
  <c r="AE48" i="5" s="1"/>
  <c r="Q51" i="5"/>
  <c r="R51" i="5" s="1"/>
  <c r="O55" i="5"/>
  <c r="S55" i="5"/>
  <c r="AE139" i="5"/>
  <c r="Q242" i="5"/>
  <c r="AB242" i="5"/>
  <c r="B156" i="5"/>
  <c r="B253" i="5"/>
  <c r="Q52" i="5"/>
  <c r="R52" i="5" s="1"/>
  <c r="AQ148" i="5"/>
  <c r="Z148" i="5"/>
  <c r="AS148" i="5"/>
  <c r="N151" i="5"/>
  <c r="P151" i="5" s="1"/>
  <c r="AP151" i="5"/>
  <c r="I151" i="5"/>
  <c r="J151" i="5"/>
  <c r="U151" i="5" s="1"/>
  <c r="O247" i="5"/>
  <c r="Q247" i="5" s="1"/>
  <c r="N153" i="5"/>
  <c r="P153" i="5" s="1"/>
  <c r="AP153" i="5"/>
  <c r="I153" i="5"/>
  <c r="J153" i="5"/>
  <c r="B154" i="5"/>
  <c r="B251" i="5"/>
  <c r="R142" i="5"/>
  <c r="S142" i="5" s="1"/>
  <c r="AC142" i="5"/>
  <c r="AE142" i="5" s="1"/>
  <c r="V142" i="5"/>
  <c r="N152" i="5"/>
  <c r="P152" i="5" s="1"/>
  <c r="J152" i="5"/>
  <c r="AP152" i="5"/>
  <c r="I152" i="5"/>
  <c r="AV142" i="5"/>
  <c r="O149" i="5"/>
  <c r="Q149" i="5" s="1"/>
  <c r="AR145" i="5"/>
  <c r="AU145" i="5"/>
  <c r="AV145" i="5" s="1"/>
  <c r="I248" i="5"/>
  <c r="N248" i="5"/>
  <c r="P248" i="5" s="1"/>
  <c r="K248" i="5"/>
  <c r="AP248" i="5"/>
  <c r="J248" i="5"/>
  <c r="AB145" i="5"/>
  <c r="Q145" i="5"/>
  <c r="AA245" i="5"/>
  <c r="J249" i="5"/>
  <c r="AP249" i="5"/>
  <c r="I249" i="5"/>
  <c r="K249" i="5"/>
  <c r="N249" i="5"/>
  <c r="P249" i="5" s="1"/>
  <c r="AT148" i="5"/>
  <c r="O245" i="5"/>
  <c r="X245" i="5"/>
  <c r="AQ150" i="5"/>
  <c r="AR150" i="5" s="1"/>
  <c r="AQ246" i="5"/>
  <c r="AR246" i="5" s="1"/>
  <c r="U246" i="5"/>
  <c r="X148" i="5"/>
  <c r="AF148" i="5" s="1"/>
  <c r="O148" i="5"/>
  <c r="V244" i="5"/>
  <c r="R244" i="5"/>
  <c r="S244" i="5" s="1"/>
  <c r="T244" i="5" s="1"/>
  <c r="O150" i="5"/>
  <c r="Q150" i="5" s="1"/>
  <c r="R147" i="5"/>
  <c r="V147" i="5"/>
  <c r="AP250" i="5"/>
  <c r="I250" i="5"/>
  <c r="K250" i="5"/>
  <c r="N250" i="5"/>
  <c r="P250" i="5" s="1"/>
  <c r="J250" i="5"/>
  <c r="AQ149" i="5"/>
  <c r="AR149" i="5" s="1"/>
  <c r="O246" i="5"/>
  <c r="Q246" i="5" s="1"/>
  <c r="O56" i="5"/>
  <c r="S56" i="5"/>
  <c r="V243" i="5"/>
  <c r="R243" i="5"/>
  <c r="AT245" i="5"/>
  <c r="U245" i="5"/>
  <c r="AQ245" i="5"/>
  <c r="AS245" i="5"/>
  <c r="Z245" i="5"/>
  <c r="B155" i="5"/>
  <c r="B252" i="5"/>
  <c r="R146" i="5"/>
  <c r="V146" i="5"/>
  <c r="O54" i="5"/>
  <c r="S54" i="5"/>
  <c r="AR242" i="5"/>
  <c r="AU242" i="5"/>
  <c r="R239" i="5"/>
  <c r="S239" i="5" s="1"/>
  <c r="V239" i="5"/>
  <c r="AC239" i="5"/>
  <c r="AE239" i="5" s="1"/>
  <c r="U247" i="5"/>
  <c r="AQ247" i="5"/>
  <c r="AR247" i="5" s="1"/>
  <c r="K154" i="5"/>
  <c r="AP57" i="5"/>
  <c r="AA151" i="5"/>
  <c r="K155" i="5"/>
  <c r="AP58" i="5"/>
  <c r="K156" i="5"/>
  <c r="AP59" i="5"/>
  <c r="AQ56" i="5"/>
  <c r="AR56" i="5" s="1"/>
  <c r="AQ55" i="5"/>
  <c r="AR55" i="5" s="1"/>
  <c r="AT54" i="5"/>
  <c r="AQ54" i="5"/>
  <c r="AR54" i="5" s="1"/>
  <c r="AS54" i="5"/>
  <c r="U55" i="5"/>
  <c r="AA54" i="5"/>
  <c r="U56" i="5"/>
  <c r="K57" i="5"/>
  <c r="K59" i="5"/>
  <c r="K58" i="5"/>
  <c r="U54" i="5"/>
  <c r="Z54" i="5"/>
  <c r="I58" i="5"/>
  <c r="J58" i="5"/>
  <c r="I59" i="5"/>
  <c r="J59" i="5"/>
  <c r="I57" i="5"/>
  <c r="J57" i="5"/>
  <c r="AU51" i="5"/>
  <c r="AV51" i="5" s="1"/>
  <c r="AG45" i="5"/>
  <c r="P55" i="5"/>
  <c r="P56" i="5"/>
  <c r="T53" i="5"/>
  <c r="P54" i="5"/>
  <c r="T52" i="5"/>
  <c r="AF51" i="5"/>
  <c r="N58" i="5"/>
  <c r="B61" i="5"/>
  <c r="N57" i="5"/>
  <c r="B60" i="5"/>
  <c r="Y48" i="5"/>
  <c r="AD48" i="5" s="1"/>
  <c r="T48" i="5"/>
  <c r="N59" i="5"/>
  <c r="B62" i="5"/>
  <c r="X54" i="5"/>
  <c r="S147" i="5" l="1"/>
  <c r="T147" i="5" s="1"/>
  <c r="W147" i="5" s="1"/>
  <c r="S146" i="5"/>
  <c r="T146" i="5" s="1"/>
  <c r="W146" i="5" s="1"/>
  <c r="B24" i="21"/>
  <c r="V53" i="5"/>
  <c r="W53" i="5" s="1"/>
  <c r="W48" i="5"/>
  <c r="W244" i="5"/>
  <c r="S243" i="5"/>
  <c r="T243" i="5" s="1"/>
  <c r="W243" i="5" s="1"/>
  <c r="Y142" i="5"/>
  <c r="AD142" i="5" s="1"/>
  <c r="T142" i="5"/>
  <c r="W142" i="5" s="1"/>
  <c r="T239" i="5"/>
  <c r="W239" i="5" s="1"/>
  <c r="Y239" i="5"/>
  <c r="AD239" i="5" s="1"/>
  <c r="AG239" i="5" s="1"/>
  <c r="F28" i="21"/>
  <c r="AF245" i="5"/>
  <c r="D27" i="21" s="1"/>
  <c r="Q55" i="5"/>
  <c r="R55" i="5" s="1"/>
  <c r="AN248" i="5"/>
  <c r="Q54" i="5"/>
  <c r="R54" i="5" s="1"/>
  <c r="J26" i="21"/>
  <c r="G26" i="21"/>
  <c r="I26" i="21"/>
  <c r="H26" i="21"/>
  <c r="AK251" i="5"/>
  <c r="AI251" i="5"/>
  <c r="AJ251" i="5"/>
  <c r="AJ154" i="5"/>
  <c r="AI154" i="5"/>
  <c r="AK154" i="5"/>
  <c r="AK156" i="5"/>
  <c r="AJ156" i="5"/>
  <c r="AI156" i="5"/>
  <c r="AM151" i="5"/>
  <c r="AI252" i="5"/>
  <c r="AK252" i="5"/>
  <c r="AJ252" i="5"/>
  <c r="AN151" i="5"/>
  <c r="AL151" i="5"/>
  <c r="AI61" i="5"/>
  <c r="AK61" i="5"/>
  <c r="AJ61" i="5"/>
  <c r="AI155" i="5"/>
  <c r="AK155" i="5"/>
  <c r="AJ155" i="5"/>
  <c r="AL57" i="5"/>
  <c r="AK253" i="5"/>
  <c r="AJ253" i="5"/>
  <c r="AI253" i="5"/>
  <c r="AK62" i="5"/>
  <c r="AJ62" i="5"/>
  <c r="AI62" i="5"/>
  <c r="AM57" i="5"/>
  <c r="AK60" i="5"/>
  <c r="AJ60" i="5"/>
  <c r="AI60" i="5"/>
  <c r="AL248" i="5"/>
  <c r="AN57" i="5"/>
  <c r="AM248" i="5"/>
  <c r="C25" i="21"/>
  <c r="AG139" i="5"/>
  <c r="E24" i="21" s="1"/>
  <c r="C24" i="21"/>
  <c r="AA248" i="5"/>
  <c r="AB54" i="5"/>
  <c r="V51" i="5"/>
  <c r="AT248" i="5"/>
  <c r="AQ152" i="5"/>
  <c r="U152" i="5"/>
  <c r="V52" i="5"/>
  <c r="W52" i="5" s="1"/>
  <c r="AC51" i="5"/>
  <c r="AE51" i="5" s="1"/>
  <c r="R145" i="5"/>
  <c r="S145" i="5" s="1"/>
  <c r="AC145" i="5"/>
  <c r="AE145" i="5" s="1"/>
  <c r="V145" i="5"/>
  <c r="AQ153" i="5"/>
  <c r="AR153" i="5" s="1"/>
  <c r="AQ151" i="5"/>
  <c r="AS151" i="5"/>
  <c r="Z151" i="5"/>
  <c r="U153" i="5"/>
  <c r="O153" i="5"/>
  <c r="Q153" i="5" s="1"/>
  <c r="O151" i="5"/>
  <c r="X151" i="5"/>
  <c r="AF151" i="5" s="1"/>
  <c r="J253" i="5"/>
  <c r="I253" i="5"/>
  <c r="K253" i="5"/>
  <c r="N253" i="5"/>
  <c r="P253" i="5" s="1"/>
  <c r="AP253" i="5"/>
  <c r="O59" i="5"/>
  <c r="S59" i="5"/>
  <c r="O250" i="5"/>
  <c r="Q250" i="5" s="1"/>
  <c r="U248" i="5"/>
  <c r="AQ248" i="5"/>
  <c r="AS248" i="5"/>
  <c r="Z248" i="5"/>
  <c r="R149" i="5"/>
  <c r="V149" i="5"/>
  <c r="AT151" i="5"/>
  <c r="I156" i="5"/>
  <c r="N156" i="5"/>
  <c r="P156" i="5" s="1"/>
  <c r="AP156" i="5"/>
  <c r="J156" i="5"/>
  <c r="U156" i="5" s="1"/>
  <c r="I252" i="5"/>
  <c r="AP252" i="5"/>
  <c r="J252" i="5"/>
  <c r="K252" i="5"/>
  <c r="N252" i="5"/>
  <c r="P252" i="5" s="1"/>
  <c r="J155" i="5"/>
  <c r="N155" i="5"/>
  <c r="P155" i="5" s="1"/>
  <c r="AP155" i="5"/>
  <c r="I155" i="5"/>
  <c r="B157" i="5"/>
  <c r="B254" i="5"/>
  <c r="O58" i="5"/>
  <c r="S58" i="5"/>
  <c r="B158" i="5"/>
  <c r="B255" i="5"/>
  <c r="AR245" i="5"/>
  <c r="AU245" i="5"/>
  <c r="AV245" i="5" s="1"/>
  <c r="R246" i="5"/>
  <c r="V246" i="5"/>
  <c r="O249" i="5"/>
  <c r="Q249" i="5" s="1"/>
  <c r="V242" i="5"/>
  <c r="R242" i="5"/>
  <c r="S242" i="5" s="1"/>
  <c r="AC242" i="5"/>
  <c r="AE242" i="5" s="1"/>
  <c r="B256" i="5"/>
  <c r="B159" i="5"/>
  <c r="Q56" i="5"/>
  <c r="R56" i="5" s="1"/>
  <c r="AV242" i="5"/>
  <c r="Q148" i="5"/>
  <c r="AB148" i="5"/>
  <c r="R247" i="5"/>
  <c r="S247" i="5" s="1"/>
  <c r="T247" i="5" s="1"/>
  <c r="V247" i="5"/>
  <c r="AQ249" i="5"/>
  <c r="AR249" i="5" s="1"/>
  <c r="U249" i="5"/>
  <c r="O248" i="5"/>
  <c r="X248" i="5"/>
  <c r="O152" i="5"/>
  <c r="Q152" i="5" s="1"/>
  <c r="K251" i="5"/>
  <c r="N251" i="5"/>
  <c r="P251" i="5" s="1"/>
  <c r="J251" i="5"/>
  <c r="AP251" i="5"/>
  <c r="I251" i="5"/>
  <c r="AR148" i="5"/>
  <c r="AU148" i="5"/>
  <c r="AV148" i="5" s="1"/>
  <c r="Q245" i="5"/>
  <c r="AB245" i="5"/>
  <c r="O57" i="5"/>
  <c r="S57" i="5"/>
  <c r="AQ250" i="5"/>
  <c r="AR250" i="5" s="1"/>
  <c r="U250" i="5"/>
  <c r="V150" i="5"/>
  <c r="R150" i="5"/>
  <c r="N154" i="5"/>
  <c r="P154" i="5" s="1"/>
  <c r="I154" i="5"/>
  <c r="J154" i="5"/>
  <c r="U154" i="5" s="1"/>
  <c r="AP154" i="5"/>
  <c r="K157" i="5"/>
  <c r="AP60" i="5"/>
  <c r="K158" i="5"/>
  <c r="AP61" i="5"/>
  <c r="K159" i="5"/>
  <c r="AP62" i="5"/>
  <c r="AA154" i="5"/>
  <c r="AQ58" i="5"/>
  <c r="AR58" i="5" s="1"/>
  <c r="AT57" i="5"/>
  <c r="AQ59" i="5"/>
  <c r="AR59" i="5" s="1"/>
  <c r="AS57" i="5"/>
  <c r="AQ57" i="5"/>
  <c r="AR57" i="5" s="1"/>
  <c r="U59" i="5"/>
  <c r="AA57" i="5"/>
  <c r="U58" i="5"/>
  <c r="U57" i="5"/>
  <c r="Z57" i="5"/>
  <c r="K60" i="5"/>
  <c r="K62" i="5"/>
  <c r="K61" i="5"/>
  <c r="I60" i="5"/>
  <c r="J60" i="5"/>
  <c r="I62" i="5"/>
  <c r="J62" i="5"/>
  <c r="I61" i="5"/>
  <c r="J61" i="5"/>
  <c r="AU54" i="5"/>
  <c r="AV54" i="5" s="1"/>
  <c r="AG48" i="5"/>
  <c r="P57" i="5"/>
  <c r="P59" i="5"/>
  <c r="X57" i="5"/>
  <c r="P58" i="5"/>
  <c r="Y51" i="5"/>
  <c r="AD51" i="5" s="1"/>
  <c r="T51" i="5"/>
  <c r="T56" i="5"/>
  <c r="T55" i="5"/>
  <c r="B63" i="5"/>
  <c r="N60" i="5"/>
  <c r="AF54" i="5"/>
  <c r="N62" i="5"/>
  <c r="B65" i="5"/>
  <c r="N61" i="5"/>
  <c r="B64" i="5"/>
  <c r="S150" i="5" l="1"/>
  <c r="S149" i="5"/>
  <c r="T149" i="5" s="1"/>
  <c r="W149" i="5" s="1"/>
  <c r="T145" i="5"/>
  <c r="W145" i="5" s="1"/>
  <c r="Y145" i="5"/>
  <c r="AD145" i="5" s="1"/>
  <c r="AG145" i="5" s="1"/>
  <c r="V55" i="5"/>
  <c r="W55" i="5" s="1"/>
  <c r="B25" i="21"/>
  <c r="C26" i="21"/>
  <c r="Q59" i="5"/>
  <c r="R59" i="5" s="1"/>
  <c r="W247" i="5"/>
  <c r="S246" i="5"/>
  <c r="T246" i="5" s="1"/>
  <c r="W246" i="5" s="1"/>
  <c r="AG142" i="5"/>
  <c r="E25" i="21" s="1"/>
  <c r="T242" i="5"/>
  <c r="W242" i="5" s="1"/>
  <c r="Y242" i="5"/>
  <c r="AD242" i="5" s="1"/>
  <c r="AG242" i="5" s="1"/>
  <c r="V56" i="5"/>
  <c r="W56" i="5" s="1"/>
  <c r="AR152" i="5"/>
  <c r="F29" i="21"/>
  <c r="V54" i="5"/>
  <c r="W51" i="5"/>
  <c r="Q58" i="5"/>
  <c r="R58" i="5" s="1"/>
  <c r="Q57" i="5"/>
  <c r="R57" i="5" s="1"/>
  <c r="AB57" i="5"/>
  <c r="AL60" i="5"/>
  <c r="AN60" i="5"/>
  <c r="AN154" i="5"/>
  <c r="I27" i="21"/>
  <c r="H27" i="21"/>
  <c r="J27" i="21"/>
  <c r="G27" i="21"/>
  <c r="AK158" i="5"/>
  <c r="AJ158" i="5"/>
  <c r="AI158" i="5"/>
  <c r="AM60" i="5"/>
  <c r="AL154" i="5"/>
  <c r="AJ64" i="5"/>
  <c r="AI64" i="5"/>
  <c r="AK64" i="5"/>
  <c r="AK254" i="5"/>
  <c r="AJ254" i="5"/>
  <c r="AI254" i="5"/>
  <c r="AM154" i="5"/>
  <c r="AK159" i="5"/>
  <c r="AJ159" i="5"/>
  <c r="AI159" i="5"/>
  <c r="AK157" i="5"/>
  <c r="AI157" i="5"/>
  <c r="AJ157" i="5"/>
  <c r="AM251" i="5"/>
  <c r="AK255" i="5"/>
  <c r="AJ255" i="5"/>
  <c r="AI255" i="5"/>
  <c r="AK63" i="5"/>
  <c r="AJ63" i="5"/>
  <c r="AI63" i="5"/>
  <c r="AJ256" i="5"/>
  <c r="AI256" i="5"/>
  <c r="AK256" i="5"/>
  <c r="AL251" i="5"/>
  <c r="AK65" i="5"/>
  <c r="AJ65" i="5"/>
  <c r="AI65" i="5"/>
  <c r="AN251" i="5"/>
  <c r="AQ155" i="5"/>
  <c r="AR155" i="5" s="1"/>
  <c r="AC54" i="5"/>
  <c r="AE54" i="5" s="1"/>
  <c r="AT154" i="5"/>
  <c r="U155" i="5"/>
  <c r="J256" i="5"/>
  <c r="K256" i="5"/>
  <c r="AP256" i="5"/>
  <c r="I256" i="5"/>
  <c r="N256" i="5"/>
  <c r="P256" i="5" s="1"/>
  <c r="AA251" i="5"/>
  <c r="B258" i="5"/>
  <c r="B161" i="5"/>
  <c r="O251" i="5"/>
  <c r="X251" i="5"/>
  <c r="O156" i="5"/>
  <c r="Q156" i="5" s="1"/>
  <c r="O253" i="5"/>
  <c r="Q253" i="5" s="1"/>
  <c r="O60" i="5"/>
  <c r="S60" i="5"/>
  <c r="AF248" i="5"/>
  <c r="D28" i="21" s="1"/>
  <c r="R148" i="5"/>
  <c r="S148" i="5" s="1"/>
  <c r="V148" i="5"/>
  <c r="AC148" i="5"/>
  <c r="AP254" i="5"/>
  <c r="J254" i="5"/>
  <c r="N254" i="5"/>
  <c r="P254" i="5" s="1"/>
  <c r="K254" i="5"/>
  <c r="I254" i="5"/>
  <c r="R250" i="5"/>
  <c r="S250" i="5" s="1"/>
  <c r="T250" i="5" s="1"/>
  <c r="V250" i="5"/>
  <c r="AQ253" i="5"/>
  <c r="AR253" i="5" s="1"/>
  <c r="U253" i="5"/>
  <c r="B257" i="5"/>
  <c r="B160" i="5"/>
  <c r="AQ251" i="5"/>
  <c r="U251" i="5"/>
  <c r="Z251" i="5"/>
  <c r="AS251" i="5"/>
  <c r="Q248" i="5"/>
  <c r="AB248" i="5"/>
  <c r="I157" i="5"/>
  <c r="N157" i="5"/>
  <c r="P157" i="5" s="1"/>
  <c r="AP157" i="5"/>
  <c r="J157" i="5"/>
  <c r="U157" i="5" s="1"/>
  <c r="U252" i="5"/>
  <c r="AQ252" i="5"/>
  <c r="AR252" i="5" s="1"/>
  <c r="B259" i="5"/>
  <c r="B162" i="5"/>
  <c r="AS154" i="5"/>
  <c r="Z154" i="5"/>
  <c r="AQ154" i="5"/>
  <c r="V245" i="5"/>
  <c r="R245" i="5"/>
  <c r="S245" i="5" s="1"/>
  <c r="AC245" i="5"/>
  <c r="O155" i="5"/>
  <c r="Q155" i="5" s="1"/>
  <c r="O61" i="5"/>
  <c r="S61" i="5"/>
  <c r="X154" i="5"/>
  <c r="AF154" i="5" s="1"/>
  <c r="O154" i="5"/>
  <c r="O252" i="5"/>
  <c r="Q252" i="5" s="1"/>
  <c r="Q151" i="5"/>
  <c r="AB151" i="5"/>
  <c r="R152" i="5"/>
  <c r="V152" i="5"/>
  <c r="K255" i="5"/>
  <c r="J255" i="5"/>
  <c r="N255" i="5"/>
  <c r="P255" i="5" s="1"/>
  <c r="AP255" i="5"/>
  <c r="I255" i="5"/>
  <c r="AQ156" i="5"/>
  <c r="AT251" i="5"/>
  <c r="AU151" i="5"/>
  <c r="AR151" i="5"/>
  <c r="O62" i="5"/>
  <c r="S62" i="5"/>
  <c r="AP159" i="5"/>
  <c r="I159" i="5"/>
  <c r="J159" i="5"/>
  <c r="N159" i="5"/>
  <c r="P159" i="5" s="1"/>
  <c r="V249" i="5"/>
  <c r="R249" i="5"/>
  <c r="I158" i="5"/>
  <c r="J158" i="5"/>
  <c r="N158" i="5"/>
  <c r="P158" i="5" s="1"/>
  <c r="AP158" i="5"/>
  <c r="AR248" i="5"/>
  <c r="AU248" i="5"/>
  <c r="V153" i="5"/>
  <c r="R153" i="5"/>
  <c r="K160" i="5"/>
  <c r="AP63" i="5"/>
  <c r="K161" i="5"/>
  <c r="AP64" i="5"/>
  <c r="K162" i="5"/>
  <c r="AP65" i="5"/>
  <c r="AA157" i="5"/>
  <c r="AQ61" i="5"/>
  <c r="AR61" i="5" s="1"/>
  <c r="AQ62" i="5"/>
  <c r="AR62" i="5" s="1"/>
  <c r="AT60" i="5"/>
  <c r="AQ60" i="5"/>
  <c r="AR60" i="5" s="1"/>
  <c r="AS60" i="5"/>
  <c r="U61" i="5"/>
  <c r="U62" i="5"/>
  <c r="AA60" i="5"/>
  <c r="U60" i="5"/>
  <c r="Z60" i="5"/>
  <c r="K65" i="5"/>
  <c r="K64" i="5"/>
  <c r="K63" i="5"/>
  <c r="I64" i="5"/>
  <c r="J64" i="5"/>
  <c r="I63" i="5"/>
  <c r="J63" i="5"/>
  <c r="I65" i="5"/>
  <c r="J65" i="5"/>
  <c r="AU57" i="5"/>
  <c r="AV57" i="5" s="1"/>
  <c r="AG51" i="5"/>
  <c r="P60" i="5"/>
  <c r="T58" i="5"/>
  <c r="T59" i="5"/>
  <c r="B68" i="5"/>
  <c r="N65" i="5"/>
  <c r="AF57" i="5"/>
  <c r="Y54" i="5"/>
  <c r="AD54" i="5" s="1"/>
  <c r="T54" i="5"/>
  <c r="B66" i="5"/>
  <c r="N63" i="5"/>
  <c r="X60" i="5"/>
  <c r="P61" i="5"/>
  <c r="P62" i="5"/>
  <c r="B67" i="5"/>
  <c r="N64" i="5"/>
  <c r="T150" i="5" l="1"/>
  <c r="W150" i="5" s="1"/>
  <c r="E26" i="21"/>
  <c r="T148" i="5"/>
  <c r="W148" i="5" s="1"/>
  <c r="Y148" i="5"/>
  <c r="AD148" i="5" s="1"/>
  <c r="F30" i="21"/>
  <c r="V57" i="5"/>
  <c r="B26" i="21"/>
  <c r="V59" i="5"/>
  <c r="Q62" i="5"/>
  <c r="R62" i="5" s="1"/>
  <c r="W54" i="5"/>
  <c r="S153" i="5"/>
  <c r="T153" i="5" s="1"/>
  <c r="W153" i="5" s="1"/>
  <c r="S249" i="5"/>
  <c r="T249" i="5" s="1"/>
  <c r="W249" i="5" s="1"/>
  <c r="T245" i="5"/>
  <c r="W245" i="5" s="1"/>
  <c r="Y245" i="5"/>
  <c r="AD245" i="5" s="1"/>
  <c r="B27" i="21" s="1"/>
  <c r="W250" i="5"/>
  <c r="S152" i="5"/>
  <c r="T152" i="5" s="1"/>
  <c r="W152" i="5" s="1"/>
  <c r="AR156" i="5"/>
  <c r="AL157" i="5"/>
  <c r="AC57" i="5"/>
  <c r="AE57" i="5" s="1"/>
  <c r="V58" i="5"/>
  <c r="W58" i="5" s="1"/>
  <c r="AN157" i="5"/>
  <c r="AF251" i="5"/>
  <c r="D29" i="21" s="1"/>
  <c r="AM157" i="5"/>
  <c r="Q60" i="5"/>
  <c r="R60" i="5" s="1"/>
  <c r="I28" i="21"/>
  <c r="H28" i="21"/>
  <c r="J28" i="21"/>
  <c r="G28" i="21"/>
  <c r="AL254" i="5"/>
  <c r="Q61" i="5"/>
  <c r="R61" i="5" s="1"/>
  <c r="AJ160" i="5"/>
  <c r="AI160" i="5"/>
  <c r="AK160" i="5"/>
  <c r="AK161" i="5"/>
  <c r="AI161" i="5"/>
  <c r="AJ161" i="5"/>
  <c r="AL63" i="5"/>
  <c r="AM254" i="5"/>
  <c r="AK258" i="5"/>
  <c r="AJ258" i="5"/>
  <c r="AI258" i="5"/>
  <c r="AM63" i="5"/>
  <c r="AN254" i="5"/>
  <c r="AJ257" i="5"/>
  <c r="AI257" i="5"/>
  <c r="AK257" i="5"/>
  <c r="AK259" i="5"/>
  <c r="AI259" i="5"/>
  <c r="AJ259" i="5"/>
  <c r="AN63" i="5"/>
  <c r="AK67" i="5"/>
  <c r="AJ67" i="5"/>
  <c r="AI67" i="5"/>
  <c r="AK68" i="5"/>
  <c r="AJ68" i="5"/>
  <c r="AI68" i="5"/>
  <c r="AJ162" i="5"/>
  <c r="AI162" i="5"/>
  <c r="AK162" i="5"/>
  <c r="AJ66" i="5"/>
  <c r="AI66" i="5"/>
  <c r="AK66" i="5"/>
  <c r="AB60" i="5"/>
  <c r="AQ159" i="5"/>
  <c r="AR159" i="5" s="1"/>
  <c r="O63" i="5"/>
  <c r="S63" i="5"/>
  <c r="AQ158" i="5"/>
  <c r="AR158" i="5" s="1"/>
  <c r="U158" i="5"/>
  <c r="AE245" i="5"/>
  <c r="AP160" i="5"/>
  <c r="J160" i="5"/>
  <c r="U160" i="5" s="1"/>
  <c r="I160" i="5"/>
  <c r="N160" i="5"/>
  <c r="P160" i="5" s="1"/>
  <c r="O64" i="5"/>
  <c r="S64" i="5"/>
  <c r="O158" i="5"/>
  <c r="Q158" i="5" s="1"/>
  <c r="O255" i="5"/>
  <c r="Q255" i="5" s="1"/>
  <c r="U159" i="5"/>
  <c r="I257" i="5"/>
  <c r="K257" i="5"/>
  <c r="N257" i="5"/>
  <c r="P257" i="5" s="1"/>
  <c r="J257" i="5"/>
  <c r="AP257" i="5"/>
  <c r="U254" i="5"/>
  <c r="AQ254" i="5"/>
  <c r="Z254" i="5"/>
  <c r="AS254" i="5"/>
  <c r="B164" i="5"/>
  <c r="B261" i="5"/>
  <c r="V151" i="5"/>
  <c r="AC151" i="5"/>
  <c r="AE151" i="5" s="1"/>
  <c r="R151" i="5"/>
  <c r="S151" i="5" s="1"/>
  <c r="R248" i="5"/>
  <c r="S248" i="5" s="1"/>
  <c r="V248" i="5"/>
  <c r="AC248" i="5"/>
  <c r="AE248" i="5" s="1"/>
  <c r="B165" i="5"/>
  <c r="B262" i="5"/>
  <c r="R252" i="5"/>
  <c r="V252" i="5"/>
  <c r="AR154" i="5"/>
  <c r="AU154" i="5"/>
  <c r="AV154" i="5" s="1"/>
  <c r="Z157" i="5"/>
  <c r="AS157" i="5"/>
  <c r="AQ157" i="5"/>
  <c r="AE148" i="5"/>
  <c r="O256" i="5"/>
  <c r="Q256" i="5" s="1"/>
  <c r="AV248" i="5"/>
  <c r="AV151" i="5"/>
  <c r="U255" i="5"/>
  <c r="AQ255" i="5"/>
  <c r="AR255" i="5" s="1"/>
  <c r="AT157" i="5"/>
  <c r="V253" i="5"/>
  <c r="R253" i="5"/>
  <c r="S253" i="5" s="1"/>
  <c r="T253" i="5" s="1"/>
  <c r="Q251" i="5"/>
  <c r="AB251" i="5"/>
  <c r="AT254" i="5"/>
  <c r="O65" i="5"/>
  <c r="S65" i="5"/>
  <c r="R155" i="5"/>
  <c r="V155" i="5"/>
  <c r="AA254" i="5"/>
  <c r="O159" i="5"/>
  <c r="Q159" i="5" s="1"/>
  <c r="Q154" i="5"/>
  <c r="AB154" i="5"/>
  <c r="N162" i="5"/>
  <c r="P162" i="5" s="1"/>
  <c r="AP162" i="5"/>
  <c r="I162" i="5"/>
  <c r="J162" i="5"/>
  <c r="U162" i="5" s="1"/>
  <c r="O157" i="5"/>
  <c r="X157" i="5"/>
  <c r="AF157" i="5" s="1"/>
  <c r="AR251" i="5"/>
  <c r="AU251" i="5"/>
  <c r="AV251" i="5" s="1"/>
  <c r="O254" i="5"/>
  <c r="X254" i="5"/>
  <c r="N161" i="5"/>
  <c r="P161" i="5" s="1"/>
  <c r="I161" i="5"/>
  <c r="J161" i="5"/>
  <c r="AP161" i="5"/>
  <c r="U256" i="5"/>
  <c r="AQ256" i="5"/>
  <c r="AR256" i="5" s="1"/>
  <c r="B163" i="5"/>
  <c r="B260" i="5"/>
  <c r="I259" i="5"/>
  <c r="K259" i="5"/>
  <c r="AP259" i="5"/>
  <c r="N259" i="5"/>
  <c r="P259" i="5" s="1"/>
  <c r="J259" i="5"/>
  <c r="R156" i="5"/>
  <c r="V156" i="5"/>
  <c r="K258" i="5"/>
  <c r="J258" i="5"/>
  <c r="N258" i="5"/>
  <c r="P258" i="5" s="1"/>
  <c r="AP258" i="5"/>
  <c r="I258" i="5"/>
  <c r="K163" i="5"/>
  <c r="AP66" i="5"/>
  <c r="K164" i="5"/>
  <c r="AP67" i="5"/>
  <c r="K165" i="5"/>
  <c r="AP68" i="5"/>
  <c r="AA160" i="5"/>
  <c r="AQ65" i="5"/>
  <c r="AR65" i="5" s="1"/>
  <c r="AQ64" i="5"/>
  <c r="AR64" i="5" s="1"/>
  <c r="AT63" i="5"/>
  <c r="AS63" i="5"/>
  <c r="AQ63" i="5"/>
  <c r="AR63" i="5" s="1"/>
  <c r="U65" i="5"/>
  <c r="AA63" i="5"/>
  <c r="U63" i="5"/>
  <c r="Z63" i="5"/>
  <c r="U64" i="5"/>
  <c r="K66" i="5"/>
  <c r="K68" i="5"/>
  <c r="K67" i="5"/>
  <c r="I66" i="5"/>
  <c r="J66" i="5"/>
  <c r="I67" i="5"/>
  <c r="J67" i="5"/>
  <c r="I68" i="5"/>
  <c r="J68" i="5"/>
  <c r="AU60" i="5"/>
  <c r="AV60" i="5" s="1"/>
  <c r="AG54" i="5"/>
  <c r="W59" i="5"/>
  <c r="P64" i="5"/>
  <c r="P65" i="5"/>
  <c r="T62" i="5"/>
  <c r="T61" i="5"/>
  <c r="P63" i="5"/>
  <c r="N68" i="5"/>
  <c r="B71" i="5"/>
  <c r="B70" i="5"/>
  <c r="N67" i="5"/>
  <c r="AF60" i="5"/>
  <c r="N66" i="5"/>
  <c r="B69" i="5"/>
  <c r="Y57" i="5"/>
  <c r="AD57" i="5" s="1"/>
  <c r="T57" i="5"/>
  <c r="X63" i="5"/>
  <c r="AG245" i="5" l="1"/>
  <c r="V61" i="5"/>
  <c r="W61" i="5" s="1"/>
  <c r="W57" i="5"/>
  <c r="V60" i="5"/>
  <c r="F31" i="21"/>
  <c r="V62" i="5"/>
  <c r="W62" i="5" s="1"/>
  <c r="AC60" i="5"/>
  <c r="AN66" i="5"/>
  <c r="Q64" i="5"/>
  <c r="R64" i="5" s="1"/>
  <c r="AF254" i="5"/>
  <c r="D30" i="21" s="1"/>
  <c r="S155" i="5"/>
  <c r="T248" i="5"/>
  <c r="W248" i="5" s="1"/>
  <c r="Y248" i="5"/>
  <c r="AD248" i="5" s="1"/>
  <c r="AG248" i="5" s="1"/>
  <c r="T151" i="5"/>
  <c r="W151" i="5" s="1"/>
  <c r="Y151" i="5"/>
  <c r="AD151" i="5" s="1"/>
  <c r="S156" i="5"/>
  <c r="T156" i="5" s="1"/>
  <c r="W156" i="5" s="1"/>
  <c r="S252" i="5"/>
  <c r="T252" i="5" s="1"/>
  <c r="W252" i="5" s="1"/>
  <c r="W253" i="5"/>
  <c r="AE60" i="5"/>
  <c r="Q65" i="5"/>
  <c r="R65" i="5" s="1"/>
  <c r="Q63" i="5"/>
  <c r="R63" i="5" s="1"/>
  <c r="AB63" i="5"/>
  <c r="AM257" i="5"/>
  <c r="I29" i="21"/>
  <c r="H29" i="21"/>
  <c r="J29" i="21"/>
  <c r="G29" i="21"/>
  <c r="AK165" i="5"/>
  <c r="AI165" i="5"/>
  <c r="AJ165" i="5"/>
  <c r="AK164" i="5"/>
  <c r="AJ164" i="5"/>
  <c r="AI164" i="5"/>
  <c r="AL66" i="5"/>
  <c r="AI163" i="5"/>
  <c r="AK163" i="5"/>
  <c r="AJ163" i="5"/>
  <c r="AM66" i="5"/>
  <c r="AN257" i="5"/>
  <c r="AN160" i="5"/>
  <c r="AL257" i="5"/>
  <c r="AL160" i="5"/>
  <c r="AM160" i="5"/>
  <c r="AI69" i="5"/>
  <c r="AK69" i="5"/>
  <c r="AJ69" i="5"/>
  <c r="AK262" i="5"/>
  <c r="AJ262" i="5"/>
  <c r="AI262" i="5"/>
  <c r="AK70" i="5"/>
  <c r="AJ70" i="5"/>
  <c r="AI70" i="5"/>
  <c r="AK71" i="5"/>
  <c r="AJ71" i="5"/>
  <c r="AI71" i="5"/>
  <c r="AK261" i="5"/>
  <c r="AJ261" i="5"/>
  <c r="AI261" i="5"/>
  <c r="AI260" i="5"/>
  <c r="AK260" i="5"/>
  <c r="AJ260" i="5"/>
  <c r="AG148" i="5"/>
  <c r="C27" i="21"/>
  <c r="C28" i="21"/>
  <c r="AQ161" i="5"/>
  <c r="AR161" i="5" s="1"/>
  <c r="AT257" i="5"/>
  <c r="Q254" i="5"/>
  <c r="AB254" i="5"/>
  <c r="AQ162" i="5"/>
  <c r="O257" i="5"/>
  <c r="X257" i="5"/>
  <c r="O68" i="5"/>
  <c r="S68" i="5"/>
  <c r="AA257" i="5"/>
  <c r="O162" i="5"/>
  <c r="Q162" i="5" s="1"/>
  <c r="B166" i="5"/>
  <c r="B263" i="5"/>
  <c r="AQ258" i="5"/>
  <c r="AR258" i="5" s="1"/>
  <c r="U258" i="5"/>
  <c r="O259" i="5"/>
  <c r="Q259" i="5" s="1"/>
  <c r="R251" i="5"/>
  <c r="S251" i="5" s="1"/>
  <c r="V251" i="5"/>
  <c r="AC251" i="5"/>
  <c r="AE251" i="5" s="1"/>
  <c r="AU157" i="5"/>
  <c r="AV157" i="5" s="1"/>
  <c r="AR157" i="5"/>
  <c r="I262" i="5"/>
  <c r="K262" i="5"/>
  <c r="N262" i="5"/>
  <c r="P262" i="5" s="1"/>
  <c r="AP262" i="5"/>
  <c r="J262" i="5"/>
  <c r="AR254" i="5"/>
  <c r="AU254" i="5"/>
  <c r="AV254" i="5" s="1"/>
  <c r="V255" i="5"/>
  <c r="R255" i="5"/>
  <c r="O160" i="5"/>
  <c r="X160" i="5"/>
  <c r="AF160" i="5" s="1"/>
  <c r="N165" i="5"/>
  <c r="P165" i="5" s="1"/>
  <c r="J165" i="5"/>
  <c r="AP165" i="5"/>
  <c r="I165" i="5"/>
  <c r="AQ160" i="5"/>
  <c r="Z160" i="5"/>
  <c r="AS160" i="5"/>
  <c r="B265" i="5"/>
  <c r="B168" i="5"/>
  <c r="O67" i="5"/>
  <c r="S67" i="5"/>
  <c r="O161" i="5"/>
  <c r="Q161" i="5" s="1"/>
  <c r="R158" i="5"/>
  <c r="V158" i="5"/>
  <c r="AT160" i="5"/>
  <c r="O66" i="5"/>
  <c r="S66" i="5"/>
  <c r="R154" i="5"/>
  <c r="S154" i="5" s="1"/>
  <c r="AC154" i="5"/>
  <c r="AE154" i="5" s="1"/>
  <c r="V154" i="5"/>
  <c r="K261" i="5"/>
  <c r="N261" i="5"/>
  <c r="P261" i="5" s="1"/>
  <c r="I261" i="5"/>
  <c r="AP261" i="5"/>
  <c r="J261" i="5"/>
  <c r="AQ257" i="5"/>
  <c r="U257" i="5"/>
  <c r="Z257" i="5"/>
  <c r="AS257" i="5"/>
  <c r="U161" i="5"/>
  <c r="B167" i="5"/>
  <c r="B264" i="5"/>
  <c r="AQ259" i="5"/>
  <c r="AR259" i="5" s="1"/>
  <c r="U259" i="5"/>
  <c r="J260" i="5"/>
  <c r="I260" i="5"/>
  <c r="K260" i="5"/>
  <c r="AP260" i="5"/>
  <c r="N260" i="5"/>
  <c r="P260" i="5" s="1"/>
  <c r="AB157" i="5"/>
  <c r="Q157" i="5"/>
  <c r="V159" i="5"/>
  <c r="R159" i="5"/>
  <c r="V256" i="5"/>
  <c r="R256" i="5"/>
  <c r="S256" i="5" s="1"/>
  <c r="T256" i="5" s="1"/>
  <c r="N164" i="5"/>
  <c r="P164" i="5" s="1"/>
  <c r="AP164" i="5"/>
  <c r="J164" i="5"/>
  <c r="U164" i="5" s="1"/>
  <c r="I164" i="5"/>
  <c r="O258" i="5"/>
  <c r="Q258" i="5" s="1"/>
  <c r="J163" i="5"/>
  <c r="I163" i="5"/>
  <c r="AP163" i="5"/>
  <c r="N163" i="5"/>
  <c r="P163" i="5" s="1"/>
  <c r="K167" i="5"/>
  <c r="AP70" i="5"/>
  <c r="K168" i="5"/>
  <c r="AP71" i="5"/>
  <c r="K166" i="5"/>
  <c r="AP69" i="5"/>
  <c r="AA163" i="5"/>
  <c r="AQ67" i="5"/>
  <c r="AR67" i="5" s="1"/>
  <c r="AQ68" i="5"/>
  <c r="AR68" i="5" s="1"/>
  <c r="AT66" i="5"/>
  <c r="AS66" i="5"/>
  <c r="AQ66" i="5"/>
  <c r="AR66" i="5" s="1"/>
  <c r="U67" i="5"/>
  <c r="AA66" i="5"/>
  <c r="K69" i="5"/>
  <c r="K71" i="5"/>
  <c r="U68" i="5"/>
  <c r="K70" i="5"/>
  <c r="U66" i="5"/>
  <c r="Z66" i="5"/>
  <c r="I69" i="5"/>
  <c r="J69" i="5"/>
  <c r="I71" i="5"/>
  <c r="J71" i="5"/>
  <c r="I70" i="5"/>
  <c r="J70" i="5"/>
  <c r="AU63" i="5"/>
  <c r="AV63" i="5" s="1"/>
  <c r="AG57" i="5"/>
  <c r="P67" i="5"/>
  <c r="P68" i="5"/>
  <c r="P66" i="5"/>
  <c r="Y60" i="5"/>
  <c r="AD60" i="5" s="1"/>
  <c r="T60" i="5"/>
  <c r="X66" i="5"/>
  <c r="B74" i="5"/>
  <c r="N71" i="5"/>
  <c r="T65" i="5"/>
  <c r="N70" i="5"/>
  <c r="B73" i="5"/>
  <c r="T64" i="5"/>
  <c r="AF63" i="5"/>
  <c r="N69" i="5"/>
  <c r="B72" i="5"/>
  <c r="E27" i="21" l="1"/>
  <c r="T155" i="5"/>
  <c r="W155" i="5" s="1"/>
  <c r="V65" i="5"/>
  <c r="W65" i="5" s="1"/>
  <c r="W60" i="5"/>
  <c r="B28" i="21"/>
  <c r="AN163" i="5"/>
  <c r="V64" i="5"/>
  <c r="W64" i="5" s="1"/>
  <c r="AC63" i="5"/>
  <c r="AE63" i="5" s="1"/>
  <c r="AG151" i="5"/>
  <c r="E28" i="21" s="1"/>
  <c r="V63" i="5"/>
  <c r="W256" i="5"/>
  <c r="T251" i="5"/>
  <c r="W251" i="5" s="1"/>
  <c r="Y251" i="5"/>
  <c r="AD251" i="5" s="1"/>
  <c r="AG251" i="5" s="1"/>
  <c r="S158" i="5"/>
  <c r="S159" i="5"/>
  <c r="T159" i="5" s="1"/>
  <c r="W159" i="5" s="1"/>
  <c r="S255" i="5"/>
  <c r="T255" i="5" s="1"/>
  <c r="W255" i="5" s="1"/>
  <c r="T154" i="5"/>
  <c r="W154" i="5" s="1"/>
  <c r="Y154" i="5"/>
  <c r="AD154" i="5" s="1"/>
  <c r="F32" i="21"/>
  <c r="AR162" i="5"/>
  <c r="AM260" i="5"/>
  <c r="AL260" i="5"/>
  <c r="AL163" i="5"/>
  <c r="AM163" i="5"/>
  <c r="AB66" i="5"/>
  <c r="J30" i="21"/>
  <c r="G30" i="21"/>
  <c r="H30" i="21"/>
  <c r="I30" i="21"/>
  <c r="AI72" i="5"/>
  <c r="AJ72" i="5"/>
  <c r="AK72" i="5"/>
  <c r="AN260" i="5"/>
  <c r="AM69" i="5"/>
  <c r="AJ74" i="5"/>
  <c r="AI74" i="5"/>
  <c r="AK74" i="5"/>
  <c r="AJ166" i="5"/>
  <c r="AI166" i="5"/>
  <c r="AK166" i="5"/>
  <c r="AN69" i="5"/>
  <c r="Q68" i="5"/>
  <c r="R68" i="5" s="1"/>
  <c r="AJ264" i="5"/>
  <c r="AI264" i="5"/>
  <c r="AK264" i="5"/>
  <c r="AJ168" i="5"/>
  <c r="AK168" i="5"/>
  <c r="AI168" i="5"/>
  <c r="AL69" i="5"/>
  <c r="AK263" i="5"/>
  <c r="AJ263" i="5"/>
  <c r="AI263" i="5"/>
  <c r="AK73" i="5"/>
  <c r="AJ73" i="5"/>
  <c r="AI73" i="5"/>
  <c r="AK167" i="5"/>
  <c r="AJ167" i="5"/>
  <c r="AI167" i="5"/>
  <c r="AJ265" i="5"/>
  <c r="AI265" i="5"/>
  <c r="AK265" i="5"/>
  <c r="C29" i="21"/>
  <c r="AT163" i="5"/>
  <c r="Q66" i="5"/>
  <c r="R66" i="5" s="1"/>
  <c r="Q67" i="5"/>
  <c r="R67" i="5" s="1"/>
  <c r="Z163" i="5"/>
  <c r="AS163" i="5"/>
  <c r="AQ163" i="5"/>
  <c r="AP167" i="5"/>
  <c r="I167" i="5"/>
  <c r="J167" i="5"/>
  <c r="N167" i="5"/>
  <c r="P167" i="5" s="1"/>
  <c r="O165" i="5"/>
  <c r="Q165" i="5" s="1"/>
  <c r="AA260" i="5"/>
  <c r="O69" i="5"/>
  <c r="S69" i="5"/>
  <c r="R258" i="5"/>
  <c r="V258" i="5"/>
  <c r="O261" i="5"/>
  <c r="Q261" i="5" s="1"/>
  <c r="O262" i="5"/>
  <c r="Q262" i="5" s="1"/>
  <c r="O260" i="5"/>
  <c r="X260" i="5"/>
  <c r="AQ165" i="5"/>
  <c r="AR165" i="5" s="1"/>
  <c r="V259" i="5"/>
  <c r="R259" i="5"/>
  <c r="S259" i="5" s="1"/>
  <c r="T259" i="5" s="1"/>
  <c r="R162" i="5"/>
  <c r="V162" i="5"/>
  <c r="B266" i="5"/>
  <c r="B169" i="5"/>
  <c r="O163" i="5"/>
  <c r="X163" i="5"/>
  <c r="AF163" i="5" s="1"/>
  <c r="AQ260" i="5"/>
  <c r="U260" i="5"/>
  <c r="Z260" i="5"/>
  <c r="AS260" i="5"/>
  <c r="I168" i="5"/>
  <c r="N168" i="5"/>
  <c r="P168" i="5" s="1"/>
  <c r="J168" i="5"/>
  <c r="AP168" i="5"/>
  <c r="O71" i="5"/>
  <c r="S71" i="5"/>
  <c r="B171" i="5"/>
  <c r="B268" i="5"/>
  <c r="U163" i="5"/>
  <c r="O164" i="5"/>
  <c r="Q164" i="5" s="1"/>
  <c r="AC157" i="5"/>
  <c r="AE157" i="5" s="1"/>
  <c r="V157" i="5"/>
  <c r="R157" i="5"/>
  <c r="S157" i="5" s="1"/>
  <c r="P265" i="5"/>
  <c r="AP265" i="5"/>
  <c r="AF257" i="5"/>
  <c r="D31" i="21" s="1"/>
  <c r="V254" i="5"/>
  <c r="R254" i="5"/>
  <c r="S254" i="5" s="1"/>
  <c r="AC254" i="5"/>
  <c r="AE254" i="5" s="1"/>
  <c r="B170" i="5"/>
  <c r="B267" i="5"/>
  <c r="O70" i="5"/>
  <c r="S70" i="5"/>
  <c r="AQ164" i="5"/>
  <c r="AR164" i="5" s="1"/>
  <c r="U262" i="5"/>
  <c r="AQ262" i="5"/>
  <c r="AR262" i="5" s="1"/>
  <c r="Q257" i="5"/>
  <c r="AB257" i="5"/>
  <c r="AR257" i="5"/>
  <c r="AU257" i="5"/>
  <c r="AT260" i="5"/>
  <c r="J263" i="5"/>
  <c r="I263" i="5"/>
  <c r="K263" i="5"/>
  <c r="AP263" i="5"/>
  <c r="N263" i="5"/>
  <c r="P263" i="5" s="1"/>
  <c r="U165" i="5"/>
  <c r="AP264" i="5"/>
  <c r="I264" i="5"/>
  <c r="J264" i="5"/>
  <c r="K264" i="5"/>
  <c r="N264" i="5"/>
  <c r="P264" i="5" s="1"/>
  <c r="AQ261" i="5"/>
  <c r="AR261" i="5" s="1"/>
  <c r="U261" i="5"/>
  <c r="V161" i="5"/>
  <c r="R161" i="5"/>
  <c r="AU160" i="5"/>
  <c r="AV160" i="5" s="1"/>
  <c r="AR160" i="5"/>
  <c r="Q160" i="5"/>
  <c r="AB160" i="5"/>
  <c r="I166" i="5"/>
  <c r="N166" i="5"/>
  <c r="P166" i="5" s="1"/>
  <c r="AP166" i="5"/>
  <c r="J166" i="5"/>
  <c r="U166" i="5" s="1"/>
  <c r="K171" i="5"/>
  <c r="AP74" i="5"/>
  <c r="K170" i="5"/>
  <c r="AP73" i="5"/>
  <c r="K169" i="5"/>
  <c r="AP72" i="5"/>
  <c r="AA166" i="5"/>
  <c r="AQ70" i="5"/>
  <c r="AR70" i="5" s="1"/>
  <c r="AT69" i="5"/>
  <c r="AQ71" i="5"/>
  <c r="AR71" i="5" s="1"/>
  <c r="AS69" i="5"/>
  <c r="AQ69" i="5"/>
  <c r="AR69" i="5" s="1"/>
  <c r="U71" i="5"/>
  <c r="AA69" i="5"/>
  <c r="U69" i="5"/>
  <c r="Z69" i="5"/>
  <c r="K72" i="5"/>
  <c r="U70" i="5"/>
  <c r="K74" i="5"/>
  <c r="K73" i="5"/>
  <c r="I74" i="5"/>
  <c r="J74" i="5"/>
  <c r="I72" i="5"/>
  <c r="J72" i="5"/>
  <c r="I73" i="5"/>
  <c r="J73" i="5"/>
  <c r="AU66" i="5"/>
  <c r="AV66" i="5" s="1"/>
  <c r="AG60" i="5"/>
  <c r="P71" i="5"/>
  <c r="P70" i="5"/>
  <c r="X69" i="5"/>
  <c r="T67" i="5"/>
  <c r="N72" i="5"/>
  <c r="B75" i="5"/>
  <c r="N74" i="5"/>
  <c r="B77" i="5"/>
  <c r="T68" i="5"/>
  <c r="Y63" i="5"/>
  <c r="AD63" i="5" s="1"/>
  <c r="T63" i="5"/>
  <c r="N73" i="5"/>
  <c r="B76" i="5"/>
  <c r="P69" i="5"/>
  <c r="AF66" i="5"/>
  <c r="T158" i="5" l="1"/>
  <c r="W158" i="5" s="1"/>
  <c r="F33" i="21"/>
  <c r="W63" i="5"/>
  <c r="V68" i="5"/>
  <c r="W68" i="5" s="1"/>
  <c r="B29" i="21"/>
  <c r="C30" i="21"/>
  <c r="Q71" i="5"/>
  <c r="R71" i="5" s="1"/>
  <c r="AG154" i="5"/>
  <c r="E29" i="21" s="1"/>
  <c r="W259" i="5"/>
  <c r="S258" i="5"/>
  <c r="Y254" i="5"/>
  <c r="AD254" i="5" s="1"/>
  <c r="AG254" i="5" s="1"/>
  <c r="T254" i="5"/>
  <c r="W254" i="5" s="1"/>
  <c r="T157" i="5"/>
  <c r="W157" i="5" s="1"/>
  <c r="Y157" i="5"/>
  <c r="AD157" i="5" s="1"/>
  <c r="S162" i="5"/>
  <c r="T162" i="5" s="1"/>
  <c r="W162" i="5" s="1"/>
  <c r="S161" i="5"/>
  <c r="T161" i="5" s="1"/>
  <c r="W161" i="5" s="1"/>
  <c r="Q69" i="5"/>
  <c r="R69" i="5" s="1"/>
  <c r="AN263" i="5"/>
  <c r="V67" i="5"/>
  <c r="W67" i="5" s="1"/>
  <c r="J31" i="21"/>
  <c r="G31" i="21"/>
  <c r="I31" i="21"/>
  <c r="H31" i="21"/>
  <c r="AN166" i="5"/>
  <c r="AI268" i="5"/>
  <c r="AK268" i="5"/>
  <c r="AJ268" i="5"/>
  <c r="AK266" i="5"/>
  <c r="AJ266" i="5"/>
  <c r="AI266" i="5"/>
  <c r="AI171" i="5"/>
  <c r="AJ171" i="5"/>
  <c r="AK171" i="5"/>
  <c r="AI77" i="5"/>
  <c r="AK77" i="5"/>
  <c r="AJ77" i="5"/>
  <c r="AL166" i="5"/>
  <c r="AK76" i="5"/>
  <c r="AJ76" i="5"/>
  <c r="AI76" i="5"/>
  <c r="AM166" i="5"/>
  <c r="AC66" i="5"/>
  <c r="AE66" i="5" s="1"/>
  <c r="V66" i="5"/>
  <c r="AK75" i="5"/>
  <c r="AJ75" i="5"/>
  <c r="AI75" i="5"/>
  <c r="AN72" i="5"/>
  <c r="AK267" i="5"/>
  <c r="AI267" i="5"/>
  <c r="AJ267" i="5"/>
  <c r="AL263" i="5"/>
  <c r="AM72" i="5"/>
  <c r="AJ170" i="5"/>
  <c r="AI170" i="5"/>
  <c r="AK170" i="5"/>
  <c r="AK169" i="5"/>
  <c r="AJ169" i="5"/>
  <c r="AI169" i="5"/>
  <c r="AM263" i="5"/>
  <c r="AL72" i="5"/>
  <c r="AB69" i="5"/>
  <c r="Q70" i="5"/>
  <c r="R70" i="5" s="1"/>
  <c r="AQ167" i="5"/>
  <c r="AR167" i="5" s="1"/>
  <c r="U167" i="5"/>
  <c r="AQ168" i="5"/>
  <c r="AR168" i="5" s="1"/>
  <c r="V257" i="5"/>
  <c r="R257" i="5"/>
  <c r="S257" i="5" s="1"/>
  <c r="T257" i="5" s="1"/>
  <c r="AC257" i="5"/>
  <c r="AE257" i="5" s="1"/>
  <c r="O263" i="5"/>
  <c r="X263" i="5"/>
  <c r="O168" i="5"/>
  <c r="Q168" i="5" s="1"/>
  <c r="V262" i="5"/>
  <c r="R262" i="5"/>
  <c r="S262" i="5" s="1"/>
  <c r="T262" i="5" s="1"/>
  <c r="O167" i="5"/>
  <c r="Q167" i="5" s="1"/>
  <c r="O74" i="5"/>
  <c r="S74" i="5"/>
  <c r="I170" i="5"/>
  <c r="AP170" i="5"/>
  <c r="J170" i="5"/>
  <c r="N170" i="5"/>
  <c r="P170" i="5" s="1"/>
  <c r="U264" i="5"/>
  <c r="AQ264" i="5"/>
  <c r="AR264" i="5" s="1"/>
  <c r="O264" i="5"/>
  <c r="Q264" i="5" s="1"/>
  <c r="AQ263" i="5"/>
  <c r="U263" i="5"/>
  <c r="AS263" i="5"/>
  <c r="Z263" i="5"/>
  <c r="P268" i="5"/>
  <c r="AP268" i="5"/>
  <c r="Q163" i="5"/>
  <c r="AB163" i="5"/>
  <c r="R160" i="5"/>
  <c r="S160" i="5" s="1"/>
  <c r="V160" i="5"/>
  <c r="AC160" i="5"/>
  <c r="AE160" i="5" s="1"/>
  <c r="AS166" i="5"/>
  <c r="Z166" i="5"/>
  <c r="AQ166" i="5"/>
  <c r="J171" i="5"/>
  <c r="AP171" i="5"/>
  <c r="N171" i="5"/>
  <c r="P171" i="5" s="1"/>
  <c r="I171" i="5"/>
  <c r="R261" i="5"/>
  <c r="V261" i="5"/>
  <c r="AU163" i="5"/>
  <c r="AV163" i="5" s="1"/>
  <c r="AR163" i="5"/>
  <c r="B172" i="5"/>
  <c r="B269" i="5"/>
  <c r="O73" i="5"/>
  <c r="S73" i="5"/>
  <c r="B173" i="5"/>
  <c r="B270" i="5"/>
  <c r="AT166" i="5"/>
  <c r="AV257" i="5"/>
  <c r="AP169" i="5"/>
  <c r="J169" i="5"/>
  <c r="U169" i="5" s="1"/>
  <c r="I169" i="5"/>
  <c r="N169" i="5"/>
  <c r="P169" i="5" s="1"/>
  <c r="AF260" i="5"/>
  <c r="D32" i="21" s="1"/>
  <c r="B174" i="5"/>
  <c r="B271" i="5"/>
  <c r="O72" i="5"/>
  <c r="S72" i="5"/>
  <c r="AA263" i="5"/>
  <c r="R164" i="5"/>
  <c r="V164" i="5"/>
  <c r="AR260" i="5"/>
  <c r="AU260" i="5"/>
  <c r="AV260" i="5" s="1"/>
  <c r="AP266" i="5"/>
  <c r="P266" i="5"/>
  <c r="Q260" i="5"/>
  <c r="AB260" i="5"/>
  <c r="R165" i="5"/>
  <c r="V165" i="5"/>
  <c r="X166" i="5"/>
  <c r="AF166" i="5" s="1"/>
  <c r="O166" i="5"/>
  <c r="O265" i="5"/>
  <c r="Q265" i="5" s="1"/>
  <c r="AP267" i="5"/>
  <c r="P267" i="5"/>
  <c r="AT263" i="5"/>
  <c r="AQ265" i="5"/>
  <c r="AR265" i="5" s="1"/>
  <c r="U265" i="5"/>
  <c r="U168" i="5"/>
  <c r="K172" i="5"/>
  <c r="AP75" i="5"/>
  <c r="AA169" i="5"/>
  <c r="K174" i="5"/>
  <c r="AP77" i="5"/>
  <c r="K173" i="5"/>
  <c r="AP76" i="5"/>
  <c r="AQ73" i="5"/>
  <c r="AR73" i="5" s="1"/>
  <c r="AQ74" i="5"/>
  <c r="AR74" i="5" s="1"/>
  <c r="AT72" i="5"/>
  <c r="AS72" i="5"/>
  <c r="AQ72" i="5"/>
  <c r="AR72" i="5" s="1"/>
  <c r="U74" i="5"/>
  <c r="U73" i="5"/>
  <c r="AA72" i="5"/>
  <c r="K77" i="5"/>
  <c r="K75" i="5"/>
  <c r="K76" i="5"/>
  <c r="U72" i="5"/>
  <c r="Z72" i="5"/>
  <c r="I77" i="5"/>
  <c r="J77" i="5"/>
  <c r="I76" i="5"/>
  <c r="J76" i="5"/>
  <c r="I75" i="5"/>
  <c r="J75" i="5"/>
  <c r="AU69" i="5"/>
  <c r="AV69" i="5" s="1"/>
  <c r="AG63" i="5"/>
  <c r="P73" i="5"/>
  <c r="T71" i="5"/>
  <c r="P72" i="5"/>
  <c r="T70" i="5"/>
  <c r="P74" i="5"/>
  <c r="Y66" i="5"/>
  <c r="AD66" i="5" s="1"/>
  <c r="T66" i="5"/>
  <c r="N77" i="5"/>
  <c r="B80" i="5"/>
  <c r="X72" i="5"/>
  <c r="AF69" i="5"/>
  <c r="B78" i="5"/>
  <c r="N75" i="5"/>
  <c r="B79" i="5"/>
  <c r="N76" i="5"/>
  <c r="W257" i="5" l="1"/>
  <c r="Y257" i="5"/>
  <c r="AD257" i="5" s="1"/>
  <c r="AG257" i="5" s="1"/>
  <c r="F34" i="21"/>
  <c r="V71" i="5"/>
  <c r="W71" i="5" s="1"/>
  <c r="B30" i="21"/>
  <c r="V69" i="5"/>
  <c r="S164" i="5"/>
  <c r="T164" i="5" s="1"/>
  <c r="W164" i="5" s="1"/>
  <c r="T160" i="5"/>
  <c r="W160" i="5" s="1"/>
  <c r="Y160" i="5"/>
  <c r="AD160" i="5" s="1"/>
  <c r="W262" i="5"/>
  <c r="AG157" i="5"/>
  <c r="E30" i="21" s="1"/>
  <c r="S165" i="5"/>
  <c r="T165" i="5" s="1"/>
  <c r="W165" i="5" s="1"/>
  <c r="S261" i="5"/>
  <c r="T261" i="5" s="1"/>
  <c r="W261" i="5" s="1"/>
  <c r="T258" i="5"/>
  <c r="W258" i="5" s="1"/>
  <c r="Q72" i="5"/>
  <c r="R72" i="5" s="1"/>
  <c r="AC69" i="5"/>
  <c r="AE69" i="5" s="1"/>
  <c r="AL75" i="5"/>
  <c r="AL169" i="5"/>
  <c r="Q73" i="5"/>
  <c r="R73" i="5" s="1"/>
  <c r="AN169" i="5"/>
  <c r="W66" i="5"/>
  <c r="Q74" i="5"/>
  <c r="R74" i="5" s="1"/>
  <c r="AN75" i="5"/>
  <c r="V70" i="5"/>
  <c r="W70" i="5" s="1"/>
  <c r="J32" i="21"/>
  <c r="G32" i="21"/>
  <c r="I32" i="21"/>
  <c r="H32" i="21"/>
  <c r="AK174" i="5"/>
  <c r="AJ174" i="5"/>
  <c r="AI174" i="5"/>
  <c r="AK78" i="5"/>
  <c r="AJ78" i="5"/>
  <c r="AI78" i="5"/>
  <c r="AK270" i="5"/>
  <c r="AJ270" i="5"/>
  <c r="AI270" i="5"/>
  <c r="AL266" i="5"/>
  <c r="AM266" i="5"/>
  <c r="AM169" i="5"/>
  <c r="AN266" i="5"/>
  <c r="AK173" i="5"/>
  <c r="AI173" i="5"/>
  <c r="AJ173" i="5"/>
  <c r="AK80" i="5"/>
  <c r="AI80" i="5"/>
  <c r="AJ80" i="5"/>
  <c r="AK269" i="5"/>
  <c r="AJ269" i="5"/>
  <c r="AI269" i="5"/>
  <c r="AK172" i="5"/>
  <c r="AJ172" i="5"/>
  <c r="AI172" i="5"/>
  <c r="AK79" i="5"/>
  <c r="AJ79" i="5"/>
  <c r="AI79" i="5"/>
  <c r="AK271" i="5"/>
  <c r="AJ271" i="5"/>
  <c r="AI271" i="5"/>
  <c r="AM75" i="5"/>
  <c r="C31" i="21"/>
  <c r="AB72" i="5"/>
  <c r="AT169" i="5"/>
  <c r="AQ170" i="5"/>
  <c r="AR170" i="5" s="1"/>
  <c r="AQ171" i="5"/>
  <c r="AR171" i="5" s="1"/>
  <c r="O76" i="5"/>
  <c r="S76" i="5"/>
  <c r="V260" i="5"/>
  <c r="R260" i="5"/>
  <c r="S260" i="5" s="1"/>
  <c r="AC260" i="5"/>
  <c r="AE260" i="5" s="1"/>
  <c r="I172" i="5"/>
  <c r="N172" i="5"/>
  <c r="P172" i="5" s="1"/>
  <c r="AP172" i="5"/>
  <c r="J172" i="5"/>
  <c r="U172" i="5" s="1"/>
  <c r="AQ268" i="5"/>
  <c r="AR268" i="5" s="1"/>
  <c r="U268" i="5"/>
  <c r="V167" i="5"/>
  <c r="R167" i="5"/>
  <c r="AF263" i="5"/>
  <c r="D33" i="21" s="1"/>
  <c r="O267" i="5"/>
  <c r="Q267" i="5" s="1"/>
  <c r="U170" i="5"/>
  <c r="Q263" i="5"/>
  <c r="AB263" i="5"/>
  <c r="Q166" i="5"/>
  <c r="AB166" i="5"/>
  <c r="X169" i="5"/>
  <c r="AF169" i="5" s="1"/>
  <c r="O169" i="5"/>
  <c r="AR166" i="5"/>
  <c r="AU166" i="5"/>
  <c r="AV166" i="5" s="1"/>
  <c r="AQ267" i="5"/>
  <c r="AR267" i="5" s="1"/>
  <c r="U267" i="5"/>
  <c r="U266" i="5"/>
  <c r="AQ266" i="5"/>
  <c r="AS266" i="5"/>
  <c r="Z266" i="5"/>
  <c r="AS169" i="5"/>
  <c r="Z169" i="5"/>
  <c r="AQ169" i="5"/>
  <c r="P270" i="5"/>
  <c r="AP270" i="5"/>
  <c r="V163" i="5"/>
  <c r="AC163" i="5"/>
  <c r="AE163" i="5" s="1"/>
  <c r="R163" i="5"/>
  <c r="S163" i="5" s="1"/>
  <c r="O77" i="5"/>
  <c r="S77" i="5"/>
  <c r="B274" i="5"/>
  <c r="B177" i="5"/>
  <c r="N173" i="5"/>
  <c r="P173" i="5" s="1"/>
  <c r="AP173" i="5"/>
  <c r="I173" i="5"/>
  <c r="J173" i="5"/>
  <c r="O268" i="5"/>
  <c r="Q268" i="5" s="1"/>
  <c r="AR263" i="5"/>
  <c r="AU263" i="5"/>
  <c r="AV263" i="5" s="1"/>
  <c r="R168" i="5"/>
  <c r="V168" i="5"/>
  <c r="B272" i="5"/>
  <c r="B175" i="5"/>
  <c r="O266" i="5"/>
  <c r="X266" i="5"/>
  <c r="AT266" i="5"/>
  <c r="V264" i="5"/>
  <c r="R264" i="5"/>
  <c r="O170" i="5"/>
  <c r="Q170" i="5" s="1"/>
  <c r="B273" i="5"/>
  <c r="B176" i="5"/>
  <c r="O75" i="5"/>
  <c r="S75" i="5"/>
  <c r="P271" i="5"/>
  <c r="AP271" i="5"/>
  <c r="O171" i="5"/>
  <c r="Q171" i="5" s="1"/>
  <c r="R265" i="5"/>
  <c r="S265" i="5" s="1"/>
  <c r="T265" i="5" s="1"/>
  <c r="V265" i="5"/>
  <c r="I174" i="5"/>
  <c r="J174" i="5"/>
  <c r="U174" i="5" s="1"/>
  <c r="AP174" i="5"/>
  <c r="N174" i="5"/>
  <c r="P174" i="5" s="1"/>
  <c r="AP269" i="5"/>
  <c r="P269" i="5"/>
  <c r="AA266" i="5"/>
  <c r="U171" i="5"/>
  <c r="AQ76" i="5"/>
  <c r="AR76" i="5" s="1"/>
  <c r="K176" i="5"/>
  <c r="AP79" i="5"/>
  <c r="K175" i="5"/>
  <c r="AP78" i="5"/>
  <c r="K177" i="5"/>
  <c r="AP80" i="5"/>
  <c r="AA172" i="5"/>
  <c r="AQ77" i="5"/>
  <c r="AR77" i="5" s="1"/>
  <c r="AT75" i="5"/>
  <c r="AQ75" i="5"/>
  <c r="AR75" i="5" s="1"/>
  <c r="AS75" i="5"/>
  <c r="U77" i="5"/>
  <c r="AA75" i="5"/>
  <c r="K78" i="5"/>
  <c r="K79" i="5"/>
  <c r="U75" i="5"/>
  <c r="Z75" i="5"/>
  <c r="K80" i="5"/>
  <c r="U76" i="5"/>
  <c r="I79" i="5"/>
  <c r="J79" i="5"/>
  <c r="I78" i="5"/>
  <c r="J78" i="5"/>
  <c r="I80" i="5"/>
  <c r="J80" i="5"/>
  <c r="AU72" i="5"/>
  <c r="AV72" i="5" s="1"/>
  <c r="P76" i="5"/>
  <c r="AG66" i="5"/>
  <c r="T74" i="5"/>
  <c r="N80" i="5"/>
  <c r="B83" i="5"/>
  <c r="X75" i="5"/>
  <c r="P75" i="5"/>
  <c r="T73" i="5"/>
  <c r="N78" i="5"/>
  <c r="B81" i="5"/>
  <c r="AF72" i="5"/>
  <c r="Y69" i="5"/>
  <c r="AD69" i="5" s="1"/>
  <c r="T69" i="5"/>
  <c r="N79" i="5"/>
  <c r="B82" i="5"/>
  <c r="P77" i="5"/>
  <c r="S168" i="5" l="1"/>
  <c r="B31" i="21"/>
  <c r="F35" i="21"/>
  <c r="V73" i="5"/>
  <c r="W73" i="5" s="1"/>
  <c r="W69" i="5"/>
  <c r="V72" i="5"/>
  <c r="Q77" i="5"/>
  <c r="R77" i="5" s="1"/>
  <c r="V74" i="5"/>
  <c r="W74" i="5" s="1"/>
  <c r="AC72" i="5"/>
  <c r="AE72" i="5" s="1"/>
  <c r="AG160" i="5"/>
  <c r="E31" i="21" s="1"/>
  <c r="S167" i="5"/>
  <c r="T167" i="5" s="1"/>
  <c r="W167" i="5" s="1"/>
  <c r="T163" i="5"/>
  <c r="W163" i="5" s="1"/>
  <c r="Y163" i="5"/>
  <c r="AD163" i="5" s="1"/>
  <c r="T260" i="5"/>
  <c r="W260" i="5" s="1"/>
  <c r="Y260" i="5"/>
  <c r="AD260" i="5" s="1"/>
  <c r="AG260" i="5" s="1"/>
  <c r="S264" i="5"/>
  <c r="T264" i="5" s="1"/>
  <c r="W264" i="5" s="1"/>
  <c r="W265" i="5"/>
  <c r="Q75" i="5"/>
  <c r="R75" i="5" s="1"/>
  <c r="AL172" i="5"/>
  <c r="AN172" i="5"/>
  <c r="AL269" i="5"/>
  <c r="J33" i="21"/>
  <c r="I33" i="21"/>
  <c r="G33" i="21"/>
  <c r="H33" i="21"/>
  <c r="AK177" i="5"/>
  <c r="AI177" i="5"/>
  <c r="AJ177" i="5"/>
  <c r="AL78" i="5"/>
  <c r="AJ273" i="5"/>
  <c r="AI273" i="5"/>
  <c r="AK273" i="5"/>
  <c r="AM269" i="5"/>
  <c r="AM78" i="5"/>
  <c r="AN269" i="5"/>
  <c r="AN78" i="5"/>
  <c r="AK175" i="5"/>
  <c r="AJ175" i="5"/>
  <c r="AI175" i="5"/>
  <c r="AJ82" i="5"/>
  <c r="AK82" i="5"/>
  <c r="AI82" i="5"/>
  <c r="AJ176" i="5"/>
  <c r="AI176" i="5"/>
  <c r="AK176" i="5"/>
  <c r="AK274" i="5"/>
  <c r="AJ274" i="5"/>
  <c r="AI274" i="5"/>
  <c r="AJ272" i="5"/>
  <c r="AI272" i="5"/>
  <c r="AK272" i="5"/>
  <c r="AK81" i="5"/>
  <c r="AI81" i="5"/>
  <c r="AJ81" i="5"/>
  <c r="AJ83" i="5"/>
  <c r="AK83" i="5"/>
  <c r="AI83" i="5"/>
  <c r="AM172" i="5"/>
  <c r="C32" i="21"/>
  <c r="AB75" i="5"/>
  <c r="Q76" i="5"/>
  <c r="R76" i="5" s="1"/>
  <c r="AQ173" i="5"/>
  <c r="AR173" i="5" s="1"/>
  <c r="O174" i="5"/>
  <c r="Q174" i="5" s="1"/>
  <c r="AT269" i="5"/>
  <c r="I176" i="5"/>
  <c r="N176" i="5"/>
  <c r="P176" i="5" s="1"/>
  <c r="J176" i="5"/>
  <c r="AP176" i="5"/>
  <c r="AF266" i="5"/>
  <c r="D34" i="21" s="1"/>
  <c r="AA269" i="5"/>
  <c r="P273" i="5"/>
  <c r="AP273" i="5"/>
  <c r="Q266" i="5"/>
  <c r="AB266" i="5"/>
  <c r="AQ270" i="5"/>
  <c r="AR270" i="5" s="1"/>
  <c r="U270" i="5"/>
  <c r="R166" i="5"/>
  <c r="S166" i="5" s="1"/>
  <c r="V166" i="5"/>
  <c r="AC166" i="5"/>
  <c r="AE166" i="5" s="1"/>
  <c r="O269" i="5"/>
  <c r="X269" i="5"/>
  <c r="AQ271" i="5"/>
  <c r="AR271" i="5" s="1"/>
  <c r="U271" i="5"/>
  <c r="R170" i="5"/>
  <c r="V170" i="5"/>
  <c r="I177" i="5"/>
  <c r="J177" i="5"/>
  <c r="AP177" i="5"/>
  <c r="N177" i="5"/>
  <c r="P177" i="5" s="1"/>
  <c r="O270" i="5"/>
  <c r="Q270" i="5" s="1"/>
  <c r="O80" i="5"/>
  <c r="S80" i="5"/>
  <c r="O79" i="5"/>
  <c r="S79" i="5"/>
  <c r="AQ269" i="5"/>
  <c r="U269" i="5"/>
  <c r="Z269" i="5"/>
  <c r="AS269" i="5"/>
  <c r="P274" i="5"/>
  <c r="AP274" i="5"/>
  <c r="AR266" i="5"/>
  <c r="AU266" i="5"/>
  <c r="AV266" i="5" s="1"/>
  <c r="R263" i="5"/>
  <c r="S263" i="5" s="1"/>
  <c r="V263" i="5"/>
  <c r="AC263" i="5"/>
  <c r="AE263" i="5" s="1"/>
  <c r="O78" i="5"/>
  <c r="S78" i="5"/>
  <c r="AQ79" i="5"/>
  <c r="AR79" i="5" s="1"/>
  <c r="V171" i="5"/>
  <c r="R171" i="5"/>
  <c r="V268" i="5"/>
  <c r="R268" i="5"/>
  <c r="S268" i="5" s="1"/>
  <c r="T268" i="5" s="1"/>
  <c r="AS172" i="5"/>
  <c r="Z172" i="5"/>
  <c r="AQ172" i="5"/>
  <c r="B275" i="5"/>
  <c r="B178" i="5"/>
  <c r="B180" i="5"/>
  <c r="B277" i="5"/>
  <c r="J175" i="5"/>
  <c r="U175" i="5" s="1"/>
  <c r="N175" i="5"/>
  <c r="P175" i="5" s="1"/>
  <c r="AP175" i="5"/>
  <c r="I175" i="5"/>
  <c r="Q169" i="5"/>
  <c r="AB169" i="5"/>
  <c r="R267" i="5"/>
  <c r="V267" i="5"/>
  <c r="AT172" i="5"/>
  <c r="O271" i="5"/>
  <c r="Q271" i="5" s="1"/>
  <c r="AP272" i="5"/>
  <c r="P272" i="5"/>
  <c r="AR169" i="5"/>
  <c r="AU169" i="5"/>
  <c r="AV169" i="5" s="1"/>
  <c r="B179" i="5"/>
  <c r="B276" i="5"/>
  <c r="AQ174" i="5"/>
  <c r="O173" i="5"/>
  <c r="Q173" i="5" s="1"/>
  <c r="U173" i="5"/>
  <c r="X172" i="5"/>
  <c r="AF172" i="5" s="1"/>
  <c r="O172" i="5"/>
  <c r="K178" i="5"/>
  <c r="AP81" i="5"/>
  <c r="K180" i="5"/>
  <c r="AP83" i="5"/>
  <c r="AA175" i="5"/>
  <c r="K179" i="5"/>
  <c r="AP82" i="5"/>
  <c r="AQ80" i="5"/>
  <c r="AR80" i="5" s="1"/>
  <c r="AT78" i="5"/>
  <c r="AS78" i="5"/>
  <c r="AQ78" i="5"/>
  <c r="AR78" i="5" s="1"/>
  <c r="U80" i="5"/>
  <c r="U79" i="5"/>
  <c r="K82" i="5"/>
  <c r="K83" i="5"/>
  <c r="K81" i="5"/>
  <c r="U78" i="5"/>
  <c r="Z78" i="5"/>
  <c r="AA78" i="5"/>
  <c r="I82" i="5"/>
  <c r="J82" i="5"/>
  <c r="I81" i="5"/>
  <c r="J81" i="5"/>
  <c r="I83" i="5"/>
  <c r="J83" i="5"/>
  <c r="AU75" i="5"/>
  <c r="AV75" i="5" s="1"/>
  <c r="P78" i="5"/>
  <c r="AG69" i="5"/>
  <c r="P80" i="5"/>
  <c r="P79" i="5"/>
  <c r="T77" i="5"/>
  <c r="T76" i="5"/>
  <c r="X78" i="5"/>
  <c r="N83" i="5"/>
  <c r="B86" i="5"/>
  <c r="Y72" i="5"/>
  <c r="AD72" i="5" s="1"/>
  <c r="T72" i="5"/>
  <c r="N82" i="5"/>
  <c r="B85" i="5"/>
  <c r="B84" i="5"/>
  <c r="N81" i="5"/>
  <c r="AF75" i="5"/>
  <c r="S171" i="5" l="1"/>
  <c r="T171" i="5" s="1"/>
  <c r="W171" i="5" s="1"/>
  <c r="S170" i="5"/>
  <c r="T170" i="5" s="1"/>
  <c r="W170" i="5" s="1"/>
  <c r="T168" i="5"/>
  <c r="W168" i="5" s="1"/>
  <c r="F36" i="21"/>
  <c r="W72" i="5"/>
  <c r="B32" i="21"/>
  <c r="V77" i="5"/>
  <c r="W77" i="5" s="1"/>
  <c r="AG163" i="5"/>
  <c r="E32" i="21" s="1"/>
  <c r="S267" i="5"/>
  <c r="T267" i="5" s="1"/>
  <c r="W267" i="5" s="1"/>
  <c r="Y263" i="5"/>
  <c r="AD263" i="5" s="1"/>
  <c r="AG263" i="5" s="1"/>
  <c r="T263" i="5"/>
  <c r="W263" i="5" s="1"/>
  <c r="Y166" i="5"/>
  <c r="AD166" i="5" s="1"/>
  <c r="T166" i="5"/>
  <c r="W166" i="5" s="1"/>
  <c r="W268" i="5"/>
  <c r="AR174" i="5"/>
  <c r="V75" i="5"/>
  <c r="AM81" i="5"/>
  <c r="V76" i="5"/>
  <c r="W76" i="5" s="1"/>
  <c r="Q79" i="5"/>
  <c r="R79" i="5" s="1"/>
  <c r="AL81" i="5"/>
  <c r="AN81" i="5"/>
  <c r="AM175" i="5"/>
  <c r="AC75" i="5"/>
  <c r="AE75" i="5" s="1"/>
  <c r="AN272" i="5"/>
  <c r="H34" i="21"/>
  <c r="I34" i="21"/>
  <c r="J34" i="21"/>
  <c r="G34" i="21"/>
  <c r="AK180" i="5"/>
  <c r="AJ180" i="5"/>
  <c r="AI180" i="5"/>
  <c r="AN175" i="5"/>
  <c r="AK275" i="5"/>
  <c r="AI275" i="5"/>
  <c r="AJ275" i="5"/>
  <c r="AL272" i="5"/>
  <c r="AI86" i="5"/>
  <c r="AK86" i="5"/>
  <c r="AJ86" i="5"/>
  <c r="AI276" i="5"/>
  <c r="AK276" i="5"/>
  <c r="AJ276" i="5"/>
  <c r="AM272" i="5"/>
  <c r="AJ84" i="5"/>
  <c r="AI84" i="5"/>
  <c r="AK84" i="5"/>
  <c r="AI179" i="5"/>
  <c r="AK179" i="5"/>
  <c r="AJ179" i="5"/>
  <c r="AK277" i="5"/>
  <c r="AJ277" i="5"/>
  <c r="AI277" i="5"/>
  <c r="AJ178" i="5"/>
  <c r="AI178" i="5"/>
  <c r="AK178" i="5"/>
  <c r="Q80" i="5"/>
  <c r="R80" i="5" s="1"/>
  <c r="AI85" i="5"/>
  <c r="AK85" i="5"/>
  <c r="AJ85" i="5"/>
  <c r="AL175" i="5"/>
  <c r="C33" i="21"/>
  <c r="Q78" i="5"/>
  <c r="R78" i="5" s="1"/>
  <c r="AB78" i="5"/>
  <c r="AF269" i="5"/>
  <c r="D35" i="21" s="1"/>
  <c r="AQ176" i="5"/>
  <c r="AT272" i="5"/>
  <c r="O176" i="5"/>
  <c r="Q176" i="5" s="1"/>
  <c r="O272" i="5"/>
  <c r="X272" i="5"/>
  <c r="I180" i="5"/>
  <c r="J180" i="5"/>
  <c r="U180" i="5" s="1"/>
  <c r="N180" i="5"/>
  <c r="P180" i="5" s="1"/>
  <c r="AP180" i="5"/>
  <c r="AQ177" i="5"/>
  <c r="AR177" i="5" s="1"/>
  <c r="B182" i="5"/>
  <c r="B279" i="5"/>
  <c r="O82" i="5"/>
  <c r="S82" i="5"/>
  <c r="Q172" i="5"/>
  <c r="AB172" i="5"/>
  <c r="AP276" i="5"/>
  <c r="P276" i="5"/>
  <c r="V169" i="5"/>
  <c r="AC169" i="5"/>
  <c r="AE169" i="5" s="1"/>
  <c r="R169" i="5"/>
  <c r="S169" i="5" s="1"/>
  <c r="J178" i="5"/>
  <c r="U178" i="5" s="1"/>
  <c r="N178" i="5"/>
  <c r="P178" i="5" s="1"/>
  <c r="AP178" i="5"/>
  <c r="I178" i="5"/>
  <c r="C12" i="8" s="1"/>
  <c r="I12" i="8" s="1"/>
  <c r="AA272" i="5"/>
  <c r="O177" i="5"/>
  <c r="Q177" i="5" s="1"/>
  <c r="Q269" i="5"/>
  <c r="AB269" i="5"/>
  <c r="V174" i="5"/>
  <c r="R174" i="5"/>
  <c r="AQ273" i="5"/>
  <c r="AR273" i="5" s="1"/>
  <c r="U273" i="5"/>
  <c r="N179" i="5"/>
  <c r="P179" i="5" s="1"/>
  <c r="J179" i="5"/>
  <c r="U179" i="5" s="1"/>
  <c r="AP179" i="5"/>
  <c r="I179" i="5"/>
  <c r="O175" i="5"/>
  <c r="X175" i="5"/>
  <c r="AF175" i="5" s="1"/>
  <c r="P275" i="5"/>
  <c r="AP275" i="5"/>
  <c r="AQ274" i="5"/>
  <c r="AR274" i="5" s="1"/>
  <c r="U274" i="5"/>
  <c r="AQ272" i="5"/>
  <c r="U272" i="5"/>
  <c r="Z272" i="5"/>
  <c r="AS272" i="5"/>
  <c r="AP277" i="5"/>
  <c r="P277" i="5"/>
  <c r="O83" i="5"/>
  <c r="S83" i="5"/>
  <c r="V271" i="5"/>
  <c r="R271" i="5"/>
  <c r="S271" i="5" s="1"/>
  <c r="T271" i="5" s="1"/>
  <c r="AT175" i="5"/>
  <c r="AR172" i="5"/>
  <c r="AU172" i="5"/>
  <c r="AV172" i="5" s="1"/>
  <c r="U176" i="5"/>
  <c r="O81" i="5"/>
  <c r="S81" i="5"/>
  <c r="B181" i="5"/>
  <c r="B278" i="5"/>
  <c r="B280" i="5"/>
  <c r="B183" i="5"/>
  <c r="R270" i="5"/>
  <c r="V270" i="5"/>
  <c r="U177" i="5"/>
  <c r="R266" i="5"/>
  <c r="S266" i="5" s="1"/>
  <c r="V266" i="5"/>
  <c r="AC266" i="5"/>
  <c r="AE266" i="5" s="1"/>
  <c r="V173" i="5"/>
  <c r="R173" i="5"/>
  <c r="AS175" i="5"/>
  <c r="AQ175" i="5"/>
  <c r="Z175" i="5"/>
  <c r="O274" i="5"/>
  <c r="Q274" i="5" s="1"/>
  <c r="AR269" i="5"/>
  <c r="AU269" i="5"/>
  <c r="AV269" i="5" s="1"/>
  <c r="O273" i="5"/>
  <c r="Q273" i="5" s="1"/>
  <c r="K181" i="5"/>
  <c r="AP84" i="5"/>
  <c r="K183" i="5"/>
  <c r="AP86" i="5"/>
  <c r="K182" i="5"/>
  <c r="AP85" i="5"/>
  <c r="AA178" i="5"/>
  <c r="AQ82" i="5"/>
  <c r="AR82" i="5" s="1"/>
  <c r="AQ83" i="5"/>
  <c r="AR83" i="5" s="1"/>
  <c r="AT81" i="5"/>
  <c r="AQ81" i="5"/>
  <c r="AR81" i="5" s="1"/>
  <c r="AS81" i="5"/>
  <c r="U83" i="5"/>
  <c r="AA81" i="5"/>
  <c r="U82" i="5"/>
  <c r="K84" i="5"/>
  <c r="K86" i="5"/>
  <c r="K85" i="5"/>
  <c r="U81" i="5"/>
  <c r="Z81" i="5"/>
  <c r="I85" i="5"/>
  <c r="J85" i="5"/>
  <c r="I84" i="5"/>
  <c r="J84" i="5"/>
  <c r="I86" i="5"/>
  <c r="J86" i="5"/>
  <c r="AU78" i="5"/>
  <c r="AV78" i="5" s="1"/>
  <c r="AG72" i="5"/>
  <c r="P82" i="5"/>
  <c r="N84" i="5"/>
  <c r="B87" i="5"/>
  <c r="X81" i="5"/>
  <c r="P83" i="5"/>
  <c r="P81" i="5"/>
  <c r="T79" i="5"/>
  <c r="T80" i="5"/>
  <c r="Y75" i="5"/>
  <c r="AD75" i="5" s="1"/>
  <c r="T75" i="5"/>
  <c r="B89" i="5"/>
  <c r="N86" i="5"/>
  <c r="AF78" i="5"/>
  <c r="N85" i="5"/>
  <c r="B88" i="5"/>
  <c r="S173" i="5" l="1"/>
  <c r="T173" i="5" s="1"/>
  <c r="W173" i="5" s="1"/>
  <c r="T169" i="5"/>
  <c r="W169" i="5" s="1"/>
  <c r="Y169" i="5"/>
  <c r="AD169" i="5" s="1"/>
  <c r="AG169" i="5" s="1"/>
  <c r="AL178" i="5"/>
  <c r="V79" i="5"/>
  <c r="W79" i="5" s="1"/>
  <c r="F37" i="21"/>
  <c r="B33" i="21"/>
  <c r="AN178" i="5"/>
  <c r="W75" i="5"/>
  <c r="Q81" i="5"/>
  <c r="R81" i="5" s="1"/>
  <c r="W271" i="5"/>
  <c r="S174" i="5"/>
  <c r="T266" i="5"/>
  <c r="W266" i="5" s="1"/>
  <c r="Y266" i="5"/>
  <c r="AD266" i="5" s="1"/>
  <c r="AG166" i="5"/>
  <c r="E33" i="21" s="1"/>
  <c r="S270" i="5"/>
  <c r="T270" i="5" s="1"/>
  <c r="W270" i="5" s="1"/>
  <c r="AR176" i="5"/>
  <c r="Q82" i="5"/>
  <c r="R82" i="5" s="1"/>
  <c r="AB81" i="5"/>
  <c r="V80" i="5"/>
  <c r="W80" i="5" s="1"/>
  <c r="AL84" i="5"/>
  <c r="AL275" i="5"/>
  <c r="I35" i="21"/>
  <c r="H35" i="21"/>
  <c r="J35" i="21"/>
  <c r="G35" i="21"/>
  <c r="AK88" i="5"/>
  <c r="AJ88" i="5"/>
  <c r="AI88" i="5"/>
  <c r="AI87" i="5"/>
  <c r="AK87" i="5"/>
  <c r="AJ87" i="5"/>
  <c r="AK183" i="5"/>
  <c r="AJ183" i="5"/>
  <c r="AI183" i="5"/>
  <c r="AM84" i="5"/>
  <c r="AK278" i="5"/>
  <c r="AJ278" i="5"/>
  <c r="AI278" i="5"/>
  <c r="AN275" i="5"/>
  <c r="AC78" i="5"/>
  <c r="AE78" i="5" s="1"/>
  <c r="AK89" i="5"/>
  <c r="AJ89" i="5"/>
  <c r="AI89" i="5"/>
  <c r="AJ280" i="5"/>
  <c r="AI280" i="5"/>
  <c r="AK280" i="5"/>
  <c r="AK279" i="5"/>
  <c r="AJ279" i="5"/>
  <c r="AI279" i="5"/>
  <c r="AM275" i="5"/>
  <c r="AM178" i="5"/>
  <c r="AQ86" i="5"/>
  <c r="AR86" i="5" s="1"/>
  <c r="V78" i="5"/>
  <c r="AN84" i="5"/>
  <c r="AJ182" i="5"/>
  <c r="AK182" i="5"/>
  <c r="AI182" i="5"/>
  <c r="AK181" i="5"/>
  <c r="AI181" i="5"/>
  <c r="AJ181" i="5"/>
  <c r="Q83" i="5"/>
  <c r="R83" i="5" s="1"/>
  <c r="C34" i="21"/>
  <c r="AA275" i="5"/>
  <c r="O275" i="5"/>
  <c r="X275" i="5"/>
  <c r="R269" i="5"/>
  <c r="S269" i="5" s="1"/>
  <c r="V269" i="5"/>
  <c r="AC269" i="5"/>
  <c r="AE269" i="5" s="1"/>
  <c r="J182" i="5"/>
  <c r="U182" i="5" s="1"/>
  <c r="I182" i="5"/>
  <c r="N182" i="5"/>
  <c r="P182" i="5" s="1"/>
  <c r="AP182" i="5"/>
  <c r="Q272" i="5"/>
  <c r="AB272" i="5"/>
  <c r="N183" i="5"/>
  <c r="P183" i="5" s="1"/>
  <c r="AP183" i="5"/>
  <c r="I183" i="5"/>
  <c r="J183" i="5"/>
  <c r="B281" i="5"/>
  <c r="B184" i="5"/>
  <c r="O84" i="5"/>
  <c r="S84" i="5"/>
  <c r="R274" i="5"/>
  <c r="S274" i="5" s="1"/>
  <c r="T274" i="5" s="1"/>
  <c r="V274" i="5"/>
  <c r="P280" i="5"/>
  <c r="AP280" i="5"/>
  <c r="AT275" i="5"/>
  <c r="V177" i="5"/>
  <c r="R177" i="5"/>
  <c r="B282" i="5"/>
  <c r="B185" i="5"/>
  <c r="AP278" i="5"/>
  <c r="P278" i="5"/>
  <c r="U277" i="5"/>
  <c r="AQ277" i="5"/>
  <c r="AR277" i="5" s="1"/>
  <c r="AC172" i="5"/>
  <c r="AE172" i="5" s="1"/>
  <c r="R172" i="5"/>
  <c r="S172" i="5" s="1"/>
  <c r="T172" i="5" s="1"/>
  <c r="V172" i="5"/>
  <c r="V176" i="5"/>
  <c r="R176" i="5"/>
  <c r="I181" i="5"/>
  <c r="AP181" i="5"/>
  <c r="J181" i="5"/>
  <c r="U181" i="5" s="1"/>
  <c r="N181" i="5"/>
  <c r="P181" i="5" s="1"/>
  <c r="AB175" i="5"/>
  <c r="Q175" i="5"/>
  <c r="O86" i="5"/>
  <c r="S86" i="5"/>
  <c r="O85" i="5"/>
  <c r="S85" i="5"/>
  <c r="R273" i="5"/>
  <c r="V273" i="5"/>
  <c r="AU175" i="5"/>
  <c r="AV175" i="5" s="1"/>
  <c r="AR175" i="5"/>
  <c r="O178" i="5"/>
  <c r="X178" i="5"/>
  <c r="AF178" i="5" s="1"/>
  <c r="U276" i="5"/>
  <c r="AQ276" i="5"/>
  <c r="AR276" i="5" s="1"/>
  <c r="AQ180" i="5"/>
  <c r="AR180" i="5" s="1"/>
  <c r="O179" i="5"/>
  <c r="Q179" i="5" s="1"/>
  <c r="AT178" i="5"/>
  <c r="O180" i="5"/>
  <c r="Q180" i="5" s="1"/>
  <c r="O277" i="5"/>
  <c r="Q277" i="5" s="1"/>
  <c r="O276" i="5"/>
  <c r="Q276" i="5" s="1"/>
  <c r="B283" i="5"/>
  <c r="B186" i="5"/>
  <c r="AR272" i="5"/>
  <c r="AU272" i="5"/>
  <c r="AV272" i="5" s="1"/>
  <c r="AQ275" i="5"/>
  <c r="U275" i="5"/>
  <c r="AS275" i="5"/>
  <c r="Z275" i="5"/>
  <c r="AQ179" i="5"/>
  <c r="AR179" i="5" s="1"/>
  <c r="AQ178" i="5"/>
  <c r="Z178" i="5"/>
  <c r="AS178" i="5"/>
  <c r="P279" i="5"/>
  <c r="AP279" i="5"/>
  <c r="AF272" i="5"/>
  <c r="D36" i="21" s="1"/>
  <c r="K185" i="5"/>
  <c r="AP88" i="5"/>
  <c r="K186" i="5"/>
  <c r="AP89" i="5"/>
  <c r="K184" i="5"/>
  <c r="AP87" i="5"/>
  <c r="AA181" i="5"/>
  <c r="AQ85" i="5"/>
  <c r="AR85" i="5" s="1"/>
  <c r="AT84" i="5"/>
  <c r="AS84" i="5"/>
  <c r="AQ84" i="5"/>
  <c r="AR84" i="5" s="1"/>
  <c r="U85" i="5"/>
  <c r="U86" i="5"/>
  <c r="AA84" i="5"/>
  <c r="K88" i="5"/>
  <c r="K89" i="5"/>
  <c r="K87" i="5"/>
  <c r="U84" i="5"/>
  <c r="Z84" i="5"/>
  <c r="I89" i="5"/>
  <c r="J89" i="5"/>
  <c r="I88" i="5"/>
  <c r="J88" i="5"/>
  <c r="I87" i="5"/>
  <c r="J87" i="5"/>
  <c r="AU81" i="5"/>
  <c r="AV81" i="5" s="1"/>
  <c r="AG75" i="5"/>
  <c r="P85" i="5"/>
  <c r="T82" i="5"/>
  <c r="AF81" i="5"/>
  <c r="X84" i="5"/>
  <c r="T83" i="5"/>
  <c r="N88" i="5"/>
  <c r="B91" i="5"/>
  <c r="N89" i="5"/>
  <c r="B92" i="5"/>
  <c r="P84" i="5"/>
  <c r="Y78" i="5"/>
  <c r="AD78" i="5" s="1"/>
  <c r="T78" i="5"/>
  <c r="B90" i="5"/>
  <c r="N87" i="5"/>
  <c r="P86" i="5"/>
  <c r="W172" i="5" l="1"/>
  <c r="Y172" i="5"/>
  <c r="AD172" i="5" s="1"/>
  <c r="AG172" i="5" s="1"/>
  <c r="V81" i="5"/>
  <c r="AG266" i="5"/>
  <c r="E34" i="21" s="1"/>
  <c r="B34" i="21"/>
  <c r="W274" i="5"/>
  <c r="S273" i="5"/>
  <c r="T273" i="5" s="1"/>
  <c r="W273" i="5" s="1"/>
  <c r="S177" i="5"/>
  <c r="T177" i="5" s="1"/>
  <c r="W177" i="5" s="1"/>
  <c r="S176" i="5"/>
  <c r="T176" i="5" s="1"/>
  <c r="W176" i="5" s="1"/>
  <c r="T269" i="5"/>
  <c r="W269" i="5" s="1"/>
  <c r="Y269" i="5"/>
  <c r="AD269" i="5" s="1"/>
  <c r="AG269" i="5" s="1"/>
  <c r="T174" i="5"/>
  <c r="W174" i="5" s="1"/>
  <c r="V82" i="5"/>
  <c r="W82" i="5" s="1"/>
  <c r="W78" i="5"/>
  <c r="Q84" i="5"/>
  <c r="R84" i="5" s="1"/>
  <c r="V83" i="5"/>
  <c r="W83" i="5" s="1"/>
  <c r="AC81" i="5"/>
  <c r="AE81" i="5" s="1"/>
  <c r="AM181" i="5"/>
  <c r="Q86" i="5"/>
  <c r="R86" i="5" s="1"/>
  <c r="AB84" i="5"/>
  <c r="AL181" i="5"/>
  <c r="AN181" i="5"/>
  <c r="AM87" i="5"/>
  <c r="AL278" i="5"/>
  <c r="AN87" i="5"/>
  <c r="AM278" i="5"/>
  <c r="AL87" i="5"/>
  <c r="I36" i="21"/>
  <c r="H36" i="21"/>
  <c r="J36" i="21"/>
  <c r="G36" i="21"/>
  <c r="AJ90" i="5"/>
  <c r="AK90" i="5"/>
  <c r="AI90" i="5"/>
  <c r="AJ91" i="5"/>
  <c r="AK91" i="5"/>
  <c r="AI91" i="5"/>
  <c r="AK185" i="5"/>
  <c r="AJ185" i="5"/>
  <c r="AI185" i="5"/>
  <c r="Q85" i="5"/>
  <c r="R85" i="5" s="1"/>
  <c r="AK282" i="5"/>
  <c r="AJ282" i="5"/>
  <c r="AI282" i="5"/>
  <c r="AJ184" i="5"/>
  <c r="AK184" i="5"/>
  <c r="AI184" i="5"/>
  <c r="AJ186" i="5"/>
  <c r="AI186" i="5"/>
  <c r="AK186" i="5"/>
  <c r="AN278" i="5"/>
  <c r="AJ92" i="5"/>
  <c r="AK92" i="5"/>
  <c r="AI92" i="5"/>
  <c r="AK283" i="5"/>
  <c r="AI283" i="5"/>
  <c r="AJ283" i="5"/>
  <c r="AJ281" i="5"/>
  <c r="AI281" i="5"/>
  <c r="AK281" i="5"/>
  <c r="AT181" i="5"/>
  <c r="F38" i="21"/>
  <c r="C35" i="21"/>
  <c r="AF275" i="5"/>
  <c r="D37" i="21" s="1"/>
  <c r="AQ182" i="5"/>
  <c r="AR182" i="5" s="1"/>
  <c r="AQ183" i="5"/>
  <c r="AR183" i="5" s="1"/>
  <c r="AA278" i="5"/>
  <c r="O88" i="5"/>
  <c r="S88" i="5"/>
  <c r="U278" i="5"/>
  <c r="AQ278" i="5"/>
  <c r="AS278" i="5"/>
  <c r="Z278" i="5"/>
  <c r="AP281" i="5"/>
  <c r="P281" i="5"/>
  <c r="V277" i="5"/>
  <c r="R277" i="5"/>
  <c r="S277" i="5" s="1"/>
  <c r="T277" i="5" s="1"/>
  <c r="V175" i="5"/>
  <c r="AC175" i="5"/>
  <c r="AE175" i="5" s="1"/>
  <c r="R175" i="5"/>
  <c r="S175" i="5" s="1"/>
  <c r="O278" i="5"/>
  <c r="X278" i="5"/>
  <c r="U280" i="5"/>
  <c r="AQ280" i="5"/>
  <c r="AR280" i="5" s="1"/>
  <c r="Q275" i="5"/>
  <c r="AB275" i="5"/>
  <c r="O89" i="5"/>
  <c r="S89" i="5"/>
  <c r="AR178" i="5"/>
  <c r="AU178" i="5"/>
  <c r="AV178" i="5" s="1"/>
  <c r="N186" i="5"/>
  <c r="P186" i="5" s="1"/>
  <c r="AP186" i="5"/>
  <c r="I186" i="5"/>
  <c r="J186" i="5"/>
  <c r="U186" i="5" s="1"/>
  <c r="S183" i="5"/>
  <c r="O183" i="5"/>
  <c r="Q183" i="5" s="1"/>
  <c r="O182" i="5"/>
  <c r="Q182" i="5" s="1"/>
  <c r="B187" i="5"/>
  <c r="B284" i="5"/>
  <c r="B188" i="5"/>
  <c r="B285" i="5"/>
  <c r="U279" i="5"/>
  <c r="AQ279" i="5"/>
  <c r="AR279" i="5" s="1"/>
  <c r="K283" i="5"/>
  <c r="N283" i="5"/>
  <c r="P283" i="5" s="1"/>
  <c r="AP283" i="5"/>
  <c r="J283" i="5"/>
  <c r="I283" i="5"/>
  <c r="V180" i="5"/>
  <c r="R180" i="5"/>
  <c r="O279" i="5"/>
  <c r="Q279" i="5" s="1"/>
  <c r="Z181" i="5"/>
  <c r="AS181" i="5"/>
  <c r="AQ181" i="5"/>
  <c r="N185" i="5"/>
  <c r="P185" i="5" s="1"/>
  <c r="AP185" i="5"/>
  <c r="J185" i="5"/>
  <c r="U185" i="5" s="1"/>
  <c r="I185" i="5"/>
  <c r="U183" i="5"/>
  <c r="J282" i="5"/>
  <c r="K282" i="5"/>
  <c r="N282" i="5"/>
  <c r="P282" i="5" s="1"/>
  <c r="AP282" i="5"/>
  <c r="I282" i="5"/>
  <c r="O87" i="5"/>
  <c r="S87" i="5"/>
  <c r="V276" i="5"/>
  <c r="R276" i="5"/>
  <c r="V179" i="5"/>
  <c r="R179" i="5"/>
  <c r="Q178" i="5"/>
  <c r="AB178" i="5"/>
  <c r="X181" i="5"/>
  <c r="AF181" i="5" s="1"/>
  <c r="O181" i="5"/>
  <c r="O280" i="5"/>
  <c r="Q280" i="5" s="1"/>
  <c r="B189" i="5"/>
  <c r="B286" i="5"/>
  <c r="AR275" i="5"/>
  <c r="AU275" i="5"/>
  <c r="AV275" i="5" s="1"/>
  <c r="AT278" i="5"/>
  <c r="N184" i="5"/>
  <c r="P184" i="5" s="1"/>
  <c r="J184" i="5"/>
  <c r="U184" i="5" s="1"/>
  <c r="I184" i="5"/>
  <c r="AP184" i="5"/>
  <c r="V272" i="5"/>
  <c r="R272" i="5"/>
  <c r="S272" i="5" s="1"/>
  <c r="AC272" i="5"/>
  <c r="AE272" i="5" s="1"/>
  <c r="K187" i="5"/>
  <c r="AP90" i="5"/>
  <c r="K188" i="5"/>
  <c r="AP91" i="5"/>
  <c r="K189" i="5"/>
  <c r="AP92" i="5"/>
  <c r="AA184" i="5"/>
  <c r="AQ88" i="5"/>
  <c r="AR88" i="5" s="1"/>
  <c r="AQ89" i="5"/>
  <c r="AR89" i="5" s="1"/>
  <c r="AT87" i="5"/>
  <c r="AS87" i="5"/>
  <c r="AQ87" i="5"/>
  <c r="AR87" i="5" s="1"/>
  <c r="U88" i="5"/>
  <c r="U89" i="5"/>
  <c r="AA87" i="5"/>
  <c r="K91" i="5"/>
  <c r="U87" i="5"/>
  <c r="Z87" i="5"/>
  <c r="K90" i="5"/>
  <c r="K92" i="5"/>
  <c r="I90" i="5"/>
  <c r="J90" i="5"/>
  <c r="I92" i="5"/>
  <c r="J92" i="5"/>
  <c r="I91" i="5"/>
  <c r="J91" i="5"/>
  <c r="AU84" i="5"/>
  <c r="AV84" i="5" s="1"/>
  <c r="AG78" i="5"/>
  <c r="P87" i="5"/>
  <c r="P89" i="5"/>
  <c r="P88" i="5"/>
  <c r="T86" i="5"/>
  <c r="Y81" i="5"/>
  <c r="AD81" i="5" s="1"/>
  <c r="T81" i="5"/>
  <c r="N92" i="5"/>
  <c r="B95" i="5"/>
  <c r="B93" i="5"/>
  <c r="N90" i="5"/>
  <c r="T85" i="5"/>
  <c r="X87" i="5"/>
  <c r="AF84" i="5"/>
  <c r="N91" i="5"/>
  <c r="B94" i="5"/>
  <c r="V84" i="5" l="1"/>
  <c r="W81" i="5"/>
  <c r="E35" i="21"/>
  <c r="B35" i="21"/>
  <c r="Q88" i="5"/>
  <c r="R88" i="5" s="1"/>
  <c r="V86" i="5"/>
  <c r="W86" i="5" s="1"/>
  <c r="Q87" i="5"/>
  <c r="R87" i="5" s="1"/>
  <c r="V85" i="5"/>
  <c r="W85" i="5" s="1"/>
  <c r="AC84" i="5"/>
  <c r="AE84" i="5" s="1"/>
  <c r="AM281" i="5"/>
  <c r="S276" i="5"/>
  <c r="T276" i="5" s="1"/>
  <c r="W276" i="5" s="1"/>
  <c r="W277" i="5"/>
  <c r="T272" i="5"/>
  <c r="W272" i="5" s="1"/>
  <c r="Y272" i="5"/>
  <c r="AD272" i="5" s="1"/>
  <c r="AG272" i="5" s="1"/>
  <c r="S180" i="5"/>
  <c r="T180" i="5" s="1"/>
  <c r="W180" i="5" s="1"/>
  <c r="Y175" i="5"/>
  <c r="AD175" i="5" s="1"/>
  <c r="T175" i="5"/>
  <c r="W175" i="5" s="1"/>
  <c r="S179" i="5"/>
  <c r="AF278" i="5"/>
  <c r="D38" i="21" s="1"/>
  <c r="AL184" i="5"/>
  <c r="AM184" i="5"/>
  <c r="I37" i="21"/>
  <c r="H37" i="21"/>
  <c r="J37" i="21"/>
  <c r="G37" i="21"/>
  <c r="AI95" i="5"/>
  <c r="AK95" i="5"/>
  <c r="AJ95" i="5"/>
  <c r="AN184" i="5"/>
  <c r="AN281" i="5"/>
  <c r="AL281" i="5"/>
  <c r="AI94" i="5"/>
  <c r="AK94" i="5"/>
  <c r="AJ94" i="5"/>
  <c r="AI93" i="5"/>
  <c r="AJ93" i="5"/>
  <c r="AK93" i="5"/>
  <c r="AK285" i="5"/>
  <c r="AJ285" i="5"/>
  <c r="AI285" i="5"/>
  <c r="AL90" i="5"/>
  <c r="AI187" i="5"/>
  <c r="AJ187" i="5"/>
  <c r="AK187" i="5"/>
  <c r="AK286" i="5"/>
  <c r="AJ286" i="5"/>
  <c r="AI286" i="5"/>
  <c r="AK188" i="5"/>
  <c r="AJ188" i="5"/>
  <c r="AI188" i="5"/>
  <c r="AN90" i="5"/>
  <c r="AK189" i="5"/>
  <c r="AI189" i="5"/>
  <c r="AJ189" i="5"/>
  <c r="AI284" i="5"/>
  <c r="AK284" i="5"/>
  <c r="AJ284" i="5"/>
  <c r="AM90" i="5"/>
  <c r="AT184" i="5"/>
  <c r="F39" i="21"/>
  <c r="C36" i="21"/>
  <c r="AB87" i="5"/>
  <c r="Q89" i="5"/>
  <c r="R89" i="5" s="1"/>
  <c r="AC178" i="5"/>
  <c r="AE178" i="5" s="1"/>
  <c r="V178" i="5"/>
  <c r="R178" i="5"/>
  <c r="S178" i="5" s="1"/>
  <c r="O283" i="5"/>
  <c r="Q283" i="5" s="1"/>
  <c r="R183" i="5"/>
  <c r="T183" i="5" s="1"/>
  <c r="V183" i="5"/>
  <c r="B289" i="5"/>
  <c r="B192" i="5"/>
  <c r="V280" i="5"/>
  <c r="R280" i="5"/>
  <c r="S280" i="5" s="1"/>
  <c r="T280" i="5" s="1"/>
  <c r="AR181" i="5"/>
  <c r="AU181" i="5"/>
  <c r="AV181" i="5" s="1"/>
  <c r="AQ283" i="5"/>
  <c r="AR283" i="5" s="1"/>
  <c r="U283" i="5"/>
  <c r="I285" i="5"/>
  <c r="K285" i="5"/>
  <c r="AP285" i="5"/>
  <c r="J285" i="5"/>
  <c r="N285" i="5"/>
  <c r="P285" i="5" s="1"/>
  <c r="Q278" i="5"/>
  <c r="AB278" i="5"/>
  <c r="AR278" i="5"/>
  <c r="AU278" i="5"/>
  <c r="AV278" i="5" s="1"/>
  <c r="AT281" i="5"/>
  <c r="AP188" i="5"/>
  <c r="I188" i="5"/>
  <c r="N188" i="5"/>
  <c r="P188" i="5" s="1"/>
  <c r="J188" i="5"/>
  <c r="U188" i="5" s="1"/>
  <c r="AQ186" i="5"/>
  <c r="AR186" i="5" s="1"/>
  <c r="O281" i="5"/>
  <c r="X281" i="5"/>
  <c r="B191" i="5"/>
  <c r="B288" i="5"/>
  <c r="B190" i="5"/>
  <c r="B287" i="5"/>
  <c r="O91" i="5"/>
  <c r="S91" i="5"/>
  <c r="AQ282" i="5"/>
  <c r="AR282" i="5" s="1"/>
  <c r="U282" i="5"/>
  <c r="I284" i="5"/>
  <c r="AP284" i="5"/>
  <c r="J284" i="5"/>
  <c r="K284" i="5"/>
  <c r="N284" i="5"/>
  <c r="P284" i="5" s="1"/>
  <c r="O186" i="5"/>
  <c r="Q186" i="5" s="1"/>
  <c r="AB181" i="5"/>
  <c r="Q181" i="5"/>
  <c r="V279" i="5"/>
  <c r="R279" i="5"/>
  <c r="AA281" i="5"/>
  <c r="J187" i="5"/>
  <c r="U187" i="5" s="1"/>
  <c r="N187" i="5"/>
  <c r="P187" i="5" s="1"/>
  <c r="AP187" i="5"/>
  <c r="I187" i="5"/>
  <c r="R275" i="5"/>
  <c r="S275" i="5" s="1"/>
  <c r="B12" i="8" s="1"/>
  <c r="D12" i="8" s="1"/>
  <c r="V275" i="5"/>
  <c r="AC275" i="5"/>
  <c r="AE275" i="5" s="1"/>
  <c r="S184" i="5"/>
  <c r="X184" i="5"/>
  <c r="AF184" i="5" s="1"/>
  <c r="O184" i="5"/>
  <c r="O185" i="5"/>
  <c r="Q185" i="5" s="1"/>
  <c r="U281" i="5"/>
  <c r="AQ281" i="5"/>
  <c r="AS281" i="5"/>
  <c r="Z281" i="5"/>
  <c r="O92" i="5"/>
  <c r="S92" i="5"/>
  <c r="AQ184" i="5"/>
  <c r="Z184" i="5"/>
  <c r="AS184" i="5"/>
  <c r="AP286" i="5"/>
  <c r="K286" i="5"/>
  <c r="J286" i="5"/>
  <c r="N286" i="5"/>
  <c r="P286" i="5" s="1"/>
  <c r="I286" i="5"/>
  <c r="AQ185" i="5"/>
  <c r="AR185" i="5" s="1"/>
  <c r="R182" i="5"/>
  <c r="V182" i="5"/>
  <c r="O90" i="5"/>
  <c r="S90" i="5"/>
  <c r="I189" i="5"/>
  <c r="N189" i="5"/>
  <c r="P189" i="5" s="1"/>
  <c r="AP189" i="5"/>
  <c r="J189" i="5"/>
  <c r="O282" i="5"/>
  <c r="Q282" i="5" s="1"/>
  <c r="K191" i="5"/>
  <c r="AP94" i="5"/>
  <c r="K190" i="5"/>
  <c r="AP93" i="5"/>
  <c r="K192" i="5"/>
  <c r="AP95" i="5"/>
  <c r="AA187" i="5"/>
  <c r="AQ92" i="5"/>
  <c r="AR92" i="5" s="1"/>
  <c r="AT90" i="5"/>
  <c r="AQ91" i="5"/>
  <c r="AR91" i="5" s="1"/>
  <c r="AS90" i="5"/>
  <c r="AQ90" i="5"/>
  <c r="AR90" i="5" s="1"/>
  <c r="U91" i="5"/>
  <c r="U92" i="5"/>
  <c r="AA90" i="5"/>
  <c r="U90" i="5"/>
  <c r="Z90" i="5"/>
  <c r="K94" i="5"/>
  <c r="K93" i="5"/>
  <c r="K95" i="5"/>
  <c r="I94" i="5"/>
  <c r="J94" i="5"/>
  <c r="I95" i="5"/>
  <c r="J95" i="5"/>
  <c r="I93" i="5"/>
  <c r="J93" i="5"/>
  <c r="AU87" i="5"/>
  <c r="AV87" i="5" s="1"/>
  <c r="AG81" i="5"/>
  <c r="P90" i="5"/>
  <c r="X90" i="5"/>
  <c r="P92" i="5"/>
  <c r="T88" i="5"/>
  <c r="AF87" i="5"/>
  <c r="N95" i="5"/>
  <c r="P95" i="5" s="1"/>
  <c r="Y84" i="5"/>
  <c r="AD84" i="5" s="1"/>
  <c r="T84" i="5"/>
  <c r="P91" i="5"/>
  <c r="N94" i="5"/>
  <c r="T89" i="5"/>
  <c r="N93" i="5"/>
  <c r="S182" i="5" l="1"/>
  <c r="T182" i="5" s="1"/>
  <c r="W182" i="5" s="1"/>
  <c r="W84" i="5"/>
  <c r="AT284" i="5"/>
  <c r="V88" i="5"/>
  <c r="W88" i="5" s="1"/>
  <c r="F40" i="21"/>
  <c r="B36" i="21"/>
  <c r="V87" i="5"/>
  <c r="W280" i="5"/>
  <c r="T179" i="5"/>
  <c r="W179" i="5" s="1"/>
  <c r="S279" i="5"/>
  <c r="T279" i="5" s="1"/>
  <c r="W279" i="5" s="1"/>
  <c r="T275" i="5"/>
  <c r="W275" i="5" s="1"/>
  <c r="Y275" i="5"/>
  <c r="AD275" i="5" s="1"/>
  <c r="AG275" i="5" s="1"/>
  <c r="T178" i="5"/>
  <c r="W178" i="5" s="1"/>
  <c r="Y178" i="5"/>
  <c r="AD178" i="5" s="1"/>
  <c r="AG175" i="5"/>
  <c r="E36" i="21" s="1"/>
  <c r="Q90" i="5"/>
  <c r="R90" i="5" s="1"/>
  <c r="Q91" i="5"/>
  <c r="R91" i="5" s="1"/>
  <c r="AC87" i="5"/>
  <c r="AE87" i="5" s="1"/>
  <c r="AL284" i="5"/>
  <c r="V89" i="5"/>
  <c r="W89" i="5" s="1"/>
  <c r="AM187" i="5"/>
  <c r="AM93" i="5"/>
  <c r="AM96" i="5" s="1"/>
  <c r="J38" i="21"/>
  <c r="G38" i="21"/>
  <c r="H38" i="21"/>
  <c r="I38" i="21"/>
  <c r="AK191" i="5"/>
  <c r="AJ191" i="5"/>
  <c r="AI191" i="5"/>
  <c r="AL187" i="5"/>
  <c r="AN93" i="5"/>
  <c r="AN96" i="5" s="1"/>
  <c r="AJ192" i="5"/>
  <c r="AI192" i="5"/>
  <c r="AK192" i="5"/>
  <c r="AK287" i="5"/>
  <c r="AJ287" i="5"/>
  <c r="AI287" i="5"/>
  <c r="AM284" i="5"/>
  <c r="AJ96" i="5"/>
  <c r="AN187" i="5"/>
  <c r="AJ289" i="5"/>
  <c r="AI289" i="5"/>
  <c r="AK289" i="5"/>
  <c r="AA284" i="5"/>
  <c r="AK190" i="5"/>
  <c r="AJ190" i="5"/>
  <c r="AI190" i="5"/>
  <c r="AN284" i="5"/>
  <c r="AL93" i="5"/>
  <c r="AL96" i="5" s="1"/>
  <c r="AK96" i="5"/>
  <c r="AJ288" i="5"/>
  <c r="AI288" i="5"/>
  <c r="AK288" i="5"/>
  <c r="AI96" i="5"/>
  <c r="Q92" i="5"/>
  <c r="R92" i="5" s="1"/>
  <c r="C37" i="21"/>
  <c r="W183" i="5"/>
  <c r="AQ189" i="5"/>
  <c r="AR189" i="5" s="1"/>
  <c r="AT187" i="5"/>
  <c r="AB90" i="5"/>
  <c r="O95" i="5"/>
  <c r="S95" i="5"/>
  <c r="O286" i="5"/>
  <c r="Q286" i="5" s="1"/>
  <c r="AQ284" i="5"/>
  <c r="U284" i="5"/>
  <c r="AS284" i="5"/>
  <c r="Z284" i="5"/>
  <c r="I287" i="5"/>
  <c r="J287" i="5"/>
  <c r="K287" i="5"/>
  <c r="AP287" i="5"/>
  <c r="N287" i="5"/>
  <c r="P287" i="5" s="1"/>
  <c r="AP289" i="5"/>
  <c r="I289" i="5"/>
  <c r="J289" i="5"/>
  <c r="N289" i="5"/>
  <c r="P289" i="5" s="1"/>
  <c r="K289" i="5"/>
  <c r="O93" i="5"/>
  <c r="S93" i="5"/>
  <c r="S189" i="5"/>
  <c r="O189" i="5"/>
  <c r="Q189" i="5" s="1"/>
  <c r="J190" i="5"/>
  <c r="U190" i="5" s="1"/>
  <c r="AP190" i="5"/>
  <c r="N190" i="5"/>
  <c r="P190" i="5" s="1"/>
  <c r="I190" i="5"/>
  <c r="O94" i="5"/>
  <c r="S94" i="5"/>
  <c r="AQ286" i="5"/>
  <c r="AR286" i="5" s="1"/>
  <c r="U286" i="5"/>
  <c r="T184" i="5"/>
  <c r="X187" i="5"/>
  <c r="AF187" i="5" s="1"/>
  <c r="O187" i="5"/>
  <c r="R181" i="5"/>
  <c r="S181" i="5" s="1"/>
  <c r="V181" i="5"/>
  <c r="AC181" i="5"/>
  <c r="AE181" i="5" s="1"/>
  <c r="O284" i="5"/>
  <c r="X284" i="5"/>
  <c r="I288" i="5"/>
  <c r="J288" i="5"/>
  <c r="AP288" i="5"/>
  <c r="K288" i="5"/>
  <c r="N288" i="5"/>
  <c r="P288" i="5" s="1"/>
  <c r="AQ188" i="5"/>
  <c r="AR188" i="5" s="1"/>
  <c r="R278" i="5"/>
  <c r="S278" i="5" s="1"/>
  <c r="V278" i="5"/>
  <c r="AC278" i="5"/>
  <c r="AE278" i="5" s="1"/>
  <c r="Q184" i="5"/>
  <c r="AB184" i="5"/>
  <c r="AP191" i="5"/>
  <c r="J191" i="5"/>
  <c r="U191" i="5" s="1"/>
  <c r="I191" i="5"/>
  <c r="N191" i="5"/>
  <c r="P191" i="5" s="1"/>
  <c r="V282" i="5"/>
  <c r="R282" i="5"/>
  <c r="AR281" i="5"/>
  <c r="AU281" i="5"/>
  <c r="AV281" i="5" s="1"/>
  <c r="R186" i="5"/>
  <c r="V186" i="5"/>
  <c r="S188" i="5"/>
  <c r="O188" i="5"/>
  <c r="Q188" i="5" s="1"/>
  <c r="U285" i="5"/>
  <c r="AQ285" i="5"/>
  <c r="AR285" i="5" s="1"/>
  <c r="R283" i="5"/>
  <c r="S283" i="5" s="1"/>
  <c r="T283" i="5" s="1"/>
  <c r="V283" i="5"/>
  <c r="Z187" i="5"/>
  <c r="AS187" i="5"/>
  <c r="AQ187" i="5"/>
  <c r="U189" i="5"/>
  <c r="AF281" i="5"/>
  <c r="D39" i="21" s="1"/>
  <c r="Q281" i="5"/>
  <c r="AB281" i="5"/>
  <c r="AU184" i="5"/>
  <c r="AV184" i="5" s="1"/>
  <c r="AR184" i="5"/>
  <c r="V185" i="5"/>
  <c r="R185" i="5"/>
  <c r="O285" i="5"/>
  <c r="Q285" i="5" s="1"/>
  <c r="I192" i="5"/>
  <c r="C10" i="8" s="1"/>
  <c r="I10" i="8" s="1"/>
  <c r="N192" i="5"/>
  <c r="P192" i="5" s="1"/>
  <c r="J192" i="5"/>
  <c r="U192" i="5" s="1"/>
  <c r="AP192" i="5"/>
  <c r="K193" i="5"/>
  <c r="AA190" i="5"/>
  <c r="AQ95" i="5"/>
  <c r="AR95" i="5" s="1"/>
  <c r="AQ94" i="5"/>
  <c r="AR94" i="5" s="1"/>
  <c r="AT93" i="5"/>
  <c r="AT96" i="5" s="1"/>
  <c r="AP96" i="5"/>
  <c r="AQ93" i="5"/>
  <c r="AR93" i="5" s="1"/>
  <c r="AS93" i="5"/>
  <c r="AS96" i="5" s="1"/>
  <c r="U94" i="5"/>
  <c r="AA93" i="5"/>
  <c r="AA96" i="5" s="1"/>
  <c r="U93" i="5"/>
  <c r="Z93" i="5"/>
  <c r="Z96" i="5" s="1"/>
  <c r="K96" i="5"/>
  <c r="J96" i="5"/>
  <c r="U95" i="5"/>
  <c r="I96" i="5"/>
  <c r="AU90" i="5"/>
  <c r="AV90" i="5" s="1"/>
  <c r="AG84" i="5"/>
  <c r="T91" i="5"/>
  <c r="T92" i="5"/>
  <c r="X93" i="5"/>
  <c r="AF90" i="5"/>
  <c r="P93" i="5"/>
  <c r="P94" i="5"/>
  <c r="N96" i="5"/>
  <c r="Y87" i="5"/>
  <c r="AD87" i="5" s="1"/>
  <c r="T87" i="5"/>
  <c r="S186" i="5" l="1"/>
  <c r="T186" i="5" s="1"/>
  <c r="W186" i="5" s="1"/>
  <c r="S185" i="5"/>
  <c r="W87" i="5"/>
  <c r="T181" i="5"/>
  <c r="W181" i="5" s="1"/>
  <c r="Y181" i="5"/>
  <c r="AD181" i="5" s="1"/>
  <c r="AG181" i="5" s="1"/>
  <c r="F41" i="21"/>
  <c r="B37" i="21"/>
  <c r="V91" i="5"/>
  <c r="W91" i="5" s="1"/>
  <c r="AG178" i="5"/>
  <c r="E37" i="21" s="1"/>
  <c r="V92" i="5"/>
  <c r="W92" i="5" s="1"/>
  <c r="V90" i="5"/>
  <c r="W283" i="5"/>
  <c r="S282" i="5"/>
  <c r="T282" i="5" s="1"/>
  <c r="W282" i="5" s="1"/>
  <c r="T278" i="5"/>
  <c r="W278" i="5" s="1"/>
  <c r="Y278" i="5"/>
  <c r="AD278" i="5" s="1"/>
  <c r="Q94" i="5"/>
  <c r="R94" i="5" s="1"/>
  <c r="AF284" i="5"/>
  <c r="D40" i="21" s="1"/>
  <c r="AL190" i="5"/>
  <c r="AL193" i="5" s="1"/>
  <c r="AJ193" i="5"/>
  <c r="AN190" i="5"/>
  <c r="AN193" i="5" s="1"/>
  <c r="AL287" i="5"/>
  <c r="AL290" i="5" s="1"/>
  <c r="J39" i="21"/>
  <c r="G39" i="21"/>
  <c r="I39" i="21"/>
  <c r="H39" i="21"/>
  <c r="AM190" i="5"/>
  <c r="AM193" i="5" s="1"/>
  <c r="AM287" i="5"/>
  <c r="AM290" i="5" s="1"/>
  <c r="AK290" i="5"/>
  <c r="AN287" i="5"/>
  <c r="AN290" i="5" s="1"/>
  <c r="AC90" i="5"/>
  <c r="AE90" i="5" s="1"/>
  <c r="AI290" i="5"/>
  <c r="AK193" i="5"/>
  <c r="AJ290" i="5"/>
  <c r="AI193" i="5"/>
  <c r="AP193" i="5"/>
  <c r="C38" i="21"/>
  <c r="P193" i="5"/>
  <c r="Q284" i="5"/>
  <c r="AB284" i="5"/>
  <c r="K290" i="5"/>
  <c r="AT287" i="5"/>
  <c r="AT190" i="5"/>
  <c r="AT193" i="5" s="1"/>
  <c r="N290" i="5"/>
  <c r="AA287" i="5"/>
  <c r="AA290" i="5" s="1"/>
  <c r="R286" i="5"/>
  <c r="S286" i="5" s="1"/>
  <c r="T286" i="5" s="1"/>
  <c r="V286" i="5"/>
  <c r="AS190" i="5"/>
  <c r="AS193" i="5" s="1"/>
  <c r="AQ190" i="5"/>
  <c r="Z190" i="5"/>
  <c r="Z193" i="5" s="1"/>
  <c r="AQ289" i="5"/>
  <c r="U289" i="5"/>
  <c r="J290" i="5"/>
  <c r="U287" i="5"/>
  <c r="AQ287" i="5"/>
  <c r="Z287" i="5"/>
  <c r="Z290" i="5" s="1"/>
  <c r="AS287" i="5"/>
  <c r="AS290" i="5" s="1"/>
  <c r="V189" i="5"/>
  <c r="R189" i="5"/>
  <c r="T189" i="5" s="1"/>
  <c r="O289" i="5"/>
  <c r="I290" i="5"/>
  <c r="O287" i="5"/>
  <c r="X287" i="5"/>
  <c r="AQ192" i="5"/>
  <c r="J193" i="5"/>
  <c r="U193" i="5" s="1"/>
  <c r="R188" i="5"/>
  <c r="T188" i="5" s="1"/>
  <c r="V188" i="5"/>
  <c r="N193" i="5"/>
  <c r="AQ288" i="5"/>
  <c r="AR288" i="5" s="1"/>
  <c r="U288" i="5"/>
  <c r="O288" i="5"/>
  <c r="Q288" i="5" s="1"/>
  <c r="AR187" i="5"/>
  <c r="AU187" i="5"/>
  <c r="AV187" i="5" s="1"/>
  <c r="AC184" i="5"/>
  <c r="AE184" i="5" s="1"/>
  <c r="V184" i="5"/>
  <c r="W184" i="5" s="1"/>
  <c r="R184" i="5"/>
  <c r="S192" i="5"/>
  <c r="T192" i="5" s="1"/>
  <c r="O192" i="5"/>
  <c r="I193" i="5"/>
  <c r="R285" i="5"/>
  <c r="V285" i="5"/>
  <c r="S191" i="5"/>
  <c r="O191" i="5"/>
  <c r="Q191" i="5" s="1"/>
  <c r="Q187" i="5"/>
  <c r="AB187" i="5"/>
  <c r="V281" i="5"/>
  <c r="R281" i="5"/>
  <c r="S281" i="5" s="1"/>
  <c r="AC281" i="5"/>
  <c r="AE281" i="5" s="1"/>
  <c r="AQ191" i="5"/>
  <c r="AR191" i="5" s="1"/>
  <c r="S190" i="5"/>
  <c r="T190" i="5" s="1"/>
  <c r="X190" i="5"/>
  <c r="O190" i="5"/>
  <c r="P290" i="5"/>
  <c r="AR284" i="5"/>
  <c r="AU284" i="5"/>
  <c r="AV284" i="5" s="1"/>
  <c r="AA193" i="5"/>
  <c r="U96" i="5"/>
  <c r="AU93" i="5"/>
  <c r="AQ96" i="5"/>
  <c r="AR96" i="5" s="1"/>
  <c r="AG87" i="5"/>
  <c r="P96" i="5"/>
  <c r="Q93" i="5"/>
  <c r="R93" i="5" s="1"/>
  <c r="T94" i="5"/>
  <c r="Q95" i="5"/>
  <c r="R95" i="5" s="1"/>
  <c r="O96" i="5"/>
  <c r="Y90" i="5"/>
  <c r="AD90" i="5" s="1"/>
  <c r="T90" i="5"/>
  <c r="AF93" i="5"/>
  <c r="X96" i="5"/>
  <c r="AB93" i="5"/>
  <c r="Y184" i="5" l="1"/>
  <c r="AD184" i="5" s="1"/>
  <c r="T185" i="5"/>
  <c r="W185" i="5" s="1"/>
  <c r="B19" i="8"/>
  <c r="C11" i="8"/>
  <c r="I11" i="8" s="1"/>
  <c r="C9" i="8"/>
  <c r="I9" i="8" s="1"/>
  <c r="AG278" i="5"/>
  <c r="E38" i="21" s="1"/>
  <c r="B38" i="21"/>
  <c r="W90" i="5"/>
  <c r="W286" i="5"/>
  <c r="T281" i="5"/>
  <c r="W281" i="5" s="1"/>
  <c r="Y281" i="5"/>
  <c r="AD281" i="5" s="1"/>
  <c r="S285" i="5"/>
  <c r="T285" i="5" s="1"/>
  <c r="W285" i="5" s="1"/>
  <c r="C17" i="8"/>
  <c r="I17" i="8" s="1"/>
  <c r="C16" i="8"/>
  <c r="I16" i="8" s="1"/>
  <c r="C18" i="8"/>
  <c r="I18" i="8" s="1"/>
  <c r="C22" i="8"/>
  <c r="I22" i="8" s="1"/>
  <c r="C20" i="8"/>
  <c r="I20" i="8" s="1"/>
  <c r="C21" i="8"/>
  <c r="I21" i="8" s="1"/>
  <c r="C15" i="8"/>
  <c r="I15" i="8" s="1"/>
  <c r="C19" i="8"/>
  <c r="C23" i="8"/>
  <c r="V94" i="5"/>
  <c r="W94" i="5" s="1"/>
  <c r="J40" i="21"/>
  <c r="G40" i="21"/>
  <c r="I40" i="21"/>
  <c r="H40" i="21"/>
  <c r="AG184" i="5"/>
  <c r="C39" i="21"/>
  <c r="U290" i="5"/>
  <c r="W189" i="5"/>
  <c r="AR190" i="5"/>
  <c r="AU190" i="5"/>
  <c r="AB190" i="5"/>
  <c r="AB193" i="5" s="1"/>
  <c r="Q190" i="5"/>
  <c r="X193" i="5"/>
  <c r="AF193" i="5" s="1"/>
  <c r="AC187" i="5"/>
  <c r="AE187" i="5" s="1"/>
  <c r="R187" i="5"/>
  <c r="S187" i="5" s="1"/>
  <c r="V187" i="5"/>
  <c r="Q192" i="5"/>
  <c r="O193" i="5"/>
  <c r="W188" i="5"/>
  <c r="AR287" i="5"/>
  <c r="AU287" i="5"/>
  <c r="AF190" i="5"/>
  <c r="D41" i="21" s="1"/>
  <c r="Y190" i="5"/>
  <c r="S193" i="5"/>
  <c r="V288" i="5"/>
  <c r="R288" i="5"/>
  <c r="Q289" i="5"/>
  <c r="O290" i="5"/>
  <c r="V191" i="5"/>
  <c r="R191" i="5"/>
  <c r="T191" i="5" s="1"/>
  <c r="AR192" i="5"/>
  <c r="AQ193" i="5"/>
  <c r="AR193" i="5" s="1"/>
  <c r="AF287" i="5"/>
  <c r="X290" i="5"/>
  <c r="AR289" i="5"/>
  <c r="R284" i="5"/>
  <c r="S284" i="5" s="1"/>
  <c r="V284" i="5"/>
  <c r="AC284" i="5"/>
  <c r="AE284" i="5" s="1"/>
  <c r="Q287" i="5"/>
  <c r="AB287" i="5"/>
  <c r="AB290" i="5" s="1"/>
  <c r="R96" i="5"/>
  <c r="V93" i="5"/>
  <c r="T93" i="5"/>
  <c r="AV93" i="5"/>
  <c r="AU96" i="5"/>
  <c r="AV96" i="5" s="1"/>
  <c r="AG90" i="5"/>
  <c r="AB96" i="5"/>
  <c r="AC93" i="5"/>
  <c r="AC96" i="5" s="1"/>
  <c r="V95" i="5"/>
  <c r="Q96" i="5"/>
  <c r="V96" i="5" s="1"/>
  <c r="AF96" i="5"/>
  <c r="C4" i="8"/>
  <c r="T187" i="5" l="1"/>
  <c r="W187" i="5" s="1"/>
  <c r="Y187" i="5"/>
  <c r="AD187" i="5" s="1"/>
  <c r="AG187" i="5" s="1"/>
  <c r="AG281" i="5"/>
  <c r="E39" i="21" s="1"/>
  <c r="B39" i="21"/>
  <c r="T284" i="5"/>
  <c r="W284" i="5" s="1"/>
  <c r="Y284" i="5"/>
  <c r="AD284" i="5" s="1"/>
  <c r="S288" i="5"/>
  <c r="I19" i="8"/>
  <c r="D19" i="8"/>
  <c r="I23" i="8"/>
  <c r="B17" i="8"/>
  <c r="D17" i="8" s="1"/>
  <c r="T193" i="5"/>
  <c r="B20" i="8"/>
  <c r="D20" i="8" s="1"/>
  <c r="B21" i="8"/>
  <c r="D21" i="8" s="1"/>
  <c r="B22" i="8"/>
  <c r="D22" i="8" s="1"/>
  <c r="J10" i="21"/>
  <c r="H10" i="21"/>
  <c r="G10" i="21"/>
  <c r="I10" i="21"/>
  <c r="C40" i="21"/>
  <c r="AD190" i="5"/>
  <c r="B41" i="21" s="1"/>
  <c r="W191" i="5"/>
  <c r="AC190" i="5"/>
  <c r="R190" i="5"/>
  <c r="V190" i="5"/>
  <c r="W190" i="5" s="1"/>
  <c r="R289" i="5"/>
  <c r="S289" i="5" s="1"/>
  <c r="B10" i="8" s="1"/>
  <c r="D10" i="8" s="1"/>
  <c r="V289" i="5"/>
  <c r="Q290" i="5"/>
  <c r="V290" i="5" s="1"/>
  <c r="AV287" i="5"/>
  <c r="AF290" i="5"/>
  <c r="D10" i="21" s="1"/>
  <c r="C6" i="8"/>
  <c r="I6" i="8" s="1"/>
  <c r="R192" i="5"/>
  <c r="V192" i="5"/>
  <c r="W192" i="5" s="1"/>
  <c r="Q193" i="5"/>
  <c r="V193" i="5" s="1"/>
  <c r="AV190" i="5"/>
  <c r="AU193" i="5"/>
  <c r="AV193" i="5" s="1"/>
  <c r="C5" i="8"/>
  <c r="I5" i="8" s="1"/>
  <c r="V287" i="5"/>
  <c r="R287" i="5"/>
  <c r="S287" i="5" s="1"/>
  <c r="B11" i="8" s="1"/>
  <c r="D11" i="8" s="1"/>
  <c r="AC287" i="5"/>
  <c r="W93" i="5"/>
  <c r="AE93" i="5"/>
  <c r="AE96" i="5"/>
  <c r="S96" i="5"/>
  <c r="T96" i="5" s="1"/>
  <c r="W96" i="5" s="1"/>
  <c r="T95" i="5"/>
  <c r="W95" i="5" s="1"/>
  <c r="Y93" i="5"/>
  <c r="I4" i="8"/>
  <c r="Y193" i="5" l="1"/>
  <c r="AD193" i="5" s="1"/>
  <c r="B15" i="8"/>
  <c r="D15" i="8" s="1"/>
  <c r="T289" i="5"/>
  <c r="W289" i="5" s="1"/>
  <c r="B23" i="8"/>
  <c r="D23" i="8" s="1"/>
  <c r="B18" i="8"/>
  <c r="D18" i="8" s="1"/>
  <c r="AG284" i="5"/>
  <c r="E40" i="21" s="1"/>
  <c r="B40" i="21"/>
  <c r="W193" i="5"/>
  <c r="B16" i="8"/>
  <c r="D16" i="8" s="1"/>
  <c r="T288" i="5"/>
  <c r="W288" i="5" s="1"/>
  <c r="S290" i="5"/>
  <c r="T287" i="5"/>
  <c r="W287" i="5" s="1"/>
  <c r="Y287" i="5"/>
  <c r="J41" i="21"/>
  <c r="I41" i="21"/>
  <c r="G41" i="21"/>
  <c r="H41" i="21"/>
  <c r="R290" i="5"/>
  <c r="AE287" i="5"/>
  <c r="AC290" i="5"/>
  <c r="AE290" i="5" s="1"/>
  <c r="R193" i="5"/>
  <c r="AE190" i="5"/>
  <c r="AC193" i="5"/>
  <c r="AE193" i="5" s="1"/>
  <c r="Y96" i="5"/>
  <c r="AD93" i="5"/>
  <c r="AG193" i="5" l="1"/>
  <c r="T290" i="5"/>
  <c r="W290" i="5" s="1"/>
  <c r="B9" i="8"/>
  <c r="D9" i="8" s="1"/>
  <c r="Y290" i="5"/>
  <c r="AD290" i="5" s="1"/>
  <c r="AD287" i="5"/>
  <c r="AG287" i="5" s="1"/>
  <c r="AG190" i="5"/>
  <c r="E41" i="21" s="1"/>
  <c r="C41" i="21"/>
  <c r="C10" i="21"/>
  <c r="B5" i="8"/>
  <c r="D5" i="8" s="1"/>
  <c r="AG93" i="5"/>
  <c r="B4" i="8"/>
  <c r="D4" i="8" s="1"/>
  <c r="AD96" i="5"/>
  <c r="AG290" i="5" l="1"/>
  <c r="E10" i="21" s="1"/>
  <c r="B10" i="21"/>
  <c r="B6" i="8"/>
  <c r="D6" i="8" s="1"/>
  <c r="AG96" i="5"/>
  <c r="L3" i="26" l="1"/>
  <c r="AP199" i="5" l="1"/>
  <c r="AQ199" i="5" s="1"/>
  <c r="AP197" i="5"/>
  <c r="AT197" i="5" l="1"/>
  <c r="AT290" i="5" s="1"/>
  <c r="AP290" i="5"/>
  <c r="F10" i="21" s="1"/>
  <c r="AQ197" i="5"/>
  <c r="AR197" i="5" s="1"/>
  <c r="F11" i="21"/>
  <c r="AR199" i="5"/>
  <c r="AQ290" i="5" l="1"/>
  <c r="AR290" i="5" s="1"/>
  <c r="AU197" i="5"/>
  <c r="AV197" i="5" s="1"/>
  <c r="AU290" i="5" l="1"/>
  <c r="AV290" i="5" s="1"/>
</calcChain>
</file>

<file path=xl/sharedStrings.xml><?xml version="1.0" encoding="utf-8"?>
<sst xmlns="http://schemas.openxmlformats.org/spreadsheetml/2006/main" count="3290" uniqueCount="579">
  <si>
    <t>Date</t>
  </si>
  <si>
    <t>Nature of DT</t>
  </si>
  <si>
    <t>Instances</t>
  </si>
  <si>
    <t>Downtime (min)</t>
  </si>
  <si>
    <t>Detail/Reasons</t>
  </si>
  <si>
    <t>Total</t>
  </si>
  <si>
    <t>Availability %</t>
  </si>
  <si>
    <t>Web break- Electrical</t>
  </si>
  <si>
    <t>Web break- Process</t>
  </si>
  <si>
    <t>Electrical unplanned</t>
  </si>
  <si>
    <t>Mechanical unplanned</t>
  </si>
  <si>
    <t>Planned stoppage</t>
  </si>
  <si>
    <t>Cattegory</t>
  </si>
  <si>
    <t>Shift</t>
  </si>
  <si>
    <t>A</t>
  </si>
  <si>
    <t>B</t>
  </si>
  <si>
    <t>C</t>
  </si>
  <si>
    <t>Technical unplanned</t>
  </si>
  <si>
    <t>Process unplanned</t>
  </si>
  <si>
    <t>Quality %</t>
  </si>
  <si>
    <t>Operator</t>
  </si>
  <si>
    <t>Performance %</t>
  </si>
  <si>
    <t>Technical planned</t>
  </si>
  <si>
    <t>Planned maintenance</t>
  </si>
  <si>
    <t>Web break- Mechanical</t>
  </si>
  <si>
    <t>Power house unplanned</t>
  </si>
  <si>
    <t>OEE %</t>
  </si>
  <si>
    <t>MTD</t>
  </si>
  <si>
    <t>Setting changes</t>
  </si>
  <si>
    <t>Quaity %</t>
  </si>
  <si>
    <t>Total DT</t>
  </si>
  <si>
    <t>Availability%</t>
  </si>
  <si>
    <t>Machine</t>
  </si>
  <si>
    <t>Film</t>
  </si>
  <si>
    <t>Speed (m/min)</t>
  </si>
  <si>
    <t>Machine:</t>
  </si>
  <si>
    <t>Production hours/day</t>
  </si>
  <si>
    <t>Available hours/ day</t>
  </si>
  <si>
    <t>J</t>
  </si>
  <si>
    <t>K</t>
  </si>
  <si>
    <t>L</t>
  </si>
  <si>
    <t>M</t>
  </si>
  <si>
    <t>N</t>
  </si>
  <si>
    <t>O</t>
  </si>
  <si>
    <t>P</t>
  </si>
  <si>
    <t>OEE</t>
  </si>
  <si>
    <t>Num</t>
  </si>
  <si>
    <t>Sum</t>
  </si>
  <si>
    <t>Technical Unplanned DT</t>
  </si>
  <si>
    <t>Total Technical DT</t>
  </si>
  <si>
    <t>Total Process DT</t>
  </si>
  <si>
    <t>Downtime Description</t>
  </si>
  <si>
    <t>DT (Hr)</t>
  </si>
  <si>
    <t>DT (%)</t>
  </si>
  <si>
    <t>No. of Days</t>
  </si>
  <si>
    <t>Ramp time (min)</t>
  </si>
  <si>
    <t>Month:</t>
  </si>
  <si>
    <t>BS2Z-15</t>
  </si>
  <si>
    <t>B1S2Z-15</t>
  </si>
  <si>
    <t>B1S2Z-BS-15</t>
  </si>
  <si>
    <t>B1S2Z-15(UB)</t>
  </si>
  <si>
    <t>B1S2Z-15(HB)</t>
  </si>
  <si>
    <t>B1S2Z-18</t>
  </si>
  <si>
    <t>B1S2Z-BS-18</t>
  </si>
  <si>
    <t>B1S2Z-BS-18(HB)</t>
  </si>
  <si>
    <t>B1S2Z-20</t>
  </si>
  <si>
    <t>B1S2Z-30</t>
  </si>
  <si>
    <t>B1S2Z-40</t>
  </si>
  <si>
    <t>TEAM</t>
  </si>
  <si>
    <t>Team</t>
  </si>
  <si>
    <t>TEAM PERFORMANCE</t>
  </si>
  <si>
    <t>Target Production (m)</t>
  </si>
  <si>
    <t>Actual production (m)</t>
  </si>
  <si>
    <t>Target waste %</t>
  </si>
  <si>
    <t>Actual Waste (Kgs)</t>
  </si>
  <si>
    <t>Achieved waste %</t>
  </si>
  <si>
    <t>Rejection %</t>
  </si>
  <si>
    <t>Micron</t>
  </si>
  <si>
    <t>Day wise waste %</t>
  </si>
  <si>
    <t>Input/day</t>
  </si>
  <si>
    <t>Waste/day</t>
  </si>
  <si>
    <t>Production/day</t>
  </si>
  <si>
    <t>Production- Tons</t>
  </si>
  <si>
    <t>Group</t>
  </si>
  <si>
    <t>Metallized</t>
  </si>
  <si>
    <t>Metallized BS HB</t>
  </si>
  <si>
    <t>Metallized BS</t>
  </si>
  <si>
    <t>DOWNTIME DETAILS</t>
  </si>
  <si>
    <t>Planned Maintenance DT</t>
  </si>
  <si>
    <t>Total Input (m)</t>
  </si>
  <si>
    <t>Metallized UB</t>
  </si>
  <si>
    <t>Roll#</t>
  </si>
  <si>
    <t>PRODUCTION DATA</t>
  </si>
  <si>
    <t>IDLE TIME DETAILS</t>
  </si>
  <si>
    <t>Web size (mm)</t>
  </si>
  <si>
    <t>Actual production as per software</t>
  </si>
  <si>
    <t>Setting change time (min)</t>
  </si>
  <si>
    <t>Planned shutdown</t>
  </si>
  <si>
    <t>Order unavailability</t>
  </si>
  <si>
    <t>Holiday</t>
  </si>
  <si>
    <t>Others</t>
  </si>
  <si>
    <t>Total time/shift</t>
  </si>
  <si>
    <t>Idle time</t>
  </si>
  <si>
    <t xml:space="preserve">Available time </t>
  </si>
  <si>
    <t>DT</t>
  </si>
  <si>
    <t>OPERATOR PERFORMANCE</t>
  </si>
  <si>
    <t>CUSTOMER COMPLAINTS</t>
  </si>
  <si>
    <t>Countermeasures</t>
  </si>
  <si>
    <t>S. No.</t>
  </si>
  <si>
    <t>Responsible Operator</t>
  </si>
  <si>
    <t>Responsible Team</t>
  </si>
  <si>
    <t>Complaint Reference #</t>
  </si>
  <si>
    <t>Customer Name</t>
  </si>
  <si>
    <t>Dispatched Quantity (kg)</t>
  </si>
  <si>
    <t>Problematic Quantity (kg)</t>
  </si>
  <si>
    <t>Nature of Complaint</t>
  </si>
  <si>
    <t>Root Cause Analysis</t>
  </si>
  <si>
    <t>No. of complaints</t>
  </si>
  <si>
    <t xml:space="preserve">Complaint % </t>
  </si>
  <si>
    <t>MACHINE PERFORMANCE</t>
  </si>
  <si>
    <t>Process Downtime %</t>
  </si>
  <si>
    <t>Technical Downtime %</t>
  </si>
  <si>
    <t>Process Unplanned DT (h)</t>
  </si>
  <si>
    <t>Technical Unplanned DT (h)</t>
  </si>
  <si>
    <t>Planned Maintenance DT (h)</t>
  </si>
  <si>
    <t>Total DT (h)</t>
  </si>
  <si>
    <t>DT %</t>
  </si>
  <si>
    <t>Available time (h)</t>
  </si>
  <si>
    <t>Electrical Unplanned DT</t>
  </si>
  <si>
    <t>Planned Stoppage</t>
  </si>
  <si>
    <t>Powerhouse Unplanned DT</t>
  </si>
  <si>
    <t>Mechanical Unplanned DT</t>
  </si>
  <si>
    <t>DAY WISE DOWNTIME</t>
  </si>
  <si>
    <t>K4000</t>
  </si>
  <si>
    <t>K5000-2</t>
  </si>
  <si>
    <t>K5000-4</t>
  </si>
  <si>
    <t>Boat change (min)</t>
  </si>
  <si>
    <t>Idle time benchmarks</t>
  </si>
  <si>
    <t>Activity</t>
  </si>
  <si>
    <t>Roll change</t>
  </si>
  <si>
    <t>Splicing/inching</t>
  </si>
  <si>
    <t>Spacer setting/chamber closing</t>
  </si>
  <si>
    <t>Shield cleaning</t>
  </si>
  <si>
    <t>Vacuum</t>
  </si>
  <si>
    <t>Opening time after metallization/venting</t>
  </si>
  <si>
    <t>k5000-4</t>
  </si>
  <si>
    <t>Roll length In (m)</t>
  </si>
  <si>
    <t>Roll length Out (m)</t>
  </si>
  <si>
    <t>Roll change instances</t>
  </si>
  <si>
    <t>Downtime (Hr)</t>
  </si>
  <si>
    <t>Roll change time+vacuum time (min)</t>
  </si>
  <si>
    <t>K5000-4 (AlOx/Alubond)</t>
  </si>
  <si>
    <t>Roll balanced length (m)</t>
  </si>
  <si>
    <t>Remarks</t>
  </si>
  <si>
    <t>Input Roll weight (kg)</t>
  </si>
  <si>
    <t>Ouput Roll weight (kg)</t>
  </si>
  <si>
    <t>Waste (kg)</t>
  </si>
  <si>
    <t>Boat change instances</t>
  </si>
  <si>
    <t>SS Rejection due to metallizer (Kg)</t>
  </si>
  <si>
    <t>Total input (kg)</t>
  </si>
  <si>
    <t>Rejection (Kg)</t>
  </si>
  <si>
    <t>Actual Input/day (m)</t>
  </si>
  <si>
    <t>Target Input/day (m)</t>
  </si>
  <si>
    <t>Quality rejection/day (kg)</t>
  </si>
  <si>
    <t>Actual Input/day (kg)</t>
  </si>
  <si>
    <t>Production time</t>
  </si>
  <si>
    <t>Production (Kgs)</t>
  </si>
  <si>
    <t>Waste %</t>
  </si>
  <si>
    <t>Nizam</t>
  </si>
  <si>
    <t>Manzar</t>
  </si>
  <si>
    <t>Abdul Sami</t>
  </si>
  <si>
    <t>Kamran</t>
  </si>
  <si>
    <t>Zubair</t>
  </si>
  <si>
    <t>Zaheer</t>
  </si>
  <si>
    <t>Hammad</t>
  </si>
  <si>
    <t>Sikander Hayat</t>
  </si>
  <si>
    <t>Asif Shah</t>
  </si>
  <si>
    <t>Total Downtime %</t>
  </si>
  <si>
    <t>Process Planned</t>
  </si>
  <si>
    <t>Cleaning</t>
  </si>
  <si>
    <t>Metallizer</t>
  </si>
  <si>
    <t>Machine speeds</t>
  </si>
  <si>
    <t>K 4000</t>
  </si>
  <si>
    <t>K 5000-2</t>
  </si>
  <si>
    <t>K 5000-4</t>
  </si>
  <si>
    <t>Run time</t>
  </si>
  <si>
    <t>Day process DT</t>
  </si>
  <si>
    <t>Shift Process DT</t>
  </si>
  <si>
    <t>Shift technical DT</t>
  </si>
  <si>
    <t>Day technical DT</t>
  </si>
  <si>
    <t>Shift planned maint DT</t>
  </si>
  <si>
    <t>Day Planned Maint DT</t>
  </si>
  <si>
    <t>Planned Maintenance DT %</t>
  </si>
  <si>
    <t>CB1S2Z-25</t>
  </si>
  <si>
    <t>CB1S2Z-20</t>
  </si>
  <si>
    <t>CPP Metallized</t>
  </si>
  <si>
    <t>Umair Ali</t>
  </si>
  <si>
    <t>Ali Ahmed</t>
  </si>
  <si>
    <t>Ahmed Ali</t>
  </si>
  <si>
    <t>Dileep Kumar</t>
  </si>
  <si>
    <t>Hamza Shaikh</t>
  </si>
  <si>
    <t>Start time</t>
  </si>
  <si>
    <t>End time</t>
  </si>
  <si>
    <t>Material not available</t>
  </si>
  <si>
    <t>Oxygen Cylinder Empty</t>
  </si>
  <si>
    <t>M060421001</t>
  </si>
  <si>
    <t>Trial Roll wrinkle at edge</t>
  </si>
  <si>
    <t>M060421002</t>
  </si>
  <si>
    <t>M060421003</t>
  </si>
  <si>
    <t>next shift</t>
  </si>
  <si>
    <t>M060421004</t>
  </si>
  <si>
    <t>Core change roll same</t>
  </si>
  <si>
    <t>M060421005</t>
  </si>
  <si>
    <t>M060421006</t>
  </si>
  <si>
    <t>M060421007</t>
  </si>
  <si>
    <t>M060421008</t>
  </si>
  <si>
    <t>3 time web break from bottom hard winding and due to one shaft use for cpp20</t>
  </si>
  <si>
    <t>web break one  time due to damage roll</t>
  </si>
  <si>
    <t>M060421009</t>
  </si>
  <si>
    <t>M060421010</t>
  </si>
  <si>
    <t>M060421011</t>
  </si>
  <si>
    <t>M060421012</t>
  </si>
  <si>
    <t>M060421013</t>
  </si>
  <si>
    <t>M060421014</t>
  </si>
  <si>
    <t>M060421015</t>
  </si>
  <si>
    <t>M060421016</t>
  </si>
  <si>
    <t>M060421017</t>
  </si>
  <si>
    <t>M060421018</t>
  </si>
  <si>
    <t>web break one time</t>
  </si>
  <si>
    <t>web break 3 time</t>
  </si>
  <si>
    <t>Stainer Chocked</t>
  </si>
  <si>
    <t>Power house instruction</t>
  </si>
  <si>
    <t>M060421019</t>
  </si>
  <si>
    <t>M060421020</t>
  </si>
  <si>
    <t>M060421021</t>
  </si>
  <si>
    <t>M060421022</t>
  </si>
  <si>
    <t>M060421023</t>
  </si>
  <si>
    <t>M060421024</t>
  </si>
  <si>
    <t>M060421025</t>
  </si>
  <si>
    <t>M060421026</t>
  </si>
  <si>
    <t>M060421027</t>
  </si>
  <si>
    <t>M060421028</t>
  </si>
  <si>
    <t>M060421029</t>
  </si>
  <si>
    <t>M060421030</t>
  </si>
  <si>
    <t>M060421031</t>
  </si>
  <si>
    <t>OTR Result was in process</t>
  </si>
  <si>
    <t>IO fault 16 no. boat trip</t>
  </si>
  <si>
    <t>PSU C fault</t>
  </si>
  <si>
    <t>wire feed problem</t>
  </si>
  <si>
    <t xml:space="preserve">IO fault </t>
  </si>
  <si>
    <t>crane bust at k5-2</t>
  </si>
  <si>
    <t>unwind drive fault VV2 alaram</t>
  </si>
  <si>
    <t>web break process</t>
  </si>
  <si>
    <t>Boat 29 not working</t>
  </si>
  <si>
    <t>web break process DTR 2</t>
  </si>
  <si>
    <t>M060421032</t>
  </si>
  <si>
    <t>M060421033</t>
  </si>
  <si>
    <t>M060421034</t>
  </si>
  <si>
    <t>M060421035</t>
  </si>
  <si>
    <t>M060421036</t>
  </si>
  <si>
    <t>M060421037</t>
  </si>
  <si>
    <t>M060421038</t>
  </si>
  <si>
    <t>M060421039</t>
  </si>
  <si>
    <t>M060421040</t>
  </si>
  <si>
    <t>M060421041</t>
  </si>
  <si>
    <t>M060421042</t>
  </si>
  <si>
    <t>M060421043</t>
  </si>
  <si>
    <t>M060421044</t>
  </si>
  <si>
    <t>M060421045</t>
  </si>
  <si>
    <t>M060421046</t>
  </si>
  <si>
    <t>M060421047</t>
  </si>
  <si>
    <t>M040421001</t>
  </si>
  <si>
    <t>M040421002</t>
  </si>
  <si>
    <t>M040421003</t>
  </si>
  <si>
    <t>M040421004</t>
  </si>
  <si>
    <t>M040421005</t>
  </si>
  <si>
    <t>M040421006</t>
  </si>
  <si>
    <t>web break process plain film</t>
  </si>
  <si>
    <t>M040421007</t>
  </si>
  <si>
    <t>M040421008</t>
  </si>
  <si>
    <t>M040421009</t>
  </si>
  <si>
    <t>M040421010</t>
  </si>
  <si>
    <t>M040421011</t>
  </si>
  <si>
    <t>M060421048</t>
  </si>
  <si>
    <t>M060421049</t>
  </si>
  <si>
    <t>M060421050</t>
  </si>
  <si>
    <t>M060421051</t>
  </si>
  <si>
    <t>M060421052</t>
  </si>
  <si>
    <t>M060421053</t>
  </si>
  <si>
    <t>M060421054</t>
  </si>
  <si>
    <t>M060421055</t>
  </si>
  <si>
    <t>M060421056</t>
  </si>
  <si>
    <t>M060421057</t>
  </si>
  <si>
    <t>M060421058</t>
  </si>
  <si>
    <t>M060421059</t>
  </si>
  <si>
    <t>M060421060</t>
  </si>
  <si>
    <t>power house working on engine</t>
  </si>
  <si>
    <t>lay arm problem</t>
  </si>
  <si>
    <t>M060421061</t>
  </si>
  <si>
    <t>M060421062</t>
  </si>
  <si>
    <t>M060421063</t>
  </si>
  <si>
    <t>M060421064</t>
  </si>
  <si>
    <t>M060421065</t>
  </si>
  <si>
    <t>M060421066</t>
  </si>
  <si>
    <t>M060421067</t>
  </si>
  <si>
    <t>M060421068</t>
  </si>
  <si>
    <t>PM</t>
  </si>
  <si>
    <t>Cycle stop due to trim variation,mother roll core slip</t>
  </si>
  <si>
    <t>web break from joiny,hard winding</t>
  </si>
  <si>
    <t>M040421012</t>
  </si>
  <si>
    <t>M040421013</t>
  </si>
  <si>
    <t>M040421014</t>
  </si>
  <si>
    <t>M040421015</t>
  </si>
  <si>
    <t>M040421016</t>
  </si>
  <si>
    <t>web break</t>
  </si>
  <si>
    <t>M060421069</t>
  </si>
  <si>
    <t>M060421070</t>
  </si>
  <si>
    <t>M060421071</t>
  </si>
  <si>
    <t>M060421072</t>
  </si>
  <si>
    <t>M060421073</t>
  </si>
  <si>
    <t>M060421074</t>
  </si>
  <si>
    <t>M060421075</t>
  </si>
  <si>
    <t>M060421076</t>
  </si>
  <si>
    <t>M060421077</t>
  </si>
  <si>
    <t>M060421078</t>
  </si>
  <si>
    <t>web break from joiny,hard winding from previous shift</t>
  </si>
  <si>
    <t>Shutter sensor change</t>
  </si>
  <si>
    <t>RP9 busy at k5-4</t>
  </si>
  <si>
    <t>Unwind lay arm problem</t>
  </si>
  <si>
    <t xml:space="preserve">Spacer pipe right side down </t>
  </si>
  <si>
    <t>M060421079</t>
  </si>
  <si>
    <t>M060421080</t>
  </si>
  <si>
    <t>M060421081</t>
  </si>
  <si>
    <t>M060421082</t>
  </si>
  <si>
    <t>M060421083</t>
  </si>
  <si>
    <t>M060421084</t>
  </si>
  <si>
    <t>M060421086</t>
  </si>
  <si>
    <t>M060421085</t>
  </si>
  <si>
    <t>M060421087</t>
  </si>
  <si>
    <t>M040421017</t>
  </si>
  <si>
    <t>M040421018</t>
  </si>
  <si>
    <t>Mother roll slip</t>
  </si>
  <si>
    <t>M040421019</t>
  </si>
  <si>
    <t>M040421020</t>
  </si>
  <si>
    <t>M040421021</t>
  </si>
  <si>
    <t>M040421022</t>
  </si>
  <si>
    <t>M040421023</t>
  </si>
  <si>
    <t>Vaccum problem leakage from flenge RP pump</t>
  </si>
  <si>
    <t>Vaccum problem water leakage from shield</t>
  </si>
  <si>
    <t>M040421024</t>
  </si>
  <si>
    <t>core change but roll same</t>
  </si>
  <si>
    <t>M040421025</t>
  </si>
  <si>
    <t>M060421088</t>
  </si>
  <si>
    <t>M060421089</t>
  </si>
  <si>
    <t>M060421090</t>
  </si>
  <si>
    <t>M060421091</t>
  </si>
  <si>
    <t>M060421092</t>
  </si>
  <si>
    <t>M060421093</t>
  </si>
  <si>
    <t>M060421094</t>
  </si>
  <si>
    <t>M060421095</t>
  </si>
  <si>
    <t>M060421096</t>
  </si>
  <si>
    <t>M060421097</t>
  </si>
  <si>
    <t>thyro fault boat no.10</t>
  </si>
  <si>
    <t>I/O fault due to baot no. 39</t>
  </si>
  <si>
    <t>web break from joint</t>
  </si>
  <si>
    <t>web break due to slackness Mr 06/103</t>
  </si>
  <si>
    <t>sheild Rotary joint leakage ok,vaccum ok</t>
  </si>
  <si>
    <t>unchuck screen was not working</t>
  </si>
  <si>
    <t>Inlet water temperature increased</t>
  </si>
  <si>
    <t>M040421026</t>
  </si>
  <si>
    <t>M040421027</t>
  </si>
  <si>
    <t>M040421028</t>
  </si>
  <si>
    <t>M040421029</t>
  </si>
  <si>
    <t>M040421030</t>
  </si>
  <si>
    <t>M040421031</t>
  </si>
  <si>
    <t>M040421032</t>
  </si>
  <si>
    <t>M040421033</t>
  </si>
  <si>
    <t>M060421098</t>
  </si>
  <si>
    <t>M060321148</t>
  </si>
  <si>
    <t>M060321151</t>
  </si>
  <si>
    <t>M060421099</t>
  </si>
  <si>
    <t>M060421100</t>
  </si>
  <si>
    <t>M060421101</t>
  </si>
  <si>
    <t>M060421102</t>
  </si>
  <si>
    <t>M060421103</t>
  </si>
  <si>
    <t>M060421104</t>
  </si>
  <si>
    <t>M060421105</t>
  </si>
  <si>
    <t>M060321143</t>
  </si>
  <si>
    <t>M060321144</t>
  </si>
  <si>
    <t>M060321145</t>
  </si>
  <si>
    <t>M060321141</t>
  </si>
  <si>
    <t>M060421106</t>
  </si>
  <si>
    <t>unwind layarm problem</t>
  </si>
  <si>
    <t>M060421107</t>
  </si>
  <si>
    <t>M060421108</t>
  </si>
  <si>
    <t>M060421109</t>
  </si>
  <si>
    <t>M060421110</t>
  </si>
  <si>
    <t>M060421111</t>
  </si>
  <si>
    <t>M060421112</t>
  </si>
  <si>
    <t>M060421113</t>
  </si>
  <si>
    <t>M060421114</t>
  </si>
  <si>
    <t>M060421115</t>
  </si>
  <si>
    <t>M060421116</t>
  </si>
  <si>
    <t>M060421117</t>
  </si>
  <si>
    <t>Ac Pannel not working</t>
  </si>
  <si>
    <t>unwind lay arm alligment issue</t>
  </si>
  <si>
    <t>web break Process</t>
  </si>
  <si>
    <t>web break due to hard winding</t>
  </si>
  <si>
    <t>Profibus alaram thyro no. 10 (baot 33)</t>
  </si>
  <si>
    <t>web break due to hard shaving</t>
  </si>
  <si>
    <t>M060421118</t>
  </si>
  <si>
    <t>M060421119</t>
  </si>
  <si>
    <t>M060421120</t>
  </si>
  <si>
    <t>M060421121</t>
  </si>
  <si>
    <t>M060421122</t>
  </si>
  <si>
    <t>M060421123</t>
  </si>
  <si>
    <t>M060421124</t>
  </si>
  <si>
    <t>M060421125</t>
  </si>
  <si>
    <t>M060421126</t>
  </si>
  <si>
    <t>M060421127</t>
  </si>
  <si>
    <t>M060421128</t>
  </si>
  <si>
    <t>2000 web balance</t>
  </si>
  <si>
    <t>M060421129</t>
  </si>
  <si>
    <t>M060421130</t>
  </si>
  <si>
    <t>M060421131</t>
  </si>
  <si>
    <t>M060421132</t>
  </si>
  <si>
    <t>M060421133</t>
  </si>
  <si>
    <t>M060421134</t>
  </si>
  <si>
    <t>M060421135</t>
  </si>
  <si>
    <t>M060421136</t>
  </si>
  <si>
    <t>M060421137</t>
  </si>
  <si>
    <t>M060421138</t>
  </si>
  <si>
    <t>web break from bottom due to hard winding</t>
  </si>
  <si>
    <t>M060421139</t>
  </si>
  <si>
    <t>M060421140</t>
  </si>
  <si>
    <t>M060421141</t>
  </si>
  <si>
    <t>M060421142</t>
  </si>
  <si>
    <t>M060421143</t>
  </si>
  <si>
    <t>M060421144</t>
  </si>
  <si>
    <t>M060421145</t>
  </si>
  <si>
    <t>M060421146</t>
  </si>
  <si>
    <t>M060421147</t>
  </si>
  <si>
    <t>M060421148</t>
  </si>
  <si>
    <t>M060421149</t>
  </si>
  <si>
    <t>M060421150</t>
  </si>
  <si>
    <t>web break due to joint</t>
  </si>
  <si>
    <t>Power house Load Problem</t>
  </si>
  <si>
    <t>web break damage roll</t>
  </si>
  <si>
    <t>M060421151</t>
  </si>
  <si>
    <t>M061120092</t>
  </si>
  <si>
    <t>M060321150</t>
  </si>
  <si>
    <t>M060421152</t>
  </si>
  <si>
    <t>M060421153</t>
  </si>
  <si>
    <t>M060421154</t>
  </si>
  <si>
    <t>balance 20000</t>
  </si>
  <si>
    <t>balance 27000 due to damage roll</t>
  </si>
  <si>
    <t>M060421155</t>
  </si>
  <si>
    <t>M060421156</t>
  </si>
  <si>
    <t>balance due to hard wind web break joint loc 54 metalizable</t>
  </si>
  <si>
    <t>M060421157</t>
  </si>
  <si>
    <t>Thyro fault boat no.13</t>
  </si>
  <si>
    <t>HMI Hang OD sensor issue no.40</t>
  </si>
  <si>
    <t>Shutter drive alaram present</t>
  </si>
  <si>
    <t>sheild water drain temperatue hight</t>
  </si>
  <si>
    <t>M060421158</t>
  </si>
  <si>
    <t>M060421159</t>
  </si>
  <si>
    <t>M060421160</t>
  </si>
  <si>
    <t>M060421161</t>
  </si>
  <si>
    <t>M060421162</t>
  </si>
  <si>
    <t>M060421163</t>
  </si>
  <si>
    <t>M060421164</t>
  </si>
  <si>
    <t>M060421165</t>
  </si>
  <si>
    <t>M060421166</t>
  </si>
  <si>
    <t>M060421167</t>
  </si>
  <si>
    <t>M060421168</t>
  </si>
  <si>
    <t>M040421034</t>
  </si>
  <si>
    <t>M040421035</t>
  </si>
  <si>
    <t>M040421036</t>
  </si>
  <si>
    <t>M040421037</t>
  </si>
  <si>
    <t>M040421038</t>
  </si>
  <si>
    <t>M040421039</t>
  </si>
  <si>
    <t>M040421040</t>
  </si>
  <si>
    <t>M040421041</t>
  </si>
  <si>
    <t>M040421042</t>
  </si>
  <si>
    <t>M040421043</t>
  </si>
  <si>
    <t>M060421169</t>
  </si>
  <si>
    <t>M060421170</t>
  </si>
  <si>
    <t>M060421171</t>
  </si>
  <si>
    <t>M060421172</t>
  </si>
  <si>
    <t>M060421173</t>
  </si>
  <si>
    <t>M060421174</t>
  </si>
  <si>
    <t>M060421175</t>
  </si>
  <si>
    <t>M060421176</t>
  </si>
  <si>
    <t>M060421177</t>
  </si>
  <si>
    <t>M060421178</t>
  </si>
  <si>
    <t>M060421179</t>
  </si>
  <si>
    <t>M060421180</t>
  </si>
  <si>
    <t>sheild cleaning due to scratch</t>
  </si>
  <si>
    <t>thyristor tripped problem boat # 39</t>
  </si>
  <si>
    <t>M040421044</t>
  </si>
  <si>
    <t>M040421045</t>
  </si>
  <si>
    <t>M040421046</t>
  </si>
  <si>
    <t>M040421047</t>
  </si>
  <si>
    <t>M040421048</t>
  </si>
  <si>
    <t>M040421049</t>
  </si>
  <si>
    <t>M040421050</t>
  </si>
  <si>
    <t>M040421051</t>
  </si>
  <si>
    <t>M060421181</t>
  </si>
  <si>
    <t>M060421182</t>
  </si>
  <si>
    <t>M060421183</t>
  </si>
  <si>
    <t>M060421184</t>
  </si>
  <si>
    <t>M060421185</t>
  </si>
  <si>
    <t>M060421186</t>
  </si>
  <si>
    <t>M060421187</t>
  </si>
  <si>
    <t>M060421188</t>
  </si>
  <si>
    <t>M060421189</t>
  </si>
  <si>
    <t>M060421190</t>
  </si>
  <si>
    <t>thyristor tripped problem boat # 40</t>
  </si>
  <si>
    <t>Crane busy at k5-2</t>
  </si>
  <si>
    <t>web break process (bottom)</t>
  </si>
  <si>
    <t>M060421191</t>
  </si>
  <si>
    <t>M060421192</t>
  </si>
  <si>
    <t>M060421193</t>
  </si>
  <si>
    <t>M060421194</t>
  </si>
  <si>
    <t>M060421195</t>
  </si>
  <si>
    <t>M040421052</t>
  </si>
  <si>
    <t>M040421053</t>
  </si>
  <si>
    <t>M040421054</t>
  </si>
  <si>
    <t>M040421055</t>
  </si>
  <si>
    <t>M040421056</t>
  </si>
  <si>
    <t>M040421057</t>
  </si>
  <si>
    <t>M040421058</t>
  </si>
  <si>
    <t>BoBst Engineer Work on boat power software issue</t>
  </si>
  <si>
    <t>web break due to wrinkle at bottom</t>
  </si>
  <si>
    <t>web break due to trim variation</t>
  </si>
  <si>
    <t>thyro alaram</t>
  </si>
  <si>
    <t>RP6 pump fualt</t>
  </si>
  <si>
    <t>Boats not working</t>
  </si>
  <si>
    <t>cummunication fault</t>
  </si>
  <si>
    <t>M060421196</t>
  </si>
  <si>
    <t>M060421197</t>
  </si>
  <si>
    <t>M060421198</t>
  </si>
  <si>
    <t>M060421199</t>
  </si>
  <si>
    <t>M060421200</t>
  </si>
  <si>
    <t>M060421201</t>
  </si>
  <si>
    <t>M040421059</t>
  </si>
  <si>
    <t>M040421060</t>
  </si>
  <si>
    <t>M040421061</t>
  </si>
  <si>
    <t>M040421062</t>
  </si>
  <si>
    <t>M040421063</t>
  </si>
  <si>
    <t>M040421064</t>
  </si>
  <si>
    <t>M040421065</t>
  </si>
  <si>
    <t>M040421066</t>
  </si>
  <si>
    <t>M060421202</t>
  </si>
  <si>
    <t>M060421203</t>
  </si>
  <si>
    <t>M060421204</t>
  </si>
  <si>
    <t>M060421205</t>
  </si>
  <si>
    <t>M060421206</t>
  </si>
  <si>
    <t>M060421207</t>
  </si>
  <si>
    <t>M060421208</t>
  </si>
  <si>
    <t>M060421209</t>
  </si>
  <si>
    <t>M060421210</t>
  </si>
  <si>
    <t>RP06 over temperature motor alarm</t>
  </si>
  <si>
    <t>RP06 Trip alarm</t>
  </si>
  <si>
    <t>Electrical team working on RP06</t>
  </si>
  <si>
    <t>web break DTR2 roller slip</t>
  </si>
  <si>
    <t>M060421211</t>
  </si>
  <si>
    <t>M060421212</t>
  </si>
  <si>
    <t>M060421213</t>
  </si>
  <si>
    <t>M060421214</t>
  </si>
  <si>
    <t>M060421215</t>
  </si>
  <si>
    <t>M060421216</t>
  </si>
  <si>
    <t>M060421217</t>
  </si>
  <si>
    <t>M060421218</t>
  </si>
  <si>
    <t>M060421219</t>
  </si>
  <si>
    <t>M040421067</t>
  </si>
  <si>
    <t>M040421068</t>
  </si>
  <si>
    <t>M040421069</t>
  </si>
  <si>
    <t>OEM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</si>
</sst>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409]d\-mmm\-yy;@"/>
    <numFmt numFmtId="165" formatCode="_(* #,##0_);_(* \(#,##0\);_(* &quot;-&quot;??_);_(@_)"/>
    <numFmt numFmtId="166" formatCode="_-* #,##0_-;\-* #,##0_-;_-* &quot;-&quot;_-;_-@_-"/>
    <numFmt numFmtId="167" formatCode="0.0%"/>
    <numFmt numFmtId="168" formatCode="0.0"/>
    <numFmt numFmtId="169" formatCode="[$-409]mmmm\-yy;@"/>
    <numFmt numFmtId="170" formatCode="[$-409]h:mm\ AM/PM;@"/>
    <numFmt numFmtId="171" formatCode="[$-409]m/d/yy\ h:mm\ AM/PM;@"/>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Calibri"/>
      <family val="2"/>
      <scheme val="minor"/>
    </font>
    <font>
      <b/>
      <sz val="12"/>
      <color theme="0"/>
      <name val="Calibri"/>
      <family val="2"/>
      <scheme val="minor"/>
    </font>
    <font>
      <sz val="11"/>
      <color theme="1"/>
      <name val="Calibri"/>
      <family val="2"/>
      <charset val="1"/>
      <scheme val="minor"/>
    </font>
    <font>
      <sz val="11"/>
      <color theme="0"/>
      <name val="Calibri"/>
      <family val="2"/>
      <scheme val="minor"/>
    </font>
    <font>
      <b/>
      <sz val="20"/>
      <color theme="1"/>
      <name val="Calibri"/>
      <family val="2"/>
      <scheme val="minor"/>
    </font>
    <font>
      <b/>
      <sz val="16"/>
      <color theme="1"/>
      <name val="Calibri"/>
      <family val="2"/>
      <scheme val="minor"/>
    </font>
    <font>
      <b/>
      <sz val="20"/>
      <color theme="0"/>
      <name val="Calibri"/>
      <family val="2"/>
      <scheme val="minor"/>
    </font>
    <font>
      <b/>
      <sz val="14"/>
      <color theme="0"/>
      <name val="Calibri"/>
      <family val="2"/>
      <scheme val="minor"/>
    </font>
    <font>
      <b/>
      <sz val="11"/>
      <color theme="0"/>
      <name val="Calibri"/>
      <family val="2"/>
      <scheme val="minor"/>
    </font>
    <font>
      <b/>
      <sz val="14"/>
      <color theme="1"/>
      <name val="Calibri"/>
      <family val="2"/>
      <scheme val="minor"/>
    </font>
    <font>
      <b/>
      <sz val="11"/>
      <name val="Calibri"/>
      <family val="2"/>
      <scheme val="minor"/>
    </font>
    <font>
      <b/>
      <sz val="16"/>
      <color theme="0"/>
      <name val="Calibri"/>
      <family val="2"/>
      <scheme val="minor"/>
    </font>
    <font>
      <b/>
      <sz val="12"/>
      <color rgb="FFFFC000"/>
      <name val="Calibri"/>
      <family val="2"/>
      <scheme val="minor"/>
    </font>
    <font>
      <sz val="1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FF00"/>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34998626667073579"/>
      </top>
      <bottom style="thin">
        <color theme="0" tint="-0.34998626667073579"/>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s>
  <cellStyleXfs count="7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6" fillId="0" borderId="0"/>
    <xf numFmtId="0" fontId="3" fillId="0" borderId="0"/>
    <xf numFmtId="166"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43"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166"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cellStyleXfs>
  <cellXfs count="231">
    <xf numFmtId="0" fontId="0" fillId="0" borderId="0" xfId="0"/>
    <xf numFmtId="0" fontId="0" fillId="0" borderId="0" xfId="0" applyAlignment="1">
      <alignment horizontal="center"/>
    </xf>
    <xf numFmtId="0" fontId="0" fillId="0" borderId="0" xfId="0"/>
    <xf numFmtId="0" fontId="0" fillId="0" borderId="0" xfId="0" applyAlignment="1">
      <alignment horizontal="center" vertical="center"/>
    </xf>
    <xf numFmtId="164" fontId="4" fillId="2" borderId="1" xfId="3" applyNumberFormat="1" applyFont="1" applyFill="1" applyBorder="1" applyAlignment="1">
      <alignment horizontal="center" vertical="center"/>
    </xf>
    <xf numFmtId="0" fontId="0" fillId="0" borderId="0" xfId="0" applyAlignment="1">
      <alignment horizontal="left" wrapText="1"/>
    </xf>
    <xf numFmtId="0" fontId="5" fillId="3" borderId="1" xfId="0" applyFont="1" applyFill="1" applyBorder="1" applyAlignment="1">
      <alignment horizontal="center" vertical="center" wrapText="1"/>
    </xf>
    <xf numFmtId="0" fontId="1" fillId="0" borderId="0" xfId="3" applyFont="1" applyFill="1" applyBorder="1" applyAlignment="1">
      <alignment horizontal="center" vertical="center"/>
    </xf>
    <xf numFmtId="0" fontId="0" fillId="0" borderId="0" xfId="0" applyFont="1"/>
    <xf numFmtId="0" fontId="2" fillId="0" borderId="0" xfId="0" applyFont="1" applyAlignment="1">
      <alignment horizontal="center" vertical="center"/>
    </xf>
    <xf numFmtId="0" fontId="0" fillId="0" borderId="0" xfId="0" applyAlignment="1" applyProtection="1">
      <alignment horizontal="center"/>
    </xf>
    <xf numFmtId="2" fontId="0" fillId="0" borderId="0" xfId="0" applyNumberFormat="1"/>
    <xf numFmtId="0" fontId="9" fillId="0" borderId="0" xfId="0" applyFont="1" applyAlignment="1">
      <alignment horizontal="center" vertical="center"/>
    </xf>
    <xf numFmtId="0" fontId="5" fillId="3" borderId="18" xfId="3" applyNumberFormat="1" applyFont="1" applyFill="1" applyBorder="1" applyAlignment="1">
      <alignment horizontal="center" vertical="center" wrapText="1"/>
    </xf>
    <xf numFmtId="164" fontId="4" fillId="2" borderId="18" xfId="3" applyNumberFormat="1" applyFont="1" applyFill="1" applyBorder="1" applyAlignment="1">
      <alignment horizontal="center" vertical="center"/>
    </xf>
    <xf numFmtId="0" fontId="0" fillId="0" borderId="18" xfId="0" applyBorder="1"/>
    <xf numFmtId="49" fontId="4" fillId="2" borderId="18" xfId="3" applyNumberFormat="1" applyFont="1" applyFill="1" applyBorder="1" applyAlignment="1">
      <alignment horizontal="center" vertical="center"/>
    </xf>
    <xf numFmtId="0" fontId="5" fillId="3" borderId="5" xfId="0" applyFont="1" applyFill="1" applyBorder="1" applyAlignment="1">
      <alignment horizontal="center" vertical="center" wrapText="1"/>
    </xf>
    <xf numFmtId="0" fontId="0" fillId="0" borderId="19" xfId="0" applyBorder="1"/>
    <xf numFmtId="0" fontId="5" fillId="3" borderId="18" xfId="0" applyFont="1" applyFill="1" applyBorder="1" applyAlignment="1">
      <alignment horizontal="center" vertical="center" wrapText="1"/>
    </xf>
    <xf numFmtId="0" fontId="1" fillId="0" borderId="0" xfId="3" applyFont="1" applyFill="1" applyBorder="1" applyAlignment="1">
      <alignment horizontal="left" vertical="center"/>
    </xf>
    <xf numFmtId="0" fontId="12" fillId="3" borderId="18" xfId="0" applyFont="1" applyFill="1" applyBorder="1" applyAlignment="1">
      <alignment horizontal="center" vertical="center" wrapText="1"/>
    </xf>
    <xf numFmtId="169" fontId="13" fillId="0" borderId="0" xfId="0" applyNumberFormat="1" applyFont="1" applyAlignment="1" applyProtection="1">
      <alignment horizontal="left" vertical="center"/>
      <protection locked="0"/>
    </xf>
    <xf numFmtId="2" fontId="5" fillId="3" borderId="18" xfId="3" applyNumberFormat="1" applyFont="1" applyFill="1" applyBorder="1" applyAlignment="1">
      <alignment horizontal="center" vertical="center" wrapText="1"/>
    </xf>
    <xf numFmtId="0" fontId="0" fillId="0" borderId="0" xfId="0" applyAlignment="1">
      <alignment horizontal="left"/>
    </xf>
    <xf numFmtId="0" fontId="2" fillId="0" borderId="0" xfId="3" applyFont="1" applyFill="1" applyBorder="1" applyAlignment="1">
      <alignment horizontal="left" vertical="center"/>
    </xf>
    <xf numFmtId="0" fontId="12" fillId="3" borderId="0" xfId="0" applyFont="1" applyFill="1" applyAlignment="1">
      <alignment horizontal="center" vertical="center" wrapText="1"/>
    </xf>
    <xf numFmtId="0" fontId="17" fillId="2" borderId="18" xfId="0" applyFont="1" applyFill="1" applyBorder="1"/>
    <xf numFmtId="43" fontId="17" fillId="2" borderId="18" xfId="1" applyFont="1" applyFill="1" applyBorder="1"/>
    <xf numFmtId="0" fontId="2" fillId="0" borderId="0" xfId="0" applyFont="1" applyAlignment="1">
      <alignment horizontal="left"/>
    </xf>
    <xf numFmtId="0" fontId="0" fillId="0" borderId="0" xfId="0" applyProtection="1"/>
    <xf numFmtId="0" fontId="13" fillId="0" borderId="0" xfId="0" applyFont="1" applyAlignment="1" applyProtection="1">
      <alignment horizontal="right" vertical="center"/>
    </xf>
    <xf numFmtId="0" fontId="8" fillId="0" borderId="0" xfId="0" applyFont="1" applyAlignment="1" applyProtection="1">
      <alignment horizontal="center" vertical="center"/>
    </xf>
    <xf numFmtId="0" fontId="7" fillId="0" borderId="0" xfId="0" applyFont="1" applyProtection="1"/>
    <xf numFmtId="0" fontId="5" fillId="3" borderId="1" xfId="0" applyFont="1" applyFill="1" applyBorder="1" applyAlignment="1" applyProtection="1">
      <alignment horizontal="center" vertical="center" wrapText="1"/>
    </xf>
    <xf numFmtId="167" fontId="5" fillId="3" borderId="1" xfId="2" applyNumberFormat="1" applyFont="1" applyFill="1" applyBorder="1" applyAlignment="1" applyProtection="1">
      <alignment horizontal="center" vertical="center" wrapText="1"/>
    </xf>
    <xf numFmtId="0" fontId="5" fillId="3" borderId="10" xfId="0" applyFont="1" applyFill="1" applyBorder="1" applyAlignment="1" applyProtection="1">
      <alignment horizontal="center" vertical="center" wrapText="1"/>
    </xf>
    <xf numFmtId="0" fontId="16" fillId="3" borderId="1" xfId="0" applyFont="1" applyFill="1" applyBorder="1" applyAlignment="1" applyProtection="1">
      <alignment horizontal="center" vertical="center" wrapText="1"/>
    </xf>
    <xf numFmtId="167" fontId="16" fillId="3" borderId="1" xfId="2" applyNumberFormat="1" applyFont="1" applyFill="1" applyBorder="1" applyAlignment="1" applyProtection="1">
      <alignment horizontal="center" vertical="center" wrapText="1"/>
    </xf>
    <xf numFmtId="43" fontId="16" fillId="3" borderId="1" xfId="1" applyFont="1" applyFill="1" applyBorder="1" applyAlignment="1" applyProtection="1">
      <alignment horizontal="center" vertical="center" wrapText="1"/>
    </xf>
    <xf numFmtId="164" fontId="4" fillId="2" borderId="1" xfId="3" applyNumberFormat="1" applyFont="1" applyFill="1" applyBorder="1" applyAlignment="1" applyProtection="1">
      <alignment horizontal="center" vertical="center"/>
    </xf>
    <xf numFmtId="167" fontId="0" fillId="0" borderId="1" xfId="2" applyNumberFormat="1" applyFont="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0" fillId="0" borderId="0" xfId="0" applyFill="1" applyProtection="1"/>
    <xf numFmtId="0" fontId="2" fillId="2" borderId="1" xfId="0" applyFont="1" applyFill="1" applyBorder="1" applyAlignment="1" applyProtection="1">
      <alignment horizontal="center" vertical="center"/>
    </xf>
    <xf numFmtId="165" fontId="0" fillId="5" borderId="1" xfId="1" applyNumberFormat="1" applyFont="1" applyFill="1" applyBorder="1" applyAlignment="1" applyProtection="1">
      <alignment horizontal="center" vertical="center"/>
    </xf>
    <xf numFmtId="167" fontId="2" fillId="5" borderId="1" xfId="2" applyNumberFormat="1" applyFont="1" applyFill="1" applyBorder="1" applyAlignment="1" applyProtection="1">
      <alignment horizontal="center" vertical="center"/>
    </xf>
    <xf numFmtId="1" fontId="2" fillId="5" borderId="1" xfId="2" applyNumberFormat="1" applyFont="1" applyFill="1" applyBorder="1" applyAlignment="1" applyProtection="1">
      <alignment horizontal="center" vertical="center"/>
    </xf>
    <xf numFmtId="0" fontId="10" fillId="0" borderId="4" xfId="0" applyFont="1" applyFill="1" applyBorder="1" applyAlignment="1" applyProtection="1">
      <alignment vertical="center"/>
    </xf>
    <xf numFmtId="0" fontId="5" fillId="3" borderId="1" xfId="0" applyFont="1" applyFill="1" applyBorder="1" applyAlignment="1" applyProtection="1">
      <alignment horizontal="center" vertical="center"/>
    </xf>
    <xf numFmtId="0" fontId="2" fillId="6" borderId="1" xfId="0" applyFont="1" applyFill="1" applyBorder="1" applyAlignment="1" applyProtection="1">
      <alignment horizontal="left" vertical="center"/>
    </xf>
    <xf numFmtId="2" fontId="0" fillId="6" borderId="1" xfId="0" applyNumberFormat="1" applyFont="1" applyFill="1" applyBorder="1" applyAlignment="1" applyProtection="1">
      <alignment horizontal="center" vertical="center"/>
    </xf>
    <xf numFmtId="10" fontId="1" fillId="6" borderId="1" xfId="2" applyNumberFormat="1" applyFont="1" applyFill="1" applyBorder="1" applyAlignment="1" applyProtection="1">
      <alignment horizontal="center" vertical="center"/>
    </xf>
    <xf numFmtId="0" fontId="16" fillId="3" borderId="1" xfId="0" applyFont="1" applyFill="1" applyBorder="1" applyAlignment="1" applyProtection="1">
      <alignment horizontal="left" vertical="center"/>
    </xf>
    <xf numFmtId="2" fontId="16" fillId="3" borderId="1" xfId="0" applyNumberFormat="1" applyFont="1" applyFill="1" applyBorder="1" applyAlignment="1" applyProtection="1">
      <alignment horizontal="center" vertical="center"/>
    </xf>
    <xf numFmtId="10" fontId="16" fillId="3" borderId="1" xfId="2" applyNumberFormat="1" applyFont="1" applyFill="1" applyBorder="1" applyAlignment="1" applyProtection="1">
      <alignment horizontal="center" vertical="center"/>
    </xf>
    <xf numFmtId="0" fontId="0" fillId="0" borderId="0" xfId="0" applyAlignment="1" applyProtection="1">
      <alignment horizontal="center" vertical="center"/>
    </xf>
    <xf numFmtId="0" fontId="2" fillId="0" borderId="0" xfId="0" applyFont="1" applyAlignment="1" applyProtection="1">
      <alignment horizontal="center" vertical="center"/>
    </xf>
    <xf numFmtId="2" fontId="0" fillId="0" borderId="0" xfId="0" applyNumberFormat="1" applyAlignment="1" applyProtection="1">
      <alignment horizontal="center" vertical="center"/>
    </xf>
    <xf numFmtId="49" fontId="0" fillId="0" borderId="0" xfId="0" applyNumberFormat="1" applyAlignment="1" applyProtection="1">
      <alignment horizontal="center" vertical="center"/>
    </xf>
    <xf numFmtId="0" fontId="12" fillId="3" borderId="1" xfId="0" applyFont="1" applyFill="1" applyBorder="1" applyAlignment="1" applyProtection="1">
      <alignment horizontal="center" vertical="center" wrapText="1"/>
    </xf>
    <xf numFmtId="164" fontId="14" fillId="5" borderId="16" xfId="0" applyNumberFormat="1" applyFont="1" applyFill="1" applyBorder="1" applyAlignment="1" applyProtection="1">
      <alignment horizontal="center" vertical="center" wrapText="1"/>
    </xf>
    <xf numFmtId="168" fontId="14" fillId="5" borderId="3" xfId="0" applyNumberFormat="1" applyFont="1" applyFill="1" applyBorder="1" applyAlignment="1" applyProtection="1">
      <alignment horizontal="center" vertical="center" wrapText="1"/>
    </xf>
    <xf numFmtId="167" fontId="14" fillId="5" borderId="3" xfId="2" applyNumberFormat="1" applyFont="1" applyFill="1" applyBorder="1" applyAlignment="1" applyProtection="1">
      <alignment horizontal="center" vertical="center" wrapText="1"/>
    </xf>
    <xf numFmtId="167" fontId="14" fillId="5" borderId="3" xfId="0" applyNumberFormat="1" applyFont="1" applyFill="1" applyBorder="1" applyAlignment="1" applyProtection="1">
      <alignment horizontal="center" vertical="center" wrapText="1"/>
    </xf>
    <xf numFmtId="167" fontId="14" fillId="5" borderId="17" xfId="0" applyNumberFormat="1" applyFont="1" applyFill="1" applyBorder="1" applyAlignment="1" applyProtection="1">
      <alignment horizontal="center" vertical="center" wrapText="1"/>
    </xf>
    <xf numFmtId="164" fontId="0" fillId="0" borderId="11" xfId="0" applyNumberFormat="1" applyBorder="1" applyAlignment="1" applyProtection="1">
      <alignment horizontal="center" vertical="center"/>
    </xf>
    <xf numFmtId="168" fontId="0" fillId="0" borderId="1" xfId="0" applyNumberFormat="1" applyBorder="1" applyAlignment="1" applyProtection="1">
      <alignment horizontal="center" vertical="center"/>
    </xf>
    <xf numFmtId="167" fontId="0" fillId="0" borderId="1" xfId="0" applyNumberFormat="1" applyBorder="1" applyAlignment="1" applyProtection="1">
      <alignment horizontal="center" vertical="center"/>
    </xf>
    <xf numFmtId="167" fontId="0" fillId="0" borderId="12" xfId="0" applyNumberFormat="1" applyBorder="1" applyAlignment="1" applyProtection="1">
      <alignment horizontal="center" vertical="center"/>
    </xf>
    <xf numFmtId="164" fontId="0" fillId="0" borderId="13" xfId="0" applyNumberFormat="1" applyBorder="1" applyAlignment="1" applyProtection="1">
      <alignment horizontal="center" vertical="center"/>
    </xf>
    <xf numFmtId="168" fontId="0" fillId="0" borderId="14" xfId="0" applyNumberFormat="1" applyBorder="1" applyAlignment="1" applyProtection="1">
      <alignment horizontal="center" vertical="center"/>
    </xf>
    <xf numFmtId="167" fontId="0" fillId="0" borderId="14" xfId="2" applyNumberFormat="1" applyFont="1" applyBorder="1" applyAlignment="1" applyProtection="1">
      <alignment horizontal="center" vertical="center"/>
    </xf>
    <xf numFmtId="167" fontId="0" fillId="0" borderId="14" xfId="0" applyNumberFormat="1" applyBorder="1" applyAlignment="1" applyProtection="1">
      <alignment horizontal="center" vertical="center"/>
    </xf>
    <xf numFmtId="167" fontId="0" fillId="0" borderId="15" xfId="0" applyNumberFormat="1" applyBorder="1" applyAlignment="1" applyProtection="1">
      <alignment horizontal="center" vertical="center"/>
    </xf>
    <xf numFmtId="0" fontId="9" fillId="0" borderId="0" xfId="0" applyFont="1" applyProtection="1"/>
    <xf numFmtId="0" fontId="9" fillId="0" borderId="0" xfId="0" applyNumberFormat="1" applyFont="1" applyProtection="1"/>
    <xf numFmtId="0" fontId="0" fillId="0" borderId="0" xfId="0" applyNumberFormat="1" applyProtection="1"/>
    <xf numFmtId="165" fontId="0" fillId="0" borderId="0" xfId="1" applyNumberFormat="1" applyFont="1" applyProtection="1"/>
    <xf numFmtId="0" fontId="5" fillId="3" borderId="1" xfId="0" applyNumberFormat="1" applyFont="1" applyFill="1" applyBorder="1" applyAlignment="1" applyProtection="1">
      <alignment horizontal="center" vertical="center" wrapText="1"/>
    </xf>
    <xf numFmtId="0" fontId="5" fillId="3" borderId="5" xfId="0" applyFont="1" applyFill="1" applyBorder="1" applyAlignment="1" applyProtection="1">
      <alignment horizontal="center" vertical="center" wrapText="1"/>
    </xf>
    <xf numFmtId="165" fontId="5" fillId="3" borderId="1" xfId="1" applyNumberFormat="1" applyFont="1" applyFill="1" applyBorder="1" applyAlignment="1" applyProtection="1">
      <alignment horizontal="center" vertical="center" wrapText="1"/>
    </xf>
    <xf numFmtId="2" fontId="5" fillId="3" borderId="1" xfId="0" applyNumberFormat="1" applyFont="1" applyFill="1" applyBorder="1" applyAlignment="1" applyProtection="1">
      <alignment horizontal="center" vertical="center" wrapText="1"/>
    </xf>
    <xf numFmtId="167" fontId="5" fillId="3" borderId="9" xfId="2" applyNumberFormat="1" applyFont="1" applyFill="1" applyBorder="1" applyAlignment="1" applyProtection="1">
      <alignment horizontal="center" vertical="center" wrapText="1"/>
    </xf>
    <xf numFmtId="167" fontId="5" fillId="3" borderId="0" xfId="2" applyNumberFormat="1" applyFont="1" applyFill="1" applyBorder="1" applyAlignment="1" applyProtection="1">
      <alignment horizontal="center" vertical="center" wrapText="1"/>
    </xf>
    <xf numFmtId="0" fontId="4" fillId="2" borderId="1" xfId="3" applyNumberFormat="1" applyFont="1" applyFill="1" applyBorder="1" applyAlignment="1" applyProtection="1">
      <alignment horizontal="center" vertical="center"/>
    </xf>
    <xf numFmtId="49" fontId="4" fillId="4" borderId="1" xfId="3" applyNumberFormat="1" applyFont="1" applyFill="1" applyBorder="1" applyAlignment="1" applyProtection="1">
      <alignment horizontal="center" vertical="center"/>
    </xf>
    <xf numFmtId="0" fontId="4" fillId="4" borderId="1" xfId="3" applyNumberFormat="1" applyFont="1" applyFill="1" applyBorder="1" applyAlignment="1" applyProtection="1">
      <alignment horizontal="center" vertical="center"/>
    </xf>
    <xf numFmtId="165" fontId="0" fillId="4" borderId="1" xfId="1" applyNumberFormat="1" applyFont="1" applyFill="1" applyBorder="1" applyAlignment="1" applyProtection="1">
      <alignment horizontal="center" vertical="center"/>
    </xf>
    <xf numFmtId="165" fontId="0" fillId="0" borderId="1" xfId="1" applyNumberFormat="1" applyFont="1" applyFill="1" applyBorder="1" applyAlignment="1" applyProtection="1">
      <alignment horizontal="center" vertical="center"/>
    </xf>
    <xf numFmtId="167" fontId="0" fillId="2" borderId="1" xfId="2" applyNumberFormat="1" applyFont="1" applyFill="1" applyBorder="1" applyAlignment="1" applyProtection="1">
      <alignment horizontal="center" vertical="center"/>
    </xf>
    <xf numFmtId="167" fontId="0" fillId="0" borderId="0" xfId="2" applyNumberFormat="1" applyFont="1" applyBorder="1" applyAlignment="1" applyProtection="1">
      <alignment horizontal="center" vertical="center"/>
    </xf>
    <xf numFmtId="2" fontId="0" fillId="0" borderId="0" xfId="2" applyNumberFormat="1" applyFont="1" applyBorder="1" applyAlignment="1" applyProtection="1">
      <alignment horizontal="center" vertical="center"/>
    </xf>
    <xf numFmtId="165" fontId="0" fillId="0" borderId="1" xfId="0" applyNumberFormat="1" applyBorder="1" applyAlignment="1" applyProtection="1">
      <alignment horizontal="center" vertical="center"/>
    </xf>
    <xf numFmtId="167" fontId="0" fillId="0" borderId="0" xfId="2" applyNumberFormat="1" applyFont="1" applyAlignment="1" applyProtection="1">
      <alignment horizontal="center" vertical="center"/>
    </xf>
    <xf numFmtId="2" fontId="0" fillId="0" borderId="0" xfId="2" applyNumberFormat="1" applyFont="1" applyAlignment="1" applyProtection="1">
      <alignment horizontal="center" vertical="center"/>
    </xf>
    <xf numFmtId="49" fontId="2" fillId="0" borderId="0" xfId="0" applyNumberFormat="1" applyFont="1" applyAlignment="1" applyProtection="1">
      <alignment horizontal="center" vertical="center"/>
    </xf>
    <xf numFmtId="167" fontId="2" fillId="2" borderId="1" xfId="2" applyNumberFormat="1" applyFont="1" applyFill="1" applyBorder="1" applyAlignment="1" applyProtection="1">
      <alignment horizontal="center" vertical="center"/>
    </xf>
    <xf numFmtId="165" fontId="2" fillId="0" borderId="0" xfId="0" applyNumberFormat="1" applyFont="1" applyAlignment="1" applyProtection="1">
      <alignment horizontal="center" vertical="center"/>
    </xf>
    <xf numFmtId="167" fontId="2" fillId="0" borderId="8" xfId="2" applyNumberFormat="1" applyFont="1" applyBorder="1" applyAlignment="1" applyProtection="1">
      <alignment horizontal="center" vertical="center"/>
    </xf>
    <xf numFmtId="167" fontId="2" fillId="0" borderId="0" xfId="2" applyNumberFormat="1" applyFont="1" applyBorder="1" applyAlignment="1" applyProtection="1">
      <alignment horizontal="center" vertical="center"/>
    </xf>
    <xf numFmtId="2" fontId="2" fillId="0" borderId="0" xfId="0" applyNumberFormat="1" applyFont="1" applyAlignment="1" applyProtection="1">
      <alignment horizontal="center" vertical="center"/>
    </xf>
    <xf numFmtId="0" fontId="2" fillId="0" borderId="0" xfId="0" applyFont="1" applyProtection="1"/>
    <xf numFmtId="165" fontId="2" fillId="0" borderId="1" xfId="0" applyNumberFormat="1" applyFont="1" applyBorder="1" applyAlignment="1" applyProtection="1">
      <alignment horizontal="center" vertical="center"/>
    </xf>
    <xf numFmtId="167" fontId="2" fillId="0" borderId="1" xfId="2" applyNumberFormat="1" applyFont="1" applyBorder="1" applyAlignment="1" applyProtection="1">
      <alignment horizontal="center" vertical="center"/>
    </xf>
    <xf numFmtId="2" fontId="2" fillId="0" borderId="1" xfId="2" applyNumberFormat="1" applyFont="1" applyBorder="1" applyAlignment="1" applyProtection="1">
      <alignment horizontal="center" vertical="center"/>
    </xf>
    <xf numFmtId="167" fontId="5" fillId="0" borderId="1" xfId="2" applyNumberFormat="1" applyFont="1" applyFill="1" applyBorder="1" applyAlignment="1" applyProtection="1">
      <alignment horizontal="center" vertical="center" wrapText="1"/>
    </xf>
    <xf numFmtId="167" fontId="0" fillId="0" borderId="8" xfId="2" applyNumberFormat="1" applyFont="1" applyBorder="1" applyAlignment="1" applyProtection="1">
      <alignment horizontal="center" vertical="center"/>
    </xf>
    <xf numFmtId="2" fontId="0" fillId="0" borderId="8" xfId="2" applyNumberFormat="1" applyFont="1" applyBorder="1" applyAlignment="1" applyProtection="1">
      <alignment horizontal="center" vertical="center"/>
    </xf>
    <xf numFmtId="167" fontId="0" fillId="0" borderId="8" xfId="2" applyNumberFormat="1" applyFont="1" applyFill="1" applyBorder="1" applyAlignment="1" applyProtection="1">
      <alignment horizontal="center" vertical="center"/>
    </xf>
    <xf numFmtId="167" fontId="0" fillId="0" borderId="0" xfId="2" applyNumberFormat="1" applyFont="1" applyFill="1" applyAlignment="1" applyProtection="1">
      <alignment horizontal="center" vertical="center"/>
    </xf>
    <xf numFmtId="167" fontId="2" fillId="0" borderId="8" xfId="2" applyNumberFormat="1" applyFont="1" applyFill="1" applyBorder="1" applyAlignment="1" applyProtection="1">
      <alignment horizontal="center" vertical="center"/>
    </xf>
    <xf numFmtId="0" fontId="15" fillId="3" borderId="0" xfId="0" applyFont="1" applyFill="1" applyAlignment="1">
      <alignment vertical="center"/>
    </xf>
    <xf numFmtId="0" fontId="5" fillId="3" borderId="6" xfId="3" applyNumberFormat="1" applyFont="1" applyFill="1" applyBorder="1" applyAlignment="1">
      <alignment horizontal="center" vertical="center" wrapText="1"/>
    </xf>
    <xf numFmtId="2" fontId="5" fillId="3" borderId="6" xfId="3" applyNumberFormat="1" applyFont="1" applyFill="1" applyBorder="1" applyAlignment="1">
      <alignment horizontal="center" vertical="center" wrapText="1"/>
    </xf>
    <xf numFmtId="0" fontId="5" fillId="3" borderId="2" xfId="3" applyNumberFormat="1" applyFont="1" applyFill="1" applyBorder="1" applyAlignment="1">
      <alignment horizontal="center" vertical="center" wrapText="1"/>
    </xf>
    <xf numFmtId="164" fontId="4" fillId="4" borderId="6" xfId="3" applyNumberFormat="1" applyFont="1" applyFill="1" applyBorder="1" applyAlignment="1">
      <alignment horizontal="center" vertical="center"/>
    </xf>
    <xf numFmtId="0" fontId="4" fillId="4" borderId="6" xfId="3" applyNumberFormat="1" applyFont="1" applyFill="1" applyBorder="1" applyAlignment="1">
      <alignment horizontal="left" vertical="center"/>
    </xf>
    <xf numFmtId="0" fontId="4" fillId="4" borderId="6" xfId="3" applyNumberFormat="1" applyFont="1" applyFill="1" applyBorder="1" applyAlignment="1">
      <alignment horizontal="center" vertical="center" wrapText="1"/>
    </xf>
    <xf numFmtId="2" fontId="4" fillId="2" borderId="6" xfId="3" applyNumberFormat="1" applyFont="1" applyFill="1" applyBorder="1" applyAlignment="1">
      <alignment horizontal="center" vertical="center" wrapText="1"/>
    </xf>
    <xf numFmtId="0" fontId="0" fillId="4" borderId="2" xfId="0" applyFont="1" applyFill="1" applyBorder="1" applyAlignment="1">
      <alignment horizontal="left" wrapText="1"/>
    </xf>
    <xf numFmtId="0" fontId="4" fillId="4" borderId="2" xfId="3" applyNumberFormat="1" applyFont="1" applyFill="1" applyBorder="1" applyAlignment="1">
      <alignment horizontal="left" vertical="center"/>
    </xf>
    <xf numFmtId="164" fontId="4" fillId="4" borderId="5" xfId="3" applyNumberFormat="1" applyFont="1" applyFill="1" applyBorder="1" applyAlignment="1">
      <alignment horizontal="center" vertical="center"/>
    </xf>
    <xf numFmtId="0" fontId="4" fillId="4" borderId="5" xfId="3" applyNumberFormat="1" applyFont="1" applyFill="1" applyBorder="1" applyAlignment="1">
      <alignment horizontal="left" vertical="center"/>
    </xf>
    <xf numFmtId="0" fontId="4" fillId="4" borderId="5" xfId="3" applyNumberFormat="1" applyFont="1" applyFill="1" applyBorder="1" applyAlignment="1">
      <alignment horizontal="center" vertical="center" wrapText="1"/>
    </xf>
    <xf numFmtId="2" fontId="4" fillId="2" borderId="5" xfId="3" applyNumberFormat="1" applyFont="1" applyFill="1" applyBorder="1" applyAlignment="1">
      <alignment horizontal="center" vertical="center" wrapText="1"/>
    </xf>
    <xf numFmtId="0" fontId="4" fillId="4" borderId="1" xfId="3" applyNumberFormat="1" applyFont="1" applyFill="1" applyBorder="1" applyAlignment="1">
      <alignment horizontal="left" vertical="center"/>
    </xf>
    <xf numFmtId="170" fontId="15" fillId="3" borderId="0" xfId="0" applyNumberFormat="1" applyFont="1" applyFill="1" applyAlignment="1">
      <alignment vertical="center"/>
    </xf>
    <xf numFmtId="170" fontId="5" fillId="3" borderId="6" xfId="3" applyNumberFormat="1" applyFont="1" applyFill="1" applyBorder="1" applyAlignment="1">
      <alignment horizontal="center" vertical="center" wrapText="1"/>
    </xf>
    <xf numFmtId="170" fontId="4" fillId="4" borderId="6" xfId="3" applyNumberFormat="1" applyFont="1" applyFill="1" applyBorder="1" applyAlignment="1">
      <alignment horizontal="center" vertical="center" wrapText="1"/>
    </xf>
    <xf numFmtId="170" fontId="4" fillId="4" borderId="5" xfId="3" applyNumberFormat="1" applyFont="1" applyFill="1" applyBorder="1" applyAlignment="1">
      <alignment horizontal="center" vertical="center" wrapText="1"/>
    </xf>
    <xf numFmtId="170" fontId="0" fillId="0" borderId="0" xfId="0" applyNumberFormat="1" applyAlignment="1">
      <alignment horizontal="center"/>
    </xf>
    <xf numFmtId="171" fontId="4" fillId="4" borderId="6" xfId="3" applyNumberFormat="1" applyFont="1" applyFill="1" applyBorder="1" applyAlignment="1">
      <alignment horizontal="center" vertical="center" wrapText="1"/>
    </xf>
    <xf numFmtId="1" fontId="4" fillId="4" borderId="6" xfId="3" applyNumberFormat="1" applyFont="1" applyFill="1" applyBorder="1" applyAlignment="1">
      <alignment horizontal="center" vertical="center" wrapText="1"/>
    </xf>
    <xf numFmtId="0" fontId="0" fillId="0" borderId="23" xfId="0" applyFill="1" applyBorder="1"/>
    <xf numFmtId="49" fontId="4" fillId="2" borderId="23" xfId="3" applyNumberFormat="1" applyFont="1" applyFill="1" applyBorder="1" applyAlignment="1">
      <alignment horizontal="center" vertical="center"/>
    </xf>
    <xf numFmtId="0" fontId="0" fillId="0" borderId="24" xfId="0" applyFill="1" applyBorder="1"/>
    <xf numFmtId="164" fontId="4" fillId="4" borderId="18" xfId="3" applyNumberFormat="1" applyFont="1" applyFill="1" applyBorder="1" applyAlignment="1">
      <alignment horizontal="center" vertical="center"/>
    </xf>
    <xf numFmtId="0" fontId="17" fillId="4" borderId="18" xfId="0" applyFont="1" applyFill="1" applyBorder="1"/>
    <xf numFmtId="43" fontId="17" fillId="4" borderId="18" xfId="1" applyFont="1" applyFill="1" applyBorder="1"/>
    <xf numFmtId="164" fontId="4" fillId="7" borderId="18" xfId="3" applyNumberFormat="1" applyFont="1" applyFill="1" applyBorder="1" applyAlignment="1">
      <alignment horizontal="center" vertical="center"/>
    </xf>
    <xf numFmtId="0" fontId="17" fillId="7" borderId="18" xfId="0" applyFont="1" applyFill="1" applyBorder="1"/>
    <xf numFmtId="43" fontId="17" fillId="7" borderId="18" xfId="1" applyFont="1" applyFill="1" applyBorder="1"/>
    <xf numFmtId="164" fontId="4" fillId="8" borderId="18" xfId="3" applyNumberFormat="1" applyFont="1" applyFill="1" applyBorder="1" applyAlignment="1">
      <alignment horizontal="center" vertical="center"/>
    </xf>
    <xf numFmtId="0" fontId="17" fillId="8" borderId="18" xfId="0" applyFont="1" applyFill="1" applyBorder="1"/>
    <xf numFmtId="43" fontId="17" fillId="8" borderId="18" xfId="1" applyFont="1" applyFill="1" applyBorder="1"/>
    <xf numFmtId="164" fontId="4" fillId="5" borderId="18" xfId="3" applyNumberFormat="1" applyFont="1" applyFill="1" applyBorder="1" applyAlignment="1">
      <alignment horizontal="center" vertical="center"/>
    </xf>
    <xf numFmtId="0" fontId="17" fillId="5" borderId="18" xfId="0" applyFont="1" applyFill="1" applyBorder="1"/>
    <xf numFmtId="43" fontId="17" fillId="5" borderId="18" xfId="1" applyFont="1" applyFill="1" applyBorder="1"/>
    <xf numFmtId="0" fontId="0" fillId="4" borderId="0" xfId="0" applyFill="1"/>
    <xf numFmtId="0" fontId="0" fillId="8" borderId="0" xfId="0" applyFill="1"/>
    <xf numFmtId="43" fontId="17" fillId="8" borderId="18" xfId="0" applyNumberFormat="1" applyFont="1" applyFill="1" applyBorder="1"/>
    <xf numFmtId="43" fontId="17" fillId="4" borderId="18" xfId="0" applyNumberFormat="1" applyFont="1" applyFill="1" applyBorder="1"/>
    <xf numFmtId="164" fontId="4" fillId="4" borderId="1" xfId="3" applyNumberFormat="1" applyFont="1" applyFill="1" applyBorder="1" applyAlignment="1">
      <alignment horizontal="center" vertical="center"/>
    </xf>
    <xf numFmtId="49" fontId="4" fillId="4" borderId="18" xfId="3" applyNumberFormat="1" applyFont="1" applyFill="1" applyBorder="1" applyAlignment="1">
      <alignment horizontal="center" vertical="center"/>
    </xf>
    <xf numFmtId="0" fontId="0" fillId="4" borderId="18" xfId="0" applyFill="1" applyBorder="1"/>
    <xf numFmtId="0" fontId="0" fillId="4" borderId="19" xfId="0" applyFill="1" applyBorder="1"/>
    <xf numFmtId="164" fontId="4" fillId="8" borderId="1" xfId="3" applyNumberFormat="1" applyFont="1" applyFill="1" applyBorder="1" applyAlignment="1">
      <alignment horizontal="center" vertical="center"/>
    </xf>
    <xf numFmtId="49" fontId="4" fillId="8" borderId="18" xfId="3" applyNumberFormat="1" applyFont="1" applyFill="1" applyBorder="1" applyAlignment="1">
      <alignment horizontal="center" vertical="center"/>
    </xf>
    <xf numFmtId="0" fontId="0" fillId="8" borderId="18" xfId="0" applyFill="1" applyBorder="1"/>
    <xf numFmtId="0" fontId="0" fillId="8" borderId="19" xfId="0" applyFill="1" applyBorder="1"/>
    <xf numFmtId="164" fontId="4" fillId="8" borderId="6" xfId="3" applyNumberFormat="1" applyFont="1" applyFill="1" applyBorder="1" applyAlignment="1">
      <alignment horizontal="center" vertical="center"/>
    </xf>
    <xf numFmtId="0" fontId="4" fillId="8" borderId="6" xfId="3" applyNumberFormat="1" applyFont="1" applyFill="1" applyBorder="1" applyAlignment="1">
      <alignment horizontal="left" vertical="center"/>
    </xf>
    <xf numFmtId="0" fontId="4" fillId="8" borderId="6" xfId="3" applyNumberFormat="1" applyFont="1" applyFill="1" applyBorder="1" applyAlignment="1">
      <alignment horizontal="center" vertical="center" wrapText="1"/>
    </xf>
    <xf numFmtId="170" fontId="4" fillId="8" borderId="6" xfId="3" applyNumberFormat="1" applyFont="1" applyFill="1" applyBorder="1" applyAlignment="1">
      <alignment horizontal="center" vertical="center" wrapText="1"/>
    </xf>
    <xf numFmtId="2" fontId="4" fillId="8" borderId="6" xfId="3" applyNumberFormat="1" applyFont="1" applyFill="1" applyBorder="1" applyAlignment="1">
      <alignment horizontal="center" vertical="center" wrapText="1"/>
    </xf>
    <xf numFmtId="0" fontId="0" fillId="8" borderId="2" xfId="0" applyFont="1" applyFill="1" applyBorder="1" applyAlignment="1">
      <alignment horizontal="left" wrapText="1"/>
    </xf>
    <xf numFmtId="2" fontId="4" fillId="4" borderId="18" xfId="3" applyNumberFormat="1" applyFont="1" applyFill="1" applyBorder="1" applyAlignment="1">
      <alignment horizontal="center" vertical="center"/>
    </xf>
    <xf numFmtId="2" fontId="4" fillId="8" borderId="18" xfId="3" applyNumberFormat="1" applyFont="1" applyFill="1" applyBorder="1" applyAlignment="1">
      <alignment horizontal="center" vertical="center"/>
    </xf>
    <xf numFmtId="2" fontId="4" fillId="2" borderId="18" xfId="3" applyNumberFormat="1" applyFont="1" applyFill="1" applyBorder="1" applyAlignment="1">
      <alignment horizontal="center" vertical="center"/>
    </xf>
    <xf numFmtId="2" fontId="0" fillId="0" borderId="0" xfId="0" applyNumberFormat="1" applyAlignment="1">
      <alignment horizontal="center"/>
    </xf>
    <xf numFmtId="0" fontId="0" fillId="9" borderId="0" xfId="0" applyFill="1" applyProtection="1"/>
    <xf numFmtId="164" fontId="4" fillId="9" borderId="1" xfId="3" applyNumberFormat="1" applyFont="1" applyFill="1" applyBorder="1" applyAlignment="1" applyProtection="1">
      <alignment horizontal="center" vertical="center"/>
    </xf>
    <xf numFmtId="0" fontId="4" fillId="9" borderId="1" xfId="3" applyNumberFormat="1" applyFont="1" applyFill="1" applyBorder="1" applyAlignment="1" applyProtection="1">
      <alignment horizontal="center" vertical="center"/>
    </xf>
    <xf numFmtId="165" fontId="0" fillId="9" borderId="1" xfId="1" applyNumberFormat="1" applyFont="1" applyFill="1" applyBorder="1" applyAlignment="1" applyProtection="1">
      <alignment horizontal="center" vertical="center"/>
    </xf>
    <xf numFmtId="167" fontId="0" fillId="9" borderId="1" xfId="2" applyNumberFormat="1" applyFont="1" applyFill="1" applyBorder="1" applyAlignment="1" applyProtection="1">
      <alignment horizontal="center" vertical="center"/>
    </xf>
    <xf numFmtId="49" fontId="4" fillId="9" borderId="1" xfId="3" applyNumberFormat="1" applyFont="1" applyFill="1" applyBorder="1" applyAlignment="1" applyProtection="1">
      <alignment horizontal="center" vertical="center"/>
    </xf>
    <xf numFmtId="167" fontId="0" fillId="9" borderId="0" xfId="2" applyNumberFormat="1" applyFont="1" applyFill="1" applyAlignment="1" applyProtection="1">
      <alignment horizontal="center" vertical="center"/>
    </xf>
    <xf numFmtId="2" fontId="0" fillId="9" borderId="0" xfId="2" applyNumberFormat="1" applyFont="1" applyFill="1" applyAlignment="1" applyProtection="1">
      <alignment horizontal="center" vertical="center"/>
    </xf>
    <xf numFmtId="165" fontId="0" fillId="9" borderId="1" xfId="0" applyNumberFormat="1" applyFill="1" applyBorder="1" applyAlignment="1" applyProtection="1">
      <alignment horizontal="center" vertical="center"/>
    </xf>
    <xf numFmtId="0" fontId="17" fillId="10" borderId="18" xfId="0" applyFont="1" applyFill="1" applyBorder="1"/>
    <xf numFmtId="0" fontId="0" fillId="6" borderId="18" xfId="0" applyFill="1" applyBorder="1"/>
    <xf numFmtId="43" fontId="17" fillId="4" borderId="23" xfId="1" applyFont="1" applyFill="1" applyBorder="1"/>
    <xf numFmtId="0" fontId="17" fillId="8" borderId="23" xfId="0" applyFont="1" applyFill="1" applyBorder="1"/>
    <xf numFmtId="43" fontId="17" fillId="8" borderId="23" xfId="1" applyFont="1" applyFill="1" applyBorder="1"/>
    <xf numFmtId="0" fontId="17" fillId="4" borderId="0" xfId="0" applyFont="1" applyFill="1" applyBorder="1"/>
    <xf numFmtId="0" fontId="17" fillId="4" borderId="25" xfId="0" applyFont="1" applyFill="1" applyBorder="1"/>
    <xf numFmtId="43" fontId="17" fillId="4" borderId="24" xfId="1" applyFont="1" applyFill="1" applyBorder="1"/>
    <xf numFmtId="0" fontId="17" fillId="8" borderId="0" xfId="0" applyFont="1" applyFill="1" applyBorder="1"/>
    <xf numFmtId="0" fontId="17" fillId="8" borderId="25" xfId="0" applyFont="1" applyFill="1" applyBorder="1"/>
    <xf numFmtId="43" fontId="17" fillId="8" borderId="24" xfId="1" applyFont="1" applyFill="1" applyBorder="1"/>
    <xf numFmtId="0" fontId="0" fillId="8" borderId="0" xfId="0" applyFill="1" applyBorder="1"/>
    <xf numFmtId="0" fontId="17" fillId="10" borderId="23" xfId="0" applyFont="1" applyFill="1" applyBorder="1"/>
    <xf numFmtId="43" fontId="17" fillId="4" borderId="23" xfId="1" applyNumberFormat="1" applyFont="1" applyFill="1" applyBorder="1"/>
    <xf numFmtId="0" fontId="0" fillId="4" borderId="0" xfId="0" applyFill="1" applyBorder="1"/>
    <xf numFmtId="43" fontId="17" fillId="8" borderId="23" xfId="1" applyNumberFormat="1" applyFont="1" applyFill="1" applyBorder="1"/>
    <xf numFmtId="0" fontId="10" fillId="3" borderId="0" xfId="0" applyFont="1" applyFill="1" applyAlignment="1" applyProtection="1">
      <alignment horizontal="center" vertical="center"/>
    </xf>
    <xf numFmtId="0" fontId="15" fillId="3" borderId="0" xfId="0" applyFont="1" applyFill="1" applyBorder="1" applyAlignment="1" applyProtection="1">
      <alignment horizontal="center" vertical="center"/>
    </xf>
    <xf numFmtId="0" fontId="15" fillId="3" borderId="7" xfId="0" applyFont="1" applyFill="1" applyBorder="1" applyAlignment="1" applyProtection="1">
      <alignment horizontal="center" vertical="center"/>
    </xf>
    <xf numFmtId="164" fontId="12" fillId="3" borderId="1" xfId="0" applyNumberFormat="1" applyFont="1" applyFill="1" applyBorder="1" applyAlignment="1" applyProtection="1">
      <alignment horizontal="center" vertical="center" wrapText="1"/>
    </xf>
    <xf numFmtId="0" fontId="11" fillId="3" borderId="1" xfId="0" applyFont="1" applyFill="1" applyBorder="1" applyAlignment="1" applyProtection="1">
      <alignment horizontal="center"/>
    </xf>
    <xf numFmtId="0" fontId="15" fillId="3" borderId="5" xfId="0" applyFont="1" applyFill="1" applyBorder="1" applyAlignment="1" applyProtection="1">
      <alignment horizontal="center" vertical="center"/>
    </xf>
    <xf numFmtId="0" fontId="15" fillId="3" borderId="20" xfId="0" applyFont="1" applyFill="1" applyBorder="1" applyAlignment="1" applyProtection="1">
      <alignment horizontal="center" vertical="center"/>
    </xf>
    <xf numFmtId="0" fontId="15" fillId="3" borderId="4" xfId="0" applyFont="1" applyFill="1" applyBorder="1" applyAlignment="1" applyProtection="1">
      <alignment horizontal="center" vertical="center"/>
    </xf>
    <xf numFmtId="0" fontId="11" fillId="3" borderId="1" xfId="0" applyFont="1" applyFill="1" applyBorder="1" applyAlignment="1" applyProtection="1">
      <alignment horizontal="center" vertical="center"/>
    </xf>
    <xf numFmtId="0" fontId="10" fillId="3" borderId="5" xfId="0" applyFont="1" applyFill="1" applyBorder="1" applyAlignment="1" applyProtection="1">
      <alignment horizontal="center" vertical="center"/>
    </xf>
    <xf numFmtId="0" fontId="10" fillId="3" borderId="20" xfId="0" applyFont="1" applyFill="1" applyBorder="1" applyAlignment="1" applyProtection="1">
      <alignment horizontal="center" vertical="center"/>
    </xf>
    <xf numFmtId="0" fontId="11" fillId="3" borderId="5" xfId="0" applyFont="1" applyFill="1" applyBorder="1" applyAlignment="1" applyProtection="1">
      <alignment horizontal="center" vertical="center"/>
    </xf>
    <xf numFmtId="0" fontId="11" fillId="3" borderId="4" xfId="0" applyFont="1" applyFill="1" applyBorder="1" applyAlignment="1" applyProtection="1">
      <alignment horizontal="center" vertical="center"/>
    </xf>
    <xf numFmtId="0" fontId="15" fillId="3" borderId="18" xfId="0" applyFont="1" applyFill="1" applyBorder="1" applyAlignment="1">
      <alignment horizontal="center" vertical="center"/>
    </xf>
    <xf numFmtId="0" fontId="15" fillId="3" borderId="0" xfId="0" applyFont="1" applyFill="1" applyAlignment="1">
      <alignment horizontal="center" vertical="center"/>
    </xf>
    <xf numFmtId="0" fontId="9" fillId="0" borderId="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11" fillId="3" borderId="18" xfId="0" applyFont="1" applyFill="1" applyBorder="1" applyAlignment="1">
      <alignment horizontal="center" vertical="center" wrapText="1"/>
    </xf>
    <xf numFmtId="165" fontId="0" fillId="0" borderId="8" xfId="0" applyNumberFormat="1" applyBorder="1" applyAlignment="1" applyProtection="1">
      <alignment horizontal="center" vertical="center"/>
    </xf>
    <xf numFmtId="165" fontId="0" fillId="0" borderId="0" xfId="0" applyNumberFormat="1" applyAlignment="1" applyProtection="1">
      <alignment horizontal="center" vertical="center"/>
    </xf>
    <xf numFmtId="168" fontId="0" fillId="0" borderId="8" xfId="0" applyNumberFormat="1" applyBorder="1" applyAlignment="1" applyProtection="1">
      <alignment horizontal="center" vertical="center"/>
    </xf>
    <xf numFmtId="168" fontId="0" fillId="0" borderId="0" xfId="0" applyNumberFormat="1" applyAlignment="1" applyProtection="1">
      <alignment horizontal="center" vertical="center"/>
    </xf>
    <xf numFmtId="167" fontId="0" fillId="0" borderId="8" xfId="2" applyNumberFormat="1" applyFont="1" applyBorder="1" applyAlignment="1" applyProtection="1">
      <alignment horizontal="center" vertical="center"/>
    </xf>
    <xf numFmtId="167" fontId="0" fillId="0" borderId="0" xfId="2" applyNumberFormat="1" applyFont="1" applyAlignment="1" applyProtection="1">
      <alignment horizontal="center" vertical="center"/>
    </xf>
    <xf numFmtId="2" fontId="0" fillId="0" borderId="2" xfId="2" applyNumberFormat="1" applyFont="1" applyBorder="1" applyAlignment="1" applyProtection="1">
      <alignment horizontal="center" vertical="center"/>
    </xf>
    <xf numFmtId="2" fontId="0" fillId="0" borderId="10" xfId="2" applyNumberFormat="1" applyFont="1" applyBorder="1" applyAlignment="1" applyProtection="1">
      <alignment horizontal="center" vertical="center"/>
    </xf>
    <xf numFmtId="2" fontId="0" fillId="0" borderId="3" xfId="2" applyNumberFormat="1" applyFont="1" applyBorder="1" applyAlignment="1" applyProtection="1">
      <alignment horizontal="center" vertical="center"/>
    </xf>
    <xf numFmtId="167" fontId="0" fillId="0" borderId="2" xfId="2" applyNumberFormat="1" applyFont="1" applyBorder="1" applyAlignment="1" applyProtection="1">
      <alignment horizontal="center" vertical="center"/>
    </xf>
    <xf numFmtId="167" fontId="0" fillId="0" borderId="10" xfId="2" applyNumberFormat="1" applyFont="1" applyBorder="1" applyAlignment="1" applyProtection="1">
      <alignment horizontal="center" vertical="center"/>
    </xf>
    <xf numFmtId="167" fontId="0" fillId="0" borderId="3" xfId="2" applyNumberFormat="1" applyFont="1" applyBorder="1" applyAlignment="1" applyProtection="1">
      <alignment horizontal="center" vertical="center"/>
    </xf>
    <xf numFmtId="165" fontId="0" fillId="0" borderId="6" xfId="0" applyNumberFormat="1" applyBorder="1" applyAlignment="1" applyProtection="1">
      <alignment horizontal="center" vertical="center"/>
    </xf>
    <xf numFmtId="165" fontId="0" fillId="0" borderId="9" xfId="0" applyNumberFormat="1" applyBorder="1" applyAlignment="1" applyProtection="1">
      <alignment horizontal="center" vertical="center"/>
    </xf>
    <xf numFmtId="1" fontId="0" fillId="0" borderId="8" xfId="0" applyNumberFormat="1" applyBorder="1" applyAlignment="1" applyProtection="1">
      <alignment horizontal="center" vertical="center"/>
    </xf>
    <xf numFmtId="1" fontId="0" fillId="0" borderId="0" xfId="0" applyNumberFormat="1" applyAlignment="1" applyProtection="1">
      <alignment horizontal="center" vertical="center"/>
    </xf>
  </cellXfs>
  <cellStyles count="74">
    <cellStyle name="Comma" xfId="1" builtinId="3"/>
    <cellStyle name="Comma [0] 2" xfId="6"/>
    <cellStyle name="Comma [0] 2 2" xfId="14"/>
    <cellStyle name="Comma [0] 2 3" xfId="51"/>
    <cellStyle name="Comma [0] 3" xfId="71"/>
    <cellStyle name="Comma 2" xfId="8"/>
    <cellStyle name="Comma 2 2" xfId="20"/>
    <cellStyle name="Comma 2 3" xfId="19"/>
    <cellStyle name="Comma 2 4" xfId="53"/>
    <cellStyle name="Comma 3" xfId="9"/>
    <cellStyle name="Comma 3 2" xfId="21"/>
    <cellStyle name="Comma 3 3" xfId="54"/>
    <cellStyle name="Comma 4" xfId="10"/>
    <cellStyle name="Comma 4 2" xfId="13"/>
    <cellStyle name="Comma 4 3" xfId="55"/>
    <cellStyle name="Comma 5" xfId="11"/>
    <cellStyle name="Comma 5 2" xfId="16"/>
    <cellStyle name="Comma 5 3" xfId="56"/>
    <cellStyle name="Comma 6" xfId="46"/>
    <cellStyle name="Comma 6 2" xfId="70"/>
    <cellStyle name="Comma 7" xfId="48"/>
    <cellStyle name="Normal" xfId="0" builtinId="0"/>
    <cellStyle name="Normal 10" xfId="47"/>
    <cellStyle name="Normal 2" xfId="3"/>
    <cellStyle name="Normal 2 2" xfId="22"/>
    <cellStyle name="Normal 2 5" xfId="23"/>
    <cellStyle name="Normal 2 8" xfId="24"/>
    <cellStyle name="Normal 2 9" xfId="25"/>
    <cellStyle name="Normal 3" xfId="4"/>
    <cellStyle name="Normal 3 2" xfId="17"/>
    <cellStyle name="Normal 3 3" xfId="26"/>
    <cellStyle name="Normal 3 4" xfId="50"/>
    <cellStyle name="Normal 3 5" xfId="27"/>
    <cellStyle name="Normal 4" xfId="28"/>
    <cellStyle name="Normal 4 2" xfId="29"/>
    <cellStyle name="Normal 4 2 2" xfId="59"/>
    <cellStyle name="Normal 4 3" xfId="30"/>
    <cellStyle name="Normal 4 3 2" xfId="60"/>
    <cellStyle name="Normal 4 4" xfId="31"/>
    <cellStyle name="Normal 5" xfId="32"/>
    <cellStyle name="Normal 5 2" xfId="33"/>
    <cellStyle name="Normal 6" xfId="34"/>
    <cellStyle name="Normal 6 2" xfId="35"/>
    <cellStyle name="Normal 6 2 2" xfId="36"/>
    <cellStyle name="Normal 6 2 2 2" xfId="37"/>
    <cellStyle name="Normal 6 2 2 2 2" xfId="64"/>
    <cellStyle name="Normal 6 2 2 3" xfId="63"/>
    <cellStyle name="Normal 6 2 3" xfId="38"/>
    <cellStyle name="Normal 6 2 3 2" xfId="65"/>
    <cellStyle name="Normal 6 2 4" xfId="62"/>
    <cellStyle name="Normal 6 3" xfId="39"/>
    <cellStyle name="Normal 6 3 2" xfId="40"/>
    <cellStyle name="Normal 6 3 2 2" xfId="67"/>
    <cellStyle name="Normal 6 3 3" xfId="66"/>
    <cellStyle name="Normal 6 4" xfId="41"/>
    <cellStyle name="Normal 6 4 2" xfId="68"/>
    <cellStyle name="Normal 6 5" xfId="5"/>
    <cellStyle name="Normal 6 6" xfId="61"/>
    <cellStyle name="Normal 7" xfId="42"/>
    <cellStyle name="Normal 7 2" xfId="69"/>
    <cellStyle name="Normal 8" xfId="45"/>
    <cellStyle name="Normal 9" xfId="12"/>
    <cellStyle name="Normal 9 2" xfId="57"/>
    <cellStyle name="Percent" xfId="2" builtinId="5"/>
    <cellStyle name="Percent 2" xfId="7"/>
    <cellStyle name="Percent 2 2" xfId="43"/>
    <cellStyle name="Percent 2 3" xfId="18"/>
    <cellStyle name="Percent 2 4" xfId="52"/>
    <cellStyle name="Percent 3" xfId="44"/>
    <cellStyle name="Percent 4" xfId="15"/>
    <cellStyle name="Percent 4 2" xfId="58"/>
    <cellStyle name="Percent 5" xfId="49"/>
    <cellStyle name="Percent 5 2" xfId="73"/>
    <cellStyle name="Percent 5 3" xfId="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xdr:from>
      <xdr:col>0</xdr:col>
      <xdr:colOff>22223</xdr:colOff>
      <xdr:row>2</xdr:row>
      <xdr:rowOff>67734</xdr:rowOff>
    </xdr:from>
    <xdr:to>
      <xdr:col>10</xdr:col>
      <xdr:colOff>0</xdr:colOff>
      <xdr:row>7</xdr:row>
      <xdr:rowOff>121074</xdr:rowOff>
    </xdr:to>
    <mc:AlternateContent xmlns:mc="http://schemas.openxmlformats.org/markup-compatibility/2006" xmlns:sle15="http://schemas.microsoft.com/office/drawing/2012/slicer">
      <mc:Choice Requires="sle15">
        <xdr:graphicFrame macro="">
          <xdr:nvGraphicFramePr>
            <xdr:cNvPr id="2" name="Machin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2" name="Rectangle 1"/>
            <xdr:cNvSpPr>
              <a:spLocks noTextEdit="1"/>
            </xdr:cNvSpPr>
          </xdr:nvSpPr>
          <xdr:spPr>
            <a:xfrm>
              <a:off x="22223" y="896409"/>
              <a:ext cx="10560051"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farhan\AppData\Local\Microsoft\Windows\Temporary%20Internet%20Files\Content.Outlook\TJC5SCBE\DOWN%20TIME%20PS03%20-%20APR-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mza.sheikh/Documents/DT%20Summary%20MOP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EE%20MET%20BOPP%20January-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ist"/>
      <sheetName val="Table"/>
      <sheetName val="Graph"/>
      <sheetName val="Data PS3 Downtime"/>
      <sheetName val="Monthly Summary"/>
      <sheetName val="Sheet1"/>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 Data Apr"/>
      <sheetName val="DT Summary"/>
      <sheetName val="Mar-21"/>
      <sheetName val="Feb-21"/>
      <sheetName val="Jan-21"/>
      <sheetName val="DT Data Feb"/>
      <sheetName val="DT Data Jan"/>
      <sheetName val="DT Data Mar"/>
    </sheetNames>
    <sheetDataSet>
      <sheetData sheetId="0"/>
      <sheetData sheetId="1">
        <row r="18">
          <cell r="B18">
            <v>0</v>
          </cell>
          <cell r="C18">
            <v>0</v>
          </cell>
          <cell r="D18">
            <v>0</v>
          </cell>
          <cell r="E18">
            <v>0</v>
          </cell>
          <cell r="F18">
            <v>0</v>
          </cell>
          <cell r="H18">
            <v>8.0833333333333321</v>
          </cell>
          <cell r="I18">
            <v>44.166666666666664</v>
          </cell>
          <cell r="J18">
            <v>8</v>
          </cell>
          <cell r="K18">
            <v>60.25</v>
          </cell>
          <cell r="L18">
            <v>235</v>
          </cell>
          <cell r="N18">
            <v>19.75</v>
          </cell>
          <cell r="O18">
            <v>41.916666666666664</v>
          </cell>
          <cell r="P18">
            <v>9</v>
          </cell>
          <cell r="Q18">
            <v>70.666666666666671</v>
          </cell>
          <cell r="R18">
            <v>550.16666666666674</v>
          </cell>
        </row>
        <row r="19">
          <cell r="B19">
            <v>0</v>
          </cell>
          <cell r="C19">
            <v>0</v>
          </cell>
          <cell r="D19">
            <v>0</v>
          </cell>
          <cell r="E19">
            <v>0</v>
          </cell>
          <cell r="F19">
            <v>0</v>
          </cell>
          <cell r="H19">
            <v>0</v>
          </cell>
          <cell r="I19">
            <v>0</v>
          </cell>
          <cell r="J19">
            <v>0</v>
          </cell>
          <cell r="K19">
            <v>0</v>
          </cell>
          <cell r="L19">
            <v>0</v>
          </cell>
          <cell r="N19">
            <v>0</v>
          </cell>
          <cell r="O19">
            <v>0</v>
          </cell>
          <cell r="P19">
            <v>0</v>
          </cell>
          <cell r="Q19">
            <v>0</v>
          </cell>
          <cell r="R19">
            <v>1.333333333333333</v>
          </cell>
        </row>
        <row r="20">
          <cell r="B20">
            <v>0</v>
          </cell>
          <cell r="C20">
            <v>0</v>
          </cell>
          <cell r="D20">
            <v>0</v>
          </cell>
          <cell r="E20">
            <v>0</v>
          </cell>
          <cell r="F20">
            <v>0</v>
          </cell>
          <cell r="H20">
            <v>0</v>
          </cell>
          <cell r="I20">
            <v>0</v>
          </cell>
          <cell r="J20">
            <v>0</v>
          </cell>
          <cell r="K20">
            <v>0</v>
          </cell>
          <cell r="L20">
            <v>0</v>
          </cell>
          <cell r="N20">
            <v>0</v>
          </cell>
          <cell r="O20">
            <v>0</v>
          </cell>
          <cell r="P20">
            <v>0</v>
          </cell>
          <cell r="Q20">
            <v>0</v>
          </cell>
          <cell r="R20">
            <v>0</v>
          </cell>
        </row>
        <row r="21">
          <cell r="B21">
            <v>0</v>
          </cell>
          <cell r="C21">
            <v>0</v>
          </cell>
          <cell r="D21">
            <v>0</v>
          </cell>
          <cell r="E21">
            <v>0</v>
          </cell>
          <cell r="F21">
            <v>0</v>
          </cell>
          <cell r="H21">
            <v>0</v>
          </cell>
          <cell r="I21">
            <v>0</v>
          </cell>
          <cell r="J21">
            <v>0</v>
          </cell>
          <cell r="K21">
            <v>0</v>
          </cell>
          <cell r="L21">
            <v>0</v>
          </cell>
          <cell r="N21">
            <v>0</v>
          </cell>
          <cell r="O21">
            <v>0</v>
          </cell>
          <cell r="P21">
            <v>0</v>
          </cell>
          <cell r="Q21">
            <v>0</v>
          </cell>
          <cell r="R21">
            <v>0</v>
          </cell>
        </row>
        <row r="22">
          <cell r="B22">
            <v>0</v>
          </cell>
          <cell r="C22">
            <v>0</v>
          </cell>
          <cell r="D22">
            <v>0</v>
          </cell>
          <cell r="E22">
            <v>0</v>
          </cell>
          <cell r="F22">
            <v>0</v>
          </cell>
          <cell r="H22">
            <v>0</v>
          </cell>
          <cell r="I22">
            <v>0</v>
          </cell>
          <cell r="J22">
            <v>0</v>
          </cell>
          <cell r="K22">
            <v>0</v>
          </cell>
          <cell r="L22">
            <v>0</v>
          </cell>
          <cell r="N22">
            <v>0</v>
          </cell>
          <cell r="O22">
            <v>0</v>
          </cell>
          <cell r="P22">
            <v>0</v>
          </cell>
          <cell r="Q22">
            <v>0</v>
          </cell>
          <cell r="R22">
            <v>0</v>
          </cell>
        </row>
        <row r="23">
          <cell r="B23">
            <v>0</v>
          </cell>
          <cell r="C23">
            <v>0</v>
          </cell>
          <cell r="D23">
            <v>0</v>
          </cell>
          <cell r="E23">
            <v>0</v>
          </cell>
          <cell r="F23">
            <v>0</v>
          </cell>
          <cell r="H23">
            <v>0</v>
          </cell>
          <cell r="I23">
            <v>0</v>
          </cell>
          <cell r="J23">
            <v>0</v>
          </cell>
          <cell r="K23">
            <v>0</v>
          </cell>
          <cell r="L23">
            <v>0</v>
          </cell>
          <cell r="N23">
            <v>0</v>
          </cell>
          <cell r="O23">
            <v>0</v>
          </cell>
          <cell r="P23">
            <v>0</v>
          </cell>
          <cell r="Q23">
            <v>0</v>
          </cell>
          <cell r="R23">
            <v>0</v>
          </cell>
        </row>
        <row r="24">
          <cell r="B24">
            <v>0</v>
          </cell>
          <cell r="C24">
            <v>0</v>
          </cell>
          <cell r="D24">
            <v>0</v>
          </cell>
          <cell r="E24">
            <v>0</v>
          </cell>
          <cell r="F24">
            <v>0</v>
          </cell>
          <cell r="H24">
            <v>0</v>
          </cell>
          <cell r="I24">
            <v>0</v>
          </cell>
          <cell r="J24">
            <v>0</v>
          </cell>
          <cell r="K24">
            <v>0</v>
          </cell>
          <cell r="L24">
            <v>0</v>
          </cell>
          <cell r="N24">
            <v>0</v>
          </cell>
          <cell r="O24">
            <v>0</v>
          </cell>
          <cell r="P24">
            <v>0</v>
          </cell>
          <cell r="Q24">
            <v>0</v>
          </cell>
          <cell r="R24">
            <v>5.5</v>
          </cell>
        </row>
        <row r="25">
          <cell r="B25">
            <v>0</v>
          </cell>
          <cell r="C25">
            <v>0</v>
          </cell>
          <cell r="D25">
            <v>0</v>
          </cell>
          <cell r="E25">
            <v>0</v>
          </cell>
          <cell r="F25">
            <v>0</v>
          </cell>
          <cell r="H25">
            <v>0</v>
          </cell>
          <cell r="I25">
            <v>0</v>
          </cell>
          <cell r="J25">
            <v>0</v>
          </cell>
          <cell r="K25">
            <v>0</v>
          </cell>
          <cell r="L25">
            <v>0</v>
          </cell>
          <cell r="N25">
            <v>3.666666666666667</v>
          </cell>
          <cell r="O25">
            <v>0</v>
          </cell>
          <cell r="P25">
            <v>0</v>
          </cell>
          <cell r="Q25">
            <v>3.666666666666667</v>
          </cell>
          <cell r="R25">
            <v>20.333333333333336</v>
          </cell>
        </row>
        <row r="26">
          <cell r="B26">
            <v>0</v>
          </cell>
          <cell r="C26">
            <v>0</v>
          </cell>
          <cell r="D26">
            <v>0</v>
          </cell>
          <cell r="E26">
            <v>0</v>
          </cell>
          <cell r="F26">
            <v>0</v>
          </cell>
          <cell r="H26">
            <v>0</v>
          </cell>
          <cell r="I26">
            <v>0</v>
          </cell>
          <cell r="J26">
            <v>0</v>
          </cell>
          <cell r="K26">
            <v>0</v>
          </cell>
          <cell r="L26">
            <v>0</v>
          </cell>
          <cell r="N26">
            <v>1</v>
          </cell>
          <cell r="O26">
            <v>0</v>
          </cell>
          <cell r="P26">
            <v>1</v>
          </cell>
          <cell r="Q26">
            <v>2</v>
          </cell>
          <cell r="R26">
            <v>24</v>
          </cell>
        </row>
        <row r="27">
          <cell r="B27">
            <v>0</v>
          </cell>
          <cell r="C27">
            <v>0</v>
          </cell>
          <cell r="D27">
            <v>0</v>
          </cell>
          <cell r="E27">
            <v>0</v>
          </cell>
          <cell r="F27">
            <v>0</v>
          </cell>
          <cell r="H27">
            <v>0</v>
          </cell>
          <cell r="I27">
            <v>0</v>
          </cell>
          <cell r="J27">
            <v>0</v>
          </cell>
          <cell r="K27">
            <v>0</v>
          </cell>
          <cell r="L27">
            <v>0</v>
          </cell>
          <cell r="N27">
            <v>3.5</v>
          </cell>
          <cell r="O27">
            <v>1.75</v>
          </cell>
          <cell r="P27">
            <v>0</v>
          </cell>
          <cell r="Q27">
            <v>5.25</v>
          </cell>
          <cell r="R27">
            <v>24</v>
          </cell>
        </row>
        <row r="28">
          <cell r="B28">
            <v>0</v>
          </cell>
          <cell r="C28">
            <v>0</v>
          </cell>
          <cell r="D28">
            <v>0</v>
          </cell>
          <cell r="E28">
            <v>0</v>
          </cell>
          <cell r="F28">
            <v>0</v>
          </cell>
          <cell r="H28">
            <v>1.3333333333333333</v>
          </cell>
          <cell r="I28">
            <v>3.6666666666666665</v>
          </cell>
          <cell r="J28">
            <v>0</v>
          </cell>
          <cell r="K28">
            <v>5</v>
          </cell>
          <cell r="L28">
            <v>24</v>
          </cell>
          <cell r="N28">
            <v>0.25</v>
          </cell>
          <cell r="O28">
            <v>6.8333333333333339</v>
          </cell>
          <cell r="P28">
            <v>0</v>
          </cell>
          <cell r="Q28">
            <v>7.0833333333333339</v>
          </cell>
          <cell r="R28">
            <v>24</v>
          </cell>
        </row>
        <row r="29">
          <cell r="B29">
            <v>0</v>
          </cell>
          <cell r="C29">
            <v>0</v>
          </cell>
          <cell r="D29">
            <v>0</v>
          </cell>
          <cell r="E29">
            <v>0</v>
          </cell>
          <cell r="F29">
            <v>0</v>
          </cell>
          <cell r="H29">
            <v>0</v>
          </cell>
          <cell r="I29">
            <v>0</v>
          </cell>
          <cell r="J29">
            <v>0</v>
          </cell>
          <cell r="K29">
            <v>0</v>
          </cell>
          <cell r="L29">
            <v>16</v>
          </cell>
          <cell r="N29">
            <v>0.41666666666666669</v>
          </cell>
          <cell r="O29">
            <v>0</v>
          </cell>
          <cell r="P29">
            <v>0</v>
          </cell>
          <cell r="Q29">
            <v>0.41666666666666669</v>
          </cell>
          <cell r="R29">
            <v>24</v>
          </cell>
        </row>
        <row r="30">
          <cell r="B30">
            <v>0</v>
          </cell>
          <cell r="C30">
            <v>0</v>
          </cell>
          <cell r="D30">
            <v>0</v>
          </cell>
          <cell r="E30">
            <v>0</v>
          </cell>
          <cell r="F30">
            <v>0</v>
          </cell>
          <cell r="H30">
            <v>0</v>
          </cell>
          <cell r="I30">
            <v>0</v>
          </cell>
          <cell r="J30">
            <v>0</v>
          </cell>
          <cell r="K30">
            <v>0</v>
          </cell>
          <cell r="L30">
            <v>0</v>
          </cell>
          <cell r="N30">
            <v>0</v>
          </cell>
          <cell r="O30">
            <v>3.333333333333333</v>
          </cell>
          <cell r="P30">
            <v>0</v>
          </cell>
          <cell r="Q30">
            <v>3.333333333333333</v>
          </cell>
          <cell r="R30">
            <v>24</v>
          </cell>
        </row>
        <row r="31">
          <cell r="B31">
            <v>0</v>
          </cell>
          <cell r="C31">
            <v>0</v>
          </cell>
          <cell r="D31">
            <v>0</v>
          </cell>
          <cell r="E31">
            <v>0</v>
          </cell>
          <cell r="F31">
            <v>0</v>
          </cell>
          <cell r="H31">
            <v>0.91666666666666674</v>
          </cell>
          <cell r="I31">
            <v>0</v>
          </cell>
          <cell r="J31">
            <v>8</v>
          </cell>
          <cell r="K31">
            <v>8.9166666666666661</v>
          </cell>
          <cell r="L31">
            <v>13</v>
          </cell>
          <cell r="N31">
            <v>0</v>
          </cell>
          <cell r="O31">
            <v>0</v>
          </cell>
          <cell r="P31">
            <v>0</v>
          </cell>
          <cell r="Q31">
            <v>0</v>
          </cell>
          <cell r="R31">
            <v>24</v>
          </cell>
        </row>
        <row r="32">
          <cell r="B32">
            <v>0</v>
          </cell>
          <cell r="C32">
            <v>0</v>
          </cell>
          <cell r="D32">
            <v>0</v>
          </cell>
          <cell r="E32">
            <v>0</v>
          </cell>
          <cell r="F32">
            <v>0</v>
          </cell>
          <cell r="H32">
            <v>1.25</v>
          </cell>
          <cell r="I32">
            <v>0.5</v>
          </cell>
          <cell r="J32">
            <v>0</v>
          </cell>
          <cell r="K32">
            <v>1.75</v>
          </cell>
          <cell r="L32">
            <v>16</v>
          </cell>
          <cell r="N32">
            <v>1.4166666666666667</v>
          </cell>
          <cell r="O32">
            <v>1</v>
          </cell>
          <cell r="P32">
            <v>0</v>
          </cell>
          <cell r="Q32">
            <v>2.416666666666667</v>
          </cell>
          <cell r="R32">
            <v>24</v>
          </cell>
        </row>
        <row r="33">
          <cell r="B33">
            <v>0</v>
          </cell>
          <cell r="C33">
            <v>0</v>
          </cell>
          <cell r="D33">
            <v>0</v>
          </cell>
          <cell r="E33">
            <v>0</v>
          </cell>
          <cell r="F33">
            <v>0</v>
          </cell>
          <cell r="H33">
            <v>1</v>
          </cell>
          <cell r="I33">
            <v>15.5</v>
          </cell>
          <cell r="J33">
            <v>0</v>
          </cell>
          <cell r="K33">
            <v>16.5</v>
          </cell>
          <cell r="L33">
            <v>16</v>
          </cell>
          <cell r="N33">
            <v>0</v>
          </cell>
          <cell r="O33">
            <v>0</v>
          </cell>
          <cell r="P33">
            <v>0</v>
          </cell>
          <cell r="Q33">
            <v>0</v>
          </cell>
          <cell r="R33">
            <v>24</v>
          </cell>
        </row>
        <row r="34">
          <cell r="B34">
            <v>0</v>
          </cell>
          <cell r="C34">
            <v>0</v>
          </cell>
          <cell r="D34">
            <v>0</v>
          </cell>
          <cell r="E34">
            <v>0</v>
          </cell>
          <cell r="F34">
            <v>0</v>
          </cell>
          <cell r="H34">
            <v>0</v>
          </cell>
          <cell r="I34">
            <v>10.416666666666666</v>
          </cell>
          <cell r="J34">
            <v>0</v>
          </cell>
          <cell r="K34">
            <v>10.416666666666666</v>
          </cell>
          <cell r="L34">
            <v>16</v>
          </cell>
          <cell r="N34">
            <v>0.75</v>
          </cell>
          <cell r="O34">
            <v>1.75</v>
          </cell>
          <cell r="P34">
            <v>0</v>
          </cell>
          <cell r="Q34">
            <v>2.5</v>
          </cell>
          <cell r="R34">
            <v>24</v>
          </cell>
        </row>
        <row r="35">
          <cell r="B35">
            <v>0</v>
          </cell>
          <cell r="C35">
            <v>0</v>
          </cell>
          <cell r="D35">
            <v>0</v>
          </cell>
          <cell r="E35">
            <v>0</v>
          </cell>
          <cell r="F35">
            <v>0</v>
          </cell>
          <cell r="H35">
            <v>0</v>
          </cell>
          <cell r="I35">
            <v>0</v>
          </cell>
          <cell r="J35">
            <v>0</v>
          </cell>
          <cell r="K35">
            <v>0</v>
          </cell>
          <cell r="L35">
            <v>10</v>
          </cell>
          <cell r="N35">
            <v>0</v>
          </cell>
          <cell r="O35">
            <v>1.5833333333333335</v>
          </cell>
          <cell r="P35">
            <v>0</v>
          </cell>
          <cell r="Q35">
            <v>1.5833333333333335</v>
          </cell>
          <cell r="R35">
            <v>24</v>
          </cell>
        </row>
        <row r="36">
          <cell r="B36">
            <v>0</v>
          </cell>
          <cell r="C36">
            <v>0</v>
          </cell>
          <cell r="D36">
            <v>0</v>
          </cell>
          <cell r="E36">
            <v>0</v>
          </cell>
          <cell r="F36">
            <v>0</v>
          </cell>
          <cell r="H36">
            <v>0</v>
          </cell>
          <cell r="I36">
            <v>0</v>
          </cell>
          <cell r="J36">
            <v>0</v>
          </cell>
          <cell r="K36">
            <v>0</v>
          </cell>
          <cell r="L36">
            <v>0</v>
          </cell>
          <cell r="N36">
            <v>0</v>
          </cell>
          <cell r="O36">
            <v>2.3333333333333335</v>
          </cell>
          <cell r="P36">
            <v>0</v>
          </cell>
          <cell r="Q36">
            <v>2.3333333333333335</v>
          </cell>
          <cell r="R36">
            <v>24</v>
          </cell>
        </row>
        <row r="37">
          <cell r="B37">
            <v>0</v>
          </cell>
          <cell r="C37">
            <v>0</v>
          </cell>
          <cell r="D37">
            <v>0</v>
          </cell>
          <cell r="E37">
            <v>0</v>
          </cell>
          <cell r="F37">
            <v>0</v>
          </cell>
          <cell r="H37">
            <v>0</v>
          </cell>
          <cell r="I37">
            <v>0</v>
          </cell>
          <cell r="J37">
            <v>0</v>
          </cell>
          <cell r="K37">
            <v>0</v>
          </cell>
          <cell r="L37">
            <v>0</v>
          </cell>
          <cell r="N37">
            <v>1.6666666666666667</v>
          </cell>
          <cell r="O37">
            <v>2.8333333333333335</v>
          </cell>
          <cell r="P37">
            <v>0</v>
          </cell>
          <cell r="Q37">
            <v>4.5</v>
          </cell>
          <cell r="R37">
            <v>24</v>
          </cell>
        </row>
        <row r="38">
          <cell r="B38">
            <v>0</v>
          </cell>
          <cell r="C38">
            <v>0</v>
          </cell>
          <cell r="D38">
            <v>0</v>
          </cell>
          <cell r="E38">
            <v>0</v>
          </cell>
          <cell r="F38">
            <v>0</v>
          </cell>
          <cell r="H38">
            <v>0</v>
          </cell>
          <cell r="I38">
            <v>0</v>
          </cell>
          <cell r="J38">
            <v>0</v>
          </cell>
          <cell r="K38">
            <v>0</v>
          </cell>
          <cell r="L38">
            <v>0</v>
          </cell>
          <cell r="N38">
            <v>1.7500000000000002</v>
          </cell>
          <cell r="O38">
            <v>0</v>
          </cell>
          <cell r="P38">
            <v>0</v>
          </cell>
          <cell r="Q38">
            <v>1.7500000000000002</v>
          </cell>
          <cell r="R38">
            <v>24</v>
          </cell>
        </row>
        <row r="39">
          <cell r="B39">
            <v>0</v>
          </cell>
          <cell r="C39">
            <v>0</v>
          </cell>
          <cell r="D39">
            <v>0</v>
          </cell>
          <cell r="E39">
            <v>0</v>
          </cell>
          <cell r="F39">
            <v>0</v>
          </cell>
          <cell r="H39">
            <v>0</v>
          </cell>
          <cell r="I39">
            <v>0</v>
          </cell>
          <cell r="J39">
            <v>0</v>
          </cell>
          <cell r="K39">
            <v>0</v>
          </cell>
          <cell r="L39">
            <v>0</v>
          </cell>
          <cell r="N39">
            <v>0.83333333333333337</v>
          </cell>
          <cell r="O39">
            <v>0</v>
          </cell>
          <cell r="P39">
            <v>0</v>
          </cell>
          <cell r="Q39">
            <v>0.83333333333333337</v>
          </cell>
          <cell r="R39">
            <v>24</v>
          </cell>
        </row>
        <row r="40">
          <cell r="B40">
            <v>0</v>
          </cell>
          <cell r="C40">
            <v>0</v>
          </cell>
          <cell r="D40">
            <v>0</v>
          </cell>
          <cell r="E40">
            <v>0</v>
          </cell>
          <cell r="F40">
            <v>0</v>
          </cell>
          <cell r="H40">
            <v>0</v>
          </cell>
          <cell r="I40">
            <v>0</v>
          </cell>
          <cell r="J40">
            <v>0</v>
          </cell>
          <cell r="K40">
            <v>0</v>
          </cell>
          <cell r="L40">
            <v>0</v>
          </cell>
          <cell r="N40">
            <v>1.4166666666666667</v>
          </cell>
          <cell r="O40">
            <v>2</v>
          </cell>
          <cell r="P40">
            <v>0</v>
          </cell>
          <cell r="Q40">
            <v>3.416666666666667</v>
          </cell>
          <cell r="R40">
            <v>24</v>
          </cell>
        </row>
        <row r="41">
          <cell r="B41">
            <v>0</v>
          </cell>
          <cell r="C41">
            <v>0</v>
          </cell>
          <cell r="D41">
            <v>0</v>
          </cell>
          <cell r="E41">
            <v>0</v>
          </cell>
          <cell r="F41">
            <v>0</v>
          </cell>
          <cell r="H41">
            <v>0</v>
          </cell>
          <cell r="I41">
            <v>0</v>
          </cell>
          <cell r="J41">
            <v>0</v>
          </cell>
          <cell r="K41">
            <v>0</v>
          </cell>
          <cell r="L41">
            <v>3.5</v>
          </cell>
          <cell r="N41">
            <v>0</v>
          </cell>
          <cell r="O41">
            <v>0.75</v>
          </cell>
          <cell r="P41">
            <v>0</v>
          </cell>
          <cell r="Q41">
            <v>0.75</v>
          </cell>
          <cell r="R41">
            <v>24</v>
          </cell>
        </row>
        <row r="42">
          <cell r="B42">
            <v>0</v>
          </cell>
          <cell r="C42">
            <v>0</v>
          </cell>
          <cell r="D42">
            <v>0</v>
          </cell>
          <cell r="E42">
            <v>0</v>
          </cell>
          <cell r="F42">
            <v>0</v>
          </cell>
          <cell r="H42">
            <v>0</v>
          </cell>
          <cell r="I42">
            <v>1.25</v>
          </cell>
          <cell r="J42">
            <v>0</v>
          </cell>
          <cell r="K42">
            <v>1.25</v>
          </cell>
          <cell r="L42">
            <v>24</v>
          </cell>
          <cell r="N42">
            <v>0</v>
          </cell>
          <cell r="O42">
            <v>0</v>
          </cell>
          <cell r="P42">
            <v>0</v>
          </cell>
          <cell r="Q42">
            <v>0</v>
          </cell>
          <cell r="R42">
            <v>24</v>
          </cell>
        </row>
        <row r="43">
          <cell r="B43">
            <v>0</v>
          </cell>
          <cell r="C43">
            <v>0</v>
          </cell>
          <cell r="D43">
            <v>0</v>
          </cell>
          <cell r="E43">
            <v>0</v>
          </cell>
          <cell r="F43">
            <v>0</v>
          </cell>
          <cell r="H43">
            <v>1.3333333333333333</v>
          </cell>
          <cell r="I43">
            <v>0</v>
          </cell>
          <cell r="J43">
            <v>0</v>
          </cell>
          <cell r="K43">
            <v>1.3333333333333333</v>
          </cell>
          <cell r="L43">
            <v>24</v>
          </cell>
          <cell r="N43">
            <v>0</v>
          </cell>
          <cell r="O43">
            <v>3.333333333333333</v>
          </cell>
          <cell r="P43">
            <v>0</v>
          </cell>
          <cell r="Q43">
            <v>3.333333333333333</v>
          </cell>
          <cell r="R43">
            <v>24</v>
          </cell>
        </row>
        <row r="44">
          <cell r="B44">
            <v>0</v>
          </cell>
          <cell r="C44">
            <v>0</v>
          </cell>
          <cell r="D44">
            <v>0</v>
          </cell>
          <cell r="E44">
            <v>0</v>
          </cell>
          <cell r="F44">
            <v>0</v>
          </cell>
          <cell r="H44">
            <v>1.25</v>
          </cell>
          <cell r="I44">
            <v>0</v>
          </cell>
          <cell r="J44">
            <v>0</v>
          </cell>
          <cell r="K44">
            <v>1.25</v>
          </cell>
          <cell r="L44">
            <v>24</v>
          </cell>
          <cell r="N44">
            <v>1.0833333333333335</v>
          </cell>
          <cell r="O44">
            <v>12.416666666666668</v>
          </cell>
          <cell r="P44">
            <v>0</v>
          </cell>
          <cell r="Q44">
            <v>13.500000000000002</v>
          </cell>
          <cell r="R44">
            <v>24</v>
          </cell>
        </row>
        <row r="45">
          <cell r="B45">
            <v>0</v>
          </cell>
          <cell r="C45">
            <v>0</v>
          </cell>
          <cell r="D45">
            <v>0</v>
          </cell>
          <cell r="E45">
            <v>0</v>
          </cell>
          <cell r="F45">
            <v>0</v>
          </cell>
          <cell r="H45">
            <v>0</v>
          </cell>
          <cell r="I45">
            <v>6</v>
          </cell>
          <cell r="J45">
            <v>0</v>
          </cell>
          <cell r="K45">
            <v>6</v>
          </cell>
          <cell r="L45">
            <v>24</v>
          </cell>
          <cell r="N45">
            <v>1.3333333333333333</v>
          </cell>
          <cell r="O45">
            <v>1</v>
          </cell>
          <cell r="P45">
            <v>8</v>
          </cell>
          <cell r="Q45">
            <v>10.333333333333332</v>
          </cell>
          <cell r="R45">
            <v>24</v>
          </cell>
        </row>
        <row r="46">
          <cell r="B46">
            <v>0</v>
          </cell>
          <cell r="C46">
            <v>0</v>
          </cell>
          <cell r="D46">
            <v>0</v>
          </cell>
          <cell r="E46">
            <v>0</v>
          </cell>
          <cell r="F46">
            <v>0</v>
          </cell>
          <cell r="H46">
            <v>0.5</v>
          </cell>
          <cell r="I46">
            <v>0</v>
          </cell>
          <cell r="J46">
            <v>0</v>
          </cell>
          <cell r="K46">
            <v>0.5</v>
          </cell>
          <cell r="L46">
            <v>7.5</v>
          </cell>
          <cell r="N46">
            <v>0.66666666666666663</v>
          </cell>
          <cell r="O46">
            <v>1</v>
          </cell>
          <cell r="P46">
            <v>0</v>
          </cell>
          <cell r="Q46">
            <v>1.6666666666666665</v>
          </cell>
          <cell r="R46">
            <v>24</v>
          </cell>
        </row>
        <row r="47">
          <cell r="B47">
            <v>0</v>
          </cell>
          <cell r="C47">
            <v>0</v>
          </cell>
          <cell r="D47">
            <v>0</v>
          </cell>
          <cell r="E47">
            <v>0</v>
          </cell>
          <cell r="F47">
            <v>0</v>
          </cell>
          <cell r="H47">
            <v>0.5</v>
          </cell>
          <cell r="I47">
            <v>6.833333333333333</v>
          </cell>
          <cell r="J47">
            <v>0</v>
          </cell>
          <cell r="K47">
            <v>7.333333333333333</v>
          </cell>
          <cell r="L47">
            <v>16</v>
          </cell>
          <cell r="N47">
            <v>0</v>
          </cell>
          <cell r="O47">
            <v>0</v>
          </cell>
          <cell r="P47">
            <v>0</v>
          </cell>
          <cell r="Q47">
            <v>0</v>
          </cell>
          <cell r="R47">
            <v>13</v>
          </cell>
        </row>
        <row r="48">
          <cell r="B48">
            <v>0</v>
          </cell>
          <cell r="C48">
            <v>0</v>
          </cell>
          <cell r="D48">
            <v>0</v>
          </cell>
          <cell r="E48">
            <v>0</v>
          </cell>
          <cell r="F48">
            <v>0</v>
          </cell>
          <cell r="H48">
            <v>0</v>
          </cell>
          <cell r="I48">
            <v>0</v>
          </cell>
          <cell r="J48">
            <v>0</v>
          </cell>
          <cell r="K48">
            <v>0</v>
          </cell>
          <cell r="L48">
            <v>1</v>
          </cell>
          <cell r="N48">
            <v>0</v>
          </cell>
          <cell r="O48">
            <v>0</v>
          </cell>
          <cell r="P48">
            <v>0</v>
          </cell>
          <cell r="Q48">
            <v>0</v>
          </cell>
          <cell r="R48">
            <v>6</v>
          </cell>
        </row>
        <row r="49">
          <cell r="B49">
            <v>0</v>
          </cell>
          <cell r="C49">
            <v>0</v>
          </cell>
          <cell r="D49">
            <v>0</v>
          </cell>
          <cell r="E49">
            <v>0</v>
          </cell>
          <cell r="F49">
            <v>0</v>
          </cell>
          <cell r="H49">
            <v>0</v>
          </cell>
          <cell r="I49">
            <v>0</v>
          </cell>
          <cell r="J49">
            <v>0</v>
          </cell>
          <cell r="K49">
            <v>0</v>
          </cell>
          <cell r="L49">
            <v>0</v>
          </cell>
          <cell r="N49">
            <v>0</v>
          </cell>
          <cell r="O49">
            <v>0</v>
          </cell>
          <cell r="P49">
            <v>0</v>
          </cell>
          <cell r="Q49">
            <v>0</v>
          </cell>
          <cell r="R49">
            <v>0</v>
          </cell>
        </row>
      </sheetData>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E"/>
      <sheetName val="Operator &amp; Team  Performance"/>
      <sheetName val="Reference"/>
      <sheetName val="DT Summary"/>
      <sheetName val="Production data"/>
      <sheetName val="DT Data"/>
      <sheetName val="Idle time data"/>
      <sheetName val="Customer complaints"/>
      <sheetName val="Performance K4000"/>
      <sheetName val="Performance K5000-2"/>
      <sheetName val="Performance K5000-4"/>
      <sheetName val="Sheet1"/>
      <sheetName val="Basis"/>
    </sheetNames>
    <sheetDataSet>
      <sheetData sheetId="0">
        <row r="2">
          <cell r="B2">
            <v>44197</v>
          </cell>
        </row>
      </sheetData>
      <sheetData sheetId="1" refreshError="1"/>
      <sheetData sheetId="2" refreshError="1"/>
      <sheetData sheetId="3" refreshError="1"/>
      <sheetData sheetId="4" refreshError="1"/>
      <sheetData sheetId="5">
        <row r="1">
          <cell r="A1" t="str">
            <v>DOWNTIME DETAILS</v>
          </cell>
        </row>
      </sheetData>
      <sheetData sheetId="6" refreshError="1"/>
      <sheetData sheetId="7" refreshError="1"/>
      <sheetData sheetId="8">
        <row r="3">
          <cell r="AA3">
            <v>0</v>
          </cell>
        </row>
      </sheetData>
      <sheetData sheetId="9">
        <row r="3">
          <cell r="AA3">
            <v>0</v>
          </cell>
        </row>
      </sheetData>
      <sheetData sheetId="10">
        <row r="3">
          <cell r="AA3">
            <v>8</v>
          </cell>
        </row>
      </sheetData>
      <sheetData sheetId="11" refreshError="1"/>
      <sheetData sheetId="12">
        <row r="2">
          <cell r="A2" t="str">
            <v>K4000</v>
          </cell>
          <cell r="F2" t="str">
            <v>BS2Z-15</v>
          </cell>
        </row>
        <row r="3">
          <cell r="F3" t="str">
            <v>B1S2Z-15</v>
          </cell>
        </row>
        <row r="4">
          <cell r="F4" t="str">
            <v>B1S2Z-BS-15</v>
          </cell>
        </row>
        <row r="5">
          <cell r="F5" t="str">
            <v>B1S2Z-15(UB)</v>
          </cell>
        </row>
        <row r="6">
          <cell r="F6" t="str">
            <v>B1S2Z-15(HB)</v>
          </cell>
        </row>
        <row r="7">
          <cell r="F7" t="str">
            <v>B1S2Z-18</v>
          </cell>
        </row>
        <row r="8">
          <cell r="F8" t="str">
            <v>B1S2Z-BS-18</v>
          </cell>
        </row>
        <row r="9">
          <cell r="F9" t="str">
            <v>B1S2Z-BS-18(HB)</v>
          </cell>
        </row>
        <row r="10">
          <cell r="F10" t="str">
            <v>B1S2Z-20</v>
          </cell>
        </row>
        <row r="11">
          <cell r="F11" t="str">
            <v>B1S2Z-30</v>
          </cell>
        </row>
        <row r="12">
          <cell r="F12" t="str">
            <v>CB1S2Z-20</v>
          </cell>
        </row>
        <row r="13">
          <cell r="F13" t="str">
            <v>CB1S2Z-25</v>
          </cell>
        </row>
        <row r="14">
          <cell r="F14" t="str">
            <v>NS12P-10</v>
          </cell>
        </row>
        <row r="15">
          <cell r="F15" t="str">
            <v>NS12P-20</v>
          </cell>
        </row>
        <row r="16">
          <cell r="F16" t="str">
            <v>NS12P-18</v>
          </cell>
        </row>
        <row r="17">
          <cell r="F17" t="str">
            <v>S</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chine" sourceName="Machine">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chine" cache="Slicer_Machine" caption="Machine" columnCount="6" style="SlicerStyleDark5" lockedPosition="1" rowHeight="548640"/>
</slicers>
</file>

<file path=xl/tables/table1.xml><?xml version="1.0" encoding="utf-8"?>
<table xmlns="http://schemas.openxmlformats.org/spreadsheetml/2006/main" id="2" name="Table2" displayName="Table2" ref="A1:D4" totalsRowShown="0">
  <autoFilter ref="A1:D4">
    <filterColumn colId="1">
      <filters>
        <filter val="K5000-4"/>
      </filters>
    </filterColumn>
  </autoFilter>
  <sortState ref="A3:D4">
    <sortCondition ref="A1:A4"/>
  </sortState>
  <tableColumns count="4">
    <tableColumn id="1" name="OEE"/>
    <tableColumn id="2" name="Machine"/>
    <tableColumn id="3" name="Num"/>
    <tableColumn id="4" name="Sum">
      <calculatedColumnFormula>SUBTOTAL(9,C:C)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abSelected="1" zoomScale="80" zoomScaleNormal="80" workbookViewId="0">
      <selection activeCell="Q2" sqref="Q2"/>
    </sheetView>
  </sheetViews>
  <sheetFormatPr defaultRowHeight="15" x14ac:dyDescent="0.25"/>
  <cols>
    <col min="1" max="1" width="30" style="30" customWidth="1"/>
    <col min="2" max="2" width="12" style="30" customWidth="1"/>
    <col min="3" max="3" width="13.140625" style="30" customWidth="1"/>
    <col min="4" max="4" width="13.42578125" style="30" customWidth="1"/>
    <col min="5" max="5" width="11.140625" style="30" customWidth="1"/>
    <col min="6" max="6" width="9.28515625" style="30" bestFit="1" customWidth="1"/>
    <col min="7" max="7" width="13" style="30" customWidth="1"/>
    <col min="8" max="8" width="12.7109375" style="30" customWidth="1"/>
    <col min="9" max="9" width="12.85546875" style="56" customWidth="1"/>
    <col min="10" max="10" width="12.28515625" style="30" customWidth="1"/>
    <col min="11" max="11" width="11.7109375" style="30" customWidth="1"/>
    <col min="12" max="12" width="9.28515625" style="30" bestFit="1" customWidth="1"/>
    <col min="13" max="13" width="11.85546875" style="30" customWidth="1"/>
    <col min="14" max="14" width="13.140625" style="30" customWidth="1"/>
    <col min="15" max="15" width="10.7109375" style="30" customWidth="1"/>
    <col min="16" max="16384" width="9.140625" style="30"/>
  </cols>
  <sheetData>
    <row r="1" spans="1:19" ht="42.75" customHeight="1" x14ac:dyDescent="0.25">
      <c r="A1" s="205" t="str">
        <f>"Downtime Summary SS Machines "&amp;TEXT(OEE!B2,"mmmm-yyyy")&amp;""</f>
        <v>Downtime Summary SS Machines April-2021</v>
      </c>
      <c r="B1" s="206"/>
      <c r="C1" s="206"/>
      <c r="D1" s="206"/>
      <c r="E1" s="206"/>
      <c r="F1" s="206"/>
      <c r="G1" s="206"/>
      <c r="H1" s="206"/>
      <c r="I1" s="206"/>
      <c r="J1" s="48"/>
    </row>
    <row r="2" spans="1:19" ht="18.75" x14ac:dyDescent="0.25">
      <c r="A2" s="204" t="s">
        <v>51</v>
      </c>
      <c r="B2" s="204" t="s">
        <v>133</v>
      </c>
      <c r="C2" s="204"/>
      <c r="D2" s="204" t="s">
        <v>134</v>
      </c>
      <c r="E2" s="204"/>
      <c r="F2" s="207" t="s">
        <v>135</v>
      </c>
      <c r="G2" s="208"/>
      <c r="H2" s="207" t="s">
        <v>5</v>
      </c>
      <c r="I2" s="208"/>
    </row>
    <row r="3" spans="1:19" ht="15.75" x14ac:dyDescent="0.25">
      <c r="A3" s="204"/>
      <c r="B3" s="49" t="s">
        <v>52</v>
      </c>
      <c r="C3" s="49" t="s">
        <v>53</v>
      </c>
      <c r="D3" s="49" t="s">
        <v>52</v>
      </c>
      <c r="E3" s="49" t="s">
        <v>53</v>
      </c>
      <c r="F3" s="49" t="s">
        <v>52</v>
      </c>
      <c r="G3" s="49" t="s">
        <v>53</v>
      </c>
      <c r="H3" s="49" t="s">
        <v>52</v>
      </c>
      <c r="I3" s="49" t="s">
        <v>53</v>
      </c>
    </row>
    <row r="4" spans="1:19" ht="24.95" customHeight="1" x14ac:dyDescent="0.25">
      <c r="A4" s="50" t="s">
        <v>128</v>
      </c>
      <c r="B4" s="51">
        <f>SUMIFS('DT Data'!$J:$J,'DT Data'!$B:$B,'DT Summary'!$B$2,'DT Data'!$E:$E,Basis!$K$3)+SUMIFS('DT Data'!$J:$J,'DT Data'!$B:$B,'DT Summary'!$B$2,'DT Data'!$E:$E,Basis!$K$5)</f>
        <v>0</v>
      </c>
      <c r="C4" s="52">
        <f>IFERROR(B4/($B$14),0)</f>
        <v>0</v>
      </c>
      <c r="D4" s="51">
        <f>SUMIFS('DT Data'!$J:$J,'DT Data'!$B:$B,'DT Summary'!D$2,'DT Data'!$E:$E,Basis!$K$3)+SUMIFS('DT Data'!$J:$J,'DT Data'!$B:$B,'DT Summary'!D$2,'DT Data'!$E:$E,Basis!$K$5)</f>
        <v>18.166666666666664</v>
      </c>
      <c r="E4" s="52">
        <f>IFERROR(D4/($D$14),0)</f>
        <v>7.7304964539007079E-2</v>
      </c>
      <c r="F4" s="51">
        <f>SUMIFS('DT Data'!$J:$J,'DT Data'!$B:$B,'DT Summary'!F$2,'DT Data'!$E:$E,Basis!$K$3)+SUMIFS('DT Data'!$J:$J,'DT Data'!$B:$B,'DT Summary'!F$2,'DT Data'!$E:$E,Basis!$K$5)</f>
        <v>13.166666666666668</v>
      </c>
      <c r="G4" s="52">
        <f>IFERROR(F4/($G$14),0)</f>
        <v>2.3932141775219629E-2</v>
      </c>
      <c r="H4" s="51">
        <f>(B4+D4+F4)</f>
        <v>31.333333333333332</v>
      </c>
      <c r="I4" s="52">
        <f>IFERROR(H4/($I$14),0)</f>
        <v>3.9906601570791761E-2</v>
      </c>
    </row>
    <row r="5" spans="1:19" ht="24.95" customHeight="1" x14ac:dyDescent="0.25">
      <c r="A5" s="50" t="s">
        <v>131</v>
      </c>
      <c r="B5" s="51">
        <f>SUMIFS('DT Data'!$J:$J,'DT Data'!$B:$B,'DT Summary'!$B$2,'DT Data'!$E:$E,Basis!$K$4)+SUMIFS('DT Data'!$J:$J,'DT Data'!$B:$B,'DT Summary'!$B$2,'DT Data'!$E:$E,Basis!$K$6)</f>
        <v>0</v>
      </c>
      <c r="C5" s="52">
        <f>IFERROR(B5/($B$14),0)</f>
        <v>0</v>
      </c>
      <c r="D5" s="51">
        <f>SUMIFS('DT Data'!$J:$J,'DT Data'!$B:$B,'DT Summary'!$D$2,'DT Data'!$E:$E,Basis!$K$4)+SUMIFS('DT Data'!$J:$J,'DT Data'!$B:$B,'DT Summary'!$D$2,'DT Data'!$E:$E,Basis!$K$6)</f>
        <v>26</v>
      </c>
      <c r="E5" s="52">
        <f>IFERROR(D5/($D$14),0)</f>
        <v>0.11063829787234042</v>
      </c>
      <c r="F5" s="51">
        <f>SUMIFS('DT Data'!$J:$J,'DT Data'!$B:$B,'DT Summary'!$F$2,'DT Data'!$E:$E,Basis!$K$4)+SUMIFS('DT Data'!$J:$J,'DT Data'!$B:$B,'DT Summary'!$F$2,'DT Data'!$E:$E,Basis!$K$6)</f>
        <v>8.75</v>
      </c>
      <c r="G5" s="52">
        <f>IFERROR(F5/($G$14),0)</f>
        <v>1.590427143289912E-2</v>
      </c>
      <c r="H5" s="51">
        <f>(B5+D5+F5)</f>
        <v>34.75</v>
      </c>
      <c r="I5" s="52">
        <f>IFERROR(H5/($I$14),0)</f>
        <v>4.4258119295266393E-2</v>
      </c>
    </row>
    <row r="6" spans="1:19" ht="24.95" customHeight="1" x14ac:dyDescent="0.25">
      <c r="A6" s="50" t="s">
        <v>130</v>
      </c>
      <c r="B6" s="51">
        <f>SUMIFS('DT Data'!$J:$J,'DT Data'!$B:$B,'DT Summary'!B$2,'DT Data'!$E:$E,Basis!$K$7)</f>
        <v>0</v>
      </c>
      <c r="C6" s="52">
        <f>IFERROR(B6/($B$14),0)</f>
        <v>0</v>
      </c>
      <c r="D6" s="51">
        <f>SUMIFS('DT Data'!$J:$J,'DT Data'!$B:$B,'DT Summary'!D$2,'DT Data'!$E:$E,Basis!$K$7)</f>
        <v>0</v>
      </c>
      <c r="E6" s="52">
        <f>IFERROR(D6/($D$14),0)</f>
        <v>0</v>
      </c>
      <c r="F6" s="51">
        <f>SUMIFS('DT Data'!$J:$J,'DT Data'!$B:$B,'DT Summary'!F$2,'DT Data'!$E:$E,Basis!$K$7)</f>
        <v>3.75</v>
      </c>
      <c r="G6" s="52">
        <f>IFERROR(F6/($G$14),0)</f>
        <v>6.8161163283853368E-3</v>
      </c>
      <c r="H6" s="51">
        <f>(B6+D6+F6)</f>
        <v>3.75</v>
      </c>
      <c r="I6" s="52">
        <f>IFERROR(H6/($I$14),0)</f>
        <v>4.7760560390575245E-3</v>
      </c>
    </row>
    <row r="7" spans="1:19" ht="24.95" customHeight="1" x14ac:dyDescent="0.25">
      <c r="A7" s="50" t="s">
        <v>88</v>
      </c>
      <c r="B7" s="51">
        <f>SUMIFS('DT Data'!$J:$J,'DT Data'!$B:$B,'DT Summary'!B$2,'DT Data'!$E:$E,Basis!$K$2)</f>
        <v>0</v>
      </c>
      <c r="C7" s="52">
        <f>IFERROR(B7/($B$14),0)</f>
        <v>0</v>
      </c>
      <c r="D7" s="51">
        <f>SUMIFS('DT Data'!$J:$J,'DT Data'!$B:$B,'DT Summary'!D$2,'DT Data'!$E:$E,Basis!$K$2)</f>
        <v>0</v>
      </c>
      <c r="E7" s="52">
        <f>IFERROR(D7/($D$14),0)</f>
        <v>0</v>
      </c>
      <c r="F7" s="51">
        <f>SUMIFS('DT Data'!$J:$J,'DT Data'!$B:$B,'DT Summary'!F$2,'DT Data'!$E:$E,Basis!$K$2)</f>
        <v>0</v>
      </c>
      <c r="G7" s="52">
        <f>IFERROR(F7/($G$14),0)</f>
        <v>0</v>
      </c>
      <c r="H7" s="51">
        <f>(B7+D7+F7)</f>
        <v>0</v>
      </c>
      <c r="I7" s="52">
        <f>IFERROR(H7/($I$14),0)</f>
        <v>0</v>
      </c>
    </row>
    <row r="8" spans="1:19" ht="24.95" customHeight="1" x14ac:dyDescent="0.25">
      <c r="A8" s="50" t="s">
        <v>48</v>
      </c>
      <c r="B8" s="51">
        <f>SUMIFS('DT Data'!$J:$J,'DT Data'!$B:$B,'DT Summary'!B$2,'DT Data'!$D:$D,Basis!$J$3)</f>
        <v>0</v>
      </c>
      <c r="C8" s="52">
        <f>IFERROR(B8/($B$14),0)</f>
        <v>0</v>
      </c>
      <c r="D8" s="51">
        <f>SUMIFS('DT Data'!$J:$J,'DT Data'!$B:$B,'DT Summary'!D$2,'DT Data'!$D:$D,Basis!$J$3)</f>
        <v>44.166666666666664</v>
      </c>
      <c r="E8" s="52">
        <f>IFERROR(D8/($D$14),0)</f>
        <v>0.18794326241134751</v>
      </c>
      <c r="F8" s="51">
        <f>SUMIFS('DT Data'!$J:$J,'DT Data'!$B:$B,'DT Summary'!F$2,'DT Data'!$D:$D,Basis!$J$3)</f>
        <v>41.916666666666664</v>
      </c>
      <c r="G8" s="52">
        <f>IFERROR(F8/($G$14),0)</f>
        <v>7.6189033626173866E-2</v>
      </c>
      <c r="H8" s="51">
        <f>(B8+D8+F8)</f>
        <v>86.083333333333329</v>
      </c>
      <c r="I8" s="52">
        <f>IFERROR(H8/($I$14),0)</f>
        <v>0.10963701974103161</v>
      </c>
    </row>
    <row r="9" spans="1:19" ht="24.95" customHeight="1" x14ac:dyDescent="0.25">
      <c r="A9" s="50" t="s">
        <v>49</v>
      </c>
      <c r="B9" s="51">
        <f>B7+B8</f>
        <v>0</v>
      </c>
      <c r="C9" s="52">
        <f>IFERROR(B9/($B$14),0)</f>
        <v>0</v>
      </c>
      <c r="D9" s="51">
        <f>D7+D8</f>
        <v>44.166666666666664</v>
      </c>
      <c r="E9" s="52">
        <f>IFERROR(D9/($D$14),0)</f>
        <v>0.18794326241134751</v>
      </c>
      <c r="F9" s="51">
        <f>F7+F8</f>
        <v>41.916666666666664</v>
      </c>
      <c r="G9" s="52">
        <f>IFERROR(F9/($G$14),0)</f>
        <v>7.6189033626173866E-2</v>
      </c>
      <c r="H9" s="51">
        <f>(B9+D9+F9)</f>
        <v>86.083333333333329</v>
      </c>
      <c r="I9" s="52">
        <f>IFERROR(H9/($I$14),0)</f>
        <v>0.10963701974103161</v>
      </c>
    </row>
    <row r="10" spans="1:19" ht="24.95" customHeight="1" x14ac:dyDescent="0.25">
      <c r="A10" s="50" t="s">
        <v>50</v>
      </c>
      <c r="B10" s="51">
        <f>SUMIFS('DT Data'!$J:$J,'DT Data'!$B:$B,'DT Summary'!B$2,'DT Data'!$D:$D,Basis!$J$4)</f>
        <v>0</v>
      </c>
      <c r="C10" s="52">
        <f>IFERROR(B10/($B$14),0)</f>
        <v>0</v>
      </c>
      <c r="D10" s="51">
        <f>SUMIFS('DT Data'!$J:$J,'DT Data'!$B:$B,'DT Summary'!D$2,'DT Data'!$D:$D,Basis!$J$4)</f>
        <v>8.0833333333333321</v>
      </c>
      <c r="E10" s="52">
        <f>IFERROR(D10/($D$14),0)</f>
        <v>3.439716312056737E-2</v>
      </c>
      <c r="F10" s="51">
        <f>SUMIFS('DT Data'!$J:$J,'DT Data'!$B:$B,'DT Summary'!F$2,'DT Data'!$D:$D,Basis!$J$4)</f>
        <v>19.75</v>
      </c>
      <c r="G10" s="52">
        <f>IFERROR(F10/($G$14),0)</f>
        <v>3.5898212662829443E-2</v>
      </c>
      <c r="H10" s="51">
        <f>(B10+D10+F10)</f>
        <v>27.833333333333332</v>
      </c>
      <c r="I10" s="52">
        <f>IFERROR(H10/($I$14),0)</f>
        <v>3.5448949267671399E-2</v>
      </c>
    </row>
    <row r="11" spans="1:19" ht="24.95" customHeight="1" x14ac:dyDescent="0.25">
      <c r="A11" s="50" t="s">
        <v>129</v>
      </c>
      <c r="B11" s="51">
        <f>SUMIFS('DT Data'!$J:$J,'DT Data'!$B:$B,'DT Summary'!B$2,'DT Data'!$D:$D,Basis!$J$5)</f>
        <v>0</v>
      </c>
      <c r="C11" s="52">
        <f>IFERROR(B11/($B$14+B11),0)</f>
        <v>0</v>
      </c>
      <c r="D11" s="51">
        <f>SUMIFS('DT Data'!$J:$J,'DT Data'!$B:$B,'DT Summary'!D$2,'DT Data'!$D:$D,Basis!$J$5)</f>
        <v>453</v>
      </c>
      <c r="E11" s="52">
        <f>IFERROR(D11/($D$14+D11),0)</f>
        <v>0.65843023255813948</v>
      </c>
      <c r="F11" s="51">
        <f>SUMIFS('DT Data'!$J:$J,'DT Data'!$B:$B,'DT Summary'!F$2,'DT Data'!$D:$D,Basis!$J$5)</f>
        <v>165.16666666666666</v>
      </c>
      <c r="G11" s="52">
        <f>IFERROR(F11/($G$14+F11),0)</f>
        <v>0.23089468779123948</v>
      </c>
      <c r="H11" s="51">
        <f>(B11+D11+F11)</f>
        <v>618.16666666666663</v>
      </c>
      <c r="I11" s="52">
        <f>IFERROR(H11/($I$14+H11),0)</f>
        <v>0.44049881235154387</v>
      </c>
    </row>
    <row r="12" spans="1:19" ht="24.75" customHeight="1" x14ac:dyDescent="0.25">
      <c r="A12" s="53" t="s">
        <v>30</v>
      </c>
      <c r="B12" s="54">
        <f>B9+B10</f>
        <v>0</v>
      </c>
      <c r="C12" s="55">
        <f>IFERROR(B12/($B$14),0)</f>
        <v>0</v>
      </c>
      <c r="D12" s="54">
        <f>D9+D10</f>
        <v>52.25</v>
      </c>
      <c r="E12" s="55">
        <f>IFERROR(D12/($D$14),0)</f>
        <v>0.22234042553191488</v>
      </c>
      <c r="F12" s="54">
        <f>F9+F10</f>
        <v>61.666666666666664</v>
      </c>
      <c r="G12" s="55">
        <f>IFERROR(F12/($G$14),0)</f>
        <v>0.11208724628900331</v>
      </c>
      <c r="H12" s="54">
        <f>H9+H10</f>
        <v>113.91666666666666</v>
      </c>
      <c r="I12" s="55">
        <f>IFERROR(H12/($I$14),0)</f>
        <v>0.14508596900870302</v>
      </c>
    </row>
    <row r="14" spans="1:19" hidden="1" x14ac:dyDescent="0.25">
      <c r="A14" s="57" t="s">
        <v>54</v>
      </c>
      <c r="B14" s="58">
        <f>Performance!O96</f>
        <v>0</v>
      </c>
      <c r="D14" s="58">
        <f>Performance!$O$193</f>
        <v>235</v>
      </c>
      <c r="G14" s="59">
        <f>Performance!$O$290</f>
        <v>550.16666666666674</v>
      </c>
      <c r="I14" s="56">
        <f>B14+D14+G14</f>
        <v>785.16666666666674</v>
      </c>
    </row>
    <row r="15" spans="1:19" ht="21" x14ac:dyDescent="0.25">
      <c r="A15" s="201" t="s">
        <v>132</v>
      </c>
      <c r="B15" s="202"/>
      <c r="C15" s="202"/>
      <c r="D15" s="202"/>
      <c r="E15" s="202"/>
      <c r="F15" s="202"/>
      <c r="G15" s="202"/>
      <c r="H15" s="202"/>
      <c r="I15" s="202"/>
      <c r="J15" s="202"/>
      <c r="K15" s="202"/>
      <c r="L15" s="202"/>
      <c r="M15" s="202"/>
      <c r="N15" s="202"/>
      <c r="O15" s="202"/>
      <c r="P15" s="202"/>
      <c r="Q15" s="202"/>
      <c r="R15" s="202"/>
      <c r="S15" s="203"/>
    </row>
    <row r="16" spans="1:19" ht="18.75" x14ac:dyDescent="0.3">
      <c r="A16" s="199" t="s">
        <v>0</v>
      </c>
      <c r="B16" s="200" t="s">
        <v>133</v>
      </c>
      <c r="C16" s="200"/>
      <c r="D16" s="200"/>
      <c r="E16" s="200"/>
      <c r="F16" s="200"/>
      <c r="G16" s="200"/>
      <c r="H16" s="200" t="s">
        <v>134</v>
      </c>
      <c r="I16" s="200"/>
      <c r="J16" s="200"/>
      <c r="K16" s="200"/>
      <c r="L16" s="200"/>
      <c r="M16" s="200"/>
      <c r="N16" s="200" t="s">
        <v>135</v>
      </c>
      <c r="O16" s="200"/>
      <c r="P16" s="200"/>
      <c r="Q16" s="200"/>
      <c r="R16" s="200"/>
      <c r="S16" s="200"/>
    </row>
    <row r="17" spans="1:19" ht="60" x14ac:dyDescent="0.25">
      <c r="A17" s="199"/>
      <c r="B17" s="60" t="s">
        <v>122</v>
      </c>
      <c r="C17" s="60" t="s">
        <v>123</v>
      </c>
      <c r="D17" s="60" t="s">
        <v>124</v>
      </c>
      <c r="E17" s="60" t="s">
        <v>125</v>
      </c>
      <c r="F17" s="60" t="s">
        <v>127</v>
      </c>
      <c r="G17" s="60" t="s">
        <v>126</v>
      </c>
      <c r="H17" s="60" t="s">
        <v>122</v>
      </c>
      <c r="I17" s="60" t="s">
        <v>123</v>
      </c>
      <c r="J17" s="60" t="s">
        <v>124</v>
      </c>
      <c r="K17" s="60" t="s">
        <v>125</v>
      </c>
      <c r="L17" s="60" t="s">
        <v>127</v>
      </c>
      <c r="M17" s="60" t="s">
        <v>126</v>
      </c>
      <c r="N17" s="60" t="s">
        <v>122</v>
      </c>
      <c r="O17" s="60" t="s">
        <v>123</v>
      </c>
      <c r="P17" s="60" t="s">
        <v>124</v>
      </c>
      <c r="Q17" s="60" t="s">
        <v>125</v>
      </c>
      <c r="R17" s="60" t="s">
        <v>127</v>
      </c>
      <c r="S17" s="60" t="s">
        <v>126</v>
      </c>
    </row>
    <row r="18" spans="1:19" x14ac:dyDescent="0.25">
      <c r="A18" s="61" t="s">
        <v>27</v>
      </c>
      <c r="B18" s="62">
        <f>SUM(B19:B49)</f>
        <v>0</v>
      </c>
      <c r="C18" s="62">
        <f>SUM(C19:C49)</f>
        <v>0</v>
      </c>
      <c r="D18" s="62">
        <f>SUM(D19:D49)</f>
        <v>0</v>
      </c>
      <c r="E18" s="62">
        <f>SUM(E19:E49)</f>
        <v>0</v>
      </c>
      <c r="F18" s="62">
        <f>Performance!AB96</f>
        <v>0</v>
      </c>
      <c r="G18" s="63">
        <f>IFERROR(E18/F18,0)</f>
        <v>0</v>
      </c>
      <c r="H18" s="62">
        <f>SUM(H19:H49)</f>
        <v>8.0833333333333321</v>
      </c>
      <c r="I18" s="62">
        <f>SUM(I19:I49)</f>
        <v>44.166666666666664</v>
      </c>
      <c r="J18" s="62">
        <f>SUM(J19:J49)</f>
        <v>8</v>
      </c>
      <c r="K18" s="62">
        <f>SUM(K19:K49)</f>
        <v>60.25</v>
      </c>
      <c r="L18" s="62">
        <f>Performance!AB193</f>
        <v>235</v>
      </c>
      <c r="M18" s="64">
        <f>IFERROR(K18/L18,0)</f>
        <v>0.25638297872340426</v>
      </c>
      <c r="N18" s="62">
        <f>SUM(N19:N49)</f>
        <v>19.75</v>
      </c>
      <c r="O18" s="62">
        <f>SUM(O19:O49)</f>
        <v>41.916666666666664</v>
      </c>
      <c r="P18" s="62">
        <f>SUM(P19:P49)</f>
        <v>9</v>
      </c>
      <c r="Q18" s="62">
        <f>SUM(Q19:Q49)</f>
        <v>70.666666666666671</v>
      </c>
      <c r="R18" s="62">
        <f>Performance!AB290</f>
        <v>550.16666666666674</v>
      </c>
      <c r="S18" s="65">
        <f>IFERROR(Q18/R18,0)</f>
        <v>0.12844592547712813</v>
      </c>
    </row>
    <row r="19" spans="1:19" x14ac:dyDescent="0.25">
      <c r="A19" s="66">
        <f>OEE!A11</f>
        <v>44287</v>
      </c>
      <c r="B19" s="67">
        <f>SUMIFS('DT Data'!$J:$J,'DT Data'!$B:$B,Basis!$A$2,'DT Data'!$D:$D,Basis!$J$4,'DT Data'!$A:$A,$A19)</f>
        <v>0</v>
      </c>
      <c r="C19" s="67">
        <f>SUMIFS('DT Data'!$J:$J,'DT Data'!$B:$B,Basis!$A$2,'DT Data'!$D:$D,Basis!$J$3,'DT Data'!$A:$A,$A19)</f>
        <v>0</v>
      </c>
      <c r="D19" s="67">
        <f>SUMIFS('DT Data'!$J:$J,'DT Data'!$B:$B,Basis!$A$2,'DT Data'!$D:$D,Basis!$J$2,'DT Data'!$A:$A,$A19)</f>
        <v>0</v>
      </c>
      <c r="E19" s="67">
        <f>B19+C19+D19</f>
        <v>0</v>
      </c>
      <c r="F19" s="67">
        <f>Performance!AB3</f>
        <v>0</v>
      </c>
      <c r="G19" s="41">
        <f>IFERROR(E19/F19,0)</f>
        <v>0</v>
      </c>
      <c r="H19" s="67">
        <f>SUMIFS('DT Data'!$J:$J,'DT Data'!$B:$B,Basis!$A$3,'DT Data'!$D:$D,Basis!$J$4,'DT Data'!$A:$A,$A19)</f>
        <v>0</v>
      </c>
      <c r="I19" s="67">
        <f>SUMIFS('DT Data'!$J:$J,'DT Data'!$B:$B,Basis!$A$3,'DT Data'!$D:$D,Basis!$J$3,'DT Data'!$A:$A,$A19)</f>
        <v>0</v>
      </c>
      <c r="J19" s="67">
        <f>SUMIFS('DT Data'!$J:$J,'DT Data'!$B:$B,Basis!$A$3,'DT Data'!$D:$D,Basis!$J$2,'DT Data'!$A:$A,$A19)</f>
        <v>0</v>
      </c>
      <c r="K19" s="67">
        <f>H19+I19+J19</f>
        <v>0</v>
      </c>
      <c r="L19" s="67">
        <f>Performance!AB100</f>
        <v>0</v>
      </c>
      <c r="M19" s="68">
        <f>IFERROR(K19/L19,0)</f>
        <v>0</v>
      </c>
      <c r="N19" s="67">
        <f>SUMIFS('DT Data'!$J:$J,'DT Data'!$B:$B,Basis!$A$4,'DT Data'!$D:$D,Basis!$J$4,'DT Data'!$A:$A,$A19)</f>
        <v>0</v>
      </c>
      <c r="O19" s="67">
        <f>SUMIFS('DT Data'!$J:$J,'DT Data'!$B:$B,Basis!$A$4,'DT Data'!$D:$D,Basis!$J$3,'DT Data'!$A:$A,$A19)</f>
        <v>0</v>
      </c>
      <c r="P19" s="67">
        <f>SUMIFS('DT Data'!$J:$J,'DT Data'!$B:$B,Basis!$A$4,'DT Data'!$D:$D,Basis!$J$2,'DT Data'!$A:$A,$A19)</f>
        <v>0</v>
      </c>
      <c r="Q19" s="67">
        <f>N19+O19+P19</f>
        <v>0</v>
      </c>
      <c r="R19" s="67">
        <f>Performance!AB197</f>
        <v>1.333333333333333</v>
      </c>
      <c r="S19" s="69">
        <f>IFERROR(Q19/R19,0)</f>
        <v>0</v>
      </c>
    </row>
    <row r="20" spans="1:19" x14ac:dyDescent="0.25">
      <c r="A20" s="66">
        <f>A19+1</f>
        <v>44288</v>
      </c>
      <c r="B20" s="67">
        <f>SUMIFS('DT Data'!$J:$J,'DT Data'!$B:$B,Basis!$A$2,'DT Data'!$D:$D,Basis!$J$4,'DT Data'!$A:$A,$A20)</f>
        <v>0</v>
      </c>
      <c r="C20" s="67">
        <f>SUMIFS('DT Data'!$J:$J,'DT Data'!$B:$B,Basis!$A$2,'DT Data'!$D:$D,Basis!$J$3,'DT Data'!$A:$A,$A20)</f>
        <v>0</v>
      </c>
      <c r="D20" s="67">
        <f>SUMIFS('DT Data'!$J:$J,'DT Data'!$B:$B,Basis!$A$2,'DT Data'!$D:$D,Basis!$J$2,'DT Data'!$A:$A,$A20)</f>
        <v>0</v>
      </c>
      <c r="E20" s="67">
        <f>B20+C20+D20</f>
        <v>0</v>
      </c>
      <c r="F20" s="67">
        <f>Performance!AB6</f>
        <v>0</v>
      </c>
      <c r="G20" s="41">
        <f>IFERROR(E20/F20,0)</f>
        <v>0</v>
      </c>
      <c r="H20" s="67">
        <f>SUMIFS('DT Data'!$J:$J,'DT Data'!$B:$B,Basis!$A$3,'DT Data'!$D:$D,Basis!$J$4,'DT Data'!$A:$A,$A20)</f>
        <v>0</v>
      </c>
      <c r="I20" s="67">
        <f>SUMIFS('DT Data'!$J:$J,'DT Data'!$B:$B,Basis!$A$3,'DT Data'!$D:$D,Basis!$J$3,'DT Data'!$A:$A,$A20)</f>
        <v>0</v>
      </c>
      <c r="J20" s="67">
        <f>SUMIFS('DT Data'!$J:$J,'DT Data'!$B:$B,Basis!$A$3,'DT Data'!$D:$D,Basis!$J$2,'DT Data'!$A:$A,$A20)</f>
        <v>0</v>
      </c>
      <c r="K20" s="67">
        <f>H20+I20+J20</f>
        <v>0</v>
      </c>
      <c r="L20" s="67">
        <f>Performance!AB103</f>
        <v>0</v>
      </c>
      <c r="M20" s="68">
        <f>IFERROR(K20/L20,0)</f>
        <v>0</v>
      </c>
      <c r="N20" s="67">
        <f>SUMIFS('DT Data'!$J:$J,'DT Data'!$B:$B,Basis!$A$4,'DT Data'!$D:$D,Basis!$J$4,'DT Data'!$A:$A,$A20)</f>
        <v>0</v>
      </c>
      <c r="O20" s="67">
        <f>SUMIFS('DT Data'!$J:$J,'DT Data'!$B:$B,Basis!$A$4,'DT Data'!$D:$D,Basis!$J$3,'DT Data'!$A:$A,$A20)</f>
        <v>0</v>
      </c>
      <c r="P20" s="67">
        <f>SUMIFS('DT Data'!$J:$J,'DT Data'!$B:$B,Basis!$A$4,'DT Data'!$D:$D,Basis!$J$2,'DT Data'!$A:$A,$A20)</f>
        <v>0</v>
      </c>
      <c r="Q20" s="67">
        <f>N20+O20+P20</f>
        <v>0</v>
      </c>
      <c r="R20" s="67">
        <f>Performance!AB200</f>
        <v>0</v>
      </c>
      <c r="S20" s="69">
        <f>IFERROR(Q20/R20,0)</f>
        <v>0</v>
      </c>
    </row>
    <row r="21" spans="1:19" x14ac:dyDescent="0.25">
      <c r="A21" s="66">
        <f>A20+1</f>
        <v>44289</v>
      </c>
      <c r="B21" s="67">
        <f>SUMIFS('DT Data'!$J:$J,'DT Data'!$B:$B,Basis!$A$2,'DT Data'!$D:$D,Basis!$J$4,'DT Data'!$A:$A,$A21)</f>
        <v>0</v>
      </c>
      <c r="C21" s="67">
        <f>SUMIFS('DT Data'!$J:$J,'DT Data'!$B:$B,Basis!$A$2,'DT Data'!$D:$D,Basis!$J$3,'DT Data'!$A:$A,$A21)</f>
        <v>0</v>
      </c>
      <c r="D21" s="67">
        <f>SUMIFS('DT Data'!$J:$J,'DT Data'!$B:$B,Basis!$A$2,'DT Data'!$D:$D,Basis!$J$2,'DT Data'!$A:$A,$A21)</f>
        <v>0</v>
      </c>
      <c r="E21" s="67">
        <f>B21+C21+D21</f>
        <v>0</v>
      </c>
      <c r="F21" s="67">
        <f>Performance!AB9</f>
        <v>0</v>
      </c>
      <c r="G21" s="41">
        <f>IFERROR(E21/F21,0)</f>
        <v>0</v>
      </c>
      <c r="H21" s="67">
        <f>SUMIFS('DT Data'!$J:$J,'DT Data'!$B:$B,Basis!$A$3,'DT Data'!$D:$D,Basis!$J$4,'DT Data'!$A:$A,$A21)</f>
        <v>0</v>
      </c>
      <c r="I21" s="67">
        <f>SUMIFS('DT Data'!$J:$J,'DT Data'!$B:$B,Basis!$A$3,'DT Data'!$D:$D,Basis!$J$3,'DT Data'!$A:$A,$A21)</f>
        <v>0</v>
      </c>
      <c r="J21" s="67">
        <f>SUMIFS('DT Data'!$J:$J,'DT Data'!$B:$B,Basis!$A$3,'DT Data'!$D:$D,Basis!$J$2,'DT Data'!$A:$A,$A21)</f>
        <v>0</v>
      </c>
      <c r="K21" s="67">
        <f>H21+I21+J21</f>
        <v>0</v>
      </c>
      <c r="L21" s="67">
        <f>Performance!AB106</f>
        <v>0</v>
      </c>
      <c r="M21" s="68">
        <f>IFERROR(K21/L21,0)</f>
        <v>0</v>
      </c>
      <c r="N21" s="67">
        <f>SUMIFS('DT Data'!$J:$J,'DT Data'!$B:$B,Basis!$A$4,'DT Data'!$D:$D,Basis!$J$4,'DT Data'!$A:$A,$A21)</f>
        <v>0</v>
      </c>
      <c r="O21" s="67">
        <f>SUMIFS('DT Data'!$J:$J,'DT Data'!$B:$B,Basis!$A$4,'DT Data'!$D:$D,Basis!$J$3,'DT Data'!$A:$A,$A21)</f>
        <v>0</v>
      </c>
      <c r="P21" s="67">
        <f>SUMIFS('DT Data'!$J:$J,'DT Data'!$B:$B,Basis!$A$4,'DT Data'!$D:$D,Basis!$J$2,'DT Data'!$A:$A,$A21)</f>
        <v>0</v>
      </c>
      <c r="Q21" s="67">
        <f>N21+O21+P21</f>
        <v>0</v>
      </c>
      <c r="R21" s="67">
        <f>Performance!AB203</f>
        <v>0</v>
      </c>
      <c r="S21" s="69">
        <f>IFERROR(Q21/R21,0)</f>
        <v>0</v>
      </c>
    </row>
    <row r="22" spans="1:19" x14ac:dyDescent="0.25">
      <c r="A22" s="66">
        <f>A21+1</f>
        <v>44290</v>
      </c>
      <c r="B22" s="67">
        <f>SUMIFS('DT Data'!$J:$J,'DT Data'!$B:$B,Basis!$A$2,'DT Data'!$D:$D,Basis!$J$4,'DT Data'!$A:$A,$A22)</f>
        <v>0</v>
      </c>
      <c r="C22" s="67">
        <f>SUMIFS('DT Data'!$J:$J,'DT Data'!$B:$B,Basis!$A$2,'DT Data'!$D:$D,Basis!$J$3,'DT Data'!$A:$A,$A22)</f>
        <v>0</v>
      </c>
      <c r="D22" s="67">
        <f>SUMIFS('DT Data'!$J:$J,'DT Data'!$B:$B,Basis!$A$2,'DT Data'!$D:$D,Basis!$J$2,'DT Data'!$A:$A,$A22)</f>
        <v>0</v>
      </c>
      <c r="E22" s="67">
        <f>B22+C22+D22</f>
        <v>0</v>
      </c>
      <c r="F22" s="67">
        <f>Performance!AB12</f>
        <v>0</v>
      </c>
      <c r="G22" s="41">
        <f>IFERROR(E22/F22,0)</f>
        <v>0</v>
      </c>
      <c r="H22" s="67">
        <f>SUMIFS('DT Data'!$J:$J,'DT Data'!$B:$B,Basis!$A$3,'DT Data'!$D:$D,Basis!$J$4,'DT Data'!$A:$A,$A22)</f>
        <v>0</v>
      </c>
      <c r="I22" s="67">
        <f>SUMIFS('DT Data'!$J:$J,'DT Data'!$B:$B,Basis!$A$3,'DT Data'!$D:$D,Basis!$J$3,'DT Data'!$A:$A,$A22)</f>
        <v>0</v>
      </c>
      <c r="J22" s="67">
        <f>SUMIFS('DT Data'!$J:$J,'DT Data'!$B:$B,Basis!$A$3,'DT Data'!$D:$D,Basis!$J$2,'DT Data'!$A:$A,$A22)</f>
        <v>0</v>
      </c>
      <c r="K22" s="67">
        <f>H22+I22+J22</f>
        <v>0</v>
      </c>
      <c r="L22" s="67">
        <f>Performance!AB109</f>
        <v>0</v>
      </c>
      <c r="M22" s="68">
        <f>IFERROR(K22/L22,0)</f>
        <v>0</v>
      </c>
      <c r="N22" s="67">
        <f>SUMIFS('DT Data'!$J:$J,'DT Data'!$B:$B,Basis!$A$4,'DT Data'!$D:$D,Basis!$J$4,'DT Data'!$A:$A,$A22)</f>
        <v>0</v>
      </c>
      <c r="O22" s="67">
        <f>SUMIFS('DT Data'!$J:$J,'DT Data'!$B:$B,Basis!$A$4,'DT Data'!$D:$D,Basis!$J$3,'DT Data'!$A:$A,$A22)</f>
        <v>0</v>
      </c>
      <c r="P22" s="67">
        <f>SUMIFS('DT Data'!$J:$J,'DT Data'!$B:$B,Basis!$A$4,'DT Data'!$D:$D,Basis!$J$2,'DT Data'!$A:$A,$A22)</f>
        <v>0</v>
      </c>
      <c r="Q22" s="67">
        <f>N22+O22+P22</f>
        <v>0</v>
      </c>
      <c r="R22" s="67">
        <f>Performance!AB206</f>
        <v>0</v>
      </c>
      <c r="S22" s="69">
        <f>IFERROR(Q22/R22,0)</f>
        <v>0</v>
      </c>
    </row>
    <row r="23" spans="1:19" x14ac:dyDescent="0.25">
      <c r="A23" s="66">
        <f>A22+1</f>
        <v>44291</v>
      </c>
      <c r="B23" s="67">
        <f>SUMIFS('DT Data'!$J:$J,'DT Data'!$B:$B,Basis!$A$2,'DT Data'!$D:$D,Basis!$J$4,'DT Data'!$A:$A,$A23)</f>
        <v>0</v>
      </c>
      <c r="C23" s="67">
        <f>SUMIFS('DT Data'!$J:$J,'DT Data'!$B:$B,Basis!$A$2,'DT Data'!$D:$D,Basis!$J$3,'DT Data'!$A:$A,$A23)</f>
        <v>0</v>
      </c>
      <c r="D23" s="67">
        <f>SUMIFS('DT Data'!$J:$J,'DT Data'!$B:$B,Basis!$A$2,'DT Data'!$D:$D,Basis!$J$2,'DT Data'!$A:$A,$A23)</f>
        <v>0</v>
      </c>
      <c r="E23" s="67">
        <f>B23+C23+D23</f>
        <v>0</v>
      </c>
      <c r="F23" s="67">
        <f>Performance!AB15</f>
        <v>0</v>
      </c>
      <c r="G23" s="41">
        <f>IFERROR(E23/F23,0)</f>
        <v>0</v>
      </c>
      <c r="H23" s="67">
        <f>SUMIFS('DT Data'!$J:$J,'DT Data'!$B:$B,Basis!$A$3,'DT Data'!$D:$D,Basis!$J$4,'DT Data'!$A:$A,$A23)</f>
        <v>0</v>
      </c>
      <c r="I23" s="67">
        <f>SUMIFS('DT Data'!$J:$J,'DT Data'!$B:$B,Basis!$A$3,'DT Data'!$D:$D,Basis!$J$3,'DT Data'!$A:$A,$A23)</f>
        <v>0</v>
      </c>
      <c r="J23" s="67">
        <f>SUMIFS('DT Data'!$J:$J,'DT Data'!$B:$B,Basis!$A$3,'DT Data'!$D:$D,Basis!$J$2,'DT Data'!$A:$A,$A23)</f>
        <v>0</v>
      </c>
      <c r="K23" s="67">
        <f>H23+I23+J23</f>
        <v>0</v>
      </c>
      <c r="L23" s="67">
        <f>Performance!AB112</f>
        <v>0</v>
      </c>
      <c r="M23" s="68">
        <f>IFERROR(K23/L23,0)</f>
        <v>0</v>
      </c>
      <c r="N23" s="67">
        <f>SUMIFS('DT Data'!$J:$J,'DT Data'!$B:$B,Basis!$A$4,'DT Data'!$D:$D,Basis!$J$4,'DT Data'!$A:$A,$A23)</f>
        <v>0</v>
      </c>
      <c r="O23" s="67">
        <f>SUMIFS('DT Data'!$J:$J,'DT Data'!$B:$B,Basis!$A$4,'DT Data'!$D:$D,Basis!$J$3,'DT Data'!$A:$A,$A23)</f>
        <v>0</v>
      </c>
      <c r="P23" s="67">
        <f>SUMIFS('DT Data'!$J:$J,'DT Data'!$B:$B,Basis!$A$4,'DT Data'!$D:$D,Basis!$J$2,'DT Data'!$A:$A,$A23)</f>
        <v>0</v>
      </c>
      <c r="Q23" s="67">
        <f>N23+O23+P23</f>
        <v>0</v>
      </c>
      <c r="R23" s="67">
        <f>Performance!AB209</f>
        <v>0</v>
      </c>
      <c r="S23" s="69">
        <f>IFERROR(Q23/R23,0)</f>
        <v>0</v>
      </c>
    </row>
    <row r="24" spans="1:19" x14ac:dyDescent="0.25">
      <c r="A24" s="66">
        <f>A23+1</f>
        <v>44292</v>
      </c>
      <c r="B24" s="67">
        <f>SUMIFS('DT Data'!$J:$J,'DT Data'!$B:$B,Basis!$A$2,'DT Data'!$D:$D,Basis!$J$4,'DT Data'!$A:$A,$A24)</f>
        <v>0</v>
      </c>
      <c r="C24" s="67">
        <f>SUMIFS('DT Data'!$J:$J,'DT Data'!$B:$B,Basis!$A$2,'DT Data'!$D:$D,Basis!$J$3,'DT Data'!$A:$A,$A24)</f>
        <v>0</v>
      </c>
      <c r="D24" s="67">
        <f>SUMIFS('DT Data'!$J:$J,'DT Data'!$B:$B,Basis!$A$2,'DT Data'!$D:$D,Basis!$J$2,'DT Data'!$A:$A,$A24)</f>
        <v>0</v>
      </c>
      <c r="E24" s="67">
        <f>B24+C24+D24</f>
        <v>0</v>
      </c>
      <c r="F24" s="67">
        <f>Performance!AB18</f>
        <v>0</v>
      </c>
      <c r="G24" s="41">
        <f>IFERROR(E24/F24,0)</f>
        <v>0</v>
      </c>
      <c r="H24" s="67">
        <f>SUMIFS('DT Data'!$J:$J,'DT Data'!$B:$B,Basis!$A$3,'DT Data'!$D:$D,Basis!$J$4,'DT Data'!$A:$A,$A24)</f>
        <v>0</v>
      </c>
      <c r="I24" s="67">
        <f>SUMIFS('DT Data'!$J:$J,'DT Data'!$B:$B,Basis!$A$3,'DT Data'!$D:$D,Basis!$J$3,'DT Data'!$A:$A,$A24)</f>
        <v>0</v>
      </c>
      <c r="J24" s="67">
        <f>SUMIFS('DT Data'!$J:$J,'DT Data'!$B:$B,Basis!$A$3,'DT Data'!$D:$D,Basis!$J$2,'DT Data'!$A:$A,$A24)</f>
        <v>0</v>
      </c>
      <c r="K24" s="67">
        <f>H24+I24+J24</f>
        <v>0</v>
      </c>
      <c r="L24" s="67">
        <f>Performance!AB115</f>
        <v>0</v>
      </c>
      <c r="M24" s="68">
        <f>IFERROR(K24/L24,0)</f>
        <v>0</v>
      </c>
      <c r="N24" s="67">
        <f>SUMIFS('DT Data'!$J:$J,'DT Data'!$B:$B,Basis!$A$4,'DT Data'!$D:$D,Basis!$J$4,'DT Data'!$A:$A,$A24)</f>
        <v>0</v>
      </c>
      <c r="O24" s="67">
        <f>SUMIFS('DT Data'!$J:$J,'DT Data'!$B:$B,Basis!$A$4,'DT Data'!$D:$D,Basis!$J$3,'DT Data'!$A:$A,$A24)</f>
        <v>0</v>
      </c>
      <c r="P24" s="67">
        <f>SUMIFS('DT Data'!$J:$J,'DT Data'!$B:$B,Basis!$A$4,'DT Data'!$D:$D,Basis!$J$2,'DT Data'!$A:$A,$A24)</f>
        <v>0</v>
      </c>
      <c r="Q24" s="67">
        <f>N24+O24+P24</f>
        <v>0</v>
      </c>
      <c r="R24" s="67">
        <f>Performance!AB212</f>
        <v>5.5</v>
      </c>
      <c r="S24" s="69">
        <f>IFERROR(Q24/R24,0)</f>
        <v>0</v>
      </c>
    </row>
    <row r="25" spans="1:19" x14ac:dyDescent="0.25">
      <c r="A25" s="66">
        <f>A24+1</f>
        <v>44293</v>
      </c>
      <c r="B25" s="67">
        <f>SUMIFS('DT Data'!$J:$J,'DT Data'!$B:$B,Basis!$A$2,'DT Data'!$D:$D,Basis!$J$4,'DT Data'!$A:$A,$A25)</f>
        <v>0</v>
      </c>
      <c r="C25" s="67">
        <f>SUMIFS('DT Data'!$J:$J,'DT Data'!$B:$B,Basis!$A$2,'DT Data'!$D:$D,Basis!$J$3,'DT Data'!$A:$A,$A25)</f>
        <v>0</v>
      </c>
      <c r="D25" s="67">
        <f>SUMIFS('DT Data'!$J:$J,'DT Data'!$B:$B,Basis!$A$2,'DT Data'!$D:$D,Basis!$J$2,'DT Data'!$A:$A,$A25)</f>
        <v>0</v>
      </c>
      <c r="E25" s="67">
        <f>B25+C25+D25</f>
        <v>0</v>
      </c>
      <c r="F25" s="67">
        <f>Performance!AB21</f>
        <v>0</v>
      </c>
      <c r="G25" s="41">
        <f>IFERROR(E25/F25,0)</f>
        <v>0</v>
      </c>
      <c r="H25" s="67">
        <f>SUMIFS('DT Data'!$J:$J,'DT Data'!$B:$B,Basis!$A$3,'DT Data'!$D:$D,Basis!$J$4,'DT Data'!$A:$A,$A25)</f>
        <v>0</v>
      </c>
      <c r="I25" s="67">
        <f>SUMIFS('DT Data'!$J:$J,'DT Data'!$B:$B,Basis!$A$3,'DT Data'!$D:$D,Basis!$J$3,'DT Data'!$A:$A,$A25)</f>
        <v>0</v>
      </c>
      <c r="J25" s="67">
        <f>SUMIFS('DT Data'!$J:$J,'DT Data'!$B:$B,Basis!$A$3,'DT Data'!$D:$D,Basis!$J$2,'DT Data'!$A:$A,$A25)</f>
        <v>0</v>
      </c>
      <c r="K25" s="67">
        <f>H25+I25+J25</f>
        <v>0</v>
      </c>
      <c r="L25" s="67">
        <f>Performance!AB118</f>
        <v>0</v>
      </c>
      <c r="M25" s="68">
        <f>IFERROR(K25/L25,0)</f>
        <v>0</v>
      </c>
      <c r="N25" s="67">
        <f>SUMIFS('DT Data'!$J:$J,'DT Data'!$B:$B,Basis!$A$4,'DT Data'!$D:$D,Basis!$J$4,'DT Data'!$A:$A,$A25)</f>
        <v>3.666666666666667</v>
      </c>
      <c r="O25" s="67">
        <f>SUMIFS('DT Data'!$J:$J,'DT Data'!$B:$B,Basis!$A$4,'DT Data'!$D:$D,Basis!$J$3,'DT Data'!$A:$A,$A25)</f>
        <v>0</v>
      </c>
      <c r="P25" s="67">
        <f>SUMIFS('DT Data'!$J:$J,'DT Data'!$B:$B,Basis!$A$4,'DT Data'!$D:$D,Basis!$J$2,'DT Data'!$A:$A,$A25)</f>
        <v>0</v>
      </c>
      <c r="Q25" s="67">
        <f>N25+O25+P25</f>
        <v>3.666666666666667</v>
      </c>
      <c r="R25" s="67">
        <f>Performance!AB215</f>
        <v>20.333333333333336</v>
      </c>
      <c r="S25" s="69">
        <f>IFERROR(Q25/R25,0)</f>
        <v>0.18032786885245902</v>
      </c>
    </row>
    <row r="26" spans="1:19" x14ac:dyDescent="0.25">
      <c r="A26" s="66">
        <f>A25+1</f>
        <v>44294</v>
      </c>
      <c r="B26" s="67">
        <f>SUMIFS('DT Data'!$J:$J,'DT Data'!$B:$B,Basis!$A$2,'DT Data'!$D:$D,Basis!$J$4,'DT Data'!$A:$A,$A26)</f>
        <v>0</v>
      </c>
      <c r="C26" s="67">
        <f>SUMIFS('DT Data'!$J:$J,'DT Data'!$B:$B,Basis!$A$2,'DT Data'!$D:$D,Basis!$J$3,'DT Data'!$A:$A,$A26)</f>
        <v>0</v>
      </c>
      <c r="D26" s="67">
        <f>SUMIFS('DT Data'!$J:$J,'DT Data'!$B:$B,Basis!$A$2,'DT Data'!$D:$D,Basis!$J$2,'DT Data'!$A:$A,$A26)</f>
        <v>0</v>
      </c>
      <c r="E26" s="67">
        <f>B26+C26+D26</f>
        <v>0</v>
      </c>
      <c r="F26" s="67">
        <f>Performance!AB24</f>
        <v>0</v>
      </c>
      <c r="G26" s="41">
        <f>IFERROR(E26/F26,0)</f>
        <v>0</v>
      </c>
      <c r="H26" s="67">
        <f>SUMIFS('DT Data'!$J:$J,'DT Data'!$B:$B,Basis!$A$3,'DT Data'!$D:$D,Basis!$J$4,'DT Data'!$A:$A,$A26)</f>
        <v>0</v>
      </c>
      <c r="I26" s="67">
        <f>SUMIFS('DT Data'!$J:$J,'DT Data'!$B:$B,Basis!$A$3,'DT Data'!$D:$D,Basis!$J$3,'DT Data'!$A:$A,$A26)</f>
        <v>0</v>
      </c>
      <c r="J26" s="67">
        <f>SUMIFS('DT Data'!$J:$J,'DT Data'!$B:$B,Basis!$A$3,'DT Data'!$D:$D,Basis!$J$2,'DT Data'!$A:$A,$A26)</f>
        <v>0</v>
      </c>
      <c r="K26" s="67">
        <f>H26+I26+J26</f>
        <v>0</v>
      </c>
      <c r="L26" s="67">
        <f>Performance!AB121</f>
        <v>0</v>
      </c>
      <c r="M26" s="68">
        <f>IFERROR(K26/L26,0)</f>
        <v>0</v>
      </c>
      <c r="N26" s="67">
        <f>SUMIFS('DT Data'!$J:$J,'DT Data'!$B:$B,Basis!$A$4,'DT Data'!$D:$D,Basis!$J$4,'DT Data'!$A:$A,$A26)</f>
        <v>1</v>
      </c>
      <c r="O26" s="67">
        <f>SUMIFS('DT Data'!$J:$J,'DT Data'!$B:$B,Basis!$A$4,'DT Data'!$D:$D,Basis!$J$3,'DT Data'!$A:$A,$A26)</f>
        <v>0</v>
      </c>
      <c r="P26" s="67">
        <f>SUMIFS('DT Data'!$J:$J,'DT Data'!$B:$B,Basis!$A$4,'DT Data'!$D:$D,Basis!$J$2,'DT Data'!$A:$A,$A26)</f>
        <v>1</v>
      </c>
      <c r="Q26" s="67">
        <f>N26+O26+P26</f>
        <v>2</v>
      </c>
      <c r="R26" s="67">
        <f>Performance!AB218</f>
        <v>24</v>
      </c>
      <c r="S26" s="69">
        <f>IFERROR(Q26/R26,0)</f>
        <v>8.3333333333333329E-2</v>
      </c>
    </row>
    <row r="27" spans="1:19" x14ac:dyDescent="0.25">
      <c r="A27" s="66">
        <f>A26+1</f>
        <v>44295</v>
      </c>
      <c r="B27" s="67">
        <f>SUMIFS('DT Data'!$J:$J,'DT Data'!$B:$B,Basis!$A$2,'DT Data'!$D:$D,Basis!$J$4,'DT Data'!$A:$A,$A27)</f>
        <v>0</v>
      </c>
      <c r="C27" s="67">
        <f>SUMIFS('DT Data'!$J:$J,'DT Data'!$B:$B,Basis!$A$2,'DT Data'!$D:$D,Basis!$J$3,'DT Data'!$A:$A,$A27)</f>
        <v>0</v>
      </c>
      <c r="D27" s="67">
        <f>SUMIFS('DT Data'!$J:$J,'DT Data'!$B:$B,Basis!$A$2,'DT Data'!$D:$D,Basis!$J$2,'DT Data'!$A:$A,$A27)</f>
        <v>0</v>
      </c>
      <c r="E27" s="67">
        <f>B27+C27+D27</f>
        <v>0</v>
      </c>
      <c r="F27" s="67">
        <f>Performance!AB27</f>
        <v>0</v>
      </c>
      <c r="G27" s="41">
        <f>IFERROR(E27/F27,0)</f>
        <v>0</v>
      </c>
      <c r="H27" s="67">
        <f>SUMIFS('DT Data'!$J:$J,'DT Data'!$B:$B,Basis!$A$3,'DT Data'!$D:$D,Basis!$J$4,'DT Data'!$A:$A,$A27)</f>
        <v>0</v>
      </c>
      <c r="I27" s="67">
        <f>SUMIFS('DT Data'!$J:$J,'DT Data'!$B:$B,Basis!$A$3,'DT Data'!$D:$D,Basis!$J$3,'DT Data'!$A:$A,$A27)</f>
        <v>0</v>
      </c>
      <c r="J27" s="67">
        <f>SUMIFS('DT Data'!$J:$J,'DT Data'!$B:$B,Basis!$A$3,'DT Data'!$D:$D,Basis!$J$2,'DT Data'!$A:$A,$A27)</f>
        <v>0</v>
      </c>
      <c r="K27" s="67">
        <f>H27+I27+J27</f>
        <v>0</v>
      </c>
      <c r="L27" s="67">
        <f>Performance!AB124</f>
        <v>0</v>
      </c>
      <c r="M27" s="68">
        <f>IFERROR(K27/L27,0)</f>
        <v>0</v>
      </c>
      <c r="N27" s="67">
        <f>SUMIFS('DT Data'!$J:$J,'DT Data'!$B:$B,Basis!$A$4,'DT Data'!$D:$D,Basis!$J$4,'DT Data'!$A:$A,$A27)</f>
        <v>3.5</v>
      </c>
      <c r="O27" s="67">
        <f>SUMIFS('DT Data'!$J:$J,'DT Data'!$B:$B,Basis!$A$4,'DT Data'!$D:$D,Basis!$J$3,'DT Data'!$A:$A,$A27)</f>
        <v>1.75</v>
      </c>
      <c r="P27" s="67">
        <f>SUMIFS('DT Data'!$J:$J,'DT Data'!$B:$B,Basis!$A$4,'DT Data'!$D:$D,Basis!$J$2,'DT Data'!$A:$A,$A27)</f>
        <v>0</v>
      </c>
      <c r="Q27" s="67">
        <f>N27+O27+P27</f>
        <v>5.25</v>
      </c>
      <c r="R27" s="67">
        <f>Performance!AB221</f>
        <v>24</v>
      </c>
      <c r="S27" s="69">
        <f>IFERROR(Q27/R27,0)</f>
        <v>0.21875</v>
      </c>
    </row>
    <row r="28" spans="1:19" x14ac:dyDescent="0.25">
      <c r="A28" s="66">
        <f>A27+1</f>
        <v>44296</v>
      </c>
      <c r="B28" s="67">
        <f>SUMIFS('DT Data'!$J:$J,'DT Data'!$B:$B,Basis!$A$2,'DT Data'!$D:$D,Basis!$J$4,'DT Data'!$A:$A,$A28)</f>
        <v>0</v>
      </c>
      <c r="C28" s="67">
        <f>SUMIFS('DT Data'!$J:$J,'DT Data'!$B:$B,Basis!$A$2,'DT Data'!$D:$D,Basis!$J$3,'DT Data'!$A:$A,$A28)</f>
        <v>0</v>
      </c>
      <c r="D28" s="67">
        <f>SUMIFS('DT Data'!$J:$J,'DT Data'!$B:$B,Basis!$A$2,'DT Data'!$D:$D,Basis!$J$2,'DT Data'!$A:$A,$A28)</f>
        <v>0</v>
      </c>
      <c r="E28" s="67">
        <f>B28+C28+D28</f>
        <v>0</v>
      </c>
      <c r="F28" s="67">
        <f>Performance!AB30</f>
        <v>0</v>
      </c>
      <c r="G28" s="41">
        <f>IFERROR(E28/F28,0)</f>
        <v>0</v>
      </c>
      <c r="H28" s="67">
        <f>SUMIFS('DT Data'!$J:$J,'DT Data'!$B:$B,Basis!$A$3,'DT Data'!$D:$D,Basis!$J$4,'DT Data'!$A:$A,$A28)</f>
        <v>1.3333333333333333</v>
      </c>
      <c r="I28" s="67">
        <f>SUMIFS('DT Data'!$J:$J,'DT Data'!$B:$B,Basis!$A$3,'DT Data'!$D:$D,Basis!$J$3,'DT Data'!$A:$A,$A28)</f>
        <v>3.6666666666666665</v>
      </c>
      <c r="J28" s="67">
        <f>SUMIFS('DT Data'!$J:$J,'DT Data'!$B:$B,Basis!$A$3,'DT Data'!$D:$D,Basis!$J$2,'DT Data'!$A:$A,$A28)</f>
        <v>0</v>
      </c>
      <c r="K28" s="67">
        <f>H28+I28+J28</f>
        <v>5</v>
      </c>
      <c r="L28" s="67">
        <f>Performance!AB127</f>
        <v>24</v>
      </c>
      <c r="M28" s="68">
        <f>IFERROR(K28/L28,0)</f>
        <v>0.20833333333333334</v>
      </c>
      <c r="N28" s="67">
        <f>SUMIFS('DT Data'!$J:$J,'DT Data'!$B:$B,Basis!$A$4,'DT Data'!$D:$D,Basis!$J$4,'DT Data'!$A:$A,$A28)</f>
        <v>0.25</v>
      </c>
      <c r="O28" s="67">
        <f>SUMIFS('DT Data'!$J:$J,'DT Data'!$B:$B,Basis!$A$4,'DT Data'!$D:$D,Basis!$J$3,'DT Data'!$A:$A,$A28)</f>
        <v>6.8333333333333339</v>
      </c>
      <c r="P28" s="67">
        <f>SUMIFS('DT Data'!$J:$J,'DT Data'!$B:$B,Basis!$A$4,'DT Data'!$D:$D,Basis!$J$2,'DT Data'!$A:$A,$A28)</f>
        <v>0</v>
      </c>
      <c r="Q28" s="67">
        <f>N28+O28+P28</f>
        <v>7.0833333333333339</v>
      </c>
      <c r="R28" s="67">
        <f>Performance!AB224</f>
        <v>24</v>
      </c>
      <c r="S28" s="69">
        <f>IFERROR(Q28/R28,0)</f>
        <v>0.2951388888888889</v>
      </c>
    </row>
    <row r="29" spans="1:19" x14ac:dyDescent="0.25">
      <c r="A29" s="66">
        <f>A28+1</f>
        <v>44297</v>
      </c>
      <c r="B29" s="67">
        <f>SUMIFS('DT Data'!$J:$J,'DT Data'!$B:$B,Basis!$A$2,'DT Data'!$D:$D,Basis!$J$4,'DT Data'!$A:$A,$A29)</f>
        <v>0</v>
      </c>
      <c r="C29" s="67">
        <f>SUMIFS('DT Data'!$J:$J,'DT Data'!$B:$B,Basis!$A$2,'DT Data'!$D:$D,Basis!$J$3,'DT Data'!$A:$A,$A29)</f>
        <v>0</v>
      </c>
      <c r="D29" s="67">
        <f>SUMIFS('DT Data'!$J:$J,'DT Data'!$B:$B,Basis!$A$2,'DT Data'!$D:$D,Basis!$J$2,'DT Data'!$A:$A,$A29)</f>
        <v>0</v>
      </c>
      <c r="E29" s="67">
        <f>B29+C29+D29</f>
        <v>0</v>
      </c>
      <c r="F29" s="67">
        <f>Performance!AB33</f>
        <v>0</v>
      </c>
      <c r="G29" s="41">
        <f>IFERROR(E29/F29,0)</f>
        <v>0</v>
      </c>
      <c r="H29" s="67">
        <f>SUMIFS('DT Data'!$J:$J,'DT Data'!$B:$B,Basis!$A$3,'DT Data'!$D:$D,Basis!$J$4,'DT Data'!$A:$A,$A29)</f>
        <v>0</v>
      </c>
      <c r="I29" s="67">
        <f>SUMIFS('DT Data'!$J:$J,'DT Data'!$B:$B,Basis!$A$3,'DT Data'!$D:$D,Basis!$J$3,'DT Data'!$A:$A,$A29)</f>
        <v>0</v>
      </c>
      <c r="J29" s="67">
        <f>SUMIFS('DT Data'!$J:$J,'DT Data'!$B:$B,Basis!$A$3,'DT Data'!$D:$D,Basis!$J$2,'DT Data'!$A:$A,$A29)</f>
        <v>0</v>
      </c>
      <c r="K29" s="67">
        <f>H29+I29+J29</f>
        <v>0</v>
      </c>
      <c r="L29" s="67">
        <f>Performance!AB130</f>
        <v>16</v>
      </c>
      <c r="M29" s="68">
        <f>IFERROR(K29/L29,0)</f>
        <v>0</v>
      </c>
      <c r="N29" s="67">
        <f>SUMIFS('DT Data'!$J:$J,'DT Data'!$B:$B,Basis!$A$4,'DT Data'!$D:$D,Basis!$J$4,'DT Data'!$A:$A,$A29)</f>
        <v>0.41666666666666669</v>
      </c>
      <c r="O29" s="67">
        <f>SUMIFS('DT Data'!$J:$J,'DT Data'!$B:$B,Basis!$A$4,'DT Data'!$D:$D,Basis!$J$3,'DT Data'!$A:$A,$A29)</f>
        <v>0</v>
      </c>
      <c r="P29" s="67">
        <f>SUMIFS('DT Data'!$J:$J,'DT Data'!$B:$B,Basis!$A$4,'DT Data'!$D:$D,Basis!$J$2,'DT Data'!$A:$A,$A29)</f>
        <v>0</v>
      </c>
      <c r="Q29" s="67">
        <f>N29+O29+P29</f>
        <v>0.41666666666666669</v>
      </c>
      <c r="R29" s="67">
        <f>Performance!AB227</f>
        <v>24</v>
      </c>
      <c r="S29" s="69">
        <f>IFERROR(Q29/R29,0)</f>
        <v>1.7361111111111112E-2</v>
      </c>
    </row>
    <row r="30" spans="1:19" x14ac:dyDescent="0.25">
      <c r="A30" s="66">
        <f>A29+1</f>
        <v>44298</v>
      </c>
      <c r="B30" s="67">
        <f>SUMIFS('DT Data'!$J:$J,'DT Data'!$B:$B,Basis!$A$2,'DT Data'!$D:$D,Basis!$J$4,'DT Data'!$A:$A,$A30)</f>
        <v>0</v>
      </c>
      <c r="C30" s="67">
        <f>SUMIFS('DT Data'!$J:$J,'DT Data'!$B:$B,Basis!$A$2,'DT Data'!$D:$D,Basis!$J$3,'DT Data'!$A:$A,$A30)</f>
        <v>0</v>
      </c>
      <c r="D30" s="67">
        <f>SUMIFS('DT Data'!$J:$J,'DT Data'!$B:$B,Basis!$A$2,'DT Data'!$D:$D,Basis!$J$2,'DT Data'!$A:$A,$A30)</f>
        <v>0</v>
      </c>
      <c r="E30" s="67">
        <f>B30+C30+D30</f>
        <v>0</v>
      </c>
      <c r="F30" s="67">
        <f>Performance!AB36</f>
        <v>0</v>
      </c>
      <c r="G30" s="41">
        <f>IFERROR(E30/F30,0)</f>
        <v>0</v>
      </c>
      <c r="H30" s="67">
        <f>SUMIFS('DT Data'!$J:$J,'DT Data'!$B:$B,Basis!$A$3,'DT Data'!$D:$D,Basis!$J$4,'DT Data'!$A:$A,$A30)</f>
        <v>0</v>
      </c>
      <c r="I30" s="67">
        <f>SUMIFS('DT Data'!$J:$J,'DT Data'!$B:$B,Basis!$A$3,'DT Data'!$D:$D,Basis!$J$3,'DT Data'!$A:$A,$A30)</f>
        <v>0</v>
      </c>
      <c r="J30" s="67">
        <f>SUMIFS('DT Data'!$J:$J,'DT Data'!$B:$B,Basis!$A$3,'DT Data'!$D:$D,Basis!$J$2,'DT Data'!$A:$A,$A30)</f>
        <v>0</v>
      </c>
      <c r="K30" s="67">
        <f>H30+I30+J30</f>
        <v>0</v>
      </c>
      <c r="L30" s="67">
        <f>Performance!AB133</f>
        <v>0</v>
      </c>
      <c r="M30" s="68">
        <f>IFERROR(K30/L30,0)</f>
        <v>0</v>
      </c>
      <c r="N30" s="67">
        <f>SUMIFS('DT Data'!$J:$J,'DT Data'!$B:$B,Basis!$A$4,'DT Data'!$D:$D,Basis!$J$4,'DT Data'!$A:$A,$A30)</f>
        <v>0</v>
      </c>
      <c r="O30" s="67">
        <f>SUMIFS('DT Data'!$J:$J,'DT Data'!$B:$B,Basis!$A$4,'DT Data'!$D:$D,Basis!$J$3,'DT Data'!$A:$A,$A30)</f>
        <v>3.333333333333333</v>
      </c>
      <c r="P30" s="67">
        <f>SUMIFS('DT Data'!$J:$J,'DT Data'!$B:$B,Basis!$A$4,'DT Data'!$D:$D,Basis!$J$2,'DT Data'!$A:$A,$A30)</f>
        <v>0</v>
      </c>
      <c r="Q30" s="67">
        <f>N30+O30+P30</f>
        <v>3.333333333333333</v>
      </c>
      <c r="R30" s="67">
        <f>Performance!AB230</f>
        <v>24</v>
      </c>
      <c r="S30" s="69">
        <f>IFERROR(Q30/R30,0)</f>
        <v>0.13888888888888887</v>
      </c>
    </row>
    <row r="31" spans="1:19" x14ac:dyDescent="0.25">
      <c r="A31" s="66">
        <f>A30+1</f>
        <v>44299</v>
      </c>
      <c r="B31" s="67">
        <f>SUMIFS('DT Data'!$J:$J,'DT Data'!$B:$B,Basis!$A$2,'DT Data'!$D:$D,Basis!$J$4,'DT Data'!$A:$A,$A31)</f>
        <v>0</v>
      </c>
      <c r="C31" s="67">
        <f>SUMIFS('DT Data'!$J:$J,'DT Data'!$B:$B,Basis!$A$2,'DT Data'!$D:$D,Basis!$J$3,'DT Data'!$A:$A,$A31)</f>
        <v>0</v>
      </c>
      <c r="D31" s="67">
        <f>SUMIFS('DT Data'!$J:$J,'DT Data'!$B:$B,Basis!$A$2,'DT Data'!$D:$D,Basis!$J$2,'DT Data'!$A:$A,$A31)</f>
        <v>0</v>
      </c>
      <c r="E31" s="67">
        <f>B31+C31+D31</f>
        <v>0</v>
      </c>
      <c r="F31" s="67">
        <f>Performance!AB39</f>
        <v>0</v>
      </c>
      <c r="G31" s="41">
        <f>IFERROR(E31/F31,0)</f>
        <v>0</v>
      </c>
      <c r="H31" s="67">
        <f>SUMIFS('DT Data'!$J:$J,'DT Data'!$B:$B,Basis!$A$3,'DT Data'!$D:$D,Basis!$J$4,'DT Data'!$A:$A,$A31)</f>
        <v>0.91666666666666674</v>
      </c>
      <c r="I31" s="67">
        <f>SUMIFS('DT Data'!$J:$J,'DT Data'!$B:$B,Basis!$A$3,'DT Data'!$D:$D,Basis!$J$3,'DT Data'!$A:$A,$A31)</f>
        <v>0</v>
      </c>
      <c r="J31" s="67">
        <f>SUMIFS('DT Data'!$J:$J,'DT Data'!$B:$B,Basis!$A$3,'DT Data'!$D:$D,Basis!$J$2,'DT Data'!$A:$A,$A31)</f>
        <v>8</v>
      </c>
      <c r="K31" s="67">
        <f>H31+I31+J31</f>
        <v>8.9166666666666661</v>
      </c>
      <c r="L31" s="67">
        <f>Performance!AB136</f>
        <v>13</v>
      </c>
      <c r="M31" s="68">
        <f>IFERROR(K31/L31,0)</f>
        <v>0.6858974358974359</v>
      </c>
      <c r="N31" s="67">
        <f>SUMIFS('DT Data'!$J:$J,'DT Data'!$B:$B,Basis!$A$4,'DT Data'!$D:$D,Basis!$J$4,'DT Data'!$A:$A,$A31)</f>
        <v>0</v>
      </c>
      <c r="O31" s="67">
        <f>SUMIFS('DT Data'!$J:$J,'DT Data'!$B:$B,Basis!$A$4,'DT Data'!$D:$D,Basis!$J$3,'DT Data'!$A:$A,$A31)</f>
        <v>0</v>
      </c>
      <c r="P31" s="67">
        <f>SUMIFS('DT Data'!$J:$J,'DT Data'!$B:$B,Basis!$A$4,'DT Data'!$D:$D,Basis!$J$2,'DT Data'!$A:$A,$A31)</f>
        <v>0</v>
      </c>
      <c r="Q31" s="67">
        <f>N31+O31+P31</f>
        <v>0</v>
      </c>
      <c r="R31" s="67">
        <f>Performance!AB233</f>
        <v>24</v>
      </c>
      <c r="S31" s="69">
        <f>IFERROR(Q31/R31,0)</f>
        <v>0</v>
      </c>
    </row>
    <row r="32" spans="1:19" x14ac:dyDescent="0.25">
      <c r="A32" s="66">
        <f>A31+1</f>
        <v>44300</v>
      </c>
      <c r="B32" s="67">
        <f>SUMIFS('DT Data'!$J:$J,'DT Data'!$B:$B,Basis!$A$2,'DT Data'!$D:$D,Basis!$J$4,'DT Data'!$A:$A,$A32)</f>
        <v>0</v>
      </c>
      <c r="C32" s="67">
        <f>SUMIFS('DT Data'!$J:$J,'DT Data'!$B:$B,Basis!$A$2,'DT Data'!$D:$D,Basis!$J$3,'DT Data'!$A:$A,$A32)</f>
        <v>0</v>
      </c>
      <c r="D32" s="67">
        <f>SUMIFS('DT Data'!$J:$J,'DT Data'!$B:$B,Basis!$A$2,'DT Data'!$D:$D,Basis!$J$2,'DT Data'!$A:$A,$A32)</f>
        <v>0</v>
      </c>
      <c r="E32" s="67">
        <f>B32+C32+D32</f>
        <v>0</v>
      </c>
      <c r="F32" s="67">
        <f>Performance!AB42</f>
        <v>0</v>
      </c>
      <c r="G32" s="41">
        <f>IFERROR(E32/F32,0)</f>
        <v>0</v>
      </c>
      <c r="H32" s="67">
        <f>SUMIFS('DT Data'!$J:$J,'DT Data'!$B:$B,Basis!$A$3,'DT Data'!$D:$D,Basis!$J$4,'DT Data'!$A:$A,$A32)</f>
        <v>1.25</v>
      </c>
      <c r="I32" s="67">
        <f>SUMIFS('DT Data'!$J:$J,'DT Data'!$B:$B,Basis!$A$3,'DT Data'!$D:$D,Basis!$J$3,'DT Data'!$A:$A,$A32)</f>
        <v>0.5</v>
      </c>
      <c r="J32" s="67">
        <f>SUMIFS('DT Data'!$J:$J,'DT Data'!$B:$B,Basis!$A$3,'DT Data'!$D:$D,Basis!$J$2,'DT Data'!$A:$A,$A32)</f>
        <v>0</v>
      </c>
      <c r="K32" s="67">
        <f>H32+I32+J32</f>
        <v>1.75</v>
      </c>
      <c r="L32" s="67">
        <f>Performance!AB139</f>
        <v>16</v>
      </c>
      <c r="M32" s="68">
        <f>IFERROR(K32/L32,0)</f>
        <v>0.109375</v>
      </c>
      <c r="N32" s="67">
        <f>SUMIFS('DT Data'!$J:$J,'DT Data'!$B:$B,Basis!$A$4,'DT Data'!$D:$D,Basis!$J$4,'DT Data'!$A:$A,$A32)</f>
        <v>1.4166666666666667</v>
      </c>
      <c r="O32" s="67">
        <f>SUMIFS('DT Data'!$J:$J,'DT Data'!$B:$B,Basis!$A$4,'DT Data'!$D:$D,Basis!$J$3,'DT Data'!$A:$A,$A32)</f>
        <v>1</v>
      </c>
      <c r="P32" s="67">
        <f>SUMIFS('DT Data'!$J:$J,'DT Data'!$B:$B,Basis!$A$4,'DT Data'!$D:$D,Basis!$J$2,'DT Data'!$A:$A,$A32)</f>
        <v>0</v>
      </c>
      <c r="Q32" s="67">
        <f>N32+O32+P32</f>
        <v>2.416666666666667</v>
      </c>
      <c r="R32" s="67">
        <f>Performance!AB236</f>
        <v>24</v>
      </c>
      <c r="S32" s="69">
        <f>IFERROR(Q32/R32,0)</f>
        <v>0.10069444444444446</v>
      </c>
    </row>
    <row r="33" spans="1:19" x14ac:dyDescent="0.25">
      <c r="A33" s="66">
        <f>A32+1</f>
        <v>44301</v>
      </c>
      <c r="B33" s="67">
        <f>SUMIFS('DT Data'!$J:$J,'DT Data'!$B:$B,Basis!$A$2,'DT Data'!$D:$D,Basis!$J$4,'DT Data'!$A:$A,$A33)</f>
        <v>0</v>
      </c>
      <c r="C33" s="67">
        <f>SUMIFS('DT Data'!$J:$J,'DT Data'!$B:$B,Basis!$A$2,'DT Data'!$D:$D,Basis!$J$3,'DT Data'!$A:$A,$A33)</f>
        <v>0</v>
      </c>
      <c r="D33" s="67">
        <f>SUMIFS('DT Data'!$J:$J,'DT Data'!$B:$B,Basis!$A$2,'DT Data'!$D:$D,Basis!$J$2,'DT Data'!$A:$A,$A33)</f>
        <v>0</v>
      </c>
      <c r="E33" s="67">
        <f>B33+C33+D33</f>
        <v>0</v>
      </c>
      <c r="F33" s="67">
        <f>Performance!AB45</f>
        <v>0</v>
      </c>
      <c r="G33" s="41">
        <f>IFERROR(E33/F33,0)</f>
        <v>0</v>
      </c>
      <c r="H33" s="67">
        <f>SUMIFS('DT Data'!$J:$J,'DT Data'!$B:$B,Basis!$A$3,'DT Data'!$D:$D,Basis!$J$4,'DT Data'!$A:$A,$A33)</f>
        <v>1</v>
      </c>
      <c r="I33" s="67">
        <f>SUMIFS('DT Data'!$J:$J,'DT Data'!$B:$B,Basis!$A$3,'DT Data'!$D:$D,Basis!$J$3,'DT Data'!$A:$A,$A33)</f>
        <v>15.5</v>
      </c>
      <c r="J33" s="67">
        <f>SUMIFS('DT Data'!$J:$J,'DT Data'!$B:$B,Basis!$A$3,'DT Data'!$D:$D,Basis!$J$2,'DT Data'!$A:$A,$A33)</f>
        <v>0</v>
      </c>
      <c r="K33" s="67">
        <f>H33+I33+J33</f>
        <v>16.5</v>
      </c>
      <c r="L33" s="67">
        <f>Performance!AB142</f>
        <v>16</v>
      </c>
      <c r="M33" s="68">
        <f>IFERROR(K33/L33,0)</f>
        <v>1.03125</v>
      </c>
      <c r="N33" s="67">
        <f>SUMIFS('DT Data'!$J:$J,'DT Data'!$B:$B,Basis!$A$4,'DT Data'!$D:$D,Basis!$J$4,'DT Data'!$A:$A,$A33)</f>
        <v>0</v>
      </c>
      <c r="O33" s="67">
        <f>SUMIFS('DT Data'!$J:$J,'DT Data'!$B:$B,Basis!$A$4,'DT Data'!$D:$D,Basis!$J$3,'DT Data'!$A:$A,$A33)</f>
        <v>0</v>
      </c>
      <c r="P33" s="67">
        <f>SUMIFS('DT Data'!$J:$J,'DT Data'!$B:$B,Basis!$A$4,'DT Data'!$D:$D,Basis!$J$2,'DT Data'!$A:$A,$A33)</f>
        <v>0</v>
      </c>
      <c r="Q33" s="67">
        <f>N33+O33+P33</f>
        <v>0</v>
      </c>
      <c r="R33" s="67">
        <f>Performance!AB239</f>
        <v>24</v>
      </c>
      <c r="S33" s="69">
        <f>IFERROR(Q33/R33,0)</f>
        <v>0</v>
      </c>
    </row>
    <row r="34" spans="1:19" x14ac:dyDescent="0.25">
      <c r="A34" s="66">
        <f>A33+1</f>
        <v>44302</v>
      </c>
      <c r="B34" s="67">
        <f>SUMIFS('DT Data'!$J:$J,'DT Data'!$B:$B,Basis!$A$2,'DT Data'!$D:$D,Basis!$J$4,'DT Data'!$A:$A,$A34)</f>
        <v>0</v>
      </c>
      <c r="C34" s="67">
        <f>SUMIFS('DT Data'!$J:$J,'DT Data'!$B:$B,Basis!$A$2,'DT Data'!$D:$D,Basis!$J$3,'DT Data'!$A:$A,$A34)</f>
        <v>0</v>
      </c>
      <c r="D34" s="67">
        <f>SUMIFS('DT Data'!$J:$J,'DT Data'!$B:$B,Basis!$A$2,'DT Data'!$D:$D,Basis!$J$2,'DT Data'!$A:$A,$A34)</f>
        <v>0</v>
      </c>
      <c r="E34" s="67">
        <f>B34+C34+D34</f>
        <v>0</v>
      </c>
      <c r="F34" s="67">
        <f>Performance!AB48</f>
        <v>0</v>
      </c>
      <c r="G34" s="41">
        <f>IFERROR(E34/F34,0)</f>
        <v>0</v>
      </c>
      <c r="H34" s="67">
        <f>SUMIFS('DT Data'!$J:$J,'DT Data'!$B:$B,Basis!$A$3,'DT Data'!$D:$D,Basis!$J$4,'DT Data'!$A:$A,$A34)</f>
        <v>0</v>
      </c>
      <c r="I34" s="67">
        <f>SUMIFS('DT Data'!$J:$J,'DT Data'!$B:$B,Basis!$A$3,'DT Data'!$D:$D,Basis!$J$3,'DT Data'!$A:$A,$A34)</f>
        <v>10.416666666666666</v>
      </c>
      <c r="J34" s="67">
        <f>SUMIFS('DT Data'!$J:$J,'DT Data'!$B:$B,Basis!$A$3,'DT Data'!$D:$D,Basis!$J$2,'DT Data'!$A:$A,$A34)</f>
        <v>0</v>
      </c>
      <c r="K34" s="67">
        <f>H34+I34+J34</f>
        <v>10.416666666666666</v>
      </c>
      <c r="L34" s="67">
        <f>Performance!AB145</f>
        <v>16</v>
      </c>
      <c r="M34" s="68">
        <f>IFERROR(K34/L34,0)</f>
        <v>0.65104166666666663</v>
      </c>
      <c r="N34" s="67">
        <f>SUMIFS('DT Data'!$J:$J,'DT Data'!$B:$B,Basis!$A$4,'DT Data'!$D:$D,Basis!$J$4,'DT Data'!$A:$A,$A34)</f>
        <v>0.75</v>
      </c>
      <c r="O34" s="67">
        <f>SUMIFS('DT Data'!$J:$J,'DT Data'!$B:$B,Basis!$A$4,'DT Data'!$D:$D,Basis!$J$3,'DT Data'!$A:$A,$A34)</f>
        <v>1.75</v>
      </c>
      <c r="P34" s="67">
        <f>SUMIFS('DT Data'!$J:$J,'DT Data'!$B:$B,Basis!$A$4,'DT Data'!$D:$D,Basis!$J$2,'DT Data'!$A:$A,$A34)</f>
        <v>0</v>
      </c>
      <c r="Q34" s="67">
        <f>N34+O34+P34</f>
        <v>2.5</v>
      </c>
      <c r="R34" s="67">
        <f>Performance!AB242</f>
        <v>24</v>
      </c>
      <c r="S34" s="69">
        <f>IFERROR(Q34/R34,0)</f>
        <v>0.10416666666666667</v>
      </c>
    </row>
    <row r="35" spans="1:19" x14ac:dyDescent="0.25">
      <c r="A35" s="66">
        <f>A34+1</f>
        <v>44303</v>
      </c>
      <c r="B35" s="67">
        <f>SUMIFS('DT Data'!$J:$J,'DT Data'!$B:$B,Basis!$A$2,'DT Data'!$D:$D,Basis!$J$4,'DT Data'!$A:$A,$A35)</f>
        <v>0</v>
      </c>
      <c r="C35" s="67">
        <f>SUMIFS('DT Data'!$J:$J,'DT Data'!$B:$B,Basis!$A$2,'DT Data'!$D:$D,Basis!$J$3,'DT Data'!$A:$A,$A35)</f>
        <v>0</v>
      </c>
      <c r="D35" s="67">
        <f>SUMIFS('DT Data'!$J:$J,'DT Data'!$B:$B,Basis!$A$2,'DT Data'!$D:$D,Basis!$J$2,'DT Data'!$A:$A,$A35)</f>
        <v>0</v>
      </c>
      <c r="E35" s="67">
        <f>B35+C35+D35</f>
        <v>0</v>
      </c>
      <c r="F35" s="67">
        <f>Performance!AB51</f>
        <v>0</v>
      </c>
      <c r="G35" s="41">
        <f>IFERROR(E35/F35,0)</f>
        <v>0</v>
      </c>
      <c r="H35" s="67">
        <f>SUMIFS('DT Data'!$J:$J,'DT Data'!$B:$B,Basis!$A$3,'DT Data'!$D:$D,Basis!$J$4,'DT Data'!$A:$A,$A35)</f>
        <v>0</v>
      </c>
      <c r="I35" s="67">
        <f>SUMIFS('DT Data'!$J:$J,'DT Data'!$B:$B,Basis!$A$3,'DT Data'!$D:$D,Basis!$J$3,'DT Data'!$A:$A,$A35)</f>
        <v>0</v>
      </c>
      <c r="J35" s="67">
        <f>SUMIFS('DT Data'!$J:$J,'DT Data'!$B:$B,Basis!$A$3,'DT Data'!$D:$D,Basis!$J$2,'DT Data'!$A:$A,$A35)</f>
        <v>0</v>
      </c>
      <c r="K35" s="67">
        <f>H35+I35+J35</f>
        <v>0</v>
      </c>
      <c r="L35" s="67">
        <f>Performance!AB148</f>
        <v>10</v>
      </c>
      <c r="M35" s="68">
        <f>IFERROR(K35/L35,0)</f>
        <v>0</v>
      </c>
      <c r="N35" s="67">
        <f>SUMIFS('DT Data'!$J:$J,'DT Data'!$B:$B,Basis!$A$4,'DT Data'!$D:$D,Basis!$J$4,'DT Data'!$A:$A,$A35)</f>
        <v>0</v>
      </c>
      <c r="O35" s="67">
        <f>SUMIFS('DT Data'!$J:$J,'DT Data'!$B:$B,Basis!$A$4,'DT Data'!$D:$D,Basis!$J$3,'DT Data'!$A:$A,$A35)</f>
        <v>1.5833333333333335</v>
      </c>
      <c r="P35" s="67">
        <f>SUMIFS('DT Data'!$J:$J,'DT Data'!$B:$B,Basis!$A$4,'DT Data'!$D:$D,Basis!$J$2,'DT Data'!$A:$A,$A35)</f>
        <v>0</v>
      </c>
      <c r="Q35" s="67">
        <f>N35+O35+P35</f>
        <v>1.5833333333333335</v>
      </c>
      <c r="R35" s="67">
        <f>Performance!AB245</f>
        <v>24</v>
      </c>
      <c r="S35" s="69">
        <f>IFERROR(Q35/R35,0)</f>
        <v>6.5972222222222224E-2</v>
      </c>
    </row>
    <row r="36" spans="1:19" x14ac:dyDescent="0.25">
      <c r="A36" s="66">
        <f>A35+1</f>
        <v>44304</v>
      </c>
      <c r="B36" s="67">
        <f>SUMIFS('DT Data'!$J:$J,'DT Data'!$B:$B,Basis!$A$2,'DT Data'!$D:$D,Basis!$J$4,'DT Data'!$A:$A,$A36)</f>
        <v>0</v>
      </c>
      <c r="C36" s="67">
        <f>SUMIFS('DT Data'!$J:$J,'DT Data'!$B:$B,Basis!$A$2,'DT Data'!$D:$D,Basis!$J$3,'DT Data'!$A:$A,$A36)</f>
        <v>0</v>
      </c>
      <c r="D36" s="67">
        <f>SUMIFS('DT Data'!$J:$J,'DT Data'!$B:$B,Basis!$A$2,'DT Data'!$D:$D,Basis!$J$2,'DT Data'!$A:$A,$A36)</f>
        <v>0</v>
      </c>
      <c r="E36" s="67">
        <f>B36+C36+D36</f>
        <v>0</v>
      </c>
      <c r="F36" s="67">
        <f>Performance!AB54</f>
        <v>0</v>
      </c>
      <c r="G36" s="41">
        <f>IFERROR(E36/F36,0)</f>
        <v>0</v>
      </c>
      <c r="H36" s="67">
        <f>SUMIFS('DT Data'!$J:$J,'DT Data'!$B:$B,Basis!$A$3,'DT Data'!$D:$D,Basis!$J$4,'DT Data'!$A:$A,$A36)</f>
        <v>0</v>
      </c>
      <c r="I36" s="67">
        <f>SUMIFS('DT Data'!$J:$J,'DT Data'!$B:$B,Basis!$A$3,'DT Data'!$D:$D,Basis!$J$3,'DT Data'!$A:$A,$A36)</f>
        <v>0</v>
      </c>
      <c r="J36" s="67">
        <f>SUMIFS('DT Data'!$J:$J,'DT Data'!$B:$B,Basis!$A$3,'DT Data'!$D:$D,Basis!$J$2,'DT Data'!$A:$A,$A36)</f>
        <v>0</v>
      </c>
      <c r="K36" s="67">
        <f>H36+I36+J36</f>
        <v>0</v>
      </c>
      <c r="L36" s="67">
        <f>Performance!AB151</f>
        <v>0</v>
      </c>
      <c r="M36" s="68">
        <f>IFERROR(K36/L36,0)</f>
        <v>0</v>
      </c>
      <c r="N36" s="67">
        <f>SUMIFS('DT Data'!$J:$J,'DT Data'!$B:$B,Basis!$A$4,'DT Data'!$D:$D,Basis!$J$4,'DT Data'!$A:$A,$A36)</f>
        <v>0</v>
      </c>
      <c r="O36" s="67">
        <f>SUMIFS('DT Data'!$J:$J,'DT Data'!$B:$B,Basis!$A$4,'DT Data'!$D:$D,Basis!$J$3,'DT Data'!$A:$A,$A36)</f>
        <v>2.3333333333333335</v>
      </c>
      <c r="P36" s="67">
        <f>SUMIFS('DT Data'!$J:$J,'DT Data'!$B:$B,Basis!$A$4,'DT Data'!$D:$D,Basis!$J$2,'DT Data'!$A:$A,$A36)</f>
        <v>0</v>
      </c>
      <c r="Q36" s="67">
        <f>N36+O36+P36</f>
        <v>2.3333333333333335</v>
      </c>
      <c r="R36" s="67">
        <f>Performance!AB248</f>
        <v>24</v>
      </c>
      <c r="S36" s="69">
        <f>IFERROR(Q36/R36,0)</f>
        <v>9.7222222222222224E-2</v>
      </c>
    </row>
    <row r="37" spans="1:19" x14ac:dyDescent="0.25">
      <c r="A37" s="66">
        <f>A36+1</f>
        <v>44305</v>
      </c>
      <c r="B37" s="67">
        <f>SUMIFS('DT Data'!$J:$J,'DT Data'!$B:$B,Basis!$A$2,'DT Data'!$D:$D,Basis!$J$4,'DT Data'!$A:$A,$A37)</f>
        <v>0</v>
      </c>
      <c r="C37" s="67">
        <f>SUMIFS('DT Data'!$J:$J,'DT Data'!$B:$B,Basis!$A$2,'DT Data'!$D:$D,Basis!$J$3,'DT Data'!$A:$A,$A37)</f>
        <v>0</v>
      </c>
      <c r="D37" s="67">
        <f>SUMIFS('DT Data'!$J:$J,'DT Data'!$B:$B,Basis!$A$2,'DT Data'!$D:$D,Basis!$J$2,'DT Data'!$A:$A,$A37)</f>
        <v>0</v>
      </c>
      <c r="E37" s="67">
        <f>B37+C37+D37</f>
        <v>0</v>
      </c>
      <c r="F37" s="67">
        <f>Performance!AB57</f>
        <v>0</v>
      </c>
      <c r="G37" s="41">
        <f>IFERROR(E37/F37,0)</f>
        <v>0</v>
      </c>
      <c r="H37" s="67">
        <f>SUMIFS('DT Data'!$J:$J,'DT Data'!$B:$B,Basis!$A$3,'DT Data'!$D:$D,Basis!$J$4,'DT Data'!$A:$A,$A37)</f>
        <v>0</v>
      </c>
      <c r="I37" s="67">
        <f>SUMIFS('DT Data'!$J:$J,'DT Data'!$B:$B,Basis!$A$3,'DT Data'!$D:$D,Basis!$J$3,'DT Data'!$A:$A,$A37)</f>
        <v>0</v>
      </c>
      <c r="J37" s="67">
        <f>SUMIFS('DT Data'!$J:$J,'DT Data'!$B:$B,Basis!$A$3,'DT Data'!$D:$D,Basis!$J$2,'DT Data'!$A:$A,$A37)</f>
        <v>0</v>
      </c>
      <c r="K37" s="67">
        <f>H37+I37+J37</f>
        <v>0</v>
      </c>
      <c r="L37" s="67">
        <f>Performance!AB154</f>
        <v>0</v>
      </c>
      <c r="M37" s="68">
        <f>IFERROR(K37/L37,0)</f>
        <v>0</v>
      </c>
      <c r="N37" s="67">
        <f>SUMIFS('DT Data'!$J:$J,'DT Data'!$B:$B,Basis!$A$4,'DT Data'!$D:$D,Basis!$J$4,'DT Data'!$A:$A,$A37)</f>
        <v>1.6666666666666667</v>
      </c>
      <c r="O37" s="67">
        <f>SUMIFS('DT Data'!$J:$J,'DT Data'!$B:$B,Basis!$A$4,'DT Data'!$D:$D,Basis!$J$3,'DT Data'!$A:$A,$A37)</f>
        <v>2.8333333333333335</v>
      </c>
      <c r="P37" s="67">
        <f>SUMIFS('DT Data'!$J:$J,'DT Data'!$B:$B,Basis!$A$4,'DT Data'!$D:$D,Basis!$J$2,'DT Data'!$A:$A,$A37)</f>
        <v>0</v>
      </c>
      <c r="Q37" s="67">
        <f>N37+O37+P37</f>
        <v>4.5</v>
      </c>
      <c r="R37" s="67">
        <f>Performance!AB251</f>
        <v>24</v>
      </c>
      <c r="S37" s="69">
        <f>IFERROR(Q37/R37,0)</f>
        <v>0.1875</v>
      </c>
    </row>
    <row r="38" spans="1:19" x14ac:dyDescent="0.25">
      <c r="A38" s="66">
        <f>A37+1</f>
        <v>44306</v>
      </c>
      <c r="B38" s="67">
        <f>SUMIFS('DT Data'!$J:$J,'DT Data'!$B:$B,Basis!$A$2,'DT Data'!$D:$D,Basis!$J$4,'DT Data'!$A:$A,$A38)</f>
        <v>0</v>
      </c>
      <c r="C38" s="67">
        <f>SUMIFS('DT Data'!$J:$J,'DT Data'!$B:$B,Basis!$A$2,'DT Data'!$D:$D,Basis!$J$3,'DT Data'!$A:$A,$A38)</f>
        <v>0</v>
      </c>
      <c r="D38" s="67">
        <f>SUMIFS('DT Data'!$J:$J,'DT Data'!$B:$B,Basis!$A$2,'DT Data'!$D:$D,Basis!$J$2,'DT Data'!$A:$A,$A38)</f>
        <v>0</v>
      </c>
      <c r="E38" s="67">
        <f>B38+C38+D38</f>
        <v>0</v>
      </c>
      <c r="F38" s="67">
        <f>Performance!AB60</f>
        <v>0</v>
      </c>
      <c r="G38" s="41">
        <f>IFERROR(E38/F38,0)</f>
        <v>0</v>
      </c>
      <c r="H38" s="67">
        <f>SUMIFS('DT Data'!$J:$J,'DT Data'!$B:$B,Basis!$A$3,'DT Data'!$D:$D,Basis!$J$4,'DT Data'!$A:$A,$A38)</f>
        <v>0</v>
      </c>
      <c r="I38" s="67">
        <f>SUMIFS('DT Data'!$J:$J,'DT Data'!$B:$B,Basis!$A$3,'DT Data'!$D:$D,Basis!$J$3,'DT Data'!$A:$A,$A38)</f>
        <v>0</v>
      </c>
      <c r="J38" s="67">
        <f>SUMIFS('DT Data'!$J:$J,'DT Data'!$B:$B,Basis!$A$3,'DT Data'!$D:$D,Basis!$J$2,'DT Data'!$A:$A,$A38)</f>
        <v>0</v>
      </c>
      <c r="K38" s="67">
        <f>H38+I38+J38</f>
        <v>0</v>
      </c>
      <c r="L38" s="67">
        <f>Performance!AB157</f>
        <v>0</v>
      </c>
      <c r="M38" s="68">
        <f>IFERROR(K38/L38,0)</f>
        <v>0</v>
      </c>
      <c r="N38" s="67">
        <f>SUMIFS('DT Data'!$J:$J,'DT Data'!$B:$B,Basis!$A$4,'DT Data'!$D:$D,Basis!$J$4,'DT Data'!$A:$A,$A38)</f>
        <v>1.7500000000000002</v>
      </c>
      <c r="O38" s="67">
        <f>SUMIFS('DT Data'!$J:$J,'DT Data'!$B:$B,Basis!$A$4,'DT Data'!$D:$D,Basis!$J$3,'DT Data'!$A:$A,$A38)</f>
        <v>0</v>
      </c>
      <c r="P38" s="67">
        <f>SUMIFS('DT Data'!$J:$J,'DT Data'!$B:$B,Basis!$A$4,'DT Data'!$D:$D,Basis!$J$2,'DT Data'!$A:$A,$A38)</f>
        <v>0</v>
      </c>
      <c r="Q38" s="67">
        <f>N38+O38+P38</f>
        <v>1.7500000000000002</v>
      </c>
      <c r="R38" s="67">
        <f>Performance!AB254</f>
        <v>24</v>
      </c>
      <c r="S38" s="69">
        <f>IFERROR(Q38/R38,0)</f>
        <v>7.2916666666666671E-2</v>
      </c>
    </row>
    <row r="39" spans="1:19" x14ac:dyDescent="0.25">
      <c r="A39" s="66">
        <f>A38+1</f>
        <v>44307</v>
      </c>
      <c r="B39" s="67">
        <f>SUMIFS('DT Data'!$J:$J,'DT Data'!$B:$B,Basis!$A$2,'DT Data'!$D:$D,Basis!$J$4,'DT Data'!$A:$A,$A39)</f>
        <v>0</v>
      </c>
      <c r="C39" s="67">
        <f>SUMIFS('DT Data'!$J:$J,'DT Data'!$B:$B,Basis!$A$2,'DT Data'!$D:$D,Basis!$J$3,'DT Data'!$A:$A,$A39)</f>
        <v>0</v>
      </c>
      <c r="D39" s="67">
        <f>SUMIFS('DT Data'!$J:$J,'DT Data'!$B:$B,Basis!$A$2,'DT Data'!$D:$D,Basis!$J$2,'DT Data'!$A:$A,$A39)</f>
        <v>0</v>
      </c>
      <c r="E39" s="67">
        <f>B39+C39+D39</f>
        <v>0</v>
      </c>
      <c r="F39" s="67">
        <f>Performance!AB63</f>
        <v>0</v>
      </c>
      <c r="G39" s="41">
        <f>IFERROR(E39/F39,0)</f>
        <v>0</v>
      </c>
      <c r="H39" s="67">
        <f>SUMIFS('DT Data'!$J:$J,'DT Data'!$B:$B,Basis!$A$3,'DT Data'!$D:$D,Basis!$J$4,'DT Data'!$A:$A,$A39)</f>
        <v>0</v>
      </c>
      <c r="I39" s="67">
        <f>SUMIFS('DT Data'!$J:$J,'DT Data'!$B:$B,Basis!$A$3,'DT Data'!$D:$D,Basis!$J$3,'DT Data'!$A:$A,$A39)</f>
        <v>0</v>
      </c>
      <c r="J39" s="67">
        <f>SUMIFS('DT Data'!$J:$J,'DT Data'!$B:$B,Basis!$A$3,'DT Data'!$D:$D,Basis!$J$2,'DT Data'!$A:$A,$A39)</f>
        <v>0</v>
      </c>
      <c r="K39" s="67">
        <f>H39+I39+J39</f>
        <v>0</v>
      </c>
      <c r="L39" s="67">
        <f>Performance!AB160</f>
        <v>0</v>
      </c>
      <c r="M39" s="68">
        <f>IFERROR(K39/L39,0)</f>
        <v>0</v>
      </c>
      <c r="N39" s="67">
        <f>SUMIFS('DT Data'!$J:$J,'DT Data'!$B:$B,Basis!$A$4,'DT Data'!$D:$D,Basis!$J$4,'DT Data'!$A:$A,$A39)</f>
        <v>0.83333333333333337</v>
      </c>
      <c r="O39" s="67">
        <f>SUMIFS('DT Data'!$J:$J,'DT Data'!$B:$B,Basis!$A$4,'DT Data'!$D:$D,Basis!$J$3,'DT Data'!$A:$A,$A39)</f>
        <v>0</v>
      </c>
      <c r="P39" s="67">
        <f>SUMIFS('DT Data'!$J:$J,'DT Data'!$B:$B,Basis!$A$4,'DT Data'!$D:$D,Basis!$J$2,'DT Data'!$A:$A,$A39)</f>
        <v>0</v>
      </c>
      <c r="Q39" s="67">
        <f>N39+O39+P39</f>
        <v>0.83333333333333337</v>
      </c>
      <c r="R39" s="67">
        <f>Performance!AB257</f>
        <v>24</v>
      </c>
      <c r="S39" s="69">
        <f>IFERROR(Q39/R39,0)</f>
        <v>3.4722222222222224E-2</v>
      </c>
    </row>
    <row r="40" spans="1:19" x14ac:dyDescent="0.25">
      <c r="A40" s="66">
        <f>A39+1</f>
        <v>44308</v>
      </c>
      <c r="B40" s="67">
        <f>SUMIFS('DT Data'!$J:$J,'DT Data'!$B:$B,Basis!$A$2,'DT Data'!$D:$D,Basis!$J$4,'DT Data'!$A:$A,$A40)</f>
        <v>0</v>
      </c>
      <c r="C40" s="67">
        <f>SUMIFS('DT Data'!$J:$J,'DT Data'!$B:$B,Basis!$A$2,'DT Data'!$D:$D,Basis!$J$3,'DT Data'!$A:$A,$A40)</f>
        <v>0</v>
      </c>
      <c r="D40" s="67">
        <f>SUMIFS('DT Data'!$J:$J,'DT Data'!$B:$B,Basis!$A$2,'DT Data'!$D:$D,Basis!$J$2,'DT Data'!$A:$A,$A40)</f>
        <v>0</v>
      </c>
      <c r="E40" s="67">
        <f>B40+C40+D40</f>
        <v>0</v>
      </c>
      <c r="F40" s="67">
        <f>Performance!AB66</f>
        <v>0</v>
      </c>
      <c r="G40" s="41">
        <f>IFERROR(E40/F40,0)</f>
        <v>0</v>
      </c>
      <c r="H40" s="67">
        <f>SUMIFS('DT Data'!$J:$J,'DT Data'!$B:$B,Basis!$A$3,'DT Data'!$D:$D,Basis!$J$4,'DT Data'!$A:$A,$A40)</f>
        <v>0</v>
      </c>
      <c r="I40" s="67">
        <f>SUMIFS('DT Data'!$J:$J,'DT Data'!$B:$B,Basis!$A$3,'DT Data'!$D:$D,Basis!$J$3,'DT Data'!$A:$A,$A40)</f>
        <v>0</v>
      </c>
      <c r="J40" s="67">
        <f>SUMIFS('DT Data'!$J:$J,'DT Data'!$B:$B,Basis!$A$3,'DT Data'!$D:$D,Basis!$J$2,'DT Data'!$A:$A,$A40)</f>
        <v>0</v>
      </c>
      <c r="K40" s="67">
        <f>H40+I40+J40</f>
        <v>0</v>
      </c>
      <c r="L40" s="67">
        <f>Performance!AB163</f>
        <v>0</v>
      </c>
      <c r="M40" s="68">
        <f>IFERROR(K40/L40,0)</f>
        <v>0</v>
      </c>
      <c r="N40" s="67">
        <f>SUMIFS('DT Data'!$J:$J,'DT Data'!$B:$B,Basis!$A$4,'DT Data'!$D:$D,Basis!$J$4,'DT Data'!$A:$A,$A40)</f>
        <v>1.4166666666666667</v>
      </c>
      <c r="O40" s="67">
        <f>SUMIFS('DT Data'!$J:$J,'DT Data'!$B:$B,Basis!$A$4,'DT Data'!$D:$D,Basis!$J$3,'DT Data'!$A:$A,$A40)</f>
        <v>2</v>
      </c>
      <c r="P40" s="67">
        <f>SUMIFS('DT Data'!$J:$J,'DT Data'!$B:$B,Basis!$A$4,'DT Data'!$D:$D,Basis!$J$2,'DT Data'!$A:$A,$A40)</f>
        <v>0</v>
      </c>
      <c r="Q40" s="67">
        <f>N40+O40+P40</f>
        <v>3.416666666666667</v>
      </c>
      <c r="R40" s="67">
        <f>Performance!AB260</f>
        <v>24</v>
      </c>
      <c r="S40" s="69">
        <f>IFERROR(Q40/R40,0)</f>
        <v>0.14236111111111113</v>
      </c>
    </row>
    <row r="41" spans="1:19" x14ac:dyDescent="0.25">
      <c r="A41" s="66">
        <f>A40+1</f>
        <v>44309</v>
      </c>
      <c r="B41" s="67">
        <f>SUMIFS('DT Data'!$J:$J,'DT Data'!$B:$B,Basis!$A$2,'DT Data'!$D:$D,Basis!$J$4,'DT Data'!$A:$A,$A41)</f>
        <v>0</v>
      </c>
      <c r="C41" s="67">
        <f>SUMIFS('DT Data'!$J:$J,'DT Data'!$B:$B,Basis!$A$2,'DT Data'!$D:$D,Basis!$J$3,'DT Data'!$A:$A,$A41)</f>
        <v>0</v>
      </c>
      <c r="D41" s="67">
        <f>SUMIFS('DT Data'!$J:$J,'DT Data'!$B:$B,Basis!$A$2,'DT Data'!$D:$D,Basis!$J$2,'DT Data'!$A:$A,$A41)</f>
        <v>0</v>
      </c>
      <c r="E41" s="67">
        <f>B41+C41+D41</f>
        <v>0</v>
      </c>
      <c r="F41" s="67">
        <f>Performance!AB69</f>
        <v>0</v>
      </c>
      <c r="G41" s="41">
        <f>IFERROR(E41/F41,0)</f>
        <v>0</v>
      </c>
      <c r="H41" s="67">
        <f>SUMIFS('DT Data'!$J:$J,'DT Data'!$B:$B,Basis!$A$3,'DT Data'!$D:$D,Basis!$J$4,'DT Data'!$A:$A,$A41)</f>
        <v>0</v>
      </c>
      <c r="I41" s="67">
        <f>SUMIFS('DT Data'!$J:$J,'DT Data'!$B:$B,Basis!$A$3,'DT Data'!$D:$D,Basis!$J$3,'DT Data'!$A:$A,$A41)</f>
        <v>0</v>
      </c>
      <c r="J41" s="67">
        <f>SUMIFS('DT Data'!$J:$J,'DT Data'!$B:$B,Basis!$A$3,'DT Data'!$D:$D,Basis!$J$2,'DT Data'!$A:$A,$A41)</f>
        <v>0</v>
      </c>
      <c r="K41" s="67">
        <f>H41+I41+J41</f>
        <v>0</v>
      </c>
      <c r="L41" s="67">
        <f>Performance!AB166</f>
        <v>3.5</v>
      </c>
      <c r="M41" s="68">
        <f>IFERROR(K41/L41,0)</f>
        <v>0</v>
      </c>
      <c r="N41" s="67">
        <f>SUMIFS('DT Data'!$J:$J,'DT Data'!$B:$B,Basis!$A$4,'DT Data'!$D:$D,Basis!$J$4,'DT Data'!$A:$A,$A41)</f>
        <v>0</v>
      </c>
      <c r="O41" s="67">
        <f>SUMIFS('DT Data'!$J:$J,'DT Data'!$B:$B,Basis!$A$4,'DT Data'!$D:$D,Basis!$J$3,'DT Data'!$A:$A,$A41)</f>
        <v>0.75</v>
      </c>
      <c r="P41" s="67">
        <f>SUMIFS('DT Data'!$J:$J,'DT Data'!$B:$B,Basis!$A$4,'DT Data'!$D:$D,Basis!$J$2,'DT Data'!$A:$A,$A41)</f>
        <v>0</v>
      </c>
      <c r="Q41" s="67">
        <f>N41+O41+P41</f>
        <v>0.75</v>
      </c>
      <c r="R41" s="67">
        <f>Performance!AB263</f>
        <v>24</v>
      </c>
      <c r="S41" s="69">
        <f>IFERROR(Q41/R41,0)</f>
        <v>3.125E-2</v>
      </c>
    </row>
    <row r="42" spans="1:19" x14ac:dyDescent="0.25">
      <c r="A42" s="66">
        <f>A41+1</f>
        <v>44310</v>
      </c>
      <c r="B42" s="67">
        <f>SUMIFS('DT Data'!$J:$J,'DT Data'!$B:$B,Basis!$A$2,'DT Data'!$D:$D,Basis!$J$4,'DT Data'!$A:$A,$A42)</f>
        <v>0</v>
      </c>
      <c r="C42" s="67">
        <f>SUMIFS('DT Data'!$J:$J,'DT Data'!$B:$B,Basis!$A$2,'DT Data'!$D:$D,Basis!$J$3,'DT Data'!$A:$A,$A42)</f>
        <v>0</v>
      </c>
      <c r="D42" s="67">
        <f>SUMIFS('DT Data'!$J:$J,'DT Data'!$B:$B,Basis!$A$2,'DT Data'!$D:$D,Basis!$J$2,'DT Data'!$A:$A,$A42)</f>
        <v>0</v>
      </c>
      <c r="E42" s="67">
        <f>B42+C42+D42</f>
        <v>0</v>
      </c>
      <c r="F42" s="67">
        <f>Performance!AB72</f>
        <v>0</v>
      </c>
      <c r="G42" s="41">
        <f>IFERROR(E42/F42,0)</f>
        <v>0</v>
      </c>
      <c r="H42" s="67">
        <f>SUMIFS('DT Data'!$J:$J,'DT Data'!$B:$B,Basis!$A$3,'DT Data'!$D:$D,Basis!$J$4,'DT Data'!$A:$A,$A42)</f>
        <v>0</v>
      </c>
      <c r="I42" s="67">
        <f>SUMIFS('DT Data'!$J:$J,'DT Data'!$B:$B,Basis!$A$3,'DT Data'!$D:$D,Basis!$J$3,'DT Data'!$A:$A,$A42)</f>
        <v>1.25</v>
      </c>
      <c r="J42" s="67">
        <f>SUMIFS('DT Data'!$J:$J,'DT Data'!$B:$B,Basis!$A$3,'DT Data'!$D:$D,Basis!$J$2,'DT Data'!$A:$A,$A42)</f>
        <v>0</v>
      </c>
      <c r="K42" s="67">
        <f>H42+I42+J42</f>
        <v>1.25</v>
      </c>
      <c r="L42" s="67">
        <f>Performance!AB169</f>
        <v>24</v>
      </c>
      <c r="M42" s="68">
        <f>IFERROR(K42/L42,0)</f>
        <v>5.2083333333333336E-2</v>
      </c>
      <c r="N42" s="67">
        <f>SUMIFS('DT Data'!$J:$J,'DT Data'!$B:$B,Basis!$A$4,'DT Data'!$D:$D,Basis!$J$4,'DT Data'!$A:$A,$A42)</f>
        <v>0</v>
      </c>
      <c r="O42" s="67">
        <f>SUMIFS('DT Data'!$J:$J,'DT Data'!$B:$B,Basis!$A$4,'DT Data'!$D:$D,Basis!$J$3,'DT Data'!$A:$A,$A42)</f>
        <v>0</v>
      </c>
      <c r="P42" s="67">
        <f>SUMIFS('DT Data'!$J:$J,'DT Data'!$B:$B,Basis!$A$4,'DT Data'!$D:$D,Basis!$J$2,'DT Data'!$A:$A,$A42)</f>
        <v>0</v>
      </c>
      <c r="Q42" s="67">
        <f>N42+O42+P42</f>
        <v>0</v>
      </c>
      <c r="R42" s="67">
        <f>Performance!AB266</f>
        <v>24</v>
      </c>
      <c r="S42" s="69">
        <f>IFERROR(Q42/R42,0)</f>
        <v>0</v>
      </c>
    </row>
    <row r="43" spans="1:19" x14ac:dyDescent="0.25">
      <c r="A43" s="66">
        <f>A42+1</f>
        <v>44311</v>
      </c>
      <c r="B43" s="67">
        <f>SUMIFS('DT Data'!$J:$J,'DT Data'!$B:$B,Basis!$A$2,'DT Data'!$D:$D,Basis!$J$4,'DT Data'!$A:$A,$A43)</f>
        <v>0</v>
      </c>
      <c r="C43" s="67">
        <f>SUMIFS('DT Data'!$J:$J,'DT Data'!$B:$B,Basis!$A$2,'DT Data'!$D:$D,Basis!$J$3,'DT Data'!$A:$A,$A43)</f>
        <v>0</v>
      </c>
      <c r="D43" s="67">
        <f>SUMIFS('DT Data'!$J:$J,'DT Data'!$B:$B,Basis!$A$2,'DT Data'!$D:$D,Basis!$J$2,'DT Data'!$A:$A,$A43)</f>
        <v>0</v>
      </c>
      <c r="E43" s="67">
        <f>B43+C43+D43</f>
        <v>0</v>
      </c>
      <c r="F43" s="67">
        <f>Performance!AB75</f>
        <v>0</v>
      </c>
      <c r="G43" s="41">
        <f>IFERROR(E43/F43,0)</f>
        <v>0</v>
      </c>
      <c r="H43" s="67">
        <f>SUMIFS('DT Data'!$J:$J,'DT Data'!$B:$B,Basis!$A$3,'DT Data'!$D:$D,Basis!$J$4,'DT Data'!$A:$A,$A43)</f>
        <v>1.3333333333333333</v>
      </c>
      <c r="I43" s="67">
        <f>SUMIFS('DT Data'!$J:$J,'DT Data'!$B:$B,Basis!$A$3,'DT Data'!$D:$D,Basis!$J$3,'DT Data'!$A:$A,$A43)</f>
        <v>0</v>
      </c>
      <c r="J43" s="67">
        <f>SUMIFS('DT Data'!$J:$J,'DT Data'!$B:$B,Basis!$A$3,'DT Data'!$D:$D,Basis!$J$2,'DT Data'!$A:$A,$A43)</f>
        <v>0</v>
      </c>
      <c r="K43" s="67">
        <f>H43+I43+J43</f>
        <v>1.3333333333333333</v>
      </c>
      <c r="L43" s="67">
        <f>Performance!AB172</f>
        <v>24</v>
      </c>
      <c r="M43" s="68">
        <f>IFERROR(K43/L43,0)</f>
        <v>5.5555555555555552E-2</v>
      </c>
      <c r="N43" s="67">
        <f>SUMIFS('DT Data'!$J:$J,'DT Data'!$B:$B,Basis!$A$4,'DT Data'!$D:$D,Basis!$J$4,'DT Data'!$A:$A,$A43)</f>
        <v>0</v>
      </c>
      <c r="O43" s="67">
        <f>SUMIFS('DT Data'!$J:$J,'DT Data'!$B:$B,Basis!$A$4,'DT Data'!$D:$D,Basis!$J$3,'DT Data'!$A:$A,$A43)</f>
        <v>3.333333333333333</v>
      </c>
      <c r="P43" s="67">
        <f>SUMIFS('DT Data'!$J:$J,'DT Data'!$B:$B,Basis!$A$4,'DT Data'!$D:$D,Basis!$J$2,'DT Data'!$A:$A,$A43)</f>
        <v>0</v>
      </c>
      <c r="Q43" s="67">
        <f>N43+O43+P43</f>
        <v>3.333333333333333</v>
      </c>
      <c r="R43" s="67">
        <f>Performance!AB269</f>
        <v>24</v>
      </c>
      <c r="S43" s="69">
        <f>IFERROR(Q43/R43,0)</f>
        <v>0.13888888888888887</v>
      </c>
    </row>
    <row r="44" spans="1:19" x14ac:dyDescent="0.25">
      <c r="A44" s="66">
        <f>A43+1</f>
        <v>44312</v>
      </c>
      <c r="B44" s="67">
        <f>SUMIFS('DT Data'!$J:$J,'DT Data'!$B:$B,Basis!$A$2,'DT Data'!$D:$D,Basis!$J$4,'DT Data'!$A:$A,$A44)</f>
        <v>0</v>
      </c>
      <c r="C44" s="67">
        <f>SUMIFS('DT Data'!$J:$J,'DT Data'!$B:$B,Basis!$A$2,'DT Data'!$D:$D,Basis!$J$3,'DT Data'!$A:$A,$A44)</f>
        <v>0</v>
      </c>
      <c r="D44" s="67">
        <f>SUMIFS('DT Data'!$J:$J,'DT Data'!$B:$B,Basis!$A$2,'DT Data'!$D:$D,Basis!$J$2,'DT Data'!$A:$A,$A44)</f>
        <v>0</v>
      </c>
      <c r="E44" s="67">
        <f>B44+C44+D44</f>
        <v>0</v>
      </c>
      <c r="F44" s="67">
        <f>Performance!AB78</f>
        <v>0</v>
      </c>
      <c r="G44" s="41">
        <f>IFERROR(E44/F44,0)</f>
        <v>0</v>
      </c>
      <c r="H44" s="67">
        <f>SUMIFS('DT Data'!$J:$J,'DT Data'!$B:$B,Basis!$A$3,'DT Data'!$D:$D,Basis!$J$4,'DT Data'!$A:$A,$A44)</f>
        <v>1.25</v>
      </c>
      <c r="I44" s="67">
        <f>SUMIFS('DT Data'!$J:$J,'DT Data'!$B:$B,Basis!$A$3,'DT Data'!$D:$D,Basis!$J$3,'DT Data'!$A:$A,$A44)</f>
        <v>0</v>
      </c>
      <c r="J44" s="67">
        <f>SUMIFS('DT Data'!$J:$J,'DT Data'!$B:$B,Basis!$A$3,'DT Data'!$D:$D,Basis!$J$2,'DT Data'!$A:$A,$A44)</f>
        <v>0</v>
      </c>
      <c r="K44" s="67">
        <f>H44+I44+J44</f>
        <v>1.25</v>
      </c>
      <c r="L44" s="67">
        <f>Performance!AB175</f>
        <v>24</v>
      </c>
      <c r="M44" s="68">
        <f>IFERROR(K44/L44,0)</f>
        <v>5.2083333333333336E-2</v>
      </c>
      <c r="N44" s="67">
        <f>SUMIFS('DT Data'!$J:$J,'DT Data'!$B:$B,Basis!$A$4,'DT Data'!$D:$D,Basis!$J$4,'DT Data'!$A:$A,$A44)</f>
        <v>1.0833333333333335</v>
      </c>
      <c r="O44" s="67">
        <f>SUMIFS('DT Data'!$J:$J,'DT Data'!$B:$B,Basis!$A$4,'DT Data'!$D:$D,Basis!$J$3,'DT Data'!$A:$A,$A44)</f>
        <v>12.416666666666668</v>
      </c>
      <c r="P44" s="67">
        <f>SUMIFS('DT Data'!$J:$J,'DT Data'!$B:$B,Basis!$A$4,'DT Data'!$D:$D,Basis!$J$2,'DT Data'!$A:$A,$A44)</f>
        <v>0</v>
      </c>
      <c r="Q44" s="67">
        <f>N44+O44+P44</f>
        <v>13.500000000000002</v>
      </c>
      <c r="R44" s="67">
        <f>Performance!AB272</f>
        <v>24</v>
      </c>
      <c r="S44" s="69">
        <f>IFERROR(Q44/R44,0)</f>
        <v>0.56250000000000011</v>
      </c>
    </row>
    <row r="45" spans="1:19" x14ac:dyDescent="0.25">
      <c r="A45" s="66">
        <f>A44+1</f>
        <v>44313</v>
      </c>
      <c r="B45" s="67">
        <f>SUMIFS('DT Data'!$J:$J,'DT Data'!$B:$B,Basis!$A$2,'DT Data'!$D:$D,Basis!$J$4,'DT Data'!$A:$A,$A45)</f>
        <v>0</v>
      </c>
      <c r="C45" s="67">
        <f>SUMIFS('DT Data'!$J:$J,'DT Data'!$B:$B,Basis!$A$2,'DT Data'!$D:$D,Basis!$J$3,'DT Data'!$A:$A,$A45)</f>
        <v>0</v>
      </c>
      <c r="D45" s="67">
        <f>SUMIFS('DT Data'!$J:$J,'DT Data'!$B:$B,Basis!$A$2,'DT Data'!$D:$D,Basis!$J$2,'DT Data'!$A:$A,$A45)</f>
        <v>0</v>
      </c>
      <c r="E45" s="67">
        <f>B45+C45+D45</f>
        <v>0</v>
      </c>
      <c r="F45" s="67">
        <f>Performance!AB81</f>
        <v>0</v>
      </c>
      <c r="G45" s="41">
        <f>IFERROR(E45/F45,0)</f>
        <v>0</v>
      </c>
      <c r="H45" s="67">
        <f>SUMIFS('DT Data'!$J:$J,'DT Data'!$B:$B,Basis!$A$3,'DT Data'!$D:$D,Basis!$J$4,'DT Data'!$A:$A,$A45)</f>
        <v>0</v>
      </c>
      <c r="I45" s="67">
        <f>SUMIFS('DT Data'!$J:$J,'DT Data'!$B:$B,Basis!$A$3,'DT Data'!$D:$D,Basis!$J$3,'DT Data'!$A:$A,$A45)</f>
        <v>6</v>
      </c>
      <c r="J45" s="67">
        <f>SUMIFS('DT Data'!$J:$J,'DT Data'!$B:$B,Basis!$A$3,'DT Data'!$D:$D,Basis!$J$2,'DT Data'!$A:$A,$A45)</f>
        <v>0</v>
      </c>
      <c r="K45" s="67">
        <f>H45+I45+J45</f>
        <v>6</v>
      </c>
      <c r="L45" s="67">
        <f>Performance!AB178</f>
        <v>24</v>
      </c>
      <c r="M45" s="68">
        <f>IFERROR(K45/L45,0)</f>
        <v>0.25</v>
      </c>
      <c r="N45" s="67">
        <f>SUMIFS('DT Data'!$J:$J,'DT Data'!$B:$B,Basis!$A$4,'DT Data'!$D:$D,Basis!$J$4,'DT Data'!$A:$A,$A45)</f>
        <v>1.3333333333333333</v>
      </c>
      <c r="O45" s="67">
        <f>SUMIFS('DT Data'!$J:$J,'DT Data'!$B:$B,Basis!$A$4,'DT Data'!$D:$D,Basis!$J$3,'DT Data'!$A:$A,$A45)</f>
        <v>1</v>
      </c>
      <c r="P45" s="67">
        <f>SUMIFS('DT Data'!$J:$J,'DT Data'!$B:$B,Basis!$A$4,'DT Data'!$D:$D,Basis!$J$2,'DT Data'!$A:$A,$A45)</f>
        <v>8</v>
      </c>
      <c r="Q45" s="67">
        <f>N45+O45+P45</f>
        <v>10.333333333333332</v>
      </c>
      <c r="R45" s="67">
        <f>Performance!AB275</f>
        <v>24</v>
      </c>
      <c r="S45" s="69">
        <f>IFERROR(Q45/R45,0)</f>
        <v>0.43055555555555552</v>
      </c>
    </row>
    <row r="46" spans="1:19" x14ac:dyDescent="0.25">
      <c r="A46" s="66">
        <f>A45+1</f>
        <v>44314</v>
      </c>
      <c r="B46" s="67">
        <f>SUMIFS('DT Data'!$J:$J,'DT Data'!$B:$B,Basis!$A$2,'DT Data'!$D:$D,Basis!$J$4,'DT Data'!$A:$A,$A46)</f>
        <v>0</v>
      </c>
      <c r="C46" s="67">
        <f>SUMIFS('DT Data'!$J:$J,'DT Data'!$B:$B,Basis!$A$2,'DT Data'!$D:$D,Basis!$J$3,'DT Data'!$A:$A,$A46)</f>
        <v>0</v>
      </c>
      <c r="D46" s="67">
        <f>SUMIFS('DT Data'!$J:$J,'DT Data'!$B:$B,Basis!$A$2,'DT Data'!$D:$D,Basis!$J$2,'DT Data'!$A:$A,$A46)</f>
        <v>0</v>
      </c>
      <c r="E46" s="67">
        <f>B46+C46+D46</f>
        <v>0</v>
      </c>
      <c r="F46" s="67">
        <f>Performance!AB84</f>
        <v>0</v>
      </c>
      <c r="G46" s="41">
        <f>IFERROR(E46/F46,0)</f>
        <v>0</v>
      </c>
      <c r="H46" s="67">
        <f>SUMIFS('DT Data'!$J:$J,'DT Data'!$B:$B,Basis!$A$3,'DT Data'!$D:$D,Basis!$J$4,'DT Data'!$A:$A,$A46)</f>
        <v>0.5</v>
      </c>
      <c r="I46" s="67">
        <f>SUMIFS('DT Data'!$J:$J,'DT Data'!$B:$B,Basis!$A$3,'DT Data'!$D:$D,Basis!$J$3,'DT Data'!$A:$A,$A46)</f>
        <v>0</v>
      </c>
      <c r="J46" s="67">
        <f>SUMIFS('DT Data'!$J:$J,'DT Data'!$B:$B,Basis!$A$3,'DT Data'!$D:$D,Basis!$J$2,'DT Data'!$A:$A,$A46)</f>
        <v>0</v>
      </c>
      <c r="K46" s="67">
        <f>H46+I46+J46</f>
        <v>0.5</v>
      </c>
      <c r="L46" s="67">
        <f>Performance!AB181</f>
        <v>7.5</v>
      </c>
      <c r="M46" s="68">
        <f>IFERROR(K46/L46,0)</f>
        <v>6.6666666666666666E-2</v>
      </c>
      <c r="N46" s="67">
        <f>SUMIFS('DT Data'!$J:$J,'DT Data'!$B:$B,Basis!$A$4,'DT Data'!$D:$D,Basis!$J$4,'DT Data'!$A:$A,$A46)</f>
        <v>0.66666666666666663</v>
      </c>
      <c r="O46" s="67">
        <f>SUMIFS('DT Data'!$J:$J,'DT Data'!$B:$B,Basis!$A$4,'DT Data'!$D:$D,Basis!$J$3,'DT Data'!$A:$A,$A46)</f>
        <v>1</v>
      </c>
      <c r="P46" s="67">
        <f>SUMIFS('DT Data'!$J:$J,'DT Data'!$B:$B,Basis!$A$4,'DT Data'!$D:$D,Basis!$J$2,'DT Data'!$A:$A,$A46)</f>
        <v>0</v>
      </c>
      <c r="Q46" s="67">
        <f>N46+O46+P46</f>
        <v>1.6666666666666665</v>
      </c>
      <c r="R46" s="67">
        <f>Performance!AB278</f>
        <v>24</v>
      </c>
      <c r="S46" s="69">
        <f>IFERROR(Q46/R46,0)</f>
        <v>6.9444444444444434E-2</v>
      </c>
    </row>
    <row r="47" spans="1:19" x14ac:dyDescent="0.25">
      <c r="A47" s="66">
        <f>A46+1</f>
        <v>44315</v>
      </c>
      <c r="B47" s="67">
        <f>SUMIFS('DT Data'!$J:$J,'DT Data'!$B:$B,Basis!$A$2,'DT Data'!$D:$D,Basis!$J$4,'DT Data'!$A:$A,$A47)</f>
        <v>0</v>
      </c>
      <c r="C47" s="67">
        <f>SUMIFS('DT Data'!$J:$J,'DT Data'!$B:$B,Basis!$A$2,'DT Data'!$D:$D,Basis!$J$3,'DT Data'!$A:$A,$A47)</f>
        <v>0</v>
      </c>
      <c r="D47" s="67">
        <f>SUMIFS('DT Data'!$J:$J,'DT Data'!$B:$B,Basis!$A$2,'DT Data'!$D:$D,Basis!$J$2,'DT Data'!$A:$A,$A47)</f>
        <v>0</v>
      </c>
      <c r="E47" s="67">
        <f>B47+C47+D47</f>
        <v>0</v>
      </c>
      <c r="F47" s="67">
        <f>Performance!AB87</f>
        <v>0</v>
      </c>
      <c r="G47" s="41">
        <f>IFERROR(E47/F47,0)</f>
        <v>0</v>
      </c>
      <c r="H47" s="67">
        <f>SUMIFS('DT Data'!$J:$J,'DT Data'!$B:$B,Basis!$A$3,'DT Data'!$D:$D,Basis!$J$4,'DT Data'!$A:$A,$A47)</f>
        <v>0.5</v>
      </c>
      <c r="I47" s="67">
        <f>SUMIFS('DT Data'!$J:$J,'DT Data'!$B:$B,Basis!$A$3,'DT Data'!$D:$D,Basis!$J$3,'DT Data'!$A:$A,$A47)</f>
        <v>6.833333333333333</v>
      </c>
      <c r="J47" s="67">
        <f>SUMIFS('DT Data'!$J:$J,'DT Data'!$B:$B,Basis!$A$3,'DT Data'!$D:$D,Basis!$J$2,'DT Data'!$A:$A,$A47)</f>
        <v>0</v>
      </c>
      <c r="K47" s="67">
        <f>H47+I47+J47</f>
        <v>7.333333333333333</v>
      </c>
      <c r="L47" s="67">
        <f>Performance!AB184</f>
        <v>16</v>
      </c>
      <c r="M47" s="68">
        <f>IFERROR(K47/L47,0)</f>
        <v>0.45833333333333331</v>
      </c>
      <c r="N47" s="67">
        <f>SUMIFS('DT Data'!$J:$J,'DT Data'!$B:$B,Basis!$A$4,'DT Data'!$D:$D,Basis!$J$4,'DT Data'!$A:$A,$A47)</f>
        <v>0</v>
      </c>
      <c r="O47" s="67">
        <f>SUMIFS('DT Data'!$J:$J,'DT Data'!$B:$B,Basis!$A$4,'DT Data'!$D:$D,Basis!$J$3,'DT Data'!$A:$A,$A47)</f>
        <v>0</v>
      </c>
      <c r="P47" s="67">
        <f>SUMIFS('DT Data'!$J:$J,'DT Data'!$B:$B,Basis!$A$4,'DT Data'!$D:$D,Basis!$J$2,'DT Data'!$A:$A,$A47)</f>
        <v>0</v>
      </c>
      <c r="Q47" s="67">
        <f>N47+O47+P47</f>
        <v>0</v>
      </c>
      <c r="R47" s="67">
        <f>Performance!AB281</f>
        <v>13</v>
      </c>
      <c r="S47" s="69">
        <f>IFERROR(Q47/R47,0)</f>
        <v>0</v>
      </c>
    </row>
    <row r="48" spans="1:19" x14ac:dyDescent="0.25">
      <c r="A48" s="66">
        <f>A47+1</f>
        <v>44316</v>
      </c>
      <c r="B48" s="67">
        <f>SUMIFS('DT Data'!$J:$J,'DT Data'!$B:$B,Basis!$A$2,'DT Data'!$D:$D,Basis!$J$4,'DT Data'!$A:$A,$A48)</f>
        <v>0</v>
      </c>
      <c r="C48" s="67">
        <f>SUMIFS('DT Data'!$J:$J,'DT Data'!$B:$B,Basis!$A$2,'DT Data'!$D:$D,Basis!$J$3,'DT Data'!$A:$A,$A48)</f>
        <v>0</v>
      </c>
      <c r="D48" s="67">
        <f>SUMIFS('DT Data'!$J:$J,'DT Data'!$B:$B,Basis!$A$2,'DT Data'!$D:$D,Basis!$J$2,'DT Data'!$A:$A,$A48)</f>
        <v>0</v>
      </c>
      <c r="E48" s="67">
        <f>B48+C48+D48</f>
        <v>0</v>
      </c>
      <c r="F48" s="67">
        <f>Performance!AB90</f>
        <v>0</v>
      </c>
      <c r="G48" s="41">
        <f>IFERROR(E48/F48,0)</f>
        <v>0</v>
      </c>
      <c r="H48" s="67">
        <f>SUMIFS('DT Data'!$J:$J,'DT Data'!$B:$B,Basis!$A$3,'DT Data'!$D:$D,Basis!$J$4,'DT Data'!$A:$A,$A48)</f>
        <v>0</v>
      </c>
      <c r="I48" s="67">
        <f>SUMIFS('DT Data'!$J:$J,'DT Data'!$B:$B,Basis!$A$3,'DT Data'!$D:$D,Basis!$J$3,'DT Data'!$A:$A,$A48)</f>
        <v>0</v>
      </c>
      <c r="J48" s="67">
        <f>SUMIFS('DT Data'!$J:$J,'DT Data'!$B:$B,Basis!$A$3,'DT Data'!$D:$D,Basis!$J$2,'DT Data'!$A:$A,$A48)</f>
        <v>0</v>
      </c>
      <c r="K48" s="67">
        <f>H48+I48+J48</f>
        <v>0</v>
      </c>
      <c r="L48" s="67">
        <f>Performance!AB187</f>
        <v>1</v>
      </c>
      <c r="M48" s="68">
        <f>IFERROR(K48/L48,0)</f>
        <v>0</v>
      </c>
      <c r="N48" s="67">
        <f>SUMIFS('DT Data'!$J:$J,'DT Data'!$B:$B,Basis!$A$4,'DT Data'!$D:$D,Basis!$J$4,'DT Data'!$A:$A,$A48)</f>
        <v>0</v>
      </c>
      <c r="O48" s="67">
        <f>SUMIFS('DT Data'!$J:$J,'DT Data'!$B:$B,Basis!$A$4,'DT Data'!$D:$D,Basis!$J$3,'DT Data'!$A:$A,$A48)</f>
        <v>0</v>
      </c>
      <c r="P48" s="67">
        <f>SUMIFS('DT Data'!$J:$J,'DT Data'!$B:$B,Basis!$A$4,'DT Data'!$D:$D,Basis!$J$2,'DT Data'!$A:$A,$A48)</f>
        <v>0</v>
      </c>
      <c r="Q48" s="67">
        <f>N48+O48+P48</f>
        <v>0</v>
      </c>
      <c r="R48" s="67">
        <f>Performance!AB284</f>
        <v>6</v>
      </c>
      <c r="S48" s="69">
        <f>IFERROR(Q48/R48,0)</f>
        <v>0</v>
      </c>
    </row>
    <row r="49" spans="1:19" ht="15.75" thickBot="1" x14ac:dyDescent="0.3">
      <c r="A49" s="70">
        <f>A48+1</f>
        <v>44317</v>
      </c>
      <c r="B49" s="71">
        <f>SUMIFS('DT Data'!$J:$J,'DT Data'!$B:$B,Basis!$A$2,'DT Data'!$D:$D,Basis!$J$4,'DT Data'!$A:$A,$A49)</f>
        <v>0</v>
      </c>
      <c r="C49" s="71">
        <f>SUMIFS('DT Data'!$J:$J,'DT Data'!$B:$B,Basis!$A$2,'DT Data'!$D:$D,Basis!$J$3,'DT Data'!$A:$A,$A49)</f>
        <v>0</v>
      </c>
      <c r="D49" s="71">
        <f>SUMIFS('DT Data'!$J:$J,'DT Data'!$B:$B,Basis!$A$2,'DT Data'!$D:$D,Basis!$J$2,'DT Data'!$A:$A,$A49)</f>
        <v>0</v>
      </c>
      <c r="E49" s="71">
        <f>B49+C49+D49</f>
        <v>0</v>
      </c>
      <c r="F49" s="71">
        <f>Performance!AB93</f>
        <v>0</v>
      </c>
      <c r="G49" s="72">
        <f>IFERROR(E49/F49,0)</f>
        <v>0</v>
      </c>
      <c r="H49" s="71">
        <f>SUMIFS('DT Data'!$J:$J,'DT Data'!$B:$B,Basis!$A$3,'DT Data'!$D:$D,Basis!$J$4,'DT Data'!$A:$A,$A49)</f>
        <v>0</v>
      </c>
      <c r="I49" s="71">
        <f>SUMIFS('DT Data'!$J:$J,'DT Data'!$B:$B,Basis!$A$3,'DT Data'!$D:$D,Basis!$J$3,'DT Data'!$A:$A,$A49)</f>
        <v>0</v>
      </c>
      <c r="J49" s="71">
        <f>SUMIFS('DT Data'!$J:$J,'DT Data'!$B:$B,Basis!$A$3,'DT Data'!$D:$D,Basis!$J$2,'DT Data'!$A:$A,$A49)</f>
        <v>0</v>
      </c>
      <c r="K49" s="71">
        <f>H49+I49+J49</f>
        <v>0</v>
      </c>
      <c r="L49" s="71">
        <f>Performance!AB190</f>
        <v>0</v>
      </c>
      <c r="M49" s="73">
        <f>IFERROR(K49/L49,0)</f>
        <v>0</v>
      </c>
      <c r="N49" s="71">
        <f>SUMIFS('DT Data'!$J:$J,'DT Data'!$B:$B,Basis!$A$4,'DT Data'!$D:$D,Basis!$J$4,'DT Data'!$A:$A,$A49)</f>
        <v>0</v>
      </c>
      <c r="O49" s="71">
        <f>SUMIFS('DT Data'!$J:$J,'DT Data'!$B:$B,Basis!$A$4,'DT Data'!$D:$D,Basis!$J$3,'DT Data'!$A:$A,$A49)</f>
        <v>0</v>
      </c>
      <c r="P49" s="71">
        <f>SUMIFS('DT Data'!$J:$J,'DT Data'!$B:$B,Basis!$A$4,'DT Data'!$D:$D,Basis!$J$2,'DT Data'!$A:$A,$A49)</f>
        <v>0</v>
      </c>
      <c r="Q49" s="71">
        <f>N49+O49+P49</f>
        <v>0</v>
      </c>
      <c r="R49" s="71">
        <f>Performance!AB287</f>
        <v>0</v>
      </c>
      <c r="S49" s="74">
        <f>IFERROR(Q49/R49,0)</f>
        <v>0</v>
      </c>
    </row>
  </sheetData>
  <sheetProtection algorithmName="SHA-512" hashValue="5BaDsUIpJeQiAyX5sUZur6xEzzpuQLpS1F/xBfEa4Jx60CXeBNye2Bh717X0Nvm1ML1IDYDLzyySBi5/u2Iytg==" saltValue="ZDWDoRofgXUPJxce5iKfvQ==" spinCount="100000" sheet="1" objects="1" scenarios="1"/>
  <mergeCells count="11">
    <mergeCell ref="A15:S15"/>
    <mergeCell ref="A16:A17"/>
    <mergeCell ref="B16:G16"/>
    <mergeCell ref="H16:M16"/>
    <mergeCell ref="N16:S16"/>
    <mergeCell ref="A1:I1"/>
    <mergeCell ref="A2:A3"/>
    <mergeCell ref="B2:C2"/>
    <mergeCell ref="D2:E2"/>
    <mergeCell ref="F2:G2"/>
    <mergeCell ref="H2:I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35"/>
  <sheetViews>
    <sheetView zoomScale="90" zoomScaleNormal="90" workbookViewId="0">
      <selection activeCell="K15" sqref="K15"/>
    </sheetView>
  </sheetViews>
  <sheetFormatPr defaultRowHeight="15" x14ac:dyDescent="0.25"/>
  <cols>
    <col min="1" max="1" width="36.7109375" style="24" customWidth="1"/>
    <col min="2" max="4" width="9.140625" style="3"/>
    <col min="5" max="5" width="9.140625" style="2"/>
    <col min="6" max="6" width="15.7109375" bestFit="1" customWidth="1"/>
    <col min="7" max="7" width="16" style="2" bestFit="1" customWidth="1"/>
    <col min="8" max="8" width="7.28515625" style="2" bestFit="1" customWidth="1"/>
    <col min="9" max="9" width="20.5703125" bestFit="1" customWidth="1"/>
    <col min="10" max="10" width="19.7109375" style="2" bestFit="1" customWidth="1"/>
    <col min="11" max="11" width="23" style="2" bestFit="1" customWidth="1"/>
    <col min="12" max="12" width="21.140625" style="2" bestFit="1" customWidth="1"/>
    <col min="14" max="14" width="21.42578125" bestFit="1" customWidth="1"/>
  </cols>
  <sheetData>
    <row r="1" spans="1:20" ht="45" x14ac:dyDescent="0.25">
      <c r="A1" s="26" t="s">
        <v>32</v>
      </c>
      <c r="B1" s="26" t="s">
        <v>34</v>
      </c>
      <c r="C1" s="26" t="s">
        <v>55</v>
      </c>
      <c r="D1" s="26"/>
      <c r="F1" s="26" t="s">
        <v>33</v>
      </c>
      <c r="G1" s="26" t="s">
        <v>83</v>
      </c>
      <c r="H1" s="26" t="s">
        <v>77</v>
      </c>
      <c r="I1" s="3"/>
      <c r="J1" s="26" t="s">
        <v>12</v>
      </c>
      <c r="K1" s="26" t="s">
        <v>1</v>
      </c>
      <c r="L1" s="3"/>
      <c r="M1" s="3"/>
      <c r="Q1" s="3"/>
      <c r="R1" s="26" t="s">
        <v>13</v>
      </c>
      <c r="S1" s="26" t="s">
        <v>69</v>
      </c>
      <c r="T1" s="26" t="s">
        <v>20</v>
      </c>
    </row>
    <row r="2" spans="1:20" x14ac:dyDescent="0.25">
      <c r="A2" s="24" t="s">
        <v>133</v>
      </c>
      <c r="B2" s="3">
        <v>470</v>
      </c>
      <c r="C2" s="3">
        <v>0</v>
      </c>
      <c r="F2" s="2" t="s">
        <v>57</v>
      </c>
      <c r="G2" s="2" t="s">
        <v>84</v>
      </c>
      <c r="H2" s="11">
        <v>15</v>
      </c>
      <c r="J2" s="8" t="s">
        <v>22</v>
      </c>
      <c r="K2" s="2" t="s">
        <v>23</v>
      </c>
      <c r="N2" t="str">
        <f t="shared" ref="N2:N12" si="0">F21</f>
        <v>K 4000BS2Z-15400</v>
      </c>
      <c r="O2" t="str">
        <f t="shared" ref="O2:O12" si="1">J21</f>
        <v>K 4000BS2Z-15</v>
      </c>
      <c r="P2" t="str">
        <f t="shared" ref="P2:P34" si="2">RIGHT(N2,3)</f>
        <v>400</v>
      </c>
      <c r="R2" t="s">
        <v>14</v>
      </c>
      <c r="S2" t="s">
        <v>196</v>
      </c>
      <c r="T2" t="s">
        <v>168</v>
      </c>
    </row>
    <row r="3" spans="1:20" x14ac:dyDescent="0.25">
      <c r="A3" s="24" t="s">
        <v>134</v>
      </c>
      <c r="B3" s="3">
        <v>550</v>
      </c>
      <c r="C3" s="3">
        <v>0</v>
      </c>
      <c r="F3" s="2" t="s">
        <v>58</v>
      </c>
      <c r="G3" s="2" t="s">
        <v>84</v>
      </c>
      <c r="H3" s="11">
        <v>15</v>
      </c>
      <c r="J3" s="8" t="s">
        <v>17</v>
      </c>
      <c r="K3" s="2" t="s">
        <v>7</v>
      </c>
      <c r="N3" s="2" t="str">
        <f t="shared" si="0"/>
        <v>K 4000B1S2Z-15400</v>
      </c>
      <c r="O3" s="2" t="str">
        <f t="shared" si="1"/>
        <v>K 4000B1S2Z-15</v>
      </c>
      <c r="P3" s="2" t="str">
        <f t="shared" si="2"/>
        <v>400</v>
      </c>
      <c r="R3" t="s">
        <v>15</v>
      </c>
      <c r="S3" t="s">
        <v>197</v>
      </c>
      <c r="T3" t="s">
        <v>169</v>
      </c>
    </row>
    <row r="4" spans="1:20" x14ac:dyDescent="0.25">
      <c r="A4" s="24" t="s">
        <v>135</v>
      </c>
      <c r="B4" s="3">
        <v>800</v>
      </c>
      <c r="C4" s="3">
        <v>0</v>
      </c>
      <c r="F4" s="2" t="s">
        <v>59</v>
      </c>
      <c r="G4" s="2" t="s">
        <v>86</v>
      </c>
      <c r="H4" s="11">
        <v>15</v>
      </c>
      <c r="J4" s="8" t="s">
        <v>18</v>
      </c>
      <c r="K4" s="2" t="s">
        <v>24</v>
      </c>
      <c r="N4" s="2" t="str">
        <f t="shared" si="0"/>
        <v>K 4000B1S2Z-BS-15400</v>
      </c>
      <c r="O4" s="2" t="str">
        <f t="shared" si="1"/>
        <v>K 4000B1S2Z-BS-15</v>
      </c>
      <c r="P4" s="2" t="str">
        <f t="shared" si="2"/>
        <v>400</v>
      </c>
      <c r="R4" t="s">
        <v>16</v>
      </c>
      <c r="S4" t="s">
        <v>198</v>
      </c>
      <c r="T4" t="s">
        <v>170</v>
      </c>
    </row>
    <row r="5" spans="1:20" x14ac:dyDescent="0.25">
      <c r="A5" s="24" t="s">
        <v>151</v>
      </c>
      <c r="B5" s="3">
        <v>600</v>
      </c>
      <c r="C5" s="3">
        <v>0</v>
      </c>
      <c r="F5" s="2" t="s">
        <v>60</v>
      </c>
      <c r="G5" s="2" t="s">
        <v>90</v>
      </c>
      <c r="H5" s="11">
        <v>15</v>
      </c>
      <c r="J5" s="8" t="s">
        <v>11</v>
      </c>
      <c r="K5" s="2" t="s">
        <v>9</v>
      </c>
      <c r="N5" s="2" t="str">
        <f t="shared" si="0"/>
        <v>K 4000B1S2Z-15(UB)350</v>
      </c>
      <c r="O5" s="2" t="str">
        <f t="shared" si="1"/>
        <v>K 4000B1S2Z-15(UB)</v>
      </c>
      <c r="P5" s="2" t="str">
        <f t="shared" si="2"/>
        <v>350</v>
      </c>
      <c r="S5" t="s">
        <v>199</v>
      </c>
      <c r="T5" t="s">
        <v>171</v>
      </c>
    </row>
    <row r="6" spans="1:20" x14ac:dyDescent="0.25">
      <c r="A6" s="26" t="s">
        <v>137</v>
      </c>
      <c r="B6" s="26"/>
      <c r="C6" s="26"/>
      <c r="D6" s="26"/>
      <c r="F6" s="2" t="s">
        <v>61</v>
      </c>
      <c r="G6" s="2" t="s">
        <v>85</v>
      </c>
      <c r="H6" s="11">
        <v>15</v>
      </c>
      <c r="J6" s="8" t="s">
        <v>178</v>
      </c>
      <c r="K6" s="2" t="s">
        <v>10</v>
      </c>
      <c r="N6" s="2" t="str">
        <f t="shared" si="0"/>
        <v>K 4000B1S2Z-15(HB)400</v>
      </c>
      <c r="O6" s="2" t="str">
        <f t="shared" si="1"/>
        <v>K 4000B1S2Z-15(HB)</v>
      </c>
      <c r="P6" s="2" t="str">
        <f t="shared" si="2"/>
        <v>400</v>
      </c>
      <c r="S6" t="s">
        <v>200</v>
      </c>
      <c r="T6" t="s">
        <v>172</v>
      </c>
    </row>
    <row r="7" spans="1:20" x14ac:dyDescent="0.25">
      <c r="A7" s="26" t="s">
        <v>138</v>
      </c>
      <c r="B7" s="26" t="s">
        <v>133</v>
      </c>
      <c r="C7" s="26" t="s">
        <v>134</v>
      </c>
      <c r="D7" s="26" t="s">
        <v>145</v>
      </c>
      <c r="F7" s="2" t="s">
        <v>62</v>
      </c>
      <c r="G7" s="2" t="s">
        <v>84</v>
      </c>
      <c r="H7" s="11">
        <v>18</v>
      </c>
      <c r="K7" s="2" t="s">
        <v>25</v>
      </c>
      <c r="N7" s="2" t="str">
        <f t="shared" si="0"/>
        <v>K 4000B1S2Z-18470</v>
      </c>
      <c r="O7" s="2" t="str">
        <f t="shared" si="1"/>
        <v>K 4000B1S2Z-18</v>
      </c>
      <c r="P7" s="2" t="str">
        <f t="shared" si="2"/>
        <v>470</v>
      </c>
      <c r="T7" t="s">
        <v>173</v>
      </c>
    </row>
    <row r="8" spans="1:20" x14ac:dyDescent="0.25">
      <c r="A8" s="24" t="s">
        <v>139</v>
      </c>
      <c r="B8" s="3">
        <v>13</v>
      </c>
      <c r="C8" s="3">
        <v>25</v>
      </c>
      <c r="D8" s="3">
        <v>25</v>
      </c>
      <c r="F8" s="2" t="s">
        <v>63</v>
      </c>
      <c r="G8" s="2" t="s">
        <v>86</v>
      </c>
      <c r="H8" s="11">
        <v>18</v>
      </c>
      <c r="K8" s="2" t="s">
        <v>100</v>
      </c>
      <c r="N8" s="2" t="str">
        <f t="shared" si="0"/>
        <v>K 4000B1S2Z-BS-18470</v>
      </c>
      <c r="O8" s="2" t="str">
        <f t="shared" si="1"/>
        <v>K 4000B1S2Z-BS-18</v>
      </c>
      <c r="P8" s="2" t="str">
        <f t="shared" si="2"/>
        <v>470</v>
      </c>
      <c r="T8" t="s">
        <v>174</v>
      </c>
    </row>
    <row r="9" spans="1:20" x14ac:dyDescent="0.25">
      <c r="A9" s="24" t="s">
        <v>140</v>
      </c>
      <c r="B9" s="3">
        <v>5</v>
      </c>
      <c r="C9" s="3">
        <v>8</v>
      </c>
      <c r="D9" s="3">
        <v>9</v>
      </c>
      <c r="F9" s="2" t="s">
        <v>64</v>
      </c>
      <c r="G9" s="2" t="s">
        <v>85</v>
      </c>
      <c r="H9" s="11">
        <v>18</v>
      </c>
      <c r="K9" s="2" t="s">
        <v>8</v>
      </c>
      <c r="N9" s="2" t="str">
        <f t="shared" si="0"/>
        <v>K 4000B1S2Z-BS-18(HB)470</v>
      </c>
      <c r="O9" s="2" t="str">
        <f t="shared" si="1"/>
        <v>K 4000B1S2Z-BS-18(HB)</v>
      </c>
      <c r="P9" s="2" t="str">
        <f t="shared" si="2"/>
        <v>470</v>
      </c>
      <c r="T9" t="s">
        <v>175</v>
      </c>
    </row>
    <row r="10" spans="1:20" x14ac:dyDescent="0.25">
      <c r="A10" s="24" t="s">
        <v>141</v>
      </c>
      <c r="B10" s="3">
        <v>5</v>
      </c>
      <c r="C10" s="3">
        <v>5</v>
      </c>
      <c r="D10" s="3">
        <v>5</v>
      </c>
      <c r="F10" s="2" t="s">
        <v>65</v>
      </c>
      <c r="G10" s="2" t="s">
        <v>84</v>
      </c>
      <c r="H10" s="11">
        <v>20</v>
      </c>
      <c r="K10" s="2" t="s">
        <v>97</v>
      </c>
      <c r="N10" s="2" t="str">
        <f t="shared" si="0"/>
        <v>K 4000B1S2Z-20470</v>
      </c>
      <c r="O10" s="2" t="str">
        <f t="shared" si="1"/>
        <v>K 4000B1S2Z-20</v>
      </c>
      <c r="P10" s="2" t="str">
        <f t="shared" si="2"/>
        <v>470</v>
      </c>
      <c r="T10" t="s">
        <v>176</v>
      </c>
    </row>
    <row r="11" spans="1:20" x14ac:dyDescent="0.25">
      <c r="A11" s="24" t="s">
        <v>142</v>
      </c>
      <c r="B11" s="3">
        <v>0</v>
      </c>
      <c r="C11" s="3">
        <v>0</v>
      </c>
      <c r="D11" s="3">
        <v>0</v>
      </c>
      <c r="F11" s="2" t="s">
        <v>66</v>
      </c>
      <c r="G11" s="2" t="s">
        <v>84</v>
      </c>
      <c r="H11" s="11">
        <v>30</v>
      </c>
      <c r="K11" s="2" t="s">
        <v>98</v>
      </c>
      <c r="N11" s="2" t="str">
        <f t="shared" si="0"/>
        <v>K 4000B1S2Z-30470</v>
      </c>
      <c r="O11" s="2" t="str">
        <f t="shared" si="1"/>
        <v>K 4000B1S2Z-30</v>
      </c>
      <c r="P11" s="2" t="str">
        <f t="shared" si="2"/>
        <v>470</v>
      </c>
    </row>
    <row r="12" spans="1:20" x14ac:dyDescent="0.25">
      <c r="A12" s="24" t="s">
        <v>143</v>
      </c>
      <c r="B12" s="3">
        <v>30</v>
      </c>
      <c r="C12" s="3">
        <v>20</v>
      </c>
      <c r="D12" s="3">
        <v>15</v>
      </c>
      <c r="F12" s="2" t="s">
        <v>67</v>
      </c>
      <c r="G12" s="2" t="s">
        <v>84</v>
      </c>
      <c r="H12" s="11">
        <v>40</v>
      </c>
      <c r="K12" s="2" t="s">
        <v>99</v>
      </c>
      <c r="N12" s="2" t="str">
        <f t="shared" si="0"/>
        <v>K 4000B1S2Z-40470</v>
      </c>
      <c r="O12" s="2" t="str">
        <f t="shared" si="1"/>
        <v>K 4000B1S2Z-40</v>
      </c>
      <c r="P12" s="2" t="str">
        <f t="shared" si="2"/>
        <v>470</v>
      </c>
    </row>
    <row r="13" spans="1:20" x14ac:dyDescent="0.25">
      <c r="A13" s="24" t="s">
        <v>144</v>
      </c>
      <c r="B13" s="3">
        <v>10.5</v>
      </c>
      <c r="C13" s="3">
        <v>10.5</v>
      </c>
      <c r="D13" s="3">
        <v>5</v>
      </c>
      <c r="F13" s="20" t="s">
        <v>193</v>
      </c>
      <c r="G13" s="11" t="s">
        <v>195</v>
      </c>
      <c r="H13" s="11">
        <v>25</v>
      </c>
      <c r="K13" s="2" t="s">
        <v>179</v>
      </c>
      <c r="N13" s="2" t="str">
        <f t="shared" ref="N13:N23" si="3">G21</f>
        <v>K 5000-2BS2Z-15400</v>
      </c>
      <c r="O13" t="str">
        <f t="shared" ref="O13:O23" si="4">K21</f>
        <v>K 5000-2BS2Z-15</v>
      </c>
      <c r="P13" s="2" t="str">
        <f t="shared" si="2"/>
        <v>400</v>
      </c>
    </row>
    <row r="14" spans="1:20" x14ac:dyDescent="0.25">
      <c r="F14" s="20" t="s">
        <v>194</v>
      </c>
      <c r="G14" s="11" t="s">
        <v>195</v>
      </c>
      <c r="H14" s="11">
        <v>20</v>
      </c>
      <c r="K14" s="2" t="s">
        <v>578</v>
      </c>
      <c r="N14" s="2" t="str">
        <f t="shared" si="3"/>
        <v>K 5000-2B1S2Z-15400</v>
      </c>
      <c r="O14" s="2" t="str">
        <f t="shared" si="4"/>
        <v>K 5000-2B1S2Z-15</v>
      </c>
      <c r="P14" s="2" t="str">
        <f t="shared" si="2"/>
        <v>400</v>
      </c>
    </row>
    <row r="15" spans="1:20" x14ac:dyDescent="0.25">
      <c r="A15" s="25" t="s">
        <v>136</v>
      </c>
      <c r="B15" s="9">
        <v>60</v>
      </c>
      <c r="C15" s="9">
        <v>90</v>
      </c>
      <c r="D15" s="9">
        <v>120</v>
      </c>
      <c r="F15" s="7"/>
      <c r="N15" s="2" t="str">
        <f t="shared" si="3"/>
        <v>K 5000-2B1S2Z-BS-15400</v>
      </c>
      <c r="O15" s="2" t="str">
        <f t="shared" si="4"/>
        <v>K 5000-2B1S2Z-BS-15</v>
      </c>
      <c r="P15" s="2" t="str">
        <f t="shared" si="2"/>
        <v>400</v>
      </c>
    </row>
    <row r="16" spans="1:20" x14ac:dyDescent="0.25">
      <c r="A16" s="25" t="s">
        <v>150</v>
      </c>
      <c r="B16" s="9">
        <f>SUM(B8:B13)</f>
        <v>63.5</v>
      </c>
      <c r="C16" s="9">
        <f>SUM(C8:C13)</f>
        <v>68.5</v>
      </c>
      <c r="D16" s="9">
        <f>SUM(D8:D13)</f>
        <v>59</v>
      </c>
      <c r="N16" s="2" t="str">
        <f t="shared" si="3"/>
        <v>K 5000-2B1S2Z-15(UB)350</v>
      </c>
      <c r="O16" s="2" t="str">
        <f t="shared" si="4"/>
        <v>K 5000-2B1S2Z-15(UB)</v>
      </c>
      <c r="P16" s="2" t="str">
        <f t="shared" si="2"/>
        <v>350</v>
      </c>
    </row>
    <row r="17" spans="1:16" s="2" customFormat="1" x14ac:dyDescent="0.25">
      <c r="A17" s="25" t="s">
        <v>96</v>
      </c>
      <c r="B17" s="9">
        <v>20</v>
      </c>
      <c r="C17" s="9">
        <v>20</v>
      </c>
      <c r="D17" s="9">
        <v>20</v>
      </c>
      <c r="N17" s="2" t="str">
        <f t="shared" si="3"/>
        <v>K 5000-2B1S2Z-15(HB)400</v>
      </c>
      <c r="O17" s="2" t="str">
        <f t="shared" si="4"/>
        <v>K 5000-2B1S2Z-15(HB)</v>
      </c>
      <c r="P17" s="2" t="str">
        <f t="shared" si="2"/>
        <v>400</v>
      </c>
    </row>
    <row r="18" spans="1:16" x14ac:dyDescent="0.25">
      <c r="N18" s="2" t="str">
        <f t="shared" si="3"/>
        <v>K 5000-2B1S2Z-18550</v>
      </c>
      <c r="O18" s="2" t="str">
        <f t="shared" si="4"/>
        <v>K 5000-2B1S2Z-18</v>
      </c>
      <c r="P18" s="2" t="str">
        <f t="shared" si="2"/>
        <v>550</v>
      </c>
    </row>
    <row r="19" spans="1:16" x14ac:dyDescent="0.25">
      <c r="A19" s="29" t="s">
        <v>181</v>
      </c>
      <c r="N19" s="2" t="str">
        <f t="shared" si="3"/>
        <v>K 5000-2B1S2Z-BS-18550</v>
      </c>
      <c r="O19" s="2" t="str">
        <f t="shared" si="4"/>
        <v>K 5000-2B1S2Z-BS-18</v>
      </c>
      <c r="P19" s="2" t="str">
        <f t="shared" si="2"/>
        <v>550</v>
      </c>
    </row>
    <row r="20" spans="1:16" x14ac:dyDescent="0.25">
      <c r="A20" s="26" t="s">
        <v>32</v>
      </c>
      <c r="C20" s="26" t="s">
        <v>182</v>
      </c>
      <c r="D20" s="26" t="s">
        <v>183</v>
      </c>
      <c r="E20" s="26" t="s">
        <v>184</v>
      </c>
      <c r="N20" s="2" t="str">
        <f t="shared" si="3"/>
        <v>K 5000-2B1S2Z-BS-18(HB)550</v>
      </c>
      <c r="O20" s="2" t="str">
        <f t="shared" si="4"/>
        <v>K 5000-2B1S2Z-BS-18(HB)</v>
      </c>
      <c r="P20" s="2" t="str">
        <f t="shared" si="2"/>
        <v>550</v>
      </c>
    </row>
    <row r="21" spans="1:16" x14ac:dyDescent="0.25">
      <c r="A21" s="24" t="s">
        <v>57</v>
      </c>
      <c r="C21" s="3">
        <v>400</v>
      </c>
      <c r="D21" s="3">
        <v>400</v>
      </c>
      <c r="E21" s="3">
        <v>600</v>
      </c>
      <c r="F21" t="str">
        <f t="shared" ref="F21:F31" si="5">CONCATENATE($C$20,A21,C21)</f>
        <v>K 4000BS2Z-15400</v>
      </c>
      <c r="G21" s="2" t="str">
        <f t="shared" ref="G21:G31" si="6">CONCATENATE($D$20,A21,D21)</f>
        <v>K 5000-2BS2Z-15400</v>
      </c>
      <c r="H21" s="2" t="str">
        <f>CONCATENATE($E$20,A21,E21)</f>
        <v>K 5000-4BS2Z-15600</v>
      </c>
      <c r="J21" s="2" t="str">
        <f>CONCATENATE($C$20,A21)</f>
        <v>K 4000BS2Z-15</v>
      </c>
      <c r="K21" s="2" t="str">
        <f>CONCATENATE($D$20,A21)</f>
        <v>K 5000-2BS2Z-15</v>
      </c>
      <c r="L21" s="2" t="str">
        <f>CONCATENATE($E$20,A21)</f>
        <v>K 5000-4BS2Z-15</v>
      </c>
      <c r="N21" s="2" t="str">
        <f t="shared" si="3"/>
        <v>K 5000-2B1S2Z-20550</v>
      </c>
      <c r="O21" s="2" t="str">
        <f t="shared" si="4"/>
        <v>K 5000-2B1S2Z-20</v>
      </c>
      <c r="P21" s="2" t="str">
        <f t="shared" si="2"/>
        <v>550</v>
      </c>
    </row>
    <row r="22" spans="1:16" x14ac:dyDescent="0.25">
      <c r="A22" s="24" t="s">
        <v>58</v>
      </c>
      <c r="C22" s="3">
        <v>400</v>
      </c>
      <c r="D22" s="3">
        <v>400</v>
      </c>
      <c r="E22" s="3">
        <v>600</v>
      </c>
      <c r="F22" s="2" t="str">
        <f t="shared" si="5"/>
        <v>K 4000B1S2Z-15400</v>
      </c>
      <c r="G22" s="2" t="str">
        <f t="shared" si="6"/>
        <v>K 5000-2B1S2Z-15400</v>
      </c>
      <c r="H22" s="2" t="str">
        <f t="shared" ref="H22:H31" si="7">CONCATENATE($E$20,A22,E22)</f>
        <v>K 5000-4B1S2Z-15600</v>
      </c>
      <c r="J22" s="2" t="str">
        <f t="shared" ref="J22:J31" si="8">CONCATENATE($C$20,A22)</f>
        <v>K 4000B1S2Z-15</v>
      </c>
      <c r="K22" s="2" t="str">
        <f t="shared" ref="K22:K31" si="9">CONCATENATE($D$20,A22)</f>
        <v>K 5000-2B1S2Z-15</v>
      </c>
      <c r="L22" s="2" t="str">
        <f t="shared" ref="L22:L31" si="10">CONCATENATE($E$20,A22)</f>
        <v>K 5000-4B1S2Z-15</v>
      </c>
      <c r="N22" s="2" t="str">
        <f t="shared" si="3"/>
        <v>K 5000-2B1S2Z-30550</v>
      </c>
      <c r="O22" s="2" t="str">
        <f t="shared" si="4"/>
        <v>K 5000-2B1S2Z-30</v>
      </c>
      <c r="P22" s="2" t="str">
        <f t="shared" si="2"/>
        <v>550</v>
      </c>
    </row>
    <row r="23" spans="1:16" x14ac:dyDescent="0.25">
      <c r="A23" s="24" t="s">
        <v>59</v>
      </c>
      <c r="C23" s="3">
        <v>400</v>
      </c>
      <c r="D23" s="3">
        <v>400</v>
      </c>
      <c r="E23" s="3">
        <v>600</v>
      </c>
      <c r="F23" s="2" t="str">
        <f t="shared" si="5"/>
        <v>K 4000B1S2Z-BS-15400</v>
      </c>
      <c r="G23" s="2" t="str">
        <f t="shared" si="6"/>
        <v>K 5000-2B1S2Z-BS-15400</v>
      </c>
      <c r="H23" s="2" t="str">
        <f t="shared" si="7"/>
        <v>K 5000-4B1S2Z-BS-15600</v>
      </c>
      <c r="J23" s="2" t="str">
        <f t="shared" si="8"/>
        <v>K 4000B1S2Z-BS-15</v>
      </c>
      <c r="K23" s="2" t="str">
        <f t="shared" si="9"/>
        <v>K 5000-2B1S2Z-BS-15</v>
      </c>
      <c r="L23" s="2" t="str">
        <f t="shared" si="10"/>
        <v>K 5000-4B1S2Z-BS-15</v>
      </c>
      <c r="N23" s="2" t="str">
        <f t="shared" si="3"/>
        <v>K 5000-2B1S2Z-40550</v>
      </c>
      <c r="O23" s="2" t="str">
        <f t="shared" si="4"/>
        <v>K 5000-2B1S2Z-40</v>
      </c>
      <c r="P23" s="2" t="str">
        <f t="shared" si="2"/>
        <v>550</v>
      </c>
    </row>
    <row r="24" spans="1:16" x14ac:dyDescent="0.25">
      <c r="A24" s="24" t="s">
        <v>60</v>
      </c>
      <c r="C24" s="3">
        <v>350</v>
      </c>
      <c r="D24" s="3">
        <v>350</v>
      </c>
      <c r="E24" s="3">
        <v>600</v>
      </c>
      <c r="F24" s="2" t="str">
        <f t="shared" si="5"/>
        <v>K 4000B1S2Z-15(UB)350</v>
      </c>
      <c r="G24" s="2" t="str">
        <f t="shared" si="6"/>
        <v>K 5000-2B1S2Z-15(UB)350</v>
      </c>
      <c r="H24" s="2" t="str">
        <f t="shared" si="7"/>
        <v>K 5000-4B1S2Z-15(UB)600</v>
      </c>
      <c r="J24" s="2" t="str">
        <f t="shared" si="8"/>
        <v>K 4000B1S2Z-15(UB)</v>
      </c>
      <c r="K24" s="2" t="str">
        <f t="shared" si="9"/>
        <v>K 5000-2B1S2Z-15(UB)</v>
      </c>
      <c r="L24" s="2" t="str">
        <f t="shared" si="10"/>
        <v>K 5000-4B1S2Z-15(UB)</v>
      </c>
      <c r="N24" s="2" t="str">
        <f t="shared" ref="N24:N34" si="11">H21</f>
        <v>K 5000-4BS2Z-15600</v>
      </c>
      <c r="O24" s="2" t="str">
        <f t="shared" ref="O24:O34" si="12">L21</f>
        <v>K 5000-4BS2Z-15</v>
      </c>
      <c r="P24" s="2" t="str">
        <f t="shared" si="2"/>
        <v>600</v>
      </c>
    </row>
    <row r="25" spans="1:16" x14ac:dyDescent="0.25">
      <c r="A25" s="24" t="s">
        <v>61</v>
      </c>
      <c r="C25" s="3">
        <v>400</v>
      </c>
      <c r="D25" s="3">
        <v>400</v>
      </c>
      <c r="E25" s="3">
        <v>600</v>
      </c>
      <c r="F25" s="2" t="str">
        <f t="shared" si="5"/>
        <v>K 4000B1S2Z-15(HB)400</v>
      </c>
      <c r="G25" s="2" t="str">
        <f t="shared" si="6"/>
        <v>K 5000-2B1S2Z-15(HB)400</v>
      </c>
      <c r="H25" s="2" t="str">
        <f t="shared" si="7"/>
        <v>K 5000-4B1S2Z-15(HB)600</v>
      </c>
      <c r="J25" s="2" t="str">
        <f t="shared" si="8"/>
        <v>K 4000B1S2Z-15(HB)</v>
      </c>
      <c r="K25" s="2" t="str">
        <f t="shared" si="9"/>
        <v>K 5000-2B1S2Z-15(HB)</v>
      </c>
      <c r="L25" s="2" t="str">
        <f t="shared" si="10"/>
        <v>K 5000-4B1S2Z-15(HB)</v>
      </c>
      <c r="N25" s="2" t="str">
        <f t="shared" si="11"/>
        <v>K 5000-4B1S2Z-15600</v>
      </c>
      <c r="O25" s="2" t="str">
        <f t="shared" si="12"/>
        <v>K 5000-4B1S2Z-15</v>
      </c>
      <c r="P25" s="2" t="str">
        <f t="shared" si="2"/>
        <v>600</v>
      </c>
    </row>
    <row r="26" spans="1:16" x14ac:dyDescent="0.25">
      <c r="A26" s="24" t="s">
        <v>62</v>
      </c>
      <c r="C26" s="3">
        <v>470</v>
      </c>
      <c r="D26" s="3">
        <v>550</v>
      </c>
      <c r="E26" s="3">
        <v>800</v>
      </c>
      <c r="F26" s="2" t="str">
        <f t="shared" si="5"/>
        <v>K 4000B1S2Z-18470</v>
      </c>
      <c r="G26" s="2" t="str">
        <f t="shared" si="6"/>
        <v>K 5000-2B1S2Z-18550</v>
      </c>
      <c r="H26" s="2" t="str">
        <f t="shared" si="7"/>
        <v>K 5000-4B1S2Z-18800</v>
      </c>
      <c r="J26" s="2" t="str">
        <f t="shared" si="8"/>
        <v>K 4000B1S2Z-18</v>
      </c>
      <c r="K26" s="2" t="str">
        <f t="shared" si="9"/>
        <v>K 5000-2B1S2Z-18</v>
      </c>
      <c r="L26" s="2" t="str">
        <f t="shared" si="10"/>
        <v>K 5000-4B1S2Z-18</v>
      </c>
      <c r="N26" s="2" t="str">
        <f t="shared" si="11"/>
        <v>K 5000-4B1S2Z-BS-15600</v>
      </c>
      <c r="O26" s="2" t="str">
        <f t="shared" si="12"/>
        <v>K 5000-4B1S2Z-BS-15</v>
      </c>
      <c r="P26" s="2" t="str">
        <f t="shared" si="2"/>
        <v>600</v>
      </c>
    </row>
    <row r="27" spans="1:16" x14ac:dyDescent="0.25">
      <c r="A27" s="24" t="s">
        <v>63</v>
      </c>
      <c r="C27" s="3">
        <v>470</v>
      </c>
      <c r="D27" s="3">
        <v>550</v>
      </c>
      <c r="E27" s="3">
        <v>800</v>
      </c>
      <c r="F27" s="2" t="str">
        <f t="shared" si="5"/>
        <v>K 4000B1S2Z-BS-18470</v>
      </c>
      <c r="G27" s="2" t="str">
        <f t="shared" si="6"/>
        <v>K 5000-2B1S2Z-BS-18550</v>
      </c>
      <c r="H27" s="2" t="str">
        <f t="shared" si="7"/>
        <v>K 5000-4B1S2Z-BS-18800</v>
      </c>
      <c r="J27" s="2" t="str">
        <f t="shared" si="8"/>
        <v>K 4000B1S2Z-BS-18</v>
      </c>
      <c r="K27" s="2" t="str">
        <f t="shared" si="9"/>
        <v>K 5000-2B1S2Z-BS-18</v>
      </c>
      <c r="L27" s="2" t="str">
        <f t="shared" si="10"/>
        <v>K 5000-4B1S2Z-BS-18</v>
      </c>
      <c r="N27" s="2" t="str">
        <f t="shared" si="11"/>
        <v>K 5000-4B1S2Z-15(UB)600</v>
      </c>
      <c r="O27" s="2" t="str">
        <f t="shared" si="12"/>
        <v>K 5000-4B1S2Z-15(UB)</v>
      </c>
      <c r="P27" s="2" t="str">
        <f t="shared" si="2"/>
        <v>600</v>
      </c>
    </row>
    <row r="28" spans="1:16" x14ac:dyDescent="0.25">
      <c r="A28" s="24" t="s">
        <v>64</v>
      </c>
      <c r="C28" s="3">
        <v>470</v>
      </c>
      <c r="D28" s="3">
        <v>550</v>
      </c>
      <c r="E28" s="3">
        <v>800</v>
      </c>
      <c r="F28" s="2" t="str">
        <f t="shared" si="5"/>
        <v>K 4000B1S2Z-BS-18(HB)470</v>
      </c>
      <c r="G28" s="2" t="str">
        <f t="shared" si="6"/>
        <v>K 5000-2B1S2Z-BS-18(HB)550</v>
      </c>
      <c r="H28" s="2" t="str">
        <f t="shared" si="7"/>
        <v>K 5000-4B1S2Z-BS-18(HB)800</v>
      </c>
      <c r="J28" s="2" t="str">
        <f t="shared" si="8"/>
        <v>K 4000B1S2Z-BS-18(HB)</v>
      </c>
      <c r="K28" s="2" t="str">
        <f t="shared" si="9"/>
        <v>K 5000-2B1S2Z-BS-18(HB)</v>
      </c>
      <c r="L28" s="2" t="str">
        <f t="shared" si="10"/>
        <v>K 5000-4B1S2Z-BS-18(HB)</v>
      </c>
      <c r="N28" s="2" t="str">
        <f t="shared" si="11"/>
        <v>K 5000-4B1S2Z-15(HB)600</v>
      </c>
      <c r="O28" s="2" t="str">
        <f t="shared" si="12"/>
        <v>K 5000-4B1S2Z-15(HB)</v>
      </c>
      <c r="P28" s="2" t="str">
        <f t="shared" si="2"/>
        <v>600</v>
      </c>
    </row>
    <row r="29" spans="1:16" x14ac:dyDescent="0.25">
      <c r="A29" s="24" t="s">
        <v>65</v>
      </c>
      <c r="C29" s="3">
        <v>470</v>
      </c>
      <c r="D29" s="3">
        <v>550</v>
      </c>
      <c r="E29" s="3">
        <v>800</v>
      </c>
      <c r="F29" s="2" t="str">
        <f t="shared" si="5"/>
        <v>K 4000B1S2Z-20470</v>
      </c>
      <c r="G29" s="2" t="str">
        <f t="shared" si="6"/>
        <v>K 5000-2B1S2Z-20550</v>
      </c>
      <c r="H29" s="2" t="str">
        <f t="shared" si="7"/>
        <v>K 5000-4B1S2Z-20800</v>
      </c>
      <c r="J29" s="2" t="str">
        <f t="shared" si="8"/>
        <v>K 4000B1S2Z-20</v>
      </c>
      <c r="K29" s="2" t="str">
        <f t="shared" si="9"/>
        <v>K 5000-2B1S2Z-20</v>
      </c>
      <c r="L29" s="2" t="str">
        <f t="shared" si="10"/>
        <v>K 5000-4B1S2Z-20</v>
      </c>
      <c r="N29" s="2" t="str">
        <f t="shared" si="11"/>
        <v>K 5000-4B1S2Z-18800</v>
      </c>
      <c r="O29" s="2" t="str">
        <f t="shared" si="12"/>
        <v>K 5000-4B1S2Z-18</v>
      </c>
      <c r="P29" s="2" t="str">
        <f t="shared" si="2"/>
        <v>800</v>
      </c>
    </row>
    <row r="30" spans="1:16" x14ac:dyDescent="0.25">
      <c r="A30" s="24" t="s">
        <v>66</v>
      </c>
      <c r="C30" s="3">
        <v>470</v>
      </c>
      <c r="D30" s="3">
        <v>550</v>
      </c>
      <c r="E30" s="3">
        <v>800</v>
      </c>
      <c r="F30" s="2" t="str">
        <f t="shared" si="5"/>
        <v>K 4000B1S2Z-30470</v>
      </c>
      <c r="G30" s="2" t="str">
        <f t="shared" si="6"/>
        <v>K 5000-2B1S2Z-30550</v>
      </c>
      <c r="H30" s="2" t="str">
        <f t="shared" si="7"/>
        <v>K 5000-4B1S2Z-30800</v>
      </c>
      <c r="J30" s="2" t="str">
        <f t="shared" si="8"/>
        <v>K 4000B1S2Z-30</v>
      </c>
      <c r="K30" s="2" t="str">
        <f t="shared" si="9"/>
        <v>K 5000-2B1S2Z-30</v>
      </c>
      <c r="L30" s="2" t="str">
        <f t="shared" si="10"/>
        <v>K 5000-4B1S2Z-30</v>
      </c>
      <c r="N30" s="2" t="str">
        <f t="shared" si="11"/>
        <v>K 5000-4B1S2Z-BS-18800</v>
      </c>
      <c r="O30" s="2" t="str">
        <f t="shared" si="12"/>
        <v>K 5000-4B1S2Z-BS-18</v>
      </c>
      <c r="P30" s="2" t="str">
        <f t="shared" si="2"/>
        <v>800</v>
      </c>
    </row>
    <row r="31" spans="1:16" x14ac:dyDescent="0.25">
      <c r="A31" s="24" t="s">
        <v>67</v>
      </c>
      <c r="C31" s="3">
        <v>470</v>
      </c>
      <c r="D31" s="3">
        <v>550</v>
      </c>
      <c r="E31" s="3">
        <v>800</v>
      </c>
      <c r="F31" s="2" t="str">
        <f t="shared" si="5"/>
        <v>K 4000B1S2Z-40470</v>
      </c>
      <c r="G31" s="2" t="str">
        <f t="shared" si="6"/>
        <v>K 5000-2B1S2Z-40550</v>
      </c>
      <c r="H31" s="2" t="str">
        <f t="shared" si="7"/>
        <v>K 5000-4B1S2Z-40800</v>
      </c>
      <c r="J31" s="2" t="str">
        <f t="shared" si="8"/>
        <v>K 4000B1S2Z-40</v>
      </c>
      <c r="K31" s="2" t="str">
        <f t="shared" si="9"/>
        <v>K 5000-2B1S2Z-40</v>
      </c>
      <c r="L31" s="2" t="str">
        <f t="shared" si="10"/>
        <v>K 5000-4B1S2Z-40</v>
      </c>
      <c r="N31" s="2" t="str">
        <f t="shared" si="11"/>
        <v>K 5000-4B1S2Z-BS-18(HB)800</v>
      </c>
      <c r="O31" s="2" t="str">
        <f t="shared" si="12"/>
        <v>K 5000-4B1S2Z-BS-18(HB)</v>
      </c>
      <c r="P31" s="2" t="str">
        <f t="shared" si="2"/>
        <v>800</v>
      </c>
    </row>
    <row r="32" spans="1:16" x14ac:dyDescent="0.25">
      <c r="N32" s="2" t="str">
        <f t="shared" si="11"/>
        <v>K 5000-4B1S2Z-20800</v>
      </c>
      <c r="O32" s="2" t="str">
        <f t="shared" si="12"/>
        <v>K 5000-4B1S2Z-20</v>
      </c>
      <c r="P32" s="2" t="str">
        <f t="shared" si="2"/>
        <v>800</v>
      </c>
    </row>
    <row r="33" spans="14:16" x14ac:dyDescent="0.25">
      <c r="N33" s="2" t="str">
        <f t="shared" si="11"/>
        <v>K 5000-4B1S2Z-30800</v>
      </c>
      <c r="O33" s="2" t="str">
        <f t="shared" si="12"/>
        <v>K 5000-4B1S2Z-30</v>
      </c>
      <c r="P33" s="2" t="str">
        <f t="shared" si="2"/>
        <v>800</v>
      </c>
    </row>
    <row r="34" spans="14:16" x14ac:dyDescent="0.25">
      <c r="N34" s="2" t="str">
        <f t="shared" si="11"/>
        <v>K 5000-4B1S2Z-40800</v>
      </c>
      <c r="O34" s="2" t="str">
        <f t="shared" si="12"/>
        <v>K 5000-4B1S2Z-40</v>
      </c>
      <c r="P34" s="2" t="str">
        <f t="shared" si="2"/>
        <v>800</v>
      </c>
    </row>
    <row r="35" spans="14:16" x14ac:dyDescent="0.25">
      <c r="N35" s="2"/>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J41"/>
  <sheetViews>
    <sheetView zoomScale="90" zoomScaleNormal="90" workbookViewId="0">
      <pane ySplit="10" topLeftCell="A11" activePane="bottomLeft" state="frozen"/>
      <selection pane="bottomLeft" activeCell="F11" sqref="F11"/>
    </sheetView>
  </sheetViews>
  <sheetFormatPr defaultRowHeight="15" x14ac:dyDescent="0.25"/>
  <cols>
    <col min="1" max="1" width="16.42578125" style="30" customWidth="1"/>
    <col min="2" max="2" width="17.140625" style="30" customWidth="1"/>
    <col min="3" max="3" width="16" style="30" customWidth="1"/>
    <col min="4" max="4" width="15.140625" style="30" customWidth="1"/>
    <col min="5" max="5" width="13" style="30" customWidth="1"/>
    <col min="6" max="6" width="13.7109375" style="30" customWidth="1"/>
    <col min="7" max="7" width="13.28515625" style="30" customWidth="1"/>
    <col min="8" max="9" width="13.85546875" style="30" customWidth="1"/>
    <col min="10" max="10" width="13.140625" style="30" customWidth="1"/>
    <col min="11" max="16384" width="9.140625" style="30"/>
  </cols>
  <sheetData>
    <row r="1" spans="1:10" ht="39" customHeight="1" x14ac:dyDescent="0.25">
      <c r="A1" s="196" t="str">
        <f>"OEE BOPP METALLIZERS "&amp;TEXT(B2,"mmmm-yyyy")&amp;""</f>
        <v>OEE BOPP METALLIZERS April-2021</v>
      </c>
      <c r="B1" s="196"/>
      <c r="C1" s="196"/>
      <c r="D1" s="196"/>
      <c r="E1" s="196"/>
      <c r="F1" s="196"/>
      <c r="G1" s="196"/>
      <c r="H1" s="196"/>
      <c r="I1" s="196"/>
      <c r="J1" s="196"/>
    </row>
    <row r="2" spans="1:10" ht="26.25" x14ac:dyDescent="0.25">
      <c r="A2" s="31" t="s">
        <v>56</v>
      </c>
      <c r="B2" s="22">
        <v>44287</v>
      </c>
      <c r="C2" s="32"/>
      <c r="D2" s="32"/>
      <c r="E2" s="32"/>
    </row>
    <row r="7" spans="1:10" x14ac:dyDescent="0.25">
      <c r="A7" s="30">
        <f>Reference!D2</f>
        <v>3</v>
      </c>
    </row>
    <row r="8" spans="1:10" x14ac:dyDescent="0.25">
      <c r="A8" s="33"/>
    </row>
    <row r="9" spans="1:10" ht="47.25" x14ac:dyDescent="0.25">
      <c r="A9" s="34" t="s">
        <v>0</v>
      </c>
      <c r="B9" s="34" t="s">
        <v>21</v>
      </c>
      <c r="C9" s="35" t="s">
        <v>6</v>
      </c>
      <c r="D9" s="34" t="s">
        <v>19</v>
      </c>
      <c r="E9" s="34" t="s">
        <v>26</v>
      </c>
      <c r="F9" s="34" t="s">
        <v>82</v>
      </c>
      <c r="G9" s="36" t="s">
        <v>120</v>
      </c>
      <c r="H9" s="36" t="s">
        <v>121</v>
      </c>
      <c r="I9" s="36" t="s">
        <v>192</v>
      </c>
      <c r="J9" s="36" t="s">
        <v>177</v>
      </c>
    </row>
    <row r="10" spans="1:10" ht="27.75" customHeight="1" x14ac:dyDescent="0.25">
      <c r="A10" s="37" t="s">
        <v>27</v>
      </c>
      <c r="B10" s="38">
        <f>IF($A$7=1,Performance!AD96,IF($A$7=2,Performance!AD193,IF($A$7=3,Performance!AD290,"ERROR")))</f>
        <v>1.0371760858835144</v>
      </c>
      <c r="C10" s="38">
        <f>IF($A$7=1,Performance!AE96,IF($A$7=2,Performance!AE193,IF($A$7=3,Performance!AE290,"ERROR")))</f>
        <v>0.8715540745228717</v>
      </c>
      <c r="D10" s="38">
        <f>IF($A$7=1,Performance!AF96,IF($A$7=2,Performance!AF193,IF($A$7=3,Performance!AF290,"ERROR")))</f>
        <v>1</v>
      </c>
      <c r="E10" s="38">
        <f>IF($A$7=1,Performance!AG96,IF($A$7=2,Performance!AG193,IF($A$7=3,Performance!AG290,"ERROR")))</f>
        <v>0.90395504364946089</v>
      </c>
      <c r="F10" s="39">
        <f>IF($A$7=1,Performance!AP96,IF($A$7=2,Performance!AP193,IF($A$7=3,Performance!AP290,"ERROR")))</f>
        <v>458310.53100000002</v>
      </c>
      <c r="G10" s="38">
        <f>IFERROR(IF($A$7=1,'[2]DT Summary'!B18/'[2]DT Summary'!$F18,IF($A$7=2,'[2]DT Summary'!H18/'[2]DT Summary'!$L18,IF($A$7=3,'[2]DT Summary'!N18/'[2]DT Summary'!$R18,"ERROR"))),0)</f>
        <v>3.5898212662829443E-2</v>
      </c>
      <c r="H10" s="38">
        <f>IFERROR(IF($A$7=1,'[2]DT Summary'!C18/'[2]DT Summary'!$F18,IF($A$7=2,'[2]DT Summary'!I18/'[2]DT Summary'!$L18,IF($A$7=3,'[2]DT Summary'!O18/'[2]DT Summary'!$R18,"ERROR"))),0)</f>
        <v>7.6189033626173866E-2</v>
      </c>
      <c r="I10" s="38">
        <f>IFERROR(IF($A$7=1,'[2]DT Summary'!D18/'[2]DT Summary'!$F18,IF($A$7=2,'[2]DT Summary'!J18/'[2]DT Summary'!$L18,IF($A$7=3,'[2]DT Summary'!P18/'[2]DT Summary'!$R18,"ERROR"))),0)</f>
        <v>1.6358679188124808E-2</v>
      </c>
      <c r="J10" s="38">
        <f>IFERROR(IF($A$7=1,'[2]DT Summary'!E18/'[2]DT Summary'!$F18,IF($A$7=2,'[2]DT Summary'!K18/'[2]DT Summary'!$L18,IF($A$7=3,'[2]DT Summary'!Q18/'[2]DT Summary'!$R18,"ERROR"))),0)</f>
        <v>0.12844592547712813</v>
      </c>
    </row>
    <row r="11" spans="1:10" ht="15.75" x14ac:dyDescent="0.25">
      <c r="A11" s="40">
        <f>B2</f>
        <v>44287</v>
      </c>
      <c r="B11" s="41">
        <f>IF($A$7=1,Performance!AD3,IF($A$7=2,Performance!AD100,IF($A$7=3,Performance!AD197,"ERROR")))</f>
        <v>0.47812500000000008</v>
      </c>
      <c r="C11" s="41">
        <f>IF($A$7=1,Performance!AE3,IF($A$7=2,Performance!AE100,IF($A$7=3,Performance!AE197,"ERROR")))</f>
        <v>1</v>
      </c>
      <c r="D11" s="41">
        <f>IF($A$7=1,Performance!AF3,IF($A$7=2,Performance!AF100,IF($A$7=3,Performance!AF197,"ERROR")))</f>
        <v>1</v>
      </c>
      <c r="E11" s="41">
        <f>IF($A$7=1,Performance!AG3,IF($A$7=2,Performance!AG100,IF($A$7=3,Performance!AG197,"ERROR")))</f>
        <v>0.47812500000000008</v>
      </c>
      <c r="F11" s="41">
        <f>IF($A$7=1,Performance!AP3,IF($A$7=2,Performance!AP100,IF($A$7=3,Performance!AP197,"ERROR")))</f>
        <v>912.85</v>
      </c>
      <c r="G11" s="41">
        <f>IFERROR(IF($A$7=1,'[2]DT Summary'!B19/'[2]DT Summary'!$F19,IF($A$7=2,'[2]DT Summary'!H19/'[2]DT Summary'!$L19,IF($A$7=3,'[2]DT Summary'!N19/'[2]DT Summary'!$R19,"ERROR"))),0)</f>
        <v>0</v>
      </c>
      <c r="H11" s="41">
        <f>IFERROR(IF($A$7=1,'[2]DT Summary'!C19/'[2]DT Summary'!$F19,IF($A$7=2,'[2]DT Summary'!I19/'[2]DT Summary'!$L19,IF($A$7=3,'[2]DT Summary'!O19/'[2]DT Summary'!$R19,"ERROR"))),0)</f>
        <v>0</v>
      </c>
      <c r="I11" s="41">
        <f>IFERROR(IF($A$7=1,'[2]DT Summary'!D19/'[2]DT Summary'!$F19,IF($A$7=2,'[2]DT Summary'!J19/'[2]DT Summary'!$L19,IF($A$7=3,'[2]DT Summary'!P19/'[2]DT Summary'!$R19,"ERROR"))),0)</f>
        <v>0</v>
      </c>
      <c r="J11" s="41">
        <f>IFERROR(IF($A$7=1,'[2]DT Summary'!E19/'[2]DT Summary'!$F19,IF($A$7=2,'[2]DT Summary'!K19/'[2]DT Summary'!$L19,IF($A$7=3,'[2]DT Summary'!Q19/'[2]DT Summary'!$R19,"ERROR"))),0)</f>
        <v>0</v>
      </c>
    </row>
    <row r="12" spans="1:10" ht="15.75" x14ac:dyDescent="0.25">
      <c r="A12" s="40">
        <f t="shared" ref="A12:A30" si="0">A11+1</f>
        <v>44288</v>
      </c>
      <c r="B12" s="41">
        <f>IF($A$7=1,Performance!AD6,IF($A$7=2,Performance!AD103,IF($A$7=3,Performance!AD200,"ERROR")))</f>
        <v>0</v>
      </c>
      <c r="C12" s="41">
        <f>IF($A$7=1,Performance!AE6,IF($A$7=2,Performance!AE103,IF($A$7=3,Performance!AE200,"ERROR")))</f>
        <v>0</v>
      </c>
      <c r="D12" s="41">
        <f>IF($A$7=1,Performance!AF6,IF($A$7=2,Performance!AF103,IF($A$7=3,Performance!AF200,"ERROR")))</f>
        <v>0</v>
      </c>
      <c r="E12" s="41">
        <f>IF($A$7=1,Performance!AG6,IF($A$7=2,Performance!AG103,IF($A$7=3,Performance!AG200,"ERROR")))</f>
        <v>0</v>
      </c>
      <c r="F12" s="41">
        <f>IF($A$7=1,Performance!AP6,IF($A$7=2,Performance!AP103,IF($A$7=3,Performance!AP200,"ERROR")))</f>
        <v>0</v>
      </c>
      <c r="G12" s="41">
        <f>IFERROR(IF($A$7=1,'[2]DT Summary'!B20/'[2]DT Summary'!$F20,IF($A$7=2,'[2]DT Summary'!H20/'[2]DT Summary'!$L20,IF($A$7=3,'[2]DT Summary'!N20/'[2]DT Summary'!$R20,"ERROR"))),0)</f>
        <v>0</v>
      </c>
      <c r="H12" s="41">
        <f>IFERROR(IF($A$7=1,'[2]DT Summary'!C20/'[2]DT Summary'!$F20,IF($A$7=2,'[2]DT Summary'!I20/'[2]DT Summary'!$L20,IF($A$7=3,'[2]DT Summary'!O20/'[2]DT Summary'!$R20,"ERROR"))),0)</f>
        <v>0</v>
      </c>
      <c r="I12" s="41">
        <f>IFERROR(IF($A$7=1,'[2]DT Summary'!D20/'[2]DT Summary'!$F20,IF($A$7=2,'[2]DT Summary'!J20/'[2]DT Summary'!$L20,IF($A$7=3,'[2]DT Summary'!P20/'[2]DT Summary'!$R20,"ERROR"))),0)</f>
        <v>0</v>
      </c>
      <c r="J12" s="41">
        <f>IFERROR(IF($A$7=1,'[2]DT Summary'!E20/'[2]DT Summary'!$F20,IF($A$7=2,'[2]DT Summary'!K20/'[2]DT Summary'!$L20,IF($A$7=3,'[2]DT Summary'!Q20/'[2]DT Summary'!$R20,"ERROR"))),0)</f>
        <v>0</v>
      </c>
    </row>
    <row r="13" spans="1:10" ht="15.75" x14ac:dyDescent="0.25">
      <c r="A13" s="40">
        <f t="shared" si="0"/>
        <v>44289</v>
      </c>
      <c r="B13" s="41">
        <f>IF($A$7=1,Performance!AD9,IF($A$7=2,Performance!AD106,IF($A$7=3,Performance!AD203,"ERROR")))</f>
        <v>0</v>
      </c>
      <c r="C13" s="41">
        <f>IF($A$7=1,Performance!AE9,IF($A$7=2,Performance!AE106,IF($A$7=3,Performance!AE203,"ERROR")))</f>
        <v>0</v>
      </c>
      <c r="D13" s="41">
        <f>IF($A$7=1,Performance!AF9,IF($A$7=2,Performance!AF106,IF($A$7=3,Performance!AF203,"ERROR")))</f>
        <v>0</v>
      </c>
      <c r="E13" s="41">
        <f>IF($A$7=1,Performance!AG9,IF($A$7=2,Performance!AG106,IF($A$7=3,Performance!AG203,"ERROR")))</f>
        <v>0</v>
      </c>
      <c r="F13" s="41">
        <f>IF($A$7=1,Performance!AP9,IF($A$7=2,Performance!AP106,IF($A$7=3,Performance!AP203,"ERROR")))</f>
        <v>0</v>
      </c>
      <c r="G13" s="41">
        <f>IFERROR(IF($A$7=1,'[2]DT Summary'!B21/'[2]DT Summary'!$F21,IF($A$7=2,'[2]DT Summary'!H21/'[2]DT Summary'!$L21,IF($A$7=3,'[2]DT Summary'!N21/'[2]DT Summary'!$R21,"ERROR"))),0)</f>
        <v>0</v>
      </c>
      <c r="H13" s="41">
        <f>IFERROR(IF($A$7=1,'[2]DT Summary'!C21/'[2]DT Summary'!$F21,IF($A$7=2,'[2]DT Summary'!I21/'[2]DT Summary'!$L21,IF($A$7=3,'[2]DT Summary'!O21/'[2]DT Summary'!$R21,"ERROR"))),0)</f>
        <v>0</v>
      </c>
      <c r="I13" s="41">
        <f>IFERROR(IF($A$7=1,'[2]DT Summary'!D21/'[2]DT Summary'!$F21,IF($A$7=2,'[2]DT Summary'!J21/'[2]DT Summary'!$L21,IF($A$7=3,'[2]DT Summary'!P21/'[2]DT Summary'!$R21,"ERROR"))),0)</f>
        <v>0</v>
      </c>
      <c r="J13" s="41">
        <f>IFERROR(IF($A$7=1,'[2]DT Summary'!E21/'[2]DT Summary'!$F21,IF($A$7=2,'[2]DT Summary'!K21/'[2]DT Summary'!$L21,IF($A$7=3,'[2]DT Summary'!Q21/'[2]DT Summary'!$R21,"ERROR"))),0)</f>
        <v>0</v>
      </c>
    </row>
    <row r="14" spans="1:10" ht="15.75" x14ac:dyDescent="0.25">
      <c r="A14" s="40">
        <f t="shared" si="0"/>
        <v>44290</v>
      </c>
      <c r="B14" s="41">
        <f>IF($A$7=1,Performance!AD12,IF($A$7=2,Performance!AD109,IF($A$7=3,Performance!AD206,"ERROR")))</f>
        <v>0</v>
      </c>
      <c r="C14" s="41">
        <f>IF($A$7=1,Performance!AE12,IF($A$7=2,Performance!AE109,IF($A$7=3,Performance!AE206,"ERROR")))</f>
        <v>0</v>
      </c>
      <c r="D14" s="41">
        <f>IF($A$7=1,Performance!AF12,IF($A$7=2,Performance!AF109,IF($A$7=3,Performance!AF206,"ERROR")))</f>
        <v>0</v>
      </c>
      <c r="E14" s="41">
        <f>IF($A$7=1,Performance!AG12,IF($A$7=2,Performance!AG109,IF($A$7=3,Performance!AG206,"ERROR")))</f>
        <v>0</v>
      </c>
      <c r="F14" s="41">
        <f>IF($A$7=1,Performance!AP12,IF($A$7=2,Performance!AP109,IF($A$7=3,Performance!AP206,"ERROR")))</f>
        <v>0</v>
      </c>
      <c r="G14" s="41">
        <f>IFERROR(IF($A$7=1,'[2]DT Summary'!B22/'[2]DT Summary'!$F22,IF($A$7=2,'[2]DT Summary'!H22/'[2]DT Summary'!$L22,IF($A$7=3,'[2]DT Summary'!N22/'[2]DT Summary'!$R22,"ERROR"))),0)</f>
        <v>0</v>
      </c>
      <c r="H14" s="41">
        <f>IFERROR(IF($A$7=1,'[2]DT Summary'!C22/'[2]DT Summary'!$F22,IF($A$7=2,'[2]DT Summary'!I22/'[2]DT Summary'!$L22,IF($A$7=3,'[2]DT Summary'!O22/'[2]DT Summary'!$R22,"ERROR"))),0)</f>
        <v>0</v>
      </c>
      <c r="I14" s="41">
        <f>IFERROR(IF($A$7=1,'[2]DT Summary'!D22/'[2]DT Summary'!$F22,IF($A$7=2,'[2]DT Summary'!J22/'[2]DT Summary'!$L22,IF($A$7=3,'[2]DT Summary'!P22/'[2]DT Summary'!$R22,"ERROR"))),0)</f>
        <v>0</v>
      </c>
      <c r="J14" s="41">
        <f>IFERROR(IF($A$7=1,'[2]DT Summary'!E22/'[2]DT Summary'!$F22,IF($A$7=2,'[2]DT Summary'!K22/'[2]DT Summary'!$L22,IF($A$7=3,'[2]DT Summary'!Q22/'[2]DT Summary'!$R22,"ERROR"))),0)</f>
        <v>0</v>
      </c>
    </row>
    <row r="15" spans="1:10" ht="15.75" x14ac:dyDescent="0.25">
      <c r="A15" s="40">
        <f t="shared" si="0"/>
        <v>44291</v>
      </c>
      <c r="B15" s="41">
        <f>IF($A$7=1,Performance!AD15,IF($A$7=2,Performance!AD112,IF($A$7=3,Performance!AD209,"ERROR")))</f>
        <v>0</v>
      </c>
      <c r="C15" s="41">
        <f>IF($A$7=1,Performance!AE15,IF($A$7=2,Performance!AE112,IF($A$7=3,Performance!AE209,"ERROR")))</f>
        <v>0</v>
      </c>
      <c r="D15" s="41">
        <f>IF($A$7=1,Performance!AF15,IF($A$7=2,Performance!AF112,IF($A$7=3,Performance!AF209,"ERROR")))</f>
        <v>0</v>
      </c>
      <c r="E15" s="41">
        <f>IF($A$7=1,Performance!AG15,IF($A$7=2,Performance!AG112,IF($A$7=3,Performance!AG209,"ERROR")))</f>
        <v>0</v>
      </c>
      <c r="F15" s="41">
        <f>IF($A$7=1,Performance!AP15,IF($A$7=2,Performance!AP112,IF($A$7=3,Performance!AP209,"ERROR")))</f>
        <v>0</v>
      </c>
      <c r="G15" s="41">
        <f>IFERROR(IF($A$7=1,'[2]DT Summary'!B23/'[2]DT Summary'!$F23,IF($A$7=2,'[2]DT Summary'!H23/'[2]DT Summary'!$L23,IF($A$7=3,'[2]DT Summary'!N23/'[2]DT Summary'!$R23,"ERROR"))),0)</f>
        <v>0</v>
      </c>
      <c r="H15" s="41">
        <f>IFERROR(IF($A$7=1,'[2]DT Summary'!C23/'[2]DT Summary'!$F23,IF($A$7=2,'[2]DT Summary'!I23/'[2]DT Summary'!$L23,IF($A$7=3,'[2]DT Summary'!O23/'[2]DT Summary'!$R23,"ERROR"))),0)</f>
        <v>0</v>
      </c>
      <c r="I15" s="41">
        <f>IFERROR(IF($A$7=1,'[2]DT Summary'!D23/'[2]DT Summary'!$F23,IF($A$7=2,'[2]DT Summary'!J23/'[2]DT Summary'!$L23,IF($A$7=3,'[2]DT Summary'!P23/'[2]DT Summary'!$R23,"ERROR"))),0)</f>
        <v>0</v>
      </c>
      <c r="J15" s="41">
        <f>IFERROR(IF($A$7=1,'[2]DT Summary'!E23/'[2]DT Summary'!$F23,IF($A$7=2,'[2]DT Summary'!K23/'[2]DT Summary'!$L23,IF($A$7=3,'[2]DT Summary'!Q23/'[2]DT Summary'!$R23,"ERROR"))),0)</f>
        <v>0</v>
      </c>
    </row>
    <row r="16" spans="1:10" ht="15.75" x14ac:dyDescent="0.25">
      <c r="A16" s="40">
        <f t="shared" si="0"/>
        <v>44292</v>
      </c>
      <c r="B16" s="41">
        <f>IF($A$7=1,Performance!AD18,IF($A$7=2,Performance!AD115,IF($A$7=3,Performance!AD212,"ERROR")))</f>
        <v>0.47641509433962265</v>
      </c>
      <c r="C16" s="41">
        <f>IF($A$7=1,Performance!AE18,IF($A$7=2,Performance!AE115,IF($A$7=3,Performance!AE212,"ERROR")))</f>
        <v>1</v>
      </c>
      <c r="D16" s="41">
        <f>IF($A$7=1,Performance!AF18,IF($A$7=2,Performance!AF115,IF($A$7=3,Performance!AF212,"ERROR")))</f>
        <v>1</v>
      </c>
      <c r="E16" s="41">
        <f>IF($A$7=1,Performance!AG18,IF($A$7=2,Performance!AG115,IF($A$7=3,Performance!AG212,"ERROR")))</f>
        <v>0.47641509433962265</v>
      </c>
      <c r="F16" s="41">
        <f>IF($A$7=1,Performance!AP18,IF($A$7=2,Performance!AP115,IF($A$7=3,Performance!AP212,"ERROR")))</f>
        <v>229</v>
      </c>
      <c r="G16" s="41">
        <f>IFERROR(IF($A$7=1,'[2]DT Summary'!B24/'[2]DT Summary'!$F24,IF($A$7=2,'[2]DT Summary'!H24/'[2]DT Summary'!$L24,IF($A$7=3,'[2]DT Summary'!N24/'[2]DT Summary'!$R24,"ERROR"))),0)</f>
        <v>0</v>
      </c>
      <c r="H16" s="41">
        <f>IFERROR(IF($A$7=1,'[2]DT Summary'!C24/'[2]DT Summary'!$F24,IF($A$7=2,'[2]DT Summary'!I24/'[2]DT Summary'!$L24,IF($A$7=3,'[2]DT Summary'!O24/'[2]DT Summary'!$R24,"ERROR"))),0)</f>
        <v>0</v>
      </c>
      <c r="I16" s="41">
        <f>IFERROR(IF($A$7=1,'[2]DT Summary'!D24/'[2]DT Summary'!$F24,IF($A$7=2,'[2]DT Summary'!J24/'[2]DT Summary'!$L24,IF($A$7=3,'[2]DT Summary'!P24/'[2]DT Summary'!$R24,"ERROR"))),0)</f>
        <v>0</v>
      </c>
      <c r="J16" s="41">
        <f>IFERROR(IF($A$7=1,'[2]DT Summary'!E24/'[2]DT Summary'!$F24,IF($A$7=2,'[2]DT Summary'!K24/'[2]DT Summary'!$L24,IF($A$7=3,'[2]DT Summary'!Q24/'[2]DT Summary'!$R24,"ERROR"))),0)</f>
        <v>0</v>
      </c>
    </row>
    <row r="17" spans="1:10" ht="15.75" x14ac:dyDescent="0.25">
      <c r="A17" s="40">
        <f t="shared" si="0"/>
        <v>44293</v>
      </c>
      <c r="B17" s="41">
        <f>IF($A$7=1,Performance!AD21,IF($A$7=2,Performance!AD118,IF($A$7=3,Performance!AD215,"ERROR")))</f>
        <v>0.99448775055679284</v>
      </c>
      <c r="C17" s="41">
        <f>IF($A$7=1,Performance!AE21,IF($A$7=2,Performance!AE118,IF($A$7=3,Performance!AE215,"ERROR")))</f>
        <v>0.81967213114754089</v>
      </c>
      <c r="D17" s="41">
        <f>IF($A$7=1,Performance!AF21,IF($A$7=2,Performance!AF118,IF($A$7=3,Performance!AF215,"ERROR")))</f>
        <v>1</v>
      </c>
      <c r="E17" s="41">
        <f>IF($A$7=1,Performance!AG21,IF($A$7=2,Performance!AG118,IF($A$7=3,Performance!AG215,"ERROR")))</f>
        <v>0.81515389389901038</v>
      </c>
      <c r="F17" s="41">
        <f>IF($A$7=1,Performance!AP21,IF($A$7=2,Performance!AP118,IF($A$7=3,Performance!AP215,"ERROR")))</f>
        <v>2365.8000000000002</v>
      </c>
      <c r="G17" s="41">
        <f>IFERROR(IF($A$7=1,'[2]DT Summary'!B25/'[2]DT Summary'!$F25,IF($A$7=2,'[2]DT Summary'!H25/'[2]DT Summary'!$L25,IF($A$7=3,'[2]DT Summary'!N25/'[2]DT Summary'!$R25,"ERROR"))),0)</f>
        <v>0.18032786885245902</v>
      </c>
      <c r="H17" s="41">
        <f>IFERROR(IF($A$7=1,'[2]DT Summary'!C25/'[2]DT Summary'!$F25,IF($A$7=2,'[2]DT Summary'!I25/'[2]DT Summary'!$L25,IF($A$7=3,'[2]DT Summary'!O25/'[2]DT Summary'!$R25,"ERROR"))),0)</f>
        <v>0</v>
      </c>
      <c r="I17" s="41">
        <f>IFERROR(IF($A$7=1,'[2]DT Summary'!D25/'[2]DT Summary'!$F25,IF($A$7=2,'[2]DT Summary'!J25/'[2]DT Summary'!$L25,IF($A$7=3,'[2]DT Summary'!P25/'[2]DT Summary'!$R25,"ERROR"))),0)</f>
        <v>0</v>
      </c>
      <c r="J17" s="41">
        <f>IFERROR(IF($A$7=1,'[2]DT Summary'!E25/'[2]DT Summary'!$F25,IF($A$7=2,'[2]DT Summary'!K25/'[2]DT Summary'!$L25,IF($A$7=3,'[2]DT Summary'!Q25/'[2]DT Summary'!$R25,"ERROR"))),0)</f>
        <v>0.18032786885245902</v>
      </c>
    </row>
    <row r="18" spans="1:10" ht="15.75" x14ac:dyDescent="0.25">
      <c r="A18" s="40">
        <f t="shared" si="0"/>
        <v>44294</v>
      </c>
      <c r="B18" s="41">
        <f>IF($A$7=1,Performance!AD24,IF($A$7=2,Performance!AD121,IF($A$7=3,Performance!AD218,"ERROR")))</f>
        <v>1.1570005773672056</v>
      </c>
      <c r="C18" s="41">
        <f>IF($A$7=1,Performance!AE24,IF($A$7=2,Performance!AE121,IF($A$7=3,Performance!AE218,"ERROR")))</f>
        <v>0.91666666666666663</v>
      </c>
      <c r="D18" s="41">
        <f>IF($A$7=1,Performance!AF24,IF($A$7=2,Performance!AF121,IF($A$7=3,Performance!AF218,"ERROR")))</f>
        <v>1</v>
      </c>
      <c r="E18" s="41">
        <f>IF($A$7=1,Performance!AG24,IF($A$7=2,Performance!AG121,IF($A$7=3,Performance!AG218,"ERROR")))</f>
        <v>1.0605838625866051</v>
      </c>
      <c r="F18" s="41">
        <f>IF($A$7=1,Performance!AP24,IF($A$7=2,Performance!AP121,IF($A$7=3,Performance!AP218,"ERROR")))</f>
        <v>7312.5</v>
      </c>
      <c r="G18" s="41">
        <f>IFERROR(IF($A$7=1,'[2]DT Summary'!B26/'[2]DT Summary'!$F26,IF($A$7=2,'[2]DT Summary'!H26/'[2]DT Summary'!$L26,IF($A$7=3,'[2]DT Summary'!N26/'[2]DT Summary'!$R26,"ERROR"))),0)</f>
        <v>4.1666666666666664E-2</v>
      </c>
      <c r="H18" s="41">
        <f>IFERROR(IF($A$7=1,'[2]DT Summary'!C26/'[2]DT Summary'!$F26,IF($A$7=2,'[2]DT Summary'!I26/'[2]DT Summary'!$L26,IF($A$7=3,'[2]DT Summary'!O26/'[2]DT Summary'!$R26,"ERROR"))),0)</f>
        <v>0</v>
      </c>
      <c r="I18" s="41">
        <f>IFERROR(IF($A$7=1,'[2]DT Summary'!D26/'[2]DT Summary'!$F26,IF($A$7=2,'[2]DT Summary'!J26/'[2]DT Summary'!$L26,IF($A$7=3,'[2]DT Summary'!P26/'[2]DT Summary'!$R26,"ERROR"))),0)</f>
        <v>4.1666666666666664E-2</v>
      </c>
      <c r="J18" s="41">
        <f>IFERROR(IF($A$7=1,'[2]DT Summary'!E26/'[2]DT Summary'!$F26,IF($A$7=2,'[2]DT Summary'!K26/'[2]DT Summary'!$L26,IF($A$7=3,'[2]DT Summary'!Q26/'[2]DT Summary'!$R26,"ERROR"))),0)</f>
        <v>8.3333333333333329E-2</v>
      </c>
    </row>
    <row r="19" spans="1:10" ht="15.75" x14ac:dyDescent="0.25">
      <c r="A19" s="40">
        <f t="shared" si="0"/>
        <v>44295</v>
      </c>
      <c r="B19" s="41">
        <f>IF($A$7=1,Performance!AD27,IF($A$7=2,Performance!AD124,IF($A$7=3,Performance!AD221,"ERROR")))</f>
        <v>1.2391949152542372</v>
      </c>
      <c r="C19" s="41">
        <f>IF($A$7=1,Performance!AE27,IF($A$7=2,Performance!AE124,IF($A$7=3,Performance!AE221,"ERROR")))</f>
        <v>0.78125</v>
      </c>
      <c r="D19" s="41">
        <f>IF($A$7=1,Performance!AF27,IF($A$7=2,Performance!AF124,IF($A$7=3,Performance!AF221,"ERROR")))</f>
        <v>1</v>
      </c>
      <c r="E19" s="41">
        <f>IF($A$7=1,Performance!AG27,IF($A$7=2,Performance!AG124,IF($A$7=3,Performance!AG221,"ERROR")))</f>
        <v>0.96812102754237284</v>
      </c>
      <c r="F19" s="41">
        <f>IF($A$7=1,Performance!AP27,IF($A$7=2,Performance!AP124,IF($A$7=3,Performance!AP221,"ERROR")))</f>
        <v>7652</v>
      </c>
      <c r="G19" s="41">
        <f>IFERROR(IF($A$7=1,'[2]DT Summary'!B27/'[2]DT Summary'!$F27,IF($A$7=2,'[2]DT Summary'!H27/'[2]DT Summary'!$L27,IF($A$7=3,'[2]DT Summary'!N27/'[2]DT Summary'!$R27,"ERROR"))),0)</f>
        <v>0.14583333333333334</v>
      </c>
      <c r="H19" s="41">
        <f>IFERROR(IF($A$7=1,'[2]DT Summary'!C27/'[2]DT Summary'!$F27,IF($A$7=2,'[2]DT Summary'!I27/'[2]DT Summary'!$L27,IF($A$7=3,'[2]DT Summary'!O27/'[2]DT Summary'!$R27,"ERROR"))),0)</f>
        <v>7.2916666666666671E-2</v>
      </c>
      <c r="I19" s="41">
        <f>IFERROR(IF($A$7=1,'[2]DT Summary'!D27/'[2]DT Summary'!$F27,IF($A$7=2,'[2]DT Summary'!J27/'[2]DT Summary'!$L27,IF($A$7=3,'[2]DT Summary'!P27/'[2]DT Summary'!$R27,"ERROR"))),0)</f>
        <v>0</v>
      </c>
      <c r="J19" s="41">
        <f>IFERROR(IF($A$7=1,'[2]DT Summary'!E27/'[2]DT Summary'!$F27,IF($A$7=2,'[2]DT Summary'!K27/'[2]DT Summary'!$L27,IF($A$7=3,'[2]DT Summary'!Q27/'[2]DT Summary'!$R27,"ERROR"))),0)</f>
        <v>0.21875</v>
      </c>
    </row>
    <row r="20" spans="1:10" ht="15.75" x14ac:dyDescent="0.25">
      <c r="A20" s="40">
        <f t="shared" si="0"/>
        <v>44296</v>
      </c>
      <c r="B20" s="41">
        <f>IF($A$7=1,Performance!AD30,IF($A$7=2,Performance!AD127,IF($A$7=3,Performance!AD224,"ERROR")))</f>
        <v>2.4593495934959355</v>
      </c>
      <c r="C20" s="41">
        <f>IF($A$7=1,Performance!AE30,IF($A$7=2,Performance!AE127,IF($A$7=3,Performance!AE224,"ERROR")))</f>
        <v>0.70486111111111105</v>
      </c>
      <c r="D20" s="41">
        <f>IF($A$7=1,Performance!AF30,IF($A$7=2,Performance!AF127,IF($A$7=3,Performance!AF224,"ERROR")))</f>
        <v>1</v>
      </c>
      <c r="E20" s="41">
        <f>IF($A$7=1,Performance!AG30,IF($A$7=2,Performance!AG127,IF($A$7=3,Performance!AG224,"ERROR")))</f>
        <v>1.7334998870822045</v>
      </c>
      <c r="F20" s="41">
        <f>IF($A$7=1,Performance!AP30,IF($A$7=2,Performance!AP127,IF($A$7=3,Performance!AP224,"ERROR")))</f>
        <v>9961.66</v>
      </c>
      <c r="G20" s="41">
        <f>IFERROR(IF($A$7=1,'[2]DT Summary'!B28/'[2]DT Summary'!$F28,IF($A$7=2,'[2]DT Summary'!H28/'[2]DT Summary'!$L28,IF($A$7=3,'[2]DT Summary'!N28/'[2]DT Summary'!$R28,"ERROR"))),0)</f>
        <v>1.0416666666666666E-2</v>
      </c>
      <c r="H20" s="41">
        <f>IFERROR(IF($A$7=1,'[2]DT Summary'!C28/'[2]DT Summary'!$F28,IF($A$7=2,'[2]DT Summary'!I28/'[2]DT Summary'!$L28,IF($A$7=3,'[2]DT Summary'!O28/'[2]DT Summary'!$R28,"ERROR"))),0)</f>
        <v>0.28472222222222227</v>
      </c>
      <c r="I20" s="41">
        <f>IFERROR(IF($A$7=1,'[2]DT Summary'!D28/'[2]DT Summary'!$F28,IF($A$7=2,'[2]DT Summary'!J28/'[2]DT Summary'!$L28,IF($A$7=3,'[2]DT Summary'!P28/'[2]DT Summary'!$R28,"ERROR"))),0)</f>
        <v>0</v>
      </c>
      <c r="J20" s="41">
        <f>IFERROR(IF($A$7=1,'[2]DT Summary'!E28/'[2]DT Summary'!$F28,IF($A$7=2,'[2]DT Summary'!K28/'[2]DT Summary'!$L28,IF($A$7=3,'[2]DT Summary'!Q28/'[2]DT Summary'!$R28,"ERROR"))),0)</f>
        <v>0.2951388888888889</v>
      </c>
    </row>
    <row r="21" spans="1:10" ht="15.75" x14ac:dyDescent="0.25">
      <c r="A21" s="40">
        <f t="shared" si="0"/>
        <v>44297</v>
      </c>
      <c r="B21" s="41">
        <f>IF($A$7=1,Performance!AD33,IF($A$7=2,Performance!AD130,IF($A$7=3,Performance!AD227,"ERROR")))</f>
        <v>1.5061475409836065</v>
      </c>
      <c r="C21" s="41">
        <f>IF($A$7=1,Performance!AE33,IF($A$7=2,Performance!AE130,IF($A$7=3,Performance!AE227,"ERROR")))</f>
        <v>0.98263888888888884</v>
      </c>
      <c r="D21" s="41">
        <f>IF($A$7=1,Performance!AF33,IF($A$7=2,Performance!AF130,IF($A$7=3,Performance!AF227,"ERROR")))</f>
        <v>1</v>
      </c>
      <c r="E21" s="41">
        <f>IF($A$7=1,Performance!AG33,IF($A$7=2,Performance!AG130,IF($A$7=3,Performance!AG227,"ERROR")))</f>
        <v>1.4799991461748632</v>
      </c>
      <c r="F21" s="41">
        <f>IF($A$7=1,Performance!AP33,IF($A$7=2,Performance!AP130,IF($A$7=3,Performance!AP227,"ERROR")))</f>
        <v>12904.77</v>
      </c>
      <c r="G21" s="41">
        <f>IFERROR(IF($A$7=1,'[2]DT Summary'!B29/'[2]DT Summary'!$F29,IF($A$7=2,'[2]DT Summary'!H29/'[2]DT Summary'!$L29,IF($A$7=3,'[2]DT Summary'!N29/'[2]DT Summary'!$R29,"ERROR"))),0)</f>
        <v>1.7361111111111112E-2</v>
      </c>
      <c r="H21" s="41">
        <f>IFERROR(IF($A$7=1,'[2]DT Summary'!C29/'[2]DT Summary'!$F29,IF($A$7=2,'[2]DT Summary'!I29/'[2]DT Summary'!$L29,IF($A$7=3,'[2]DT Summary'!O29/'[2]DT Summary'!$R29,"ERROR"))),0)</f>
        <v>0</v>
      </c>
      <c r="I21" s="41">
        <f>IFERROR(IF($A$7=1,'[2]DT Summary'!D29/'[2]DT Summary'!$F29,IF($A$7=2,'[2]DT Summary'!J29/'[2]DT Summary'!$L29,IF($A$7=3,'[2]DT Summary'!P29/'[2]DT Summary'!$R29,"ERROR"))),0)</f>
        <v>0</v>
      </c>
      <c r="J21" s="41">
        <f>IFERROR(IF($A$7=1,'[2]DT Summary'!E29/'[2]DT Summary'!$F29,IF($A$7=2,'[2]DT Summary'!K29/'[2]DT Summary'!$L29,IF($A$7=3,'[2]DT Summary'!Q29/'[2]DT Summary'!$R29,"ERROR"))),0)</f>
        <v>1.7361111111111112E-2</v>
      </c>
    </row>
    <row r="22" spans="1:10" ht="15.75" x14ac:dyDescent="0.25">
      <c r="A22" s="40">
        <f t="shared" si="0"/>
        <v>44298</v>
      </c>
      <c r="B22" s="41">
        <f>IF($A$7=1,Performance!AD36,IF($A$7=2,Performance!AD133,IF($A$7=3,Performance!AD230,"ERROR")))</f>
        <v>0.96137521222410871</v>
      </c>
      <c r="C22" s="41">
        <f>IF($A$7=1,Performance!AE36,IF($A$7=2,Performance!AE133,IF($A$7=3,Performance!AE230,"ERROR")))</f>
        <v>0.86111111111111116</v>
      </c>
      <c r="D22" s="41">
        <f>IF($A$7=1,Performance!AF36,IF($A$7=2,Performance!AF133,IF($A$7=3,Performance!AF230,"ERROR")))</f>
        <v>1</v>
      </c>
      <c r="E22" s="41">
        <f>IF($A$7=1,Performance!AG36,IF($A$7=2,Performance!AG133,IF($A$7=3,Performance!AG230,"ERROR")))</f>
        <v>0.82785087719298256</v>
      </c>
      <c r="F22" s="41">
        <f>IF($A$7=1,Performance!AP36,IF($A$7=2,Performance!AP133,IF($A$7=3,Performance!AP230,"ERROR")))</f>
        <v>5441.9</v>
      </c>
      <c r="G22" s="41">
        <f>IFERROR(IF($A$7=1,'[2]DT Summary'!B30/'[2]DT Summary'!$F30,IF($A$7=2,'[2]DT Summary'!H30/'[2]DT Summary'!$L30,IF($A$7=3,'[2]DT Summary'!N30/'[2]DT Summary'!$R30,"ERROR"))),0)</f>
        <v>0</v>
      </c>
      <c r="H22" s="41">
        <f>IFERROR(IF($A$7=1,'[2]DT Summary'!C30/'[2]DT Summary'!$F30,IF($A$7=2,'[2]DT Summary'!I30/'[2]DT Summary'!$L30,IF($A$7=3,'[2]DT Summary'!O30/'[2]DT Summary'!$R30,"ERROR"))),0)</f>
        <v>0.13888888888888887</v>
      </c>
      <c r="I22" s="41">
        <f>IFERROR(IF($A$7=1,'[2]DT Summary'!D30/'[2]DT Summary'!$F30,IF($A$7=2,'[2]DT Summary'!J30/'[2]DT Summary'!$L30,IF($A$7=3,'[2]DT Summary'!P30/'[2]DT Summary'!$R30,"ERROR"))),0)</f>
        <v>0</v>
      </c>
      <c r="J22" s="41">
        <f>IFERROR(IF($A$7=1,'[2]DT Summary'!E30/'[2]DT Summary'!$F30,IF($A$7=2,'[2]DT Summary'!K30/'[2]DT Summary'!$L30,IF($A$7=3,'[2]DT Summary'!Q30/'[2]DT Summary'!$R30,"ERROR"))),0)</f>
        <v>0.13888888888888887</v>
      </c>
    </row>
    <row r="23" spans="1:10" ht="15.75" x14ac:dyDescent="0.25">
      <c r="A23" s="40">
        <f t="shared" si="0"/>
        <v>44299</v>
      </c>
      <c r="B23" s="41">
        <f>IF($A$7=1,Performance!AD39,IF($A$7=2,Performance!AD136,IF($A$7=3,Performance!AD233,"ERROR")))</f>
        <v>0.97887323943661975</v>
      </c>
      <c r="C23" s="41">
        <f>IF($A$7=1,Performance!AE39,IF($A$7=2,Performance!AE136,IF($A$7=3,Performance!AE233,"ERROR")))</f>
        <v>1</v>
      </c>
      <c r="D23" s="41">
        <f>IF($A$7=1,Performance!AF39,IF($A$7=2,Performance!AF136,IF($A$7=3,Performance!AF233,"ERROR")))</f>
        <v>1</v>
      </c>
      <c r="E23" s="41">
        <f>IF($A$7=1,Performance!AG39,IF($A$7=2,Performance!AG136,IF($A$7=3,Performance!AG233,"ERROR")))</f>
        <v>0.97887323943661975</v>
      </c>
      <c r="F23" s="41">
        <f>IF($A$7=1,Performance!AP39,IF($A$7=2,Performance!AP136,IF($A$7=3,Performance!AP233,"ERROR")))</f>
        <v>7495.3</v>
      </c>
      <c r="G23" s="41">
        <f>IFERROR(IF($A$7=1,'[2]DT Summary'!B31/'[2]DT Summary'!$F31,IF($A$7=2,'[2]DT Summary'!H31/'[2]DT Summary'!$L31,IF($A$7=3,'[2]DT Summary'!N31/'[2]DT Summary'!$R31,"ERROR"))),0)</f>
        <v>0</v>
      </c>
      <c r="H23" s="41">
        <f>IFERROR(IF($A$7=1,'[2]DT Summary'!C31/'[2]DT Summary'!$F31,IF($A$7=2,'[2]DT Summary'!I31/'[2]DT Summary'!$L31,IF($A$7=3,'[2]DT Summary'!O31/'[2]DT Summary'!$R31,"ERROR"))),0)</f>
        <v>0</v>
      </c>
      <c r="I23" s="41">
        <f>IFERROR(IF($A$7=1,'[2]DT Summary'!D31/'[2]DT Summary'!$F31,IF($A$7=2,'[2]DT Summary'!J31/'[2]DT Summary'!$L31,IF($A$7=3,'[2]DT Summary'!P31/'[2]DT Summary'!$R31,"ERROR"))),0)</f>
        <v>0</v>
      </c>
      <c r="J23" s="41">
        <f>IFERROR(IF($A$7=1,'[2]DT Summary'!E31/'[2]DT Summary'!$F31,IF($A$7=2,'[2]DT Summary'!K31/'[2]DT Summary'!$L31,IF($A$7=3,'[2]DT Summary'!Q31/'[2]DT Summary'!$R31,"ERROR"))),0)</f>
        <v>0</v>
      </c>
    </row>
    <row r="24" spans="1:10" ht="15.75" x14ac:dyDescent="0.25">
      <c r="A24" s="40">
        <f t="shared" si="0"/>
        <v>44300</v>
      </c>
      <c r="B24" s="41">
        <f>IF($A$7=1,Performance!AD42,IF($A$7=2,Performance!AD139,IF($A$7=3,Performance!AD236,"ERROR")))</f>
        <v>1.0274439102564104</v>
      </c>
      <c r="C24" s="41">
        <f>IF($A$7=1,Performance!AE42,IF($A$7=2,Performance!AE139,IF($A$7=3,Performance!AE236,"ERROR")))</f>
        <v>0.89930555555555547</v>
      </c>
      <c r="D24" s="41">
        <f>IF($A$7=1,Performance!AF42,IF($A$7=2,Performance!AF139,IF($A$7=3,Performance!AF236,"ERROR")))</f>
        <v>1</v>
      </c>
      <c r="E24" s="41">
        <f>IF($A$7=1,Performance!AG42,IF($A$7=2,Performance!AG139,IF($A$7=3,Performance!AG236,"ERROR")))</f>
        <v>0.92398601651531342</v>
      </c>
      <c r="F24" s="41">
        <f>IF($A$7=1,Performance!AP42,IF($A$7=2,Performance!AP139,IF($A$7=3,Performance!AP236,"ERROR")))</f>
        <v>6567</v>
      </c>
      <c r="G24" s="41">
        <f>IFERROR(IF($A$7=1,'[2]DT Summary'!B32/'[2]DT Summary'!$F32,IF($A$7=2,'[2]DT Summary'!H32/'[2]DT Summary'!$L32,IF($A$7=3,'[2]DT Summary'!N32/'[2]DT Summary'!$R32,"ERROR"))),0)</f>
        <v>5.9027777777777783E-2</v>
      </c>
      <c r="H24" s="41">
        <f>IFERROR(IF($A$7=1,'[2]DT Summary'!C32/'[2]DT Summary'!$F32,IF($A$7=2,'[2]DT Summary'!I32/'[2]DT Summary'!$L32,IF($A$7=3,'[2]DT Summary'!O32/'[2]DT Summary'!$R32,"ERROR"))),0)</f>
        <v>4.1666666666666664E-2</v>
      </c>
      <c r="I24" s="41">
        <f>IFERROR(IF($A$7=1,'[2]DT Summary'!D32/'[2]DT Summary'!$F32,IF($A$7=2,'[2]DT Summary'!J32/'[2]DT Summary'!$L32,IF($A$7=3,'[2]DT Summary'!P32/'[2]DT Summary'!$R32,"ERROR"))),0)</f>
        <v>0</v>
      </c>
      <c r="J24" s="41">
        <f>IFERROR(IF($A$7=1,'[2]DT Summary'!E32/'[2]DT Summary'!$F32,IF($A$7=2,'[2]DT Summary'!K32/'[2]DT Summary'!$L32,IF($A$7=3,'[2]DT Summary'!Q32/'[2]DT Summary'!$R32,"ERROR"))),0)</f>
        <v>0.10069444444444446</v>
      </c>
    </row>
    <row r="25" spans="1:10" ht="15.75" x14ac:dyDescent="0.25">
      <c r="A25" s="40">
        <f t="shared" si="0"/>
        <v>44301</v>
      </c>
      <c r="B25" s="41">
        <f>IF($A$7=1,Performance!AD45,IF($A$7=2,Performance!AD142,IF($A$7=3,Performance!AD239,"ERROR")))</f>
        <v>0.98327464788732399</v>
      </c>
      <c r="C25" s="41">
        <f>IF($A$7=1,Performance!AE45,IF($A$7=2,Performance!AE142,IF($A$7=3,Performance!AE239,"ERROR")))</f>
        <v>1</v>
      </c>
      <c r="D25" s="41">
        <f>IF($A$7=1,Performance!AF45,IF($A$7=2,Performance!AF142,IF($A$7=3,Performance!AF239,"ERROR")))</f>
        <v>1</v>
      </c>
      <c r="E25" s="41">
        <f>IF($A$7=1,Performance!AG45,IF($A$7=2,Performance!AG142,IF($A$7=3,Performance!AG239,"ERROR")))</f>
        <v>0.98327464788732399</v>
      </c>
      <c r="F25" s="41">
        <f>IF($A$7=1,Performance!AP45,IF($A$7=2,Performance!AP142,IF($A$7=3,Performance!AP239,"ERROR")))</f>
        <v>5669.2000000000007</v>
      </c>
      <c r="G25" s="41">
        <f>IFERROR(IF($A$7=1,'[2]DT Summary'!B33/'[2]DT Summary'!$F33,IF($A$7=2,'[2]DT Summary'!H33/'[2]DT Summary'!$L33,IF($A$7=3,'[2]DT Summary'!N33/'[2]DT Summary'!$R33,"ERROR"))),0)</f>
        <v>0</v>
      </c>
      <c r="H25" s="41">
        <f>IFERROR(IF($A$7=1,'[2]DT Summary'!C33/'[2]DT Summary'!$F33,IF($A$7=2,'[2]DT Summary'!I33/'[2]DT Summary'!$L33,IF($A$7=3,'[2]DT Summary'!O33/'[2]DT Summary'!$R33,"ERROR"))),0)</f>
        <v>0</v>
      </c>
      <c r="I25" s="41">
        <f>IFERROR(IF($A$7=1,'[2]DT Summary'!D33/'[2]DT Summary'!$F33,IF($A$7=2,'[2]DT Summary'!J33/'[2]DT Summary'!$L33,IF($A$7=3,'[2]DT Summary'!P33/'[2]DT Summary'!$R33,"ERROR"))),0)</f>
        <v>0</v>
      </c>
      <c r="J25" s="41">
        <f>IFERROR(IF($A$7=1,'[2]DT Summary'!E33/'[2]DT Summary'!$F33,IF($A$7=2,'[2]DT Summary'!K33/'[2]DT Summary'!$L33,IF($A$7=3,'[2]DT Summary'!Q33/'[2]DT Summary'!$R33,"ERROR"))),0)</f>
        <v>0</v>
      </c>
    </row>
    <row r="26" spans="1:10" ht="15.75" x14ac:dyDescent="0.25">
      <c r="A26" s="40">
        <f t="shared" si="0"/>
        <v>44302</v>
      </c>
      <c r="B26" s="41">
        <f>IF($A$7=1,Performance!AD48,IF($A$7=2,Performance!AD145,IF($A$7=3,Performance!AD242,"ERROR")))</f>
        <v>0.79716193656093493</v>
      </c>
      <c r="C26" s="41">
        <f>IF($A$7=1,Performance!AE48,IF($A$7=2,Performance!AE145,IF($A$7=3,Performance!AE242,"ERROR")))</f>
        <v>0.89583333333333337</v>
      </c>
      <c r="D26" s="41">
        <f>IF($A$7=1,Performance!AF48,IF($A$7=2,Performance!AF145,IF($A$7=3,Performance!AF242,"ERROR")))</f>
        <v>1</v>
      </c>
      <c r="E26" s="41">
        <f>IF($A$7=1,Performance!AG48,IF($A$7=2,Performance!AG145,IF($A$7=3,Performance!AG242,"ERROR")))</f>
        <v>0.71412423483583753</v>
      </c>
      <c r="F26" s="41">
        <f>IF($A$7=1,Performance!AP48,IF($A$7=2,Performance!AP145,IF($A$7=3,Performance!AP242,"ERROR")))</f>
        <v>3688.48</v>
      </c>
      <c r="G26" s="41">
        <f>IFERROR(IF($A$7=1,'[2]DT Summary'!B34/'[2]DT Summary'!$F34,IF($A$7=2,'[2]DT Summary'!H34/'[2]DT Summary'!$L34,IF($A$7=3,'[2]DT Summary'!N34/'[2]DT Summary'!$R34,"ERROR"))),0)</f>
        <v>3.125E-2</v>
      </c>
      <c r="H26" s="41">
        <f>IFERROR(IF($A$7=1,'[2]DT Summary'!C34/'[2]DT Summary'!$F34,IF($A$7=2,'[2]DT Summary'!I34/'[2]DT Summary'!$L34,IF($A$7=3,'[2]DT Summary'!O34/'[2]DT Summary'!$R34,"ERROR"))),0)</f>
        <v>7.2916666666666671E-2</v>
      </c>
      <c r="I26" s="41">
        <f>IFERROR(IF($A$7=1,'[2]DT Summary'!D34/'[2]DT Summary'!$F34,IF($A$7=2,'[2]DT Summary'!J34/'[2]DT Summary'!$L34,IF($A$7=3,'[2]DT Summary'!P34/'[2]DT Summary'!$R34,"ERROR"))),0)</f>
        <v>0</v>
      </c>
      <c r="J26" s="41">
        <f>IFERROR(IF($A$7=1,'[2]DT Summary'!E34/'[2]DT Summary'!$F34,IF($A$7=2,'[2]DT Summary'!K34/'[2]DT Summary'!$L34,IF($A$7=3,'[2]DT Summary'!Q34/'[2]DT Summary'!$R34,"ERROR"))),0)</f>
        <v>0.10416666666666667</v>
      </c>
    </row>
    <row r="27" spans="1:10" ht="15.75" x14ac:dyDescent="0.25">
      <c r="A27" s="40">
        <f t="shared" si="0"/>
        <v>44303</v>
      </c>
      <c r="B27" s="41">
        <f>IF($A$7=1,Performance!AD51,IF($A$7=2,Performance!AD148,IF($A$7=3,Performance!AD245,"ERROR")))</f>
        <v>0.69057642487046633</v>
      </c>
      <c r="C27" s="41">
        <f>IF($A$7=1,Performance!AE51,IF($A$7=2,Performance!AE148,IF($A$7=3,Performance!AE245,"ERROR")))</f>
        <v>0.93402777777777779</v>
      </c>
      <c r="D27" s="41">
        <f>IF($A$7=1,Performance!AF51,IF($A$7=2,Performance!AF148,IF($A$7=3,Performance!AF245,"ERROR")))</f>
        <v>1</v>
      </c>
      <c r="E27" s="41">
        <f>IF($A$7=1,Performance!AG51,IF($A$7=2,Performance!AG148,IF($A$7=3,Performance!AG245,"ERROR")))</f>
        <v>0.64501756350748418</v>
      </c>
      <c r="F27" s="41">
        <f>IF($A$7=1,Performance!AP51,IF($A$7=2,Performance!AP148,IF($A$7=3,Performance!AP245,"ERROR")))</f>
        <v>6326.8</v>
      </c>
      <c r="G27" s="41">
        <f>IFERROR(IF($A$7=1,'[2]DT Summary'!B35/'[2]DT Summary'!$F35,IF($A$7=2,'[2]DT Summary'!H35/'[2]DT Summary'!$L35,IF($A$7=3,'[2]DT Summary'!N35/'[2]DT Summary'!$R35,"ERROR"))),0)</f>
        <v>0</v>
      </c>
      <c r="H27" s="41">
        <f>IFERROR(IF($A$7=1,'[2]DT Summary'!C35/'[2]DT Summary'!$F35,IF($A$7=2,'[2]DT Summary'!I35/'[2]DT Summary'!$L35,IF($A$7=3,'[2]DT Summary'!O35/'[2]DT Summary'!$R35,"ERROR"))),0)</f>
        <v>6.5972222222222224E-2</v>
      </c>
      <c r="I27" s="41">
        <f>IFERROR(IF($A$7=1,'[2]DT Summary'!D35/'[2]DT Summary'!$F35,IF($A$7=2,'[2]DT Summary'!J35/'[2]DT Summary'!$L35,IF($A$7=3,'[2]DT Summary'!P35/'[2]DT Summary'!$R35,"ERROR"))),0)</f>
        <v>0</v>
      </c>
      <c r="J27" s="41">
        <f>IFERROR(IF($A$7=1,'[2]DT Summary'!E35/'[2]DT Summary'!$F35,IF($A$7=2,'[2]DT Summary'!K35/'[2]DT Summary'!$L35,IF($A$7=3,'[2]DT Summary'!Q35/'[2]DT Summary'!$R35,"ERROR"))),0)</f>
        <v>6.5972222222222224E-2</v>
      </c>
    </row>
    <row r="28" spans="1:10" ht="15.75" x14ac:dyDescent="0.25">
      <c r="A28" s="40">
        <f t="shared" si="0"/>
        <v>44304</v>
      </c>
      <c r="B28" s="41">
        <f>IF($A$7=1,Performance!AD54,IF($A$7=2,Performance!AD151,IF($A$7=3,Performance!AD248,"ERROR")))</f>
        <v>1.098238747553816</v>
      </c>
      <c r="C28" s="41">
        <f>IF($A$7=1,Performance!AE54,IF($A$7=2,Performance!AE151,IF($A$7=3,Performance!AE248,"ERROR")))</f>
        <v>0.90277777777777779</v>
      </c>
      <c r="D28" s="41">
        <f>IF($A$7=1,Performance!AF54,IF($A$7=2,Performance!AF151,IF($A$7=3,Performance!AF248,"ERROR")))</f>
        <v>1</v>
      </c>
      <c r="E28" s="41">
        <f>IF($A$7=1,Performance!AG54,IF($A$7=2,Performance!AG151,IF($A$7=3,Performance!AG248,"ERROR")))</f>
        <v>0.99146553598608389</v>
      </c>
      <c r="F28" s="41">
        <f>IF($A$7=1,Performance!AP54,IF($A$7=2,Performance!AP151,IF($A$7=3,Performance!AP248,"ERROR")))</f>
        <v>7598.0999999999995</v>
      </c>
      <c r="G28" s="41">
        <f>IFERROR(IF($A$7=1,'[2]DT Summary'!B36/'[2]DT Summary'!$F36,IF($A$7=2,'[2]DT Summary'!H36/'[2]DT Summary'!$L36,IF($A$7=3,'[2]DT Summary'!N36/'[2]DT Summary'!$R36,"ERROR"))),0)</f>
        <v>0</v>
      </c>
      <c r="H28" s="41">
        <f>IFERROR(IF($A$7=1,'[2]DT Summary'!C36/'[2]DT Summary'!$F36,IF($A$7=2,'[2]DT Summary'!I36/'[2]DT Summary'!$L36,IF($A$7=3,'[2]DT Summary'!O36/'[2]DT Summary'!$R36,"ERROR"))),0)</f>
        <v>9.7222222222222224E-2</v>
      </c>
      <c r="I28" s="41">
        <f>IFERROR(IF($A$7=1,'[2]DT Summary'!D36/'[2]DT Summary'!$F36,IF($A$7=2,'[2]DT Summary'!J36/'[2]DT Summary'!$L36,IF($A$7=3,'[2]DT Summary'!P36/'[2]DT Summary'!$R36,"ERROR"))),0)</f>
        <v>0</v>
      </c>
      <c r="J28" s="41">
        <f>IFERROR(IF($A$7=1,'[2]DT Summary'!E36/'[2]DT Summary'!$F36,IF($A$7=2,'[2]DT Summary'!K36/'[2]DT Summary'!$L36,IF($A$7=3,'[2]DT Summary'!Q36/'[2]DT Summary'!$R36,"ERROR"))),0)</f>
        <v>9.7222222222222224E-2</v>
      </c>
    </row>
    <row r="29" spans="1:10" ht="15.75" x14ac:dyDescent="0.25">
      <c r="A29" s="40">
        <f t="shared" si="0"/>
        <v>44305</v>
      </c>
      <c r="B29" s="41">
        <f>IF($A$7=1,Performance!AD57,IF($A$7=2,Performance!AD154,IF($A$7=3,Performance!AD251,"ERROR")))</f>
        <v>0.86791839916839919</v>
      </c>
      <c r="C29" s="41">
        <f>IF($A$7=1,Performance!AE57,IF($A$7=2,Performance!AE154,IF($A$7=3,Performance!AE251,"ERROR")))</f>
        <v>0.8125</v>
      </c>
      <c r="D29" s="41">
        <f>IF($A$7=1,Performance!AF57,IF($A$7=2,Performance!AF154,IF($A$7=3,Performance!AF251,"ERROR")))</f>
        <v>1</v>
      </c>
      <c r="E29" s="41">
        <f>IF($A$7=1,Performance!AG57,IF($A$7=2,Performance!AG154,IF($A$7=3,Performance!AG251,"ERROR")))</f>
        <v>0.70518369932432434</v>
      </c>
      <c r="F29" s="41">
        <f>IF($A$7=1,Performance!AP57,IF($A$7=2,Performance!AP154,IF($A$7=3,Performance!AP251,"ERROR")))</f>
        <v>3999.3770000000004</v>
      </c>
      <c r="G29" s="41">
        <f>IFERROR(IF($A$7=1,'[2]DT Summary'!B37/'[2]DT Summary'!$F37,IF($A$7=2,'[2]DT Summary'!H37/'[2]DT Summary'!$L37,IF($A$7=3,'[2]DT Summary'!N37/'[2]DT Summary'!$R37,"ERROR"))),0)</f>
        <v>6.9444444444444448E-2</v>
      </c>
      <c r="H29" s="41">
        <f>IFERROR(IF($A$7=1,'[2]DT Summary'!C37/'[2]DT Summary'!$F37,IF($A$7=2,'[2]DT Summary'!I37/'[2]DT Summary'!$L37,IF($A$7=3,'[2]DT Summary'!O37/'[2]DT Summary'!$R37,"ERROR"))),0)</f>
        <v>0.11805555555555557</v>
      </c>
      <c r="I29" s="41">
        <f>IFERROR(IF($A$7=1,'[2]DT Summary'!D37/'[2]DT Summary'!$F37,IF($A$7=2,'[2]DT Summary'!J37/'[2]DT Summary'!$L37,IF($A$7=3,'[2]DT Summary'!P37/'[2]DT Summary'!$R37,"ERROR"))),0)</f>
        <v>0</v>
      </c>
      <c r="J29" s="41">
        <f>IFERROR(IF($A$7=1,'[2]DT Summary'!E37/'[2]DT Summary'!$F37,IF($A$7=2,'[2]DT Summary'!K37/'[2]DT Summary'!$L37,IF($A$7=3,'[2]DT Summary'!Q37/'[2]DT Summary'!$R37,"ERROR"))),0)</f>
        <v>0.1875</v>
      </c>
    </row>
    <row r="30" spans="1:10" ht="15.75" x14ac:dyDescent="0.25">
      <c r="A30" s="40">
        <f t="shared" si="0"/>
        <v>44306</v>
      </c>
      <c r="B30" s="41">
        <f>IF($A$7=1,Performance!AD60,IF($A$7=2,Performance!AD157,IF($A$7=3,Performance!AD254,"ERROR")))</f>
        <v>0.64732999999999996</v>
      </c>
      <c r="C30" s="41">
        <f>IF($A$7=1,Performance!AE60,IF($A$7=2,Performance!AE157,IF($A$7=3,Performance!AE254,"ERROR")))</f>
        <v>0.92708333333333337</v>
      </c>
      <c r="D30" s="41">
        <f>IF($A$7=1,Performance!AF60,IF($A$7=2,Performance!AF157,IF($A$7=3,Performance!AF254,"ERROR")))</f>
        <v>1</v>
      </c>
      <c r="E30" s="41">
        <f>IF($A$7=1,Performance!AG60,IF($A$7=2,Performance!AG157,IF($A$7=3,Performance!AG254,"ERROR")))</f>
        <v>0.60012885416666661</v>
      </c>
      <c r="F30" s="41">
        <f>IF($A$7=1,Performance!AP60,IF($A$7=2,Performance!AP157,IF($A$7=3,Performance!AP254,"ERROR")))</f>
        <v>5347</v>
      </c>
      <c r="G30" s="41">
        <f>IFERROR(IF($A$7=1,'[2]DT Summary'!B38/'[2]DT Summary'!$F38,IF($A$7=2,'[2]DT Summary'!H38/'[2]DT Summary'!$L38,IF($A$7=3,'[2]DT Summary'!N38/'[2]DT Summary'!$R38,"ERROR"))),0)</f>
        <v>7.2916666666666671E-2</v>
      </c>
      <c r="H30" s="41">
        <f>IFERROR(IF($A$7=1,'[2]DT Summary'!C38/'[2]DT Summary'!$F38,IF($A$7=2,'[2]DT Summary'!I38/'[2]DT Summary'!$L38,IF($A$7=3,'[2]DT Summary'!O38/'[2]DT Summary'!$R38,"ERROR"))),0)</f>
        <v>0</v>
      </c>
      <c r="I30" s="41">
        <f>IFERROR(IF($A$7=1,'[2]DT Summary'!D38/'[2]DT Summary'!$F38,IF($A$7=2,'[2]DT Summary'!J38/'[2]DT Summary'!$L38,IF($A$7=3,'[2]DT Summary'!P38/'[2]DT Summary'!$R38,"ERROR"))),0)</f>
        <v>0</v>
      </c>
      <c r="J30" s="41">
        <f>IFERROR(IF($A$7=1,'[2]DT Summary'!E38/'[2]DT Summary'!$F38,IF($A$7=2,'[2]DT Summary'!K38/'[2]DT Summary'!$L38,IF($A$7=3,'[2]DT Summary'!Q38/'[2]DT Summary'!$R38,"ERROR"))),0)</f>
        <v>7.2916666666666671E-2</v>
      </c>
    </row>
    <row r="31" spans="1:10" ht="15.75" x14ac:dyDescent="0.25">
      <c r="A31" s="40">
        <f t="shared" ref="A31:A41" si="1">A30+1</f>
        <v>44307</v>
      </c>
      <c r="B31" s="41">
        <f>IF($A$7=1,Performance!AD63,IF($A$7=2,Performance!AD160,IF($A$7=3,Performance!AD257,"ERROR")))</f>
        <v>1.0343999003984063</v>
      </c>
      <c r="C31" s="41">
        <f>IF($A$7=1,Performance!AE63,IF($A$7=2,Performance!AE160,IF($A$7=3,Performance!AE257,"ERROR")))</f>
        <v>0.96527777777777779</v>
      </c>
      <c r="D31" s="41">
        <f>IF($A$7=1,Performance!AF63,IF($A$7=2,Performance!AF160,IF($A$7=3,Performance!AF257,"ERROR")))</f>
        <v>1</v>
      </c>
      <c r="E31" s="41">
        <f>IF($A$7=1,Performance!AG63,IF($A$7=2,Performance!AG160,IF($A$7=3,Performance!AG257,"ERROR")))</f>
        <v>0.99848323719012833</v>
      </c>
      <c r="F31" s="41">
        <f>IF($A$7=1,Performance!AP63,IF($A$7=2,Performance!AP160,IF($A$7=3,Performance!AP257,"ERROR")))</f>
        <v>7231</v>
      </c>
      <c r="G31" s="41">
        <f>IFERROR(IF($A$7=1,'[2]DT Summary'!B39/'[2]DT Summary'!$F39,IF($A$7=2,'[2]DT Summary'!H39/'[2]DT Summary'!$L39,IF($A$7=3,'[2]DT Summary'!N39/'[2]DT Summary'!$R39,"ERROR"))),0)</f>
        <v>3.4722222222222224E-2</v>
      </c>
      <c r="H31" s="41">
        <f>IFERROR(IF($A$7=1,'[2]DT Summary'!C39/'[2]DT Summary'!$F39,IF($A$7=2,'[2]DT Summary'!I39/'[2]DT Summary'!$L39,IF($A$7=3,'[2]DT Summary'!O39/'[2]DT Summary'!$R39,"ERROR"))),0)</f>
        <v>0</v>
      </c>
      <c r="I31" s="41">
        <f>IFERROR(IF($A$7=1,'[2]DT Summary'!D39/'[2]DT Summary'!$F39,IF($A$7=2,'[2]DT Summary'!J39/'[2]DT Summary'!$L39,IF($A$7=3,'[2]DT Summary'!P39/'[2]DT Summary'!$R39,"ERROR"))),0)</f>
        <v>0</v>
      </c>
      <c r="J31" s="41">
        <f>IFERROR(IF($A$7=1,'[2]DT Summary'!E39/'[2]DT Summary'!$F39,IF($A$7=2,'[2]DT Summary'!K39/'[2]DT Summary'!$L39,IF($A$7=3,'[2]DT Summary'!Q39/'[2]DT Summary'!$R39,"ERROR"))),0)</f>
        <v>3.4722222222222224E-2</v>
      </c>
    </row>
    <row r="32" spans="1:10" ht="15.75" x14ac:dyDescent="0.25">
      <c r="A32" s="40">
        <f t="shared" si="1"/>
        <v>44308</v>
      </c>
      <c r="B32" s="41">
        <f>IF($A$7=1,Performance!AD66,IF($A$7=2,Performance!AD163,IF($A$7=3,Performance!AD260,"ERROR")))</f>
        <v>0.9375</v>
      </c>
      <c r="C32" s="41">
        <f>IF($A$7=1,Performance!AE66,IF($A$7=2,Performance!AE163,IF($A$7=3,Performance!AE260,"ERROR")))</f>
        <v>0.85763888888888884</v>
      </c>
      <c r="D32" s="41">
        <f>IF($A$7=1,Performance!AF66,IF($A$7=2,Performance!AF163,IF($A$7=3,Performance!AF260,"ERROR")))</f>
        <v>1</v>
      </c>
      <c r="E32" s="41">
        <f>IF($A$7=1,Performance!AG66,IF($A$7=2,Performance!AG163,IF($A$7=3,Performance!AG260,"ERROR")))</f>
        <v>0.80403645833333326</v>
      </c>
      <c r="F32" s="41">
        <f>IF($A$7=1,Performance!AP66,IF($A$7=2,Performance!AP163,IF($A$7=3,Performance!AP260,"ERROR")))</f>
        <v>3810.48</v>
      </c>
      <c r="G32" s="41">
        <f>IFERROR(IF($A$7=1,'[2]DT Summary'!B40/'[2]DT Summary'!$F40,IF($A$7=2,'[2]DT Summary'!H40/'[2]DT Summary'!$L40,IF($A$7=3,'[2]DT Summary'!N40/'[2]DT Summary'!$R40,"ERROR"))),0)</f>
        <v>5.9027777777777783E-2</v>
      </c>
      <c r="H32" s="41">
        <f>IFERROR(IF($A$7=1,'[2]DT Summary'!C40/'[2]DT Summary'!$F40,IF($A$7=2,'[2]DT Summary'!I40/'[2]DT Summary'!$L40,IF($A$7=3,'[2]DT Summary'!O40/'[2]DT Summary'!$R40,"ERROR"))),0)</f>
        <v>8.3333333333333329E-2</v>
      </c>
      <c r="I32" s="41">
        <f>IFERROR(IF($A$7=1,'[2]DT Summary'!D40/'[2]DT Summary'!$F40,IF($A$7=2,'[2]DT Summary'!J40/'[2]DT Summary'!$L40,IF($A$7=3,'[2]DT Summary'!P40/'[2]DT Summary'!$R40,"ERROR"))),0)</f>
        <v>0</v>
      </c>
      <c r="J32" s="41">
        <f>IFERROR(IF($A$7=1,'[2]DT Summary'!E40/'[2]DT Summary'!$F40,IF($A$7=2,'[2]DT Summary'!K40/'[2]DT Summary'!$L40,IF($A$7=3,'[2]DT Summary'!Q40/'[2]DT Summary'!$R40,"ERROR"))),0)</f>
        <v>0.14236111111111113</v>
      </c>
    </row>
    <row r="33" spans="1:10" ht="15.75" x14ac:dyDescent="0.25">
      <c r="A33" s="40">
        <f t="shared" si="1"/>
        <v>44309</v>
      </c>
      <c r="B33" s="41">
        <f>IF($A$7=1,Performance!AD69,IF($A$7=2,Performance!AD166,IF($A$7=3,Performance!AD263,"ERROR")))</f>
        <v>0.87780477031802118</v>
      </c>
      <c r="C33" s="41">
        <f>IF($A$7=1,Performance!AE69,IF($A$7=2,Performance!AE166,IF($A$7=3,Performance!AE263,"ERROR")))</f>
        <v>0.96875</v>
      </c>
      <c r="D33" s="41">
        <f>IF($A$7=1,Performance!AF69,IF($A$7=2,Performance!AF166,IF($A$7=3,Performance!AF263,"ERROR")))</f>
        <v>1</v>
      </c>
      <c r="E33" s="41">
        <f>IF($A$7=1,Performance!AG69,IF($A$7=2,Performance!AG166,IF($A$7=3,Performance!AG263,"ERROR")))</f>
        <v>0.85037337124558299</v>
      </c>
      <c r="F33" s="41">
        <f>IF($A$7=1,Performance!AP69,IF($A$7=2,Performance!AP166,IF($A$7=3,Performance!AP263,"ERROR")))</f>
        <v>6304.9</v>
      </c>
      <c r="G33" s="41">
        <f>IFERROR(IF($A$7=1,'[2]DT Summary'!B41/'[2]DT Summary'!$F41,IF($A$7=2,'[2]DT Summary'!H41/'[2]DT Summary'!$L41,IF($A$7=3,'[2]DT Summary'!N41/'[2]DT Summary'!$R41,"ERROR"))),0)</f>
        <v>0</v>
      </c>
      <c r="H33" s="41">
        <f>IFERROR(IF($A$7=1,'[2]DT Summary'!C41/'[2]DT Summary'!$F41,IF($A$7=2,'[2]DT Summary'!I41/'[2]DT Summary'!$L41,IF($A$7=3,'[2]DT Summary'!O41/'[2]DT Summary'!$R41,"ERROR"))),0)</f>
        <v>3.125E-2</v>
      </c>
      <c r="I33" s="41">
        <f>IFERROR(IF($A$7=1,'[2]DT Summary'!D41/'[2]DT Summary'!$F41,IF($A$7=2,'[2]DT Summary'!J41/'[2]DT Summary'!$L41,IF($A$7=3,'[2]DT Summary'!P41/'[2]DT Summary'!$R41,"ERROR"))),0)</f>
        <v>0</v>
      </c>
      <c r="J33" s="41">
        <f>IFERROR(IF($A$7=1,'[2]DT Summary'!E41/'[2]DT Summary'!$F41,IF($A$7=2,'[2]DT Summary'!K41/'[2]DT Summary'!$L41,IF($A$7=3,'[2]DT Summary'!Q41/'[2]DT Summary'!$R41,"ERROR"))),0)</f>
        <v>3.125E-2</v>
      </c>
    </row>
    <row r="34" spans="1:10" ht="15.75" x14ac:dyDescent="0.25">
      <c r="A34" s="40">
        <f t="shared" si="1"/>
        <v>44310</v>
      </c>
      <c r="B34" s="41">
        <f>IF($A$7=1,Performance!AD72,IF($A$7=2,Performance!AD169,IF($A$7=3,Performance!AD266,"ERROR")))</f>
        <v>1.7390046296296295</v>
      </c>
      <c r="C34" s="41">
        <f>IF($A$7=1,Performance!AE72,IF($A$7=2,Performance!AE169,IF($A$7=3,Performance!AE266,"ERROR")))</f>
        <v>1</v>
      </c>
      <c r="D34" s="41">
        <f>IF($A$7=1,Performance!AF72,IF($A$7=2,Performance!AF169,IF($A$7=3,Performance!AF266,"ERROR")))</f>
        <v>1</v>
      </c>
      <c r="E34" s="41">
        <f>IF($A$7=1,Performance!AG72,IF($A$7=2,Performance!AG169,IF($A$7=3,Performance!AG266,"ERROR")))</f>
        <v>1.7390046296296295</v>
      </c>
      <c r="F34" s="41">
        <f>IF($A$7=1,Performance!AP72,IF($A$7=2,Performance!AP169,IF($A$7=3,Performance!AP266,"ERROR")))</f>
        <v>9077.42</v>
      </c>
      <c r="G34" s="41">
        <f>IFERROR(IF($A$7=1,'[2]DT Summary'!B42/'[2]DT Summary'!$F42,IF($A$7=2,'[2]DT Summary'!H42/'[2]DT Summary'!$L42,IF($A$7=3,'[2]DT Summary'!N42/'[2]DT Summary'!$R42,"ERROR"))),0)</f>
        <v>0</v>
      </c>
      <c r="H34" s="41">
        <f>IFERROR(IF($A$7=1,'[2]DT Summary'!C42/'[2]DT Summary'!$F42,IF($A$7=2,'[2]DT Summary'!I42/'[2]DT Summary'!$L42,IF($A$7=3,'[2]DT Summary'!O42/'[2]DT Summary'!$R42,"ERROR"))),0)</f>
        <v>0</v>
      </c>
      <c r="I34" s="41">
        <f>IFERROR(IF($A$7=1,'[2]DT Summary'!D42/'[2]DT Summary'!$F42,IF($A$7=2,'[2]DT Summary'!J42/'[2]DT Summary'!$L42,IF($A$7=3,'[2]DT Summary'!P42/'[2]DT Summary'!$R42,"ERROR"))),0)</f>
        <v>0</v>
      </c>
      <c r="J34" s="41">
        <f>IFERROR(IF($A$7=1,'[2]DT Summary'!E42/'[2]DT Summary'!$F42,IF($A$7=2,'[2]DT Summary'!K42/'[2]DT Summary'!$L42,IF($A$7=3,'[2]DT Summary'!Q42/'[2]DT Summary'!$R42,"ERROR"))),0)</f>
        <v>0</v>
      </c>
    </row>
    <row r="35" spans="1:10" ht="15.75" x14ac:dyDescent="0.25">
      <c r="A35" s="40">
        <f t="shared" si="1"/>
        <v>44311</v>
      </c>
      <c r="B35" s="41">
        <f>IF($A$7=1,Performance!AD75,IF($A$7=2,Performance!AD172,IF($A$7=3,Performance!AD269,"ERROR")))</f>
        <v>1.2882653061224489</v>
      </c>
      <c r="C35" s="41">
        <f>IF($A$7=1,Performance!AE75,IF($A$7=2,Performance!AE172,IF($A$7=3,Performance!AE269,"ERROR")))</f>
        <v>0.86111111111111116</v>
      </c>
      <c r="D35" s="41">
        <f>IF($A$7=1,Performance!AF75,IF($A$7=2,Performance!AF172,IF($A$7=3,Performance!AF269,"ERROR")))</f>
        <v>1</v>
      </c>
      <c r="E35" s="41">
        <f>IF($A$7=1,Performance!AG75,IF($A$7=2,Performance!AG172,IF($A$7=3,Performance!AG269,"ERROR")))</f>
        <v>1.1093395691609977</v>
      </c>
      <c r="F35" s="41">
        <f>IF($A$7=1,Performance!AP75,IF($A$7=2,Performance!AP172,IF($A$7=3,Performance!AP269,"ERROR")))</f>
        <v>10429.4</v>
      </c>
      <c r="G35" s="41">
        <f>IFERROR(IF($A$7=1,'[2]DT Summary'!B43/'[2]DT Summary'!$F43,IF($A$7=2,'[2]DT Summary'!H43/'[2]DT Summary'!$L43,IF($A$7=3,'[2]DT Summary'!N43/'[2]DT Summary'!$R43,"ERROR"))),0)</f>
        <v>0</v>
      </c>
      <c r="H35" s="41">
        <f>IFERROR(IF($A$7=1,'[2]DT Summary'!C43/'[2]DT Summary'!$F43,IF($A$7=2,'[2]DT Summary'!I43/'[2]DT Summary'!$L43,IF($A$7=3,'[2]DT Summary'!O43/'[2]DT Summary'!$R43,"ERROR"))),0)</f>
        <v>0.13888888888888887</v>
      </c>
      <c r="I35" s="41">
        <f>IFERROR(IF($A$7=1,'[2]DT Summary'!D43/'[2]DT Summary'!$F43,IF($A$7=2,'[2]DT Summary'!J43/'[2]DT Summary'!$L43,IF($A$7=3,'[2]DT Summary'!P43/'[2]DT Summary'!$R43,"ERROR"))),0)</f>
        <v>0</v>
      </c>
      <c r="J35" s="41">
        <f>IFERROR(IF($A$7=1,'[2]DT Summary'!E43/'[2]DT Summary'!$F43,IF($A$7=2,'[2]DT Summary'!K43/'[2]DT Summary'!$L43,IF($A$7=3,'[2]DT Summary'!Q43/'[2]DT Summary'!$R43,"ERROR"))),0)</f>
        <v>0.13888888888888887</v>
      </c>
    </row>
    <row r="36" spans="1:10" ht="15.75" x14ac:dyDescent="0.25">
      <c r="A36" s="40">
        <f t="shared" si="1"/>
        <v>44312</v>
      </c>
      <c r="B36" s="41">
        <f>IF($A$7=1,Performance!AD78,IF($A$7=2,Performance!AD175,IF($A$7=3,Performance!AD272,"ERROR")))</f>
        <v>1.6500000000000006</v>
      </c>
      <c r="C36" s="41">
        <f>IF($A$7=1,Performance!AE78,IF($A$7=2,Performance!AE175,IF($A$7=3,Performance!AE272,"ERROR")))</f>
        <v>0.4375</v>
      </c>
      <c r="D36" s="41">
        <f>IF($A$7=1,Performance!AF78,IF($A$7=2,Performance!AF175,IF($A$7=3,Performance!AF272,"ERROR")))</f>
        <v>1</v>
      </c>
      <c r="E36" s="41">
        <f>IF($A$7=1,Performance!AG78,IF($A$7=2,Performance!AG175,IF($A$7=3,Performance!AG272,"ERROR")))</f>
        <v>0.72187500000000027</v>
      </c>
      <c r="F36" s="41">
        <f>IF($A$7=1,Performance!AP78,IF($A$7=2,Performance!AP175,IF($A$7=3,Performance!AP272,"ERROR")))</f>
        <v>2208.46</v>
      </c>
      <c r="G36" s="41">
        <f>IFERROR(IF($A$7=1,'[2]DT Summary'!B44/'[2]DT Summary'!$F44,IF($A$7=2,'[2]DT Summary'!H44/'[2]DT Summary'!$L44,IF($A$7=3,'[2]DT Summary'!N44/'[2]DT Summary'!$R44,"ERROR"))),0)</f>
        <v>4.5138888888888895E-2</v>
      </c>
      <c r="H36" s="41">
        <f>IFERROR(IF($A$7=1,'[2]DT Summary'!C44/'[2]DT Summary'!$F44,IF($A$7=2,'[2]DT Summary'!I44/'[2]DT Summary'!$L44,IF($A$7=3,'[2]DT Summary'!O44/'[2]DT Summary'!$R44,"ERROR"))),0)</f>
        <v>0.51736111111111116</v>
      </c>
      <c r="I36" s="41">
        <f>IFERROR(IF($A$7=1,'[2]DT Summary'!D44/'[2]DT Summary'!$F44,IF($A$7=2,'[2]DT Summary'!J44/'[2]DT Summary'!$L44,IF($A$7=3,'[2]DT Summary'!P44/'[2]DT Summary'!$R44,"ERROR"))),0)</f>
        <v>0</v>
      </c>
      <c r="J36" s="41">
        <f>IFERROR(IF($A$7=1,'[2]DT Summary'!E44/'[2]DT Summary'!$F44,IF($A$7=2,'[2]DT Summary'!K44/'[2]DT Summary'!$L44,IF($A$7=3,'[2]DT Summary'!Q44/'[2]DT Summary'!$R44,"ERROR"))),0)</f>
        <v>0.56250000000000011</v>
      </c>
    </row>
    <row r="37" spans="1:10" ht="15.75" x14ac:dyDescent="0.25">
      <c r="A37" s="40">
        <f t="shared" si="1"/>
        <v>44313</v>
      </c>
      <c r="B37" s="41">
        <f>IF($A$7=1,Performance!AD81,IF($A$7=2,Performance!AD178,IF($A$7=3,Performance!AD275,"ERROR")))</f>
        <v>1.1802745664739884</v>
      </c>
      <c r="C37" s="41">
        <f>IF($A$7=1,Performance!AE81,IF($A$7=2,Performance!AE178,IF($A$7=3,Performance!AE275,"ERROR")))</f>
        <v>0.56944444444444442</v>
      </c>
      <c r="D37" s="41">
        <f>IF($A$7=1,Performance!AF81,IF($A$7=2,Performance!AF178,IF($A$7=3,Performance!AF275,"ERROR")))</f>
        <v>1</v>
      </c>
      <c r="E37" s="41">
        <f>IF($A$7=1,Performance!AG81,IF($A$7=2,Performance!AG178,IF($A$7=3,Performance!AG275,"ERROR")))</f>
        <v>0.67210079479768781</v>
      </c>
      <c r="F37" s="41">
        <f>IF($A$7=1,Performance!AP81,IF($A$7=2,Performance!AP178,IF($A$7=3,Performance!AP275,"ERROR")))</f>
        <v>2107.3000000000002</v>
      </c>
      <c r="G37" s="41">
        <f>IFERROR(IF($A$7=1,'[2]DT Summary'!B45/'[2]DT Summary'!$F45,IF($A$7=2,'[2]DT Summary'!H45/'[2]DT Summary'!$L45,IF($A$7=3,'[2]DT Summary'!N45/'[2]DT Summary'!$R45,"ERROR"))),0)</f>
        <v>5.5555555555555552E-2</v>
      </c>
      <c r="H37" s="41">
        <f>IFERROR(IF($A$7=1,'[2]DT Summary'!C45/'[2]DT Summary'!$F45,IF($A$7=2,'[2]DT Summary'!I45/'[2]DT Summary'!$L45,IF($A$7=3,'[2]DT Summary'!O45/'[2]DT Summary'!$R45,"ERROR"))),0)</f>
        <v>4.1666666666666664E-2</v>
      </c>
      <c r="I37" s="41">
        <f>IFERROR(IF($A$7=1,'[2]DT Summary'!D45/'[2]DT Summary'!$F45,IF($A$7=2,'[2]DT Summary'!J45/'[2]DT Summary'!$L45,IF($A$7=3,'[2]DT Summary'!P45/'[2]DT Summary'!$R45,"ERROR"))),0)</f>
        <v>0.33333333333333331</v>
      </c>
      <c r="J37" s="41">
        <f>IFERROR(IF($A$7=1,'[2]DT Summary'!E45/'[2]DT Summary'!$F45,IF($A$7=2,'[2]DT Summary'!K45/'[2]DT Summary'!$L45,IF($A$7=3,'[2]DT Summary'!Q45/'[2]DT Summary'!$R45,"ERROR"))),0)</f>
        <v>0.43055555555555552</v>
      </c>
    </row>
    <row r="38" spans="1:10" ht="15.75" x14ac:dyDescent="0.25">
      <c r="A38" s="40">
        <f t="shared" si="1"/>
        <v>44314</v>
      </c>
      <c r="B38" s="41">
        <f>IF($A$7=1,Performance!AD84,IF($A$7=2,Performance!AD181,IF($A$7=3,Performance!AD278,"ERROR")))</f>
        <v>0.89947683109118082</v>
      </c>
      <c r="C38" s="41">
        <f>IF($A$7=1,Performance!AE84,IF($A$7=2,Performance!AE181,IF($A$7=3,Performance!AE278,"ERROR")))</f>
        <v>0.93055555555555547</v>
      </c>
      <c r="D38" s="41">
        <f>IF($A$7=1,Performance!AF84,IF($A$7=2,Performance!AF181,IF($A$7=3,Performance!AF278,"ERROR")))</f>
        <v>1</v>
      </c>
      <c r="E38" s="41">
        <f>IF($A$7=1,Performance!AG84,IF($A$7=2,Performance!AG181,IF($A$7=3,Performance!AG278,"ERROR")))</f>
        <v>0.83701316226540434</v>
      </c>
      <c r="F38" s="41">
        <f>IF($A$7=1,Performance!AP84,IF($A$7=2,Performance!AP181,IF($A$7=3,Performance!AP278,"ERROR")))</f>
        <v>5942.43</v>
      </c>
      <c r="G38" s="41">
        <f>IFERROR(IF($A$7=1,'[2]DT Summary'!B46/'[2]DT Summary'!$F46,IF($A$7=2,'[2]DT Summary'!H46/'[2]DT Summary'!$L46,IF($A$7=3,'[2]DT Summary'!N46/'[2]DT Summary'!$R46,"ERROR"))),0)</f>
        <v>2.7777777777777776E-2</v>
      </c>
      <c r="H38" s="41">
        <f>IFERROR(IF($A$7=1,'[2]DT Summary'!C46/'[2]DT Summary'!$F46,IF($A$7=2,'[2]DT Summary'!I46/'[2]DT Summary'!$L46,IF($A$7=3,'[2]DT Summary'!O46/'[2]DT Summary'!$R46,"ERROR"))),0)</f>
        <v>4.1666666666666664E-2</v>
      </c>
      <c r="I38" s="41">
        <f>IFERROR(IF($A$7=1,'[2]DT Summary'!D46/'[2]DT Summary'!$F46,IF($A$7=2,'[2]DT Summary'!J46/'[2]DT Summary'!$L46,IF($A$7=3,'[2]DT Summary'!P46/'[2]DT Summary'!$R46,"ERROR"))),0)</f>
        <v>0</v>
      </c>
      <c r="J38" s="41">
        <f>IFERROR(IF($A$7=1,'[2]DT Summary'!E46/'[2]DT Summary'!$F46,IF($A$7=2,'[2]DT Summary'!K46/'[2]DT Summary'!$L46,IF($A$7=3,'[2]DT Summary'!Q46/'[2]DT Summary'!$R46,"ERROR"))),0)</f>
        <v>6.9444444444444434E-2</v>
      </c>
    </row>
    <row r="39" spans="1:10" ht="15.75" x14ac:dyDescent="0.25">
      <c r="A39" s="40">
        <f t="shared" si="1"/>
        <v>44315</v>
      </c>
      <c r="B39" s="41">
        <f>IF($A$7=1,Performance!AD87,IF($A$7=2,Performance!AD184,IF($A$7=3,Performance!AD281,"ERROR")))</f>
        <v>1.1851585014409223</v>
      </c>
      <c r="C39" s="41">
        <f>IF($A$7=1,Performance!AE87,IF($A$7=2,Performance!AE184,IF($A$7=3,Performance!AE281,"ERROR")))</f>
        <v>1</v>
      </c>
      <c r="D39" s="41">
        <f>IF($A$7=1,Performance!AF87,IF($A$7=2,Performance!AF184,IF($A$7=3,Performance!AF281,"ERROR")))</f>
        <v>1</v>
      </c>
      <c r="E39" s="41">
        <f>IF($A$7=1,Performance!AG87,IF($A$7=2,Performance!AG184,IF($A$7=3,Performance!AG281,"ERROR")))</f>
        <v>1.1851585014409223</v>
      </c>
      <c r="F39" s="41">
        <f>IF($A$7=1,Performance!AP87,IF($A$7=2,Performance!AP184,IF($A$7=3,Performance!AP281,"ERROR")))</f>
        <v>0</v>
      </c>
      <c r="G39" s="41">
        <f>IFERROR(IF($A$7=1,'[2]DT Summary'!B47/'[2]DT Summary'!$F47,IF($A$7=2,'[2]DT Summary'!H47/'[2]DT Summary'!$L47,IF($A$7=3,'[2]DT Summary'!N47/'[2]DT Summary'!$R47,"ERROR"))),0)</f>
        <v>0</v>
      </c>
      <c r="H39" s="41">
        <f>IFERROR(IF($A$7=1,'[2]DT Summary'!C47/'[2]DT Summary'!$F47,IF($A$7=2,'[2]DT Summary'!I47/'[2]DT Summary'!$L47,IF($A$7=3,'[2]DT Summary'!O47/'[2]DT Summary'!$R47,"ERROR"))),0)</f>
        <v>0</v>
      </c>
      <c r="I39" s="41">
        <f>IFERROR(IF($A$7=1,'[2]DT Summary'!D47/'[2]DT Summary'!$F47,IF($A$7=2,'[2]DT Summary'!J47/'[2]DT Summary'!$L47,IF($A$7=3,'[2]DT Summary'!P47/'[2]DT Summary'!$R47,"ERROR"))),0)</f>
        <v>0</v>
      </c>
      <c r="J39" s="41">
        <f>IFERROR(IF($A$7=1,'[2]DT Summary'!E47/'[2]DT Summary'!$F47,IF($A$7=2,'[2]DT Summary'!K47/'[2]DT Summary'!$L47,IF($A$7=3,'[2]DT Summary'!Q47/'[2]DT Summary'!$R47,"ERROR"))),0)</f>
        <v>0</v>
      </c>
    </row>
    <row r="40" spans="1:10" ht="15.75" x14ac:dyDescent="0.25">
      <c r="A40" s="40">
        <f t="shared" si="1"/>
        <v>44316</v>
      </c>
      <c r="B40" s="41">
        <f>IF($A$7=1,Performance!AD90,IF($A$7=2,Performance!AD187,IF($A$7=3,Performance!AD284,"ERROR")))</f>
        <v>0.68956611570247939</v>
      </c>
      <c r="C40" s="41">
        <f>IF($A$7=1,Performance!AE90,IF($A$7=2,Performance!AE187,IF($A$7=3,Performance!AE284,"ERROR")))</f>
        <v>1</v>
      </c>
      <c r="D40" s="41">
        <f>IF($A$7=1,Performance!AF90,IF($A$7=2,Performance!AF187,IF($A$7=3,Performance!AF284,"ERROR")))</f>
        <v>1</v>
      </c>
      <c r="E40" s="41">
        <f>IF($A$7=1,Performance!AG90,IF($A$7=2,Performance!AG187,IF($A$7=3,Performance!AG284,"ERROR")))</f>
        <v>0.68956611570247939</v>
      </c>
      <c r="F40" s="41">
        <f>IF($A$7=1,Performance!AP90,IF($A$7=2,Performance!AP187,IF($A$7=3,Performance!AP284,"ERROR")))</f>
        <v>2999.2400000000002</v>
      </c>
      <c r="G40" s="41">
        <f>IFERROR(IF($A$7=1,'[2]DT Summary'!B48/'[2]DT Summary'!$F48,IF($A$7=2,'[2]DT Summary'!H48/'[2]DT Summary'!$L48,IF($A$7=3,'[2]DT Summary'!N48/'[2]DT Summary'!$R48,"ERROR"))),0)</f>
        <v>0</v>
      </c>
      <c r="H40" s="41">
        <f>IFERROR(IF($A$7=1,'[2]DT Summary'!C48/'[2]DT Summary'!$F48,IF($A$7=2,'[2]DT Summary'!I48/'[2]DT Summary'!$L48,IF($A$7=3,'[2]DT Summary'!O48/'[2]DT Summary'!$R48,"ERROR"))),0)</f>
        <v>0</v>
      </c>
      <c r="I40" s="41">
        <f>IFERROR(IF($A$7=1,'[2]DT Summary'!D48/'[2]DT Summary'!$F48,IF($A$7=2,'[2]DT Summary'!J48/'[2]DT Summary'!$L48,IF($A$7=3,'[2]DT Summary'!P48/'[2]DT Summary'!$R48,"ERROR"))),0)</f>
        <v>0</v>
      </c>
      <c r="J40" s="41">
        <f>IFERROR(IF($A$7=1,'[2]DT Summary'!E48/'[2]DT Summary'!$F48,IF($A$7=2,'[2]DT Summary'!K48/'[2]DT Summary'!$L48,IF($A$7=3,'[2]DT Summary'!Q48/'[2]DT Summary'!$R48,"ERROR"))),0)</f>
        <v>0</v>
      </c>
    </row>
    <row r="41" spans="1:10" ht="15.75" x14ac:dyDescent="0.25">
      <c r="A41" s="40">
        <f t="shared" si="1"/>
        <v>44317</v>
      </c>
      <c r="B41" s="41">
        <f>IF($A$7=1,Performance!AD93,IF($A$7=2,Performance!AD190,IF($A$7=3,Performance!AD288,"ERROR")))</f>
        <v>0</v>
      </c>
      <c r="C41" s="41">
        <f>IF($A$7=1,Performance!AE93,IF($A$7=2,Performance!AE190,IF($A$7=3,Performance!AE288,"ERROR")))</f>
        <v>0</v>
      </c>
      <c r="D41" s="41">
        <f>IF($A$7=1,Performance!AF93,IF($A$7=2,Performance!AF190,IF($A$7=3,Performance!AF288,"ERROR")))</f>
        <v>0</v>
      </c>
      <c r="E41" s="41">
        <f>IF($A$7=1,Performance!AG93,IF($A$7=2,Performance!AG190,IF($A$7=3,Performance!AG288,"ERROR")))</f>
        <v>0</v>
      </c>
      <c r="F41" s="41">
        <f>IF($A$7=1,Performance!AP93,IF($A$7=2,Performance!AP190,IF($A$7=3,Performance!AP288,"ERROR")))</f>
        <v>0</v>
      </c>
      <c r="G41" s="41">
        <f>IFERROR(IF($A$7=1,'[2]DT Summary'!B49/'[2]DT Summary'!$F49,IF($A$7=2,'[2]DT Summary'!H49/'[2]DT Summary'!$L49,IF($A$7=3,'[2]DT Summary'!N49/'[2]DT Summary'!$R49,"ERROR"))),0)</f>
        <v>0</v>
      </c>
      <c r="H41" s="41">
        <f>IFERROR(IF($A$7=1,'[2]DT Summary'!C49/'[2]DT Summary'!$F49,IF($A$7=2,'[2]DT Summary'!I49/'[2]DT Summary'!$L49,IF($A$7=3,'[2]DT Summary'!O49/'[2]DT Summary'!$R49,"ERROR"))),0)</f>
        <v>0</v>
      </c>
      <c r="I41" s="41">
        <f>IFERROR(IF($A$7=1,'[2]DT Summary'!D49/'[2]DT Summary'!$F49,IF($A$7=2,'[2]DT Summary'!J49/'[2]DT Summary'!$L49,IF($A$7=3,'[2]DT Summary'!P49/'[2]DT Summary'!$R49,"ERROR"))),0)</f>
        <v>0</v>
      </c>
      <c r="J41" s="41">
        <f>IFERROR(IF($A$7=1,'[2]DT Summary'!E49/'[2]DT Summary'!$F49,IF($A$7=2,'[2]DT Summary'!K49/'[2]DT Summary'!$L49,IF($A$7=3,'[2]DT Summary'!Q49/'[2]DT Summary'!$R49,"ERROR"))),0)</f>
        <v>0</v>
      </c>
    </row>
  </sheetData>
  <sheetProtection algorithmName="SHA-512" hashValue="/QqpiKBMS1EERxlHbsD/J3rswGwOmzCeJW7ZWNVQTRIlwZpTW1NqLU824XiTj/8weQkdnOAa+zNzlE5NvzpKdw==" saltValue="F2lKSZY6JppW+wRt36r9dw==" spinCount="100000" sheet="1" sort="0" autoFilter="0" pivotTables="0"/>
  <mergeCells count="1">
    <mergeCell ref="A1:J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3" sqref="C3"/>
    </sheetView>
  </sheetViews>
  <sheetFormatPr defaultRowHeight="15" x14ac:dyDescent="0.25"/>
  <cols>
    <col min="2" max="2" width="10.85546875" customWidth="1"/>
  </cols>
  <sheetData>
    <row r="1" spans="1:4" s="2" customFormat="1" x14ac:dyDescent="0.25">
      <c r="A1" s="2" t="s">
        <v>45</v>
      </c>
      <c r="B1" s="2" t="s">
        <v>32</v>
      </c>
      <c r="C1" s="2" t="s">
        <v>46</v>
      </c>
      <c r="D1" s="2" t="s">
        <v>47</v>
      </c>
    </row>
    <row r="2" spans="1:4" hidden="1" x14ac:dyDescent="0.25">
      <c r="A2" t="s">
        <v>45</v>
      </c>
      <c r="B2" t="s">
        <v>133</v>
      </c>
      <c r="C2">
        <v>1</v>
      </c>
      <c r="D2">
        <f>SUBTOTAL(9,C:C)</f>
        <v>3</v>
      </c>
    </row>
    <row r="3" spans="1:4" hidden="1" x14ac:dyDescent="0.25">
      <c r="A3" s="2" t="s">
        <v>45</v>
      </c>
      <c r="B3" s="2" t="s">
        <v>134</v>
      </c>
      <c r="C3">
        <v>2</v>
      </c>
      <c r="D3" s="2">
        <f>SUBTOTAL(9,C:C)</f>
        <v>3</v>
      </c>
    </row>
    <row r="4" spans="1:4" x14ac:dyDescent="0.25">
      <c r="A4" s="2" t="s">
        <v>45</v>
      </c>
      <c r="B4" s="2" t="s">
        <v>135</v>
      </c>
      <c r="C4">
        <v>3</v>
      </c>
      <c r="D4" s="2">
        <f>SUBTOTAL(9,C:C)</f>
        <v>3</v>
      </c>
    </row>
    <row r="5" spans="1:4" x14ac:dyDescent="0.25">
      <c r="B5" s="2"/>
    </row>
    <row r="6" spans="1:4" x14ac:dyDescent="0.25">
      <c r="B6"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80" zoomScaleNormal="80" workbookViewId="0">
      <selection activeCell="L7" sqref="L7"/>
    </sheetView>
  </sheetViews>
  <sheetFormatPr defaultRowHeight="15" x14ac:dyDescent="0.25"/>
  <cols>
    <col min="1" max="1" width="27.28515625" style="30" customWidth="1"/>
    <col min="2" max="2" width="19.85546875" style="30" customWidth="1"/>
    <col min="3" max="3" width="22.140625" style="30" customWidth="1"/>
    <col min="4" max="4" width="25.140625" style="30" customWidth="1"/>
    <col min="5" max="5" width="17.85546875" style="30" hidden="1" customWidth="1"/>
    <col min="6" max="6" width="19.7109375" style="30" hidden="1" customWidth="1"/>
    <col min="7" max="7" width="17.7109375" style="30" hidden="1" customWidth="1"/>
    <col min="8" max="9" width="11.7109375" style="30" customWidth="1"/>
    <col min="10" max="16384" width="9.140625" style="30"/>
  </cols>
  <sheetData>
    <row r="1" spans="1:9" ht="31.5" x14ac:dyDescent="0.25">
      <c r="A1" s="34"/>
      <c r="B1" s="34" t="s">
        <v>71</v>
      </c>
      <c r="C1" s="34" t="s">
        <v>72</v>
      </c>
      <c r="D1" s="34" t="s">
        <v>21</v>
      </c>
      <c r="E1" s="34" t="s">
        <v>73</v>
      </c>
      <c r="F1" s="34" t="s">
        <v>75</v>
      </c>
      <c r="G1" s="34" t="s">
        <v>76</v>
      </c>
      <c r="H1" s="34" t="s">
        <v>117</v>
      </c>
      <c r="I1" s="34" t="s">
        <v>118</v>
      </c>
    </row>
    <row r="2" spans="1:9" s="43" customFormat="1" ht="4.5" customHeight="1" x14ac:dyDescent="0.25">
      <c r="A2" s="42"/>
      <c r="B2" s="42"/>
      <c r="C2" s="42"/>
      <c r="D2" s="42"/>
      <c r="E2" s="42"/>
      <c r="F2" s="42"/>
      <c r="G2" s="42"/>
      <c r="H2" s="42"/>
      <c r="I2" s="42"/>
    </row>
    <row r="3" spans="1:9" ht="21" x14ac:dyDescent="0.25">
      <c r="A3" s="197" t="s">
        <v>119</v>
      </c>
      <c r="B3" s="197"/>
      <c r="C3" s="197"/>
      <c r="D3" s="197"/>
      <c r="E3" s="197"/>
      <c r="F3" s="197"/>
      <c r="G3" s="197"/>
      <c r="H3" s="197"/>
      <c r="I3" s="197"/>
    </row>
    <row r="4" spans="1:9" x14ac:dyDescent="0.25">
      <c r="A4" s="44" t="s">
        <v>133</v>
      </c>
      <c r="B4" s="45">
        <f>Performance!Y96</f>
        <v>0</v>
      </c>
      <c r="C4" s="45">
        <f>Performance!X96</f>
        <v>0</v>
      </c>
      <c r="D4" s="46">
        <f>IFERROR(C4/B4,0)</f>
        <v>0</v>
      </c>
      <c r="E4" s="46"/>
      <c r="F4" s="46"/>
      <c r="G4" s="46"/>
      <c r="H4" s="47">
        <f>COUNTIF('Customer complaints'!I:I,'Operator &amp; Team  Performance'!A4)</f>
        <v>0</v>
      </c>
      <c r="I4" s="46">
        <f>IFERROR(SUMIF('Customer complaints'!I:I,'Operator &amp; Team  Performance'!A4,'Customer complaints'!F:F)/C4,0)</f>
        <v>0</v>
      </c>
    </row>
    <row r="5" spans="1:9" x14ac:dyDescent="0.25">
      <c r="A5" s="44" t="s">
        <v>134</v>
      </c>
      <c r="B5" s="45">
        <f>Performance!Y193</f>
        <v>3623125</v>
      </c>
      <c r="C5" s="45">
        <f>Performance!X193</f>
        <v>3184500</v>
      </c>
      <c r="D5" s="46">
        <f t="shared" ref="D5:D6" si="0">IFERROR(C5/B5,0)</f>
        <v>0.87893738140417454</v>
      </c>
      <c r="E5" s="46"/>
      <c r="F5" s="46"/>
      <c r="G5" s="46"/>
      <c r="H5" s="47">
        <f>SUMIF('Customer complaints'!I:I,'Operator &amp; Team  Performance'!A5,'Customer complaints'!F:F)</f>
        <v>0</v>
      </c>
      <c r="I5" s="46">
        <f>IFERROR(SUMIF('Customer complaints'!I:I,'Operator &amp; Team  Performance'!A5,'Customer complaints'!F:F)/C5,0)</f>
        <v>0</v>
      </c>
    </row>
    <row r="6" spans="1:9" x14ac:dyDescent="0.25">
      <c r="A6" s="44" t="s">
        <v>135</v>
      </c>
      <c r="B6" s="45">
        <f>Performance!Y290</f>
        <v>9724800</v>
      </c>
      <c r="C6" s="45">
        <f>Performance!X290</f>
        <v>10086330</v>
      </c>
      <c r="D6" s="46">
        <f t="shared" si="0"/>
        <v>1.0371760858835144</v>
      </c>
      <c r="E6" s="46"/>
      <c r="F6" s="46"/>
      <c r="G6" s="46"/>
      <c r="H6" s="47">
        <f>SUMIF('Customer complaints'!I:I,'Operator &amp; Team  Performance'!A6,'Customer complaints'!F:F)</f>
        <v>0</v>
      </c>
      <c r="I6" s="46">
        <f>IFERROR(SUMIF('Customer complaints'!I:I,'Operator &amp; Team  Performance'!A6,'Customer complaints'!F:F)/C6,0)</f>
        <v>0</v>
      </c>
    </row>
    <row r="7" spans="1:9" ht="4.5" customHeight="1" x14ac:dyDescent="0.25"/>
    <row r="8" spans="1:9" ht="34.5" customHeight="1" x14ac:dyDescent="0.25">
      <c r="A8" s="197" t="s">
        <v>70</v>
      </c>
      <c r="B8" s="197"/>
      <c r="C8" s="197"/>
      <c r="D8" s="197"/>
      <c r="E8" s="197"/>
      <c r="F8" s="197"/>
      <c r="G8" s="197"/>
      <c r="H8" s="197"/>
      <c r="I8" s="197"/>
    </row>
    <row r="9" spans="1:9" x14ac:dyDescent="0.25">
      <c r="A9" s="44" t="str">
        <f>Basis!S2</f>
        <v>Umair Ali</v>
      </c>
      <c r="B9" s="45">
        <f>SUMIF(Performance!D:D,'Operator &amp; Team  Performance'!A9,Performance!S:S)</f>
        <v>3039575</v>
      </c>
      <c r="C9" s="45">
        <f>SUMIF(Performance!D:D,'Operator &amp; Team  Performance'!A9,Performance!I:I)</f>
        <v>3075685</v>
      </c>
      <c r="D9" s="46">
        <f>IFERROR(C9/B9,0)</f>
        <v>1.0118799503220022</v>
      </c>
      <c r="E9" s="46"/>
      <c r="F9" s="46"/>
      <c r="G9" s="46"/>
      <c r="H9" s="47">
        <f>COUNTIF('Customer complaints'!I:I,'Operator &amp; Team  Performance'!A9)</f>
        <v>0</v>
      </c>
      <c r="I9" s="46">
        <f>IFERROR(SUMIF('Customer complaints'!I:I,'Operator &amp; Team  Performance'!A9,'Customer complaints'!F:F)/C9,0)</f>
        <v>0</v>
      </c>
    </row>
    <row r="10" spans="1:9" x14ac:dyDescent="0.25">
      <c r="A10" s="44" t="str">
        <f>Basis!S3</f>
        <v>Ali Ahmed</v>
      </c>
      <c r="B10" s="45">
        <f>SUMIF(Performance!D:D,'Operator &amp; Team  Performance'!A10,Performance!S:S)</f>
        <v>2681325</v>
      </c>
      <c r="C10" s="45">
        <f>SUMIF(Performance!D:D,'Operator &amp; Team  Performance'!A10,Performance!I:I)</f>
        <v>2966485</v>
      </c>
      <c r="D10" s="46">
        <f t="shared" ref="D10:D12" si="1">IFERROR(C10/B10,0)</f>
        <v>1.1063504051168731</v>
      </c>
      <c r="E10" s="46"/>
      <c r="F10" s="46"/>
      <c r="G10" s="46"/>
      <c r="H10" s="47">
        <f>SUMIF('Customer complaints'!I:I,'Operator &amp; Team  Performance'!A10,'Customer complaints'!F:F)</f>
        <v>0</v>
      </c>
      <c r="I10" s="46">
        <f>IFERROR(SUMIF('Customer complaints'!I:I,'Operator &amp; Team  Performance'!A10,'Customer complaints'!F:F)/C10,0)</f>
        <v>0</v>
      </c>
    </row>
    <row r="11" spans="1:9" x14ac:dyDescent="0.25">
      <c r="A11" s="44" t="str">
        <f>Basis!S4</f>
        <v>Ahmed Ali</v>
      </c>
      <c r="B11" s="45">
        <f>SUMIF(Performance!D:D,'Operator &amp; Team  Performance'!A11,Performance!S:S)</f>
        <v>3972575</v>
      </c>
      <c r="C11" s="45">
        <f>SUMIF(Performance!D:D,'Operator &amp; Team  Performance'!A11,Performance!I:I)</f>
        <v>3833630</v>
      </c>
      <c r="D11" s="46">
        <f t="shared" si="1"/>
        <v>0.96502394542582581</v>
      </c>
      <c r="E11" s="46"/>
      <c r="F11" s="46"/>
      <c r="G11" s="46"/>
      <c r="H11" s="47">
        <f>SUMIF('Customer complaints'!I:I,'Operator &amp; Team  Performance'!A11,'Customer complaints'!F:F)</f>
        <v>0</v>
      </c>
      <c r="I11" s="46">
        <f>IFERROR(SUMIF('Customer complaints'!I:I,'Operator &amp; Team  Performance'!A11,'Customer complaints'!F:F)/C11,0)</f>
        <v>0</v>
      </c>
    </row>
    <row r="12" spans="1:9" x14ac:dyDescent="0.25">
      <c r="A12" s="44" t="str">
        <f>Basis!S5</f>
        <v>Dileep Kumar</v>
      </c>
      <c r="B12" s="45">
        <f>SUMIF(Performance!D:D,'Operator &amp; Team  Performance'!A12,Performance!S:S)</f>
        <v>742200</v>
      </c>
      <c r="C12" s="45">
        <f>SUMIF(Performance!D:D,'Operator &amp; Team  Performance'!A12,Performance!I:I)</f>
        <v>822670</v>
      </c>
      <c r="D12" s="46">
        <f t="shared" si="1"/>
        <v>1.1084209108057128</v>
      </c>
      <c r="E12" s="46"/>
      <c r="F12" s="46"/>
      <c r="G12" s="46"/>
      <c r="H12" s="47">
        <f>SUMIF('Customer complaints'!I:I,'Operator &amp; Team  Performance'!A12,'Customer complaints'!F:F)</f>
        <v>0</v>
      </c>
      <c r="I12" s="46">
        <f>IFERROR(SUMIF('Customer complaints'!I:I,'Operator &amp; Team  Performance'!A12,'Customer complaints'!F:F)/C12,0)</f>
        <v>0</v>
      </c>
    </row>
    <row r="13" spans="1:9" ht="4.5" customHeight="1" x14ac:dyDescent="0.25"/>
    <row r="14" spans="1:9" ht="29.25" customHeight="1" x14ac:dyDescent="0.25">
      <c r="A14" s="198" t="s">
        <v>105</v>
      </c>
      <c r="B14" s="198"/>
      <c r="C14" s="198"/>
      <c r="D14" s="198"/>
      <c r="E14" s="198"/>
      <c r="F14" s="198"/>
      <c r="G14" s="198"/>
      <c r="H14" s="198"/>
      <c r="I14" s="198"/>
    </row>
    <row r="15" spans="1:9" x14ac:dyDescent="0.25">
      <c r="A15" s="44" t="s">
        <v>168</v>
      </c>
      <c r="B15" s="45">
        <f>SUMIF(Performance!E:E,'Operator &amp; Team  Performance'!A15,Performance!S:S)</f>
        <v>1604250</v>
      </c>
      <c r="C15" s="45">
        <f>SUMIF(Performance!E:E,'Operator &amp; Team  Performance'!A15,Performance!I:I)</f>
        <v>1418390</v>
      </c>
      <c r="D15" s="46">
        <f>IFERROR(C15/B15,0)</f>
        <v>0.88414523920835286</v>
      </c>
      <c r="E15" s="46"/>
      <c r="F15" s="46"/>
      <c r="G15" s="46"/>
      <c r="H15" s="47">
        <f>SUMIF('Customer complaints'!H:H,'Operator &amp; Team  Performance'!A15,'Customer complaints'!F:F)</f>
        <v>0</v>
      </c>
      <c r="I15" s="46">
        <f>IFERROR(SUMIF('Customer complaints'!H:H,'Operator &amp; Team  Performance'!A15,'Customer complaints'!F:F)/C15,0)</f>
        <v>0</v>
      </c>
    </row>
    <row r="16" spans="1:9" x14ac:dyDescent="0.25">
      <c r="A16" s="44" t="s">
        <v>169</v>
      </c>
      <c r="B16" s="45">
        <f>SUMIF(Performance!E:E,'Operator &amp; Team  Performance'!A16,Performance!S:S)</f>
        <v>1731200</v>
      </c>
      <c r="C16" s="45">
        <f>SUMIF(Performance!E:E,'Operator &amp; Team  Performance'!A16,Performance!I:I)</f>
        <v>2137080</v>
      </c>
      <c r="D16" s="46">
        <f t="shared" ref="D16:D22" si="2">IFERROR(C16/B16,0)</f>
        <v>1.2344500924214419</v>
      </c>
      <c r="E16" s="46"/>
      <c r="F16" s="46"/>
      <c r="G16" s="46"/>
      <c r="H16" s="47">
        <f>SUMIF('Customer complaints'!H:H,'Operator &amp; Team  Performance'!A16,'Customer complaints'!F:F)</f>
        <v>0</v>
      </c>
      <c r="I16" s="46">
        <f>IFERROR(SUMIF('Customer complaints'!H:H,'Operator &amp; Team  Performance'!A16,'Customer complaints'!F:F)/C16,0)</f>
        <v>0</v>
      </c>
    </row>
    <row r="17" spans="1:9" x14ac:dyDescent="0.25">
      <c r="A17" s="44" t="s">
        <v>170</v>
      </c>
      <c r="B17" s="45">
        <f>SUMIF(Performance!E:E,'Operator &amp; Team  Performance'!A17,Performance!S:S)</f>
        <v>2506400</v>
      </c>
      <c r="C17" s="45">
        <f>SUMIF(Performance!E:E,'Operator &amp; Team  Performance'!A17,Performance!I:I)</f>
        <v>2520310</v>
      </c>
      <c r="D17" s="46">
        <f t="shared" si="2"/>
        <v>1.0055497925311203</v>
      </c>
      <c r="E17" s="46"/>
      <c r="F17" s="46"/>
      <c r="G17" s="46"/>
      <c r="H17" s="47">
        <f>SUMIF('Customer complaints'!H:H,'Operator &amp; Team  Performance'!A17,'Customer complaints'!F:F)</f>
        <v>0</v>
      </c>
      <c r="I17" s="46">
        <f>IFERROR(SUMIF('Customer complaints'!H:H,'Operator &amp; Team  Performance'!A17,'Customer complaints'!F:F)/C17,0)</f>
        <v>0</v>
      </c>
    </row>
    <row r="18" spans="1:9" x14ac:dyDescent="0.25">
      <c r="A18" s="44" t="s">
        <v>171</v>
      </c>
      <c r="B18" s="45">
        <f>SUMIF(Performance!E:E,'Operator &amp; Team  Performance'!A18,Performance!S:S)</f>
        <v>2097625</v>
      </c>
      <c r="C18" s="45">
        <f>SUMIF(Performance!E:E,'Operator &amp; Team  Performance'!A18,Performance!I:I)</f>
        <v>2100125</v>
      </c>
      <c r="D18" s="46">
        <f t="shared" si="2"/>
        <v>1.0011918240867648</v>
      </c>
      <c r="E18" s="46"/>
      <c r="F18" s="46"/>
      <c r="G18" s="46"/>
      <c r="H18" s="47">
        <f>SUMIF('Customer complaints'!H:H,'Operator &amp; Team  Performance'!A18,'Customer complaints'!F:F)</f>
        <v>0</v>
      </c>
      <c r="I18" s="46">
        <f>IFERROR(SUMIF('Customer complaints'!H:H,'Operator &amp; Team  Performance'!A18,'Customer complaints'!F:F)/C18,0)</f>
        <v>0</v>
      </c>
    </row>
    <row r="19" spans="1:9" x14ac:dyDescent="0.25">
      <c r="A19" s="44" t="s">
        <v>172</v>
      </c>
      <c r="B19" s="45">
        <f>SUMIF(Performance!E:E,'Operator &amp; Team  Performance'!A19,Performance!S:S)</f>
        <v>396775</v>
      </c>
      <c r="C19" s="45">
        <f>SUMIF(Performance!E:E,'Operator &amp; Team  Performance'!A19,Performance!I:I)</f>
        <v>412000</v>
      </c>
      <c r="D19" s="46">
        <f t="shared" si="2"/>
        <v>1.0383718732278999</v>
      </c>
      <c r="E19" s="46"/>
      <c r="F19" s="46"/>
      <c r="G19" s="46"/>
      <c r="H19" s="47">
        <f>SUMIF('Customer complaints'!H:H,'Operator &amp; Team  Performance'!A19,'Customer complaints'!F:F)</f>
        <v>0</v>
      </c>
      <c r="I19" s="46">
        <f>IFERROR(SUMIF('Customer complaints'!H:H,'Operator &amp; Team  Performance'!A19,'Customer complaints'!F:F)/C19,0)</f>
        <v>0</v>
      </c>
    </row>
    <row r="20" spans="1:9" x14ac:dyDescent="0.25">
      <c r="A20" s="44" t="s">
        <v>173</v>
      </c>
      <c r="B20" s="45">
        <f>SUMIF(Performance!E:E,'Operator &amp; Team  Performance'!A20,Performance!S:S)</f>
        <v>740712.5</v>
      </c>
      <c r="C20" s="45">
        <f>SUMIF(Performance!E:E,'Operator &amp; Team  Performance'!A20,Performance!I:I)</f>
        <v>586500</v>
      </c>
      <c r="D20" s="46">
        <f t="shared" si="2"/>
        <v>0.79180518757277618</v>
      </c>
      <c r="E20" s="46"/>
      <c r="F20" s="46"/>
      <c r="G20" s="46"/>
      <c r="H20" s="47">
        <f>SUMIF('Customer complaints'!H:H,'Operator &amp; Team  Performance'!A20,'Customer complaints'!F:F)</f>
        <v>0</v>
      </c>
      <c r="I20" s="46">
        <f>IFERROR(SUMIF('Customer complaints'!H:H,'Operator &amp; Team  Performance'!A20,'Customer complaints'!F:F)/C20,0)</f>
        <v>0</v>
      </c>
    </row>
    <row r="21" spans="1:9" x14ac:dyDescent="0.25">
      <c r="A21" s="44" t="s">
        <v>174</v>
      </c>
      <c r="B21" s="45">
        <f>SUMIF(Performance!E:E,'Operator &amp; Team  Performance'!A21,Performance!S:S)</f>
        <v>662875</v>
      </c>
      <c r="C21" s="45">
        <f>SUMIF(Performance!E:E,'Operator &amp; Team  Performance'!A21,Performance!I:I)</f>
        <v>410000</v>
      </c>
      <c r="D21" s="46">
        <f t="shared" si="2"/>
        <v>0.61851782010182921</v>
      </c>
      <c r="E21" s="46"/>
      <c r="F21" s="46"/>
      <c r="G21" s="46"/>
      <c r="H21" s="47">
        <f>SUMIF('Customer complaints'!H:H,'Operator &amp; Team  Performance'!A21,'Customer complaints'!F:F)</f>
        <v>0</v>
      </c>
      <c r="I21" s="46">
        <f>IFERROR(SUMIF('Customer complaints'!H:H,'Operator &amp; Team  Performance'!A21,'Customer complaints'!F:F)/C21,0)</f>
        <v>0</v>
      </c>
    </row>
    <row r="22" spans="1:9" x14ac:dyDescent="0.25">
      <c r="A22" s="44" t="s">
        <v>175</v>
      </c>
      <c r="B22" s="45">
        <f>SUMIF(Performance!E:E,'Operator &amp; Team  Performance'!A22,Performance!S:S)</f>
        <v>847687.5</v>
      </c>
      <c r="C22" s="45">
        <f>SUMIF(Performance!E:E,'Operator &amp; Team  Performance'!A22,Performance!I:I)</f>
        <v>901000</v>
      </c>
      <c r="D22" s="46">
        <f t="shared" si="2"/>
        <v>1.062891690628917</v>
      </c>
      <c r="E22" s="46"/>
      <c r="F22" s="46"/>
      <c r="G22" s="46"/>
      <c r="H22" s="47">
        <f>SUMIF('Customer complaints'!H:H,'Operator &amp; Team  Performance'!A22,'Customer complaints'!F:F)</f>
        <v>0</v>
      </c>
      <c r="I22" s="46">
        <f>IFERROR(SUMIF('Customer complaints'!H:H,'Operator &amp; Team  Performance'!A22,'Customer complaints'!F:F)/C22,0)</f>
        <v>0</v>
      </c>
    </row>
    <row r="23" spans="1:9" x14ac:dyDescent="0.25">
      <c r="A23" s="44" t="s">
        <v>176</v>
      </c>
      <c r="B23" s="45">
        <f>SUMIF(Performance!E:E,'Operator &amp; Team  Performance'!A23,Performance!S:S)</f>
        <v>2760400</v>
      </c>
      <c r="C23" s="45">
        <f>SUMIF(Performance!E:E,'Operator &amp; Team  Performance'!A23,Performance!I:I)</f>
        <v>2785425</v>
      </c>
      <c r="D23" s="46">
        <f>IFERROR(C23/B23,0)</f>
        <v>1.0090657151137516</v>
      </c>
      <c r="E23" s="46"/>
      <c r="F23" s="46"/>
      <c r="G23" s="46"/>
      <c r="H23" s="47">
        <f>SUMIF('Customer complaints'!H:H,'Operator &amp; Team  Performance'!A23,'Customer complaints'!F:F)</f>
        <v>0</v>
      </c>
      <c r="I23" s="46">
        <f>IFERROR(SUMIF('Customer complaints'!H:H,'Operator &amp; Team  Performance'!A23,'Customer complaints'!F:F)/C23,0)</f>
        <v>0</v>
      </c>
    </row>
    <row r="24" spans="1:9" x14ac:dyDescent="0.25">
      <c r="A24" s="44" t="s">
        <v>38</v>
      </c>
      <c r="B24" s="45">
        <f>SUMIF(Performance!E:E,'Operator &amp; Team  Performance'!A24,Performance!S:S)</f>
        <v>0</v>
      </c>
      <c r="C24" s="45">
        <f>SUMIF(Performance!E:E,'Operator &amp; Team  Performance'!A24,Performance!I:I)</f>
        <v>0</v>
      </c>
      <c r="D24" s="46">
        <f t="shared" ref="D24:D30" si="3">IFERROR(C24/B24,0)</f>
        <v>0</v>
      </c>
      <c r="E24" s="46"/>
      <c r="F24" s="46"/>
      <c r="G24" s="46"/>
      <c r="H24" s="47">
        <f>SUMIF('Customer complaints'!H:H,'Operator &amp; Team  Performance'!A24,'Customer complaints'!F:F)</f>
        <v>0</v>
      </c>
      <c r="I24" s="46">
        <f>IFERROR(SUMIF('Customer complaints'!H:H,'Operator &amp; Team  Performance'!A24,'Customer complaints'!F:F)/C24,0)</f>
        <v>0</v>
      </c>
    </row>
    <row r="25" spans="1:9" x14ac:dyDescent="0.25">
      <c r="A25" s="44" t="s">
        <v>39</v>
      </c>
      <c r="B25" s="45">
        <f>SUMIF(Performance!E:E,'Operator &amp; Team  Performance'!A25,Performance!S:S)</f>
        <v>0</v>
      </c>
      <c r="C25" s="45">
        <f>SUMIF(Performance!E:E,'Operator &amp; Team  Performance'!A25,Performance!I:I)</f>
        <v>0</v>
      </c>
      <c r="D25" s="46">
        <f t="shared" si="3"/>
        <v>0</v>
      </c>
      <c r="E25" s="46"/>
      <c r="F25" s="46"/>
      <c r="G25" s="46"/>
      <c r="H25" s="47">
        <f>SUMIF('Customer complaints'!H:H,'Operator &amp; Team  Performance'!A25,'Customer complaints'!F:F)</f>
        <v>0</v>
      </c>
      <c r="I25" s="46">
        <f>IFERROR(SUMIF('Customer complaints'!H:H,'Operator &amp; Team  Performance'!A25,'Customer complaints'!F:F)/C25,0)</f>
        <v>0</v>
      </c>
    </row>
    <row r="26" spans="1:9" x14ac:dyDescent="0.25">
      <c r="A26" s="44" t="s">
        <v>40</v>
      </c>
      <c r="B26" s="45">
        <f>SUMIF(Performance!E:E,'Operator &amp; Team  Performance'!A26,Performance!S:S)</f>
        <v>0</v>
      </c>
      <c r="C26" s="45">
        <f>SUMIF(Performance!E:E,'Operator &amp; Team  Performance'!A26,Performance!I:I)</f>
        <v>0</v>
      </c>
      <c r="D26" s="46">
        <f t="shared" si="3"/>
        <v>0</v>
      </c>
      <c r="E26" s="46"/>
      <c r="F26" s="46"/>
      <c r="G26" s="46"/>
      <c r="H26" s="47">
        <f>SUMIF('Customer complaints'!H:H,'Operator &amp; Team  Performance'!A26,'Customer complaints'!F:F)</f>
        <v>0</v>
      </c>
      <c r="I26" s="46">
        <f>IFERROR(SUMIF('Customer complaints'!H:H,'Operator &amp; Team  Performance'!A26,'Customer complaints'!F:F)/C26,0)</f>
        <v>0</v>
      </c>
    </row>
    <row r="27" spans="1:9" x14ac:dyDescent="0.25">
      <c r="A27" s="44" t="s">
        <v>41</v>
      </c>
      <c r="B27" s="45">
        <f>SUMIF(Performance!E:E,'Operator &amp; Team  Performance'!A27,Performance!S:S)</f>
        <v>0</v>
      </c>
      <c r="C27" s="45">
        <f>SUMIF(Performance!E:E,'Operator &amp; Team  Performance'!A27,Performance!I:I)</f>
        <v>0</v>
      </c>
      <c r="D27" s="46">
        <f t="shared" si="3"/>
        <v>0</v>
      </c>
      <c r="E27" s="46"/>
      <c r="F27" s="46"/>
      <c r="G27" s="46"/>
      <c r="H27" s="47">
        <f>SUMIF('Customer complaints'!H:H,'Operator &amp; Team  Performance'!A27,'Customer complaints'!F:F)</f>
        <v>0</v>
      </c>
      <c r="I27" s="46">
        <f>IFERROR(SUMIF('Customer complaints'!H:H,'Operator &amp; Team  Performance'!A27,'Customer complaints'!F:F)/C27,0)</f>
        <v>0</v>
      </c>
    </row>
    <row r="28" spans="1:9" x14ac:dyDescent="0.25">
      <c r="A28" s="44" t="s">
        <v>42</v>
      </c>
      <c r="B28" s="45">
        <f>SUMIF(Performance!E:E,'Operator &amp; Team  Performance'!A28,Performance!S:S)</f>
        <v>0</v>
      </c>
      <c r="C28" s="45">
        <f>SUMIF(Performance!E:E,'Operator &amp; Team  Performance'!A28,Performance!I:I)</f>
        <v>0</v>
      </c>
      <c r="D28" s="46">
        <f t="shared" si="3"/>
        <v>0</v>
      </c>
      <c r="E28" s="46"/>
      <c r="F28" s="46"/>
      <c r="G28" s="46"/>
      <c r="H28" s="47">
        <f>SUMIF('Customer complaints'!H:H,'Operator &amp; Team  Performance'!A28,'Customer complaints'!F:F)</f>
        <v>0</v>
      </c>
      <c r="I28" s="46">
        <f>IFERROR(SUMIF('Customer complaints'!H:H,'Operator &amp; Team  Performance'!A28,'Customer complaints'!F:F)/C28,0)</f>
        <v>0</v>
      </c>
    </row>
    <row r="29" spans="1:9" x14ac:dyDescent="0.25">
      <c r="A29" s="44" t="s">
        <v>43</v>
      </c>
      <c r="B29" s="45">
        <f>SUMIF(Performance!E:E,'Operator &amp; Team  Performance'!A29,Performance!S:S)</f>
        <v>0</v>
      </c>
      <c r="C29" s="45">
        <f>SUMIF(Performance!E:E,'Operator &amp; Team  Performance'!A29,Performance!I:I)</f>
        <v>0</v>
      </c>
      <c r="D29" s="46">
        <f t="shared" si="3"/>
        <v>0</v>
      </c>
      <c r="E29" s="46"/>
      <c r="F29" s="46"/>
      <c r="G29" s="46"/>
      <c r="H29" s="47">
        <f>SUMIF('Customer complaints'!H:H,'Operator &amp; Team  Performance'!A29,'Customer complaints'!F:F)</f>
        <v>0</v>
      </c>
      <c r="I29" s="46">
        <f>IFERROR(SUMIF('Customer complaints'!H:H,'Operator &amp; Team  Performance'!A29,'Customer complaints'!F:F)/C29,0)</f>
        <v>0</v>
      </c>
    </row>
    <row r="30" spans="1:9" x14ac:dyDescent="0.25">
      <c r="A30" s="44" t="s">
        <v>44</v>
      </c>
      <c r="B30" s="45">
        <f>SUMIF(Performance!E:E,'Operator &amp; Team  Performance'!A30,Performance!S:S)</f>
        <v>0</v>
      </c>
      <c r="C30" s="45">
        <f>SUMIF(Performance!E:E,'Operator &amp; Team  Performance'!A30,Performance!I:I)</f>
        <v>0</v>
      </c>
      <c r="D30" s="46">
        <f t="shared" si="3"/>
        <v>0</v>
      </c>
      <c r="E30" s="46"/>
      <c r="F30" s="46"/>
      <c r="G30" s="46"/>
      <c r="H30" s="47">
        <f>SUMIF('Customer complaints'!H:H,'Operator &amp; Team  Performance'!A30,'Customer complaints'!F:F)</f>
        <v>0</v>
      </c>
      <c r="I30" s="46">
        <f>IFERROR(SUMIF('Customer complaints'!H:H,'Operator &amp; Team  Performance'!A30,'Customer complaints'!F:F)/C30,0)</f>
        <v>0</v>
      </c>
    </row>
  </sheetData>
  <sheetProtection algorithmName="SHA-512" hashValue="Oe8ohlRtIxNKPA0SudcQP7FuDqvY6Z278ZZF/JeeaIIBpP3uvJqL7yFK+7SYri6zvKtIi0V4j6a+DzSobAncyg==" saltValue="9GNECmRNdXWapjCXoz2zRA==" spinCount="100000" sheet="1" objects="1" scenarios="1"/>
  <mergeCells count="3">
    <mergeCell ref="A8:I8"/>
    <mergeCell ref="A14:I14"/>
    <mergeCell ref="A3:I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2060"/>
  </sheetPr>
  <dimension ref="A1:S2279"/>
  <sheetViews>
    <sheetView zoomScale="80" zoomScaleNormal="80" workbookViewId="0">
      <selection activeCell="M2" sqref="M1:M1048576"/>
    </sheetView>
  </sheetViews>
  <sheetFormatPr defaultRowHeight="15" x14ac:dyDescent="0.25"/>
  <cols>
    <col min="1" max="1" width="12.140625" style="2" customWidth="1"/>
    <col min="2" max="2" width="12.85546875" customWidth="1"/>
    <col min="4" max="4" width="19.85546875" customWidth="1"/>
    <col min="5" max="5" width="19.85546875" style="2" customWidth="1"/>
    <col min="6" max="6" width="25.28515625" style="2" customWidth="1"/>
    <col min="7" max="7" width="13.28515625" customWidth="1"/>
    <col min="8" max="8" width="14.42578125" bestFit="1" customWidth="1"/>
    <col min="9" max="12" width="14.42578125" style="2" customWidth="1"/>
    <col min="13" max="13" width="13.140625" style="2" customWidth="1"/>
    <col min="14" max="14" width="15.85546875" style="2" customWidth="1"/>
    <col min="15" max="15" width="35.85546875" customWidth="1"/>
  </cols>
  <sheetData>
    <row r="1" spans="1:15" s="2" customFormat="1" ht="21" x14ac:dyDescent="0.25">
      <c r="A1" s="209" t="s">
        <v>92</v>
      </c>
      <c r="B1" s="209"/>
      <c r="C1" s="209"/>
      <c r="D1" s="209"/>
      <c r="E1" s="209"/>
      <c r="F1" s="209"/>
      <c r="G1" s="209"/>
      <c r="H1" s="209"/>
      <c r="I1" s="209"/>
      <c r="J1" s="209"/>
      <c r="K1" s="209"/>
      <c r="L1" s="209"/>
      <c r="M1" s="209"/>
      <c r="N1" s="209"/>
      <c r="O1" s="209"/>
    </row>
    <row r="2" spans="1:15" ht="47.25" x14ac:dyDescent="0.25">
      <c r="A2" s="13" t="s">
        <v>0</v>
      </c>
      <c r="B2" s="13" t="s">
        <v>32</v>
      </c>
      <c r="C2" s="13" t="s">
        <v>13</v>
      </c>
      <c r="D2" s="23" t="s">
        <v>33</v>
      </c>
      <c r="E2" s="23" t="s">
        <v>83</v>
      </c>
      <c r="F2" s="23" t="s">
        <v>91</v>
      </c>
      <c r="G2" s="13" t="s">
        <v>94</v>
      </c>
      <c r="H2" s="13" t="s">
        <v>146</v>
      </c>
      <c r="I2" s="13" t="s">
        <v>147</v>
      </c>
      <c r="J2" s="13" t="s">
        <v>152</v>
      </c>
      <c r="K2" s="13" t="s">
        <v>154</v>
      </c>
      <c r="L2" s="13" t="s">
        <v>155</v>
      </c>
      <c r="M2" s="13" t="s">
        <v>156</v>
      </c>
      <c r="N2" s="13" t="s">
        <v>158</v>
      </c>
      <c r="O2" s="13" t="s">
        <v>153</v>
      </c>
    </row>
    <row r="3" spans="1:15" ht="15.75" x14ac:dyDescent="0.25">
      <c r="A3" s="146">
        <v>44287</v>
      </c>
      <c r="B3" s="147" t="s">
        <v>135</v>
      </c>
      <c r="C3" s="147" t="s">
        <v>14</v>
      </c>
      <c r="D3" s="147" t="s">
        <v>60</v>
      </c>
      <c r="E3" s="147" t="str">
        <f>VLOOKUP(D3,Basis!F:G,2,0)</f>
        <v>Metallized UB</v>
      </c>
      <c r="F3" s="147" t="s">
        <v>205</v>
      </c>
      <c r="G3" s="147">
        <v>2205</v>
      </c>
      <c r="H3" s="147">
        <v>63600</v>
      </c>
      <c r="I3" s="147">
        <v>23000</v>
      </c>
      <c r="J3" s="148">
        <f>H3-I3</f>
        <v>40600</v>
      </c>
      <c r="K3" s="148">
        <v>684.6</v>
      </c>
      <c r="L3" s="148">
        <f>K3-M3</f>
        <v>684.6</v>
      </c>
      <c r="M3" s="148">
        <v>0</v>
      </c>
      <c r="N3" s="148"/>
      <c r="O3" s="147" t="s">
        <v>206</v>
      </c>
    </row>
    <row r="4" spans="1:15" ht="15.75" x14ac:dyDescent="0.25">
      <c r="A4" s="146">
        <v>44287</v>
      </c>
      <c r="B4" s="147" t="s">
        <v>135</v>
      </c>
      <c r="C4" s="147" t="s">
        <v>14</v>
      </c>
      <c r="D4" s="147" t="s">
        <v>59</v>
      </c>
      <c r="E4" s="147" t="str">
        <f>VLOOKUP(D4,Basis!F:G,2,0)</f>
        <v>Metallized BS</v>
      </c>
      <c r="F4" s="147" t="s">
        <v>207</v>
      </c>
      <c r="G4" s="147">
        <v>2225</v>
      </c>
      <c r="H4" s="147">
        <v>7600</v>
      </c>
      <c r="I4" s="147">
        <v>7600</v>
      </c>
      <c r="J4" s="148">
        <f t="shared" ref="J4:J78" si="0">H4-I4</f>
        <v>0</v>
      </c>
      <c r="K4" s="148">
        <v>228.25</v>
      </c>
      <c r="L4" s="148">
        <f t="shared" ref="L4:L78" si="1">K4-M4</f>
        <v>228.25</v>
      </c>
      <c r="M4" s="148">
        <v>0</v>
      </c>
      <c r="N4" s="148"/>
      <c r="O4" s="147" t="s">
        <v>206</v>
      </c>
    </row>
    <row r="5" spans="1:15" ht="15.75" x14ac:dyDescent="0.25">
      <c r="A5" s="137">
        <v>44292</v>
      </c>
      <c r="B5" s="138" t="s">
        <v>135</v>
      </c>
      <c r="C5" s="138" t="s">
        <v>14</v>
      </c>
      <c r="D5" s="138" t="s">
        <v>60</v>
      </c>
      <c r="E5" s="138" t="str">
        <f>VLOOKUP(D5,Basis!F:G,2,0)</f>
        <v>Metallized UB</v>
      </c>
      <c r="F5" s="138" t="s">
        <v>208</v>
      </c>
      <c r="G5" s="138">
        <v>2205</v>
      </c>
      <c r="H5" s="138">
        <v>62800</v>
      </c>
      <c r="I5" s="138">
        <v>7700</v>
      </c>
      <c r="J5" s="139">
        <f t="shared" si="0"/>
        <v>55100</v>
      </c>
      <c r="K5" s="139">
        <v>229</v>
      </c>
      <c r="L5" s="139">
        <f t="shared" si="1"/>
        <v>229</v>
      </c>
      <c r="M5" s="139">
        <v>0</v>
      </c>
      <c r="N5" s="139"/>
      <c r="O5" s="138" t="s">
        <v>209</v>
      </c>
    </row>
    <row r="6" spans="1:15" ht="15.75" x14ac:dyDescent="0.25">
      <c r="A6" s="137">
        <v>44292</v>
      </c>
      <c r="B6" s="138" t="s">
        <v>135</v>
      </c>
      <c r="C6" s="138" t="s">
        <v>15</v>
      </c>
      <c r="D6" s="138" t="s">
        <v>60</v>
      </c>
      <c r="E6" s="138" t="str">
        <f>VLOOKUP(D6,Basis!F:G,2,0)</f>
        <v>Metallized UB</v>
      </c>
      <c r="F6" s="138" t="s">
        <v>210</v>
      </c>
      <c r="G6" s="138">
        <v>2205</v>
      </c>
      <c r="H6" s="138">
        <v>55100</v>
      </c>
      <c r="I6" s="138">
        <v>55100</v>
      </c>
      <c r="J6" s="139">
        <f t="shared" si="0"/>
        <v>0</v>
      </c>
      <c r="K6" s="139">
        <v>1689.59</v>
      </c>
      <c r="L6" s="139">
        <f t="shared" si="1"/>
        <v>1687.59</v>
      </c>
      <c r="M6" s="139">
        <v>2</v>
      </c>
      <c r="N6" s="139"/>
      <c r="O6" s="138" t="s">
        <v>211</v>
      </c>
    </row>
    <row r="7" spans="1:15" ht="15.75" x14ac:dyDescent="0.25">
      <c r="A7" s="137">
        <v>44292</v>
      </c>
      <c r="B7" s="138" t="s">
        <v>135</v>
      </c>
      <c r="C7" s="138" t="s">
        <v>15</v>
      </c>
      <c r="D7" s="138" t="s">
        <v>60</v>
      </c>
      <c r="E7" s="138" t="str">
        <f>VLOOKUP(D7,Basis!F:G,2,0)</f>
        <v>Metallized UB</v>
      </c>
      <c r="F7" s="138" t="s">
        <v>212</v>
      </c>
      <c r="G7" s="138">
        <v>2205</v>
      </c>
      <c r="H7" s="138">
        <v>18000</v>
      </c>
      <c r="I7" s="138">
        <v>18000</v>
      </c>
      <c r="J7" s="139">
        <f t="shared" si="0"/>
        <v>0</v>
      </c>
      <c r="K7" s="139">
        <v>527</v>
      </c>
      <c r="L7" s="139">
        <f t="shared" si="1"/>
        <v>527</v>
      </c>
      <c r="M7" s="139">
        <v>0</v>
      </c>
      <c r="N7" s="139"/>
      <c r="O7" s="138"/>
    </row>
    <row r="8" spans="1:15" ht="15.75" x14ac:dyDescent="0.25">
      <c r="A8" s="143">
        <v>44293</v>
      </c>
      <c r="B8" s="144" t="s">
        <v>135</v>
      </c>
      <c r="C8" s="144" t="s">
        <v>14</v>
      </c>
      <c r="D8" s="144" t="s">
        <v>59</v>
      </c>
      <c r="E8" s="144" t="str">
        <f>VLOOKUP(D8,Basis!F:G,2,0)</f>
        <v>Metallized BS</v>
      </c>
      <c r="F8" s="144" t="s">
        <v>213</v>
      </c>
      <c r="G8" s="144">
        <v>1235</v>
      </c>
      <c r="H8" s="144">
        <v>41500</v>
      </c>
      <c r="I8" s="144">
        <v>41500</v>
      </c>
      <c r="J8" s="145">
        <f t="shared" si="0"/>
        <v>0</v>
      </c>
      <c r="K8" s="145">
        <v>696.86</v>
      </c>
      <c r="L8" s="145">
        <f t="shared" si="1"/>
        <v>695.26</v>
      </c>
      <c r="M8" s="145">
        <v>1.6</v>
      </c>
      <c r="N8" s="145"/>
      <c r="O8" s="144"/>
    </row>
    <row r="9" spans="1:15" ht="15.75" x14ac:dyDescent="0.25">
      <c r="A9" s="143">
        <v>44293</v>
      </c>
      <c r="B9" s="144" t="s">
        <v>135</v>
      </c>
      <c r="C9" s="144" t="s">
        <v>14</v>
      </c>
      <c r="D9" s="144" t="s">
        <v>59</v>
      </c>
      <c r="E9" s="144" t="str">
        <f>VLOOKUP(D9,Basis!F:G,2,0)</f>
        <v>Metallized BS</v>
      </c>
      <c r="F9" s="144" t="s">
        <v>214</v>
      </c>
      <c r="G9" s="144">
        <v>1235</v>
      </c>
      <c r="H9" s="144">
        <v>31500</v>
      </c>
      <c r="I9" s="144">
        <v>31500</v>
      </c>
      <c r="J9" s="145">
        <f t="shared" si="0"/>
        <v>0</v>
      </c>
      <c r="K9" s="145">
        <v>508</v>
      </c>
      <c r="L9" s="145">
        <v>508</v>
      </c>
      <c r="M9" s="145">
        <v>1</v>
      </c>
      <c r="N9" s="145"/>
      <c r="O9" s="144"/>
    </row>
    <row r="10" spans="1:15" ht="15.75" x14ac:dyDescent="0.25">
      <c r="A10" s="143">
        <v>44293</v>
      </c>
      <c r="B10" s="144" t="s">
        <v>135</v>
      </c>
      <c r="C10" s="144" t="s">
        <v>14</v>
      </c>
      <c r="D10" s="144" t="s">
        <v>60</v>
      </c>
      <c r="E10" s="144" t="str">
        <f>VLOOKUP(D10,Basis!F:G,2,0)</f>
        <v>Metallized UB</v>
      </c>
      <c r="F10" s="144" t="s">
        <v>215</v>
      </c>
      <c r="G10" s="144">
        <v>1350</v>
      </c>
      <c r="H10" s="144">
        <v>63500</v>
      </c>
      <c r="I10" s="144">
        <v>63500</v>
      </c>
      <c r="J10" s="145">
        <f t="shared" si="0"/>
        <v>0</v>
      </c>
      <c r="K10" s="145">
        <v>1163.54</v>
      </c>
      <c r="L10" s="145">
        <f t="shared" si="1"/>
        <v>1162.54</v>
      </c>
      <c r="M10" s="145">
        <v>1</v>
      </c>
      <c r="N10" s="145"/>
      <c r="O10" s="144"/>
    </row>
    <row r="11" spans="1:15" ht="15.75" x14ac:dyDescent="0.25">
      <c r="A11" s="143">
        <v>44293</v>
      </c>
      <c r="B11" s="144" t="s">
        <v>135</v>
      </c>
      <c r="C11" s="144" t="s">
        <v>15</v>
      </c>
      <c r="D11" s="144" t="s">
        <v>60</v>
      </c>
      <c r="E11" s="144" t="str">
        <f>VLOOKUP(D11,Basis!F:G,2,0)</f>
        <v>Metallized UB</v>
      </c>
      <c r="F11" s="144" t="s">
        <v>218</v>
      </c>
      <c r="G11" s="144">
        <v>1350</v>
      </c>
      <c r="H11" s="144">
        <v>60000</v>
      </c>
      <c r="I11" s="144">
        <v>60000</v>
      </c>
      <c r="J11" s="145">
        <f t="shared" si="0"/>
        <v>0</v>
      </c>
      <c r="K11" s="145">
        <v>1119</v>
      </c>
      <c r="L11" s="145">
        <f t="shared" si="1"/>
        <v>1118</v>
      </c>
      <c r="M11" s="145">
        <v>1</v>
      </c>
      <c r="N11" s="145"/>
      <c r="O11" s="144"/>
    </row>
    <row r="12" spans="1:15" ht="15.75" x14ac:dyDescent="0.25">
      <c r="A12" s="143">
        <v>44293</v>
      </c>
      <c r="B12" s="144" t="s">
        <v>135</v>
      </c>
      <c r="C12" s="144" t="s">
        <v>15</v>
      </c>
      <c r="D12" s="144" t="s">
        <v>60</v>
      </c>
      <c r="E12" s="144" t="str">
        <f>VLOOKUP(D12,Basis!F:G,2,0)</f>
        <v>Metallized UB</v>
      </c>
      <c r="F12" s="144" t="s">
        <v>219</v>
      </c>
      <c r="G12" s="144">
        <v>1350</v>
      </c>
      <c r="H12" s="144">
        <v>34000</v>
      </c>
      <c r="I12" s="144">
        <v>34000</v>
      </c>
      <c r="J12" s="145">
        <f t="shared" si="0"/>
        <v>0</v>
      </c>
      <c r="K12" s="145">
        <v>665.8</v>
      </c>
      <c r="L12" s="145">
        <f t="shared" si="1"/>
        <v>664.8</v>
      </c>
      <c r="M12" s="145">
        <v>1</v>
      </c>
      <c r="N12" s="145"/>
      <c r="O12" s="144"/>
    </row>
    <row r="13" spans="1:15" ht="15.75" x14ac:dyDescent="0.25">
      <c r="A13" s="143">
        <v>44293</v>
      </c>
      <c r="B13" s="144" t="s">
        <v>135</v>
      </c>
      <c r="C13" s="144" t="s">
        <v>16</v>
      </c>
      <c r="D13" s="144" t="s">
        <v>194</v>
      </c>
      <c r="E13" s="144" t="str">
        <f>VLOOKUP(D13,Basis!F:G,2,0)</f>
        <v>CPP Metallized</v>
      </c>
      <c r="F13" s="144" t="s">
        <v>220</v>
      </c>
      <c r="G13" s="144">
        <v>3210</v>
      </c>
      <c r="H13" s="144">
        <v>31680</v>
      </c>
      <c r="I13" s="144">
        <v>31680</v>
      </c>
      <c r="J13" s="145">
        <f t="shared" si="0"/>
        <v>0</v>
      </c>
      <c r="K13" s="145">
        <v>1830</v>
      </c>
      <c r="L13" s="145">
        <f t="shared" si="1"/>
        <v>1826</v>
      </c>
      <c r="M13" s="145">
        <v>4</v>
      </c>
      <c r="N13" s="145"/>
      <c r="O13" s="144"/>
    </row>
    <row r="14" spans="1:15" ht="15.75" customHeight="1" x14ac:dyDescent="0.25">
      <c r="A14" s="143">
        <v>44293</v>
      </c>
      <c r="B14" s="144" t="s">
        <v>135</v>
      </c>
      <c r="C14" s="144" t="s">
        <v>16</v>
      </c>
      <c r="D14" s="144" t="s">
        <v>194</v>
      </c>
      <c r="E14" s="144" t="str">
        <f>VLOOKUP(D14,Basis!F:G,2,0)</f>
        <v>CPP Metallized</v>
      </c>
      <c r="F14" s="144" t="s">
        <v>221</v>
      </c>
      <c r="G14" s="144">
        <v>3210</v>
      </c>
      <c r="H14" s="144">
        <v>31680</v>
      </c>
      <c r="I14" s="144">
        <v>31680</v>
      </c>
      <c r="J14" s="145">
        <f t="shared" si="0"/>
        <v>0</v>
      </c>
      <c r="K14" s="145">
        <v>1830</v>
      </c>
      <c r="L14" s="145">
        <f t="shared" si="1"/>
        <v>1826</v>
      </c>
      <c r="M14" s="145">
        <v>4</v>
      </c>
      <c r="N14" s="145"/>
      <c r="O14" s="144"/>
    </row>
    <row r="15" spans="1:15" ht="15.75" x14ac:dyDescent="0.25">
      <c r="A15" s="143">
        <v>44293</v>
      </c>
      <c r="B15" s="144" t="s">
        <v>135</v>
      </c>
      <c r="C15" s="144" t="s">
        <v>16</v>
      </c>
      <c r="D15" s="144" t="s">
        <v>194</v>
      </c>
      <c r="E15" s="144" t="str">
        <f>VLOOKUP(D15,Basis!F:G,2,0)</f>
        <v>CPP Metallized</v>
      </c>
      <c r="F15" s="144" t="s">
        <v>222</v>
      </c>
      <c r="G15" s="144">
        <v>3210</v>
      </c>
      <c r="H15" s="144">
        <v>31680</v>
      </c>
      <c r="I15" s="144">
        <v>31680</v>
      </c>
      <c r="J15" s="145">
        <f t="shared" si="0"/>
        <v>0</v>
      </c>
      <c r="K15" s="145">
        <v>1830</v>
      </c>
      <c r="L15" s="145">
        <f t="shared" si="1"/>
        <v>1826</v>
      </c>
      <c r="M15" s="145">
        <v>4</v>
      </c>
      <c r="N15" s="145"/>
      <c r="O15" s="144" t="s">
        <v>229</v>
      </c>
    </row>
    <row r="16" spans="1:15" ht="15.75" x14ac:dyDescent="0.25">
      <c r="A16" s="143">
        <v>44293</v>
      </c>
      <c r="B16" s="144" t="s">
        <v>135</v>
      </c>
      <c r="C16" s="144" t="s">
        <v>16</v>
      </c>
      <c r="D16" s="144" t="s">
        <v>194</v>
      </c>
      <c r="E16" s="144" t="str">
        <f>VLOOKUP(D16,Basis!F:G,2,0)</f>
        <v>CPP Metallized</v>
      </c>
      <c r="F16" s="144" t="s">
        <v>223</v>
      </c>
      <c r="G16" s="144">
        <v>3210</v>
      </c>
      <c r="H16" s="144">
        <v>31680</v>
      </c>
      <c r="I16" s="144">
        <v>31680</v>
      </c>
      <c r="J16" s="145">
        <f t="shared" si="0"/>
        <v>0</v>
      </c>
      <c r="K16" s="145">
        <v>1830</v>
      </c>
      <c r="L16" s="145">
        <f t="shared" si="1"/>
        <v>1826</v>
      </c>
      <c r="M16" s="145">
        <v>4</v>
      </c>
      <c r="N16" s="145"/>
      <c r="O16" s="144"/>
    </row>
    <row r="17" spans="1:15" ht="15.75" x14ac:dyDescent="0.25">
      <c r="A17" s="137">
        <v>44294</v>
      </c>
      <c r="B17" s="138" t="s">
        <v>135</v>
      </c>
      <c r="C17" s="138" t="s">
        <v>14</v>
      </c>
      <c r="D17" s="138" t="s">
        <v>194</v>
      </c>
      <c r="E17" s="138" t="str">
        <f>VLOOKUP(D17,Basis!F:G,2,0)</f>
        <v>CPP Metallized</v>
      </c>
      <c r="F17" s="138" t="s">
        <v>224</v>
      </c>
      <c r="G17" s="138">
        <v>3210</v>
      </c>
      <c r="H17" s="138">
        <v>31680</v>
      </c>
      <c r="I17" s="138">
        <v>31680</v>
      </c>
      <c r="J17" s="139">
        <f t="shared" si="0"/>
        <v>0</v>
      </c>
      <c r="K17" s="139">
        <v>1830</v>
      </c>
      <c r="L17" s="139">
        <f t="shared" si="1"/>
        <v>1829</v>
      </c>
      <c r="M17" s="139">
        <v>1</v>
      </c>
      <c r="N17" s="139"/>
      <c r="O17" s="138"/>
    </row>
    <row r="18" spans="1:15" ht="15.75" x14ac:dyDescent="0.25">
      <c r="A18" s="137">
        <v>44294</v>
      </c>
      <c r="B18" s="138" t="s">
        <v>135</v>
      </c>
      <c r="C18" s="138" t="s">
        <v>14</v>
      </c>
      <c r="D18" s="138" t="s">
        <v>194</v>
      </c>
      <c r="E18" s="138" t="str">
        <f>VLOOKUP(D18,Basis!F:G,2,0)</f>
        <v>CPP Metallized</v>
      </c>
      <c r="F18" s="138" t="s">
        <v>225</v>
      </c>
      <c r="G18" s="138">
        <v>3210</v>
      </c>
      <c r="H18" s="138">
        <v>31680</v>
      </c>
      <c r="I18" s="138">
        <v>31680</v>
      </c>
      <c r="J18" s="139">
        <f t="shared" si="0"/>
        <v>0</v>
      </c>
      <c r="K18" s="139">
        <v>1830</v>
      </c>
      <c r="L18" s="139">
        <f t="shared" si="1"/>
        <v>1829</v>
      </c>
      <c r="M18" s="139">
        <v>1</v>
      </c>
      <c r="N18" s="139"/>
      <c r="O18" s="138" t="s">
        <v>228</v>
      </c>
    </row>
    <row r="19" spans="1:15" ht="15.75" x14ac:dyDescent="0.25">
      <c r="A19" s="137">
        <v>44294</v>
      </c>
      <c r="B19" s="138" t="s">
        <v>135</v>
      </c>
      <c r="C19" s="138" t="s">
        <v>14</v>
      </c>
      <c r="D19" s="138" t="s">
        <v>194</v>
      </c>
      <c r="E19" s="138" t="str">
        <f>VLOOKUP(D19,Basis!F:G,2,0)</f>
        <v>CPP Metallized</v>
      </c>
      <c r="F19" s="138" t="s">
        <v>226</v>
      </c>
      <c r="G19" s="138">
        <v>3210</v>
      </c>
      <c r="H19" s="138">
        <v>31680</v>
      </c>
      <c r="I19" s="138">
        <v>31680</v>
      </c>
      <c r="J19" s="139">
        <f t="shared" si="0"/>
        <v>0</v>
      </c>
      <c r="K19" s="139">
        <v>1830</v>
      </c>
      <c r="L19" s="139">
        <f t="shared" si="1"/>
        <v>1828</v>
      </c>
      <c r="M19" s="139">
        <v>2</v>
      </c>
      <c r="N19" s="139"/>
      <c r="O19" s="138"/>
    </row>
    <row r="20" spans="1:15" ht="15.75" x14ac:dyDescent="0.25">
      <c r="A20" s="137">
        <v>44294</v>
      </c>
      <c r="B20" s="138" t="s">
        <v>135</v>
      </c>
      <c r="C20" s="138" t="s">
        <v>14</v>
      </c>
      <c r="D20" s="138" t="s">
        <v>194</v>
      </c>
      <c r="E20" s="138" t="str">
        <f>VLOOKUP(D20,Basis!F:G,2,0)</f>
        <v>CPP Metallized</v>
      </c>
      <c r="F20" s="138" t="s">
        <v>227</v>
      </c>
      <c r="G20" s="138">
        <v>3210</v>
      </c>
      <c r="H20" s="138">
        <v>31680</v>
      </c>
      <c r="I20" s="138">
        <v>31680</v>
      </c>
      <c r="J20" s="139">
        <f t="shared" si="0"/>
        <v>0</v>
      </c>
      <c r="K20" s="139">
        <v>1830</v>
      </c>
      <c r="L20" s="139">
        <f t="shared" si="1"/>
        <v>1826.5</v>
      </c>
      <c r="M20" s="139">
        <v>3.5</v>
      </c>
      <c r="N20" s="139"/>
      <c r="O20" s="138"/>
    </row>
    <row r="21" spans="1:15" ht="15.75" x14ac:dyDescent="0.25">
      <c r="A21" s="137">
        <v>44294</v>
      </c>
      <c r="B21" s="138" t="s">
        <v>135</v>
      </c>
      <c r="C21" s="138" t="s">
        <v>15</v>
      </c>
      <c r="D21" s="138" t="s">
        <v>194</v>
      </c>
      <c r="E21" s="138" t="str">
        <f>VLOOKUP(D21,Basis!F:G,2,0)</f>
        <v>CPP Metallized</v>
      </c>
      <c r="F21" s="138" t="s">
        <v>232</v>
      </c>
      <c r="G21" s="138">
        <v>3210</v>
      </c>
      <c r="H21" s="138">
        <v>31680</v>
      </c>
      <c r="I21" s="138">
        <v>31680</v>
      </c>
      <c r="J21" s="139">
        <f t="shared" si="0"/>
        <v>0</v>
      </c>
      <c r="K21" s="139">
        <v>1830</v>
      </c>
      <c r="L21" s="139">
        <f t="shared" si="1"/>
        <v>1820</v>
      </c>
      <c r="M21" s="139">
        <v>10</v>
      </c>
      <c r="N21" s="139"/>
      <c r="O21" s="138"/>
    </row>
    <row r="22" spans="1:15" ht="15.75" x14ac:dyDescent="0.25">
      <c r="A22" s="137">
        <v>44294</v>
      </c>
      <c r="B22" s="138" t="s">
        <v>135</v>
      </c>
      <c r="C22" s="138" t="s">
        <v>15</v>
      </c>
      <c r="D22" s="138" t="s">
        <v>194</v>
      </c>
      <c r="E22" s="138" t="str">
        <f>VLOOKUP(D22,Basis!F:G,2,0)</f>
        <v>CPP Metallized</v>
      </c>
      <c r="F22" s="138" t="s">
        <v>233</v>
      </c>
      <c r="G22" s="138">
        <v>3210</v>
      </c>
      <c r="H22" s="138">
        <v>32000</v>
      </c>
      <c r="I22" s="138">
        <v>32000</v>
      </c>
      <c r="J22" s="139">
        <f t="shared" si="0"/>
        <v>0</v>
      </c>
      <c r="K22" s="139">
        <v>1870</v>
      </c>
      <c r="L22" s="139">
        <f t="shared" si="1"/>
        <v>1860</v>
      </c>
      <c r="M22" s="139">
        <v>10</v>
      </c>
      <c r="N22" s="139"/>
      <c r="O22" s="138"/>
    </row>
    <row r="23" spans="1:15" ht="15.75" x14ac:dyDescent="0.25">
      <c r="A23" s="137">
        <v>44294</v>
      </c>
      <c r="B23" s="138" t="s">
        <v>135</v>
      </c>
      <c r="C23" s="138" t="s">
        <v>15</v>
      </c>
      <c r="D23" s="138" t="s">
        <v>194</v>
      </c>
      <c r="E23" s="138" t="str">
        <f>VLOOKUP(D23,Basis!F:G,2,0)</f>
        <v>CPP Metallized</v>
      </c>
      <c r="F23" s="138" t="s">
        <v>234</v>
      </c>
      <c r="G23" s="138">
        <v>3210</v>
      </c>
      <c r="H23" s="138">
        <v>31680</v>
      </c>
      <c r="I23" s="138">
        <v>31680</v>
      </c>
      <c r="J23" s="139">
        <f t="shared" si="0"/>
        <v>0</v>
      </c>
      <c r="K23" s="139">
        <v>1830</v>
      </c>
      <c r="L23" s="139">
        <v>1830</v>
      </c>
      <c r="M23" s="139">
        <v>10</v>
      </c>
      <c r="N23" s="139"/>
      <c r="O23" s="138"/>
    </row>
    <row r="24" spans="1:15" ht="15.75" x14ac:dyDescent="0.25">
      <c r="A24" s="137">
        <v>44294</v>
      </c>
      <c r="B24" s="138" t="s">
        <v>135</v>
      </c>
      <c r="C24" s="138" t="s">
        <v>15</v>
      </c>
      <c r="D24" s="138" t="s">
        <v>194</v>
      </c>
      <c r="E24" s="138" t="str">
        <f>VLOOKUP(D24,Basis!F:G,2,0)</f>
        <v>CPP Metallized</v>
      </c>
      <c r="F24" s="138" t="s">
        <v>235</v>
      </c>
      <c r="G24" s="138">
        <v>3210</v>
      </c>
      <c r="H24" s="138">
        <v>31185</v>
      </c>
      <c r="I24" s="138">
        <v>31185</v>
      </c>
      <c r="J24" s="139">
        <f t="shared" si="0"/>
        <v>0</v>
      </c>
      <c r="K24" s="139">
        <v>1830</v>
      </c>
      <c r="L24" s="139">
        <f t="shared" si="1"/>
        <v>1816</v>
      </c>
      <c r="M24" s="139">
        <v>14</v>
      </c>
      <c r="N24" s="139"/>
      <c r="O24" s="138"/>
    </row>
    <row r="25" spans="1:15" ht="15.75" x14ac:dyDescent="0.25">
      <c r="A25" s="137">
        <v>44294</v>
      </c>
      <c r="B25" s="138" t="s">
        <v>135</v>
      </c>
      <c r="C25" s="138" t="s">
        <v>16</v>
      </c>
      <c r="D25" s="138" t="s">
        <v>194</v>
      </c>
      <c r="E25" s="138" t="str">
        <f>VLOOKUP(D25,Basis!F:G,2,0)</f>
        <v>CPP Metallized</v>
      </c>
      <c r="F25" s="138" t="s">
        <v>236</v>
      </c>
      <c r="G25" s="138">
        <v>3210</v>
      </c>
      <c r="H25" s="138">
        <v>31680</v>
      </c>
      <c r="I25" s="138">
        <v>31680</v>
      </c>
      <c r="J25" s="139">
        <f t="shared" si="0"/>
        <v>0</v>
      </c>
      <c r="K25" s="139">
        <v>1830</v>
      </c>
      <c r="L25" s="139">
        <f t="shared" si="1"/>
        <v>1820</v>
      </c>
      <c r="M25" s="139">
        <v>10</v>
      </c>
      <c r="N25" s="139"/>
      <c r="O25" s="138"/>
    </row>
    <row r="26" spans="1:15" ht="15.75" x14ac:dyDescent="0.25">
      <c r="A26" s="137">
        <v>44294</v>
      </c>
      <c r="B26" s="138" t="s">
        <v>135</v>
      </c>
      <c r="C26" s="138" t="s">
        <v>16</v>
      </c>
      <c r="D26" s="138" t="s">
        <v>194</v>
      </c>
      <c r="E26" s="138" t="str">
        <f>VLOOKUP(D26,Basis!F:G,2,0)</f>
        <v>CPP Metallized</v>
      </c>
      <c r="F26" s="138" t="s">
        <v>237</v>
      </c>
      <c r="G26" s="138">
        <v>3210</v>
      </c>
      <c r="H26" s="138">
        <v>31680</v>
      </c>
      <c r="I26" s="138">
        <v>31680</v>
      </c>
      <c r="J26" s="139">
        <f t="shared" si="0"/>
        <v>0</v>
      </c>
      <c r="K26" s="139">
        <v>1830</v>
      </c>
      <c r="L26" s="139">
        <f t="shared" si="1"/>
        <v>1828</v>
      </c>
      <c r="M26" s="139">
        <v>2</v>
      </c>
      <c r="N26" s="139"/>
      <c r="O26" s="138"/>
    </row>
    <row r="27" spans="1:15" ht="15.75" x14ac:dyDescent="0.25">
      <c r="A27" s="137">
        <v>44294</v>
      </c>
      <c r="B27" s="138" t="s">
        <v>135</v>
      </c>
      <c r="C27" s="138" t="s">
        <v>16</v>
      </c>
      <c r="D27" s="138" t="s">
        <v>194</v>
      </c>
      <c r="E27" s="138" t="str">
        <f>VLOOKUP(D27,Basis!F:G,2,0)</f>
        <v>CPP Metallized</v>
      </c>
      <c r="F27" s="138" t="s">
        <v>238</v>
      </c>
      <c r="G27" s="138">
        <v>3210</v>
      </c>
      <c r="H27" s="138">
        <v>31680</v>
      </c>
      <c r="I27" s="138">
        <v>31680</v>
      </c>
      <c r="J27" s="139">
        <f t="shared" si="0"/>
        <v>0</v>
      </c>
      <c r="K27" s="139">
        <v>1830</v>
      </c>
      <c r="L27" s="139">
        <f t="shared" si="1"/>
        <v>1828</v>
      </c>
      <c r="M27" s="139">
        <v>2</v>
      </c>
      <c r="N27" s="139"/>
      <c r="O27" s="138"/>
    </row>
    <row r="28" spans="1:15" ht="15.75" x14ac:dyDescent="0.25">
      <c r="A28" s="137">
        <v>44294</v>
      </c>
      <c r="B28" s="138" t="s">
        <v>135</v>
      </c>
      <c r="C28" s="138" t="s">
        <v>16</v>
      </c>
      <c r="D28" s="138" t="s">
        <v>194</v>
      </c>
      <c r="E28" s="138" t="str">
        <f>VLOOKUP(D28,Basis!F:G,2,0)</f>
        <v>CPP Metallized</v>
      </c>
      <c r="F28" s="138" t="s">
        <v>239</v>
      </c>
      <c r="G28" s="138">
        <v>3210</v>
      </c>
      <c r="H28" s="138">
        <v>31680</v>
      </c>
      <c r="I28" s="138">
        <v>31680</v>
      </c>
      <c r="J28" s="139">
        <f t="shared" si="0"/>
        <v>0</v>
      </c>
      <c r="K28" s="139">
        <v>1830</v>
      </c>
      <c r="L28" s="139">
        <f t="shared" si="1"/>
        <v>1828</v>
      </c>
      <c r="M28" s="139">
        <v>2</v>
      </c>
      <c r="N28" s="139"/>
      <c r="O28" s="138"/>
    </row>
    <row r="29" spans="1:15" ht="15.75" x14ac:dyDescent="0.25">
      <c r="A29" s="137">
        <v>44294</v>
      </c>
      <c r="B29" s="138" t="s">
        <v>135</v>
      </c>
      <c r="C29" s="138" t="s">
        <v>16</v>
      </c>
      <c r="D29" s="138" t="s">
        <v>194</v>
      </c>
      <c r="E29" s="138" t="str">
        <f>VLOOKUP(D29,Basis!F:G,2,0)</f>
        <v>CPP Metallized</v>
      </c>
      <c r="F29" s="138" t="s">
        <v>240</v>
      </c>
      <c r="G29" s="138">
        <v>3210</v>
      </c>
      <c r="H29" s="138">
        <v>20800</v>
      </c>
      <c r="I29" s="138">
        <v>20800</v>
      </c>
      <c r="J29" s="139">
        <f t="shared" si="0"/>
        <v>0</v>
      </c>
      <c r="K29" s="139">
        <v>1213</v>
      </c>
      <c r="L29" s="139">
        <f t="shared" si="1"/>
        <v>1209</v>
      </c>
      <c r="M29" s="139">
        <v>4</v>
      </c>
      <c r="N29" s="139"/>
      <c r="O29" s="138"/>
    </row>
    <row r="30" spans="1:15" ht="15.75" x14ac:dyDescent="0.25">
      <c r="A30" s="143">
        <v>44295</v>
      </c>
      <c r="B30" s="144" t="s">
        <v>135</v>
      </c>
      <c r="C30" s="144" t="s">
        <v>14</v>
      </c>
      <c r="D30" s="144" t="s">
        <v>193</v>
      </c>
      <c r="E30" s="144" t="str">
        <f>VLOOKUP(D30,Basis!F:G,2,0)</f>
        <v>CPP Metallized</v>
      </c>
      <c r="F30" s="144" t="s">
        <v>241</v>
      </c>
      <c r="G30" s="144">
        <v>3250</v>
      </c>
      <c r="H30" s="144">
        <v>26235</v>
      </c>
      <c r="I30" s="144">
        <v>26235</v>
      </c>
      <c r="J30" s="145">
        <f t="shared" si="0"/>
        <v>0</v>
      </c>
      <c r="K30" s="145">
        <v>1918</v>
      </c>
      <c r="L30" s="145">
        <f t="shared" si="1"/>
        <v>1914</v>
      </c>
      <c r="M30" s="145">
        <v>4</v>
      </c>
      <c r="N30" s="145"/>
      <c r="O30" s="144"/>
    </row>
    <row r="31" spans="1:15" ht="15.75" x14ac:dyDescent="0.25">
      <c r="A31" s="143">
        <v>44295</v>
      </c>
      <c r="B31" s="144" t="s">
        <v>135</v>
      </c>
      <c r="C31" s="144" t="s">
        <v>14</v>
      </c>
      <c r="D31" s="144" t="s">
        <v>193</v>
      </c>
      <c r="E31" s="144" t="str">
        <f>VLOOKUP(D31,Basis!F:G,2,0)</f>
        <v>CPP Metallized</v>
      </c>
      <c r="F31" s="144" t="s">
        <v>242</v>
      </c>
      <c r="G31" s="144">
        <v>3250</v>
      </c>
      <c r="H31" s="144">
        <v>26235</v>
      </c>
      <c r="I31" s="144">
        <v>26235</v>
      </c>
      <c r="J31" s="145">
        <f t="shared" si="0"/>
        <v>0</v>
      </c>
      <c r="K31" s="145">
        <v>1918</v>
      </c>
      <c r="L31" s="145">
        <f t="shared" si="1"/>
        <v>1914</v>
      </c>
      <c r="M31" s="145">
        <v>4</v>
      </c>
      <c r="N31" s="145"/>
      <c r="O31" s="144"/>
    </row>
    <row r="32" spans="1:15" ht="15.75" x14ac:dyDescent="0.25">
      <c r="A32" s="143">
        <v>44295</v>
      </c>
      <c r="B32" s="144" t="s">
        <v>135</v>
      </c>
      <c r="C32" s="144" t="s">
        <v>14</v>
      </c>
      <c r="D32" s="144" t="s">
        <v>193</v>
      </c>
      <c r="E32" s="144" t="str">
        <f>VLOOKUP(D32,Basis!F:G,2,0)</f>
        <v>CPP Metallized</v>
      </c>
      <c r="F32" s="144" t="s">
        <v>243</v>
      </c>
      <c r="G32" s="144">
        <v>3250</v>
      </c>
      <c r="H32" s="144">
        <v>26235</v>
      </c>
      <c r="I32" s="144">
        <v>26235</v>
      </c>
      <c r="J32" s="145">
        <f t="shared" si="0"/>
        <v>0</v>
      </c>
      <c r="K32" s="145">
        <v>1918</v>
      </c>
      <c r="L32" s="145">
        <f t="shared" si="1"/>
        <v>1914</v>
      </c>
      <c r="M32" s="145">
        <v>4</v>
      </c>
      <c r="N32" s="145"/>
      <c r="O32" s="144"/>
    </row>
    <row r="33" spans="1:15" ht="15.75" x14ac:dyDescent="0.25">
      <c r="A33" s="143">
        <v>44295</v>
      </c>
      <c r="B33" s="144" t="s">
        <v>135</v>
      </c>
      <c r="C33" s="144" t="s">
        <v>14</v>
      </c>
      <c r="D33" s="144" t="s">
        <v>193</v>
      </c>
      <c r="E33" s="144" t="str">
        <f>VLOOKUP(D33,Basis!F:G,2,0)</f>
        <v>CPP Metallized</v>
      </c>
      <c r="F33" s="144" t="s">
        <v>244</v>
      </c>
      <c r="G33" s="144">
        <v>3250</v>
      </c>
      <c r="H33" s="144">
        <v>26235</v>
      </c>
      <c r="I33" s="144">
        <v>26235</v>
      </c>
      <c r="J33" s="145">
        <f t="shared" si="0"/>
        <v>0</v>
      </c>
      <c r="K33" s="145">
        <v>1918</v>
      </c>
      <c r="L33" s="145">
        <f t="shared" si="1"/>
        <v>1910</v>
      </c>
      <c r="M33" s="145">
        <v>8</v>
      </c>
      <c r="N33" s="145"/>
      <c r="O33" s="144"/>
    </row>
    <row r="34" spans="1:15" ht="15.75" x14ac:dyDescent="0.25">
      <c r="A34" s="143">
        <v>44295</v>
      </c>
      <c r="B34" s="144" t="s">
        <v>135</v>
      </c>
      <c r="C34" s="144" t="s">
        <v>15</v>
      </c>
      <c r="D34" s="144" t="s">
        <v>65</v>
      </c>
      <c r="E34" s="144" t="str">
        <f>VLOOKUP(D34,Basis!F:G,2,0)</f>
        <v>Metallized</v>
      </c>
      <c r="F34" s="144" t="s">
        <v>255</v>
      </c>
      <c r="G34" s="144">
        <v>2890</v>
      </c>
      <c r="H34" s="144">
        <v>51000</v>
      </c>
      <c r="I34" s="144">
        <v>51000</v>
      </c>
      <c r="J34" s="145">
        <f t="shared" si="0"/>
        <v>0</v>
      </c>
      <c r="K34" s="145">
        <v>2677.04</v>
      </c>
      <c r="L34" s="145">
        <f t="shared" si="1"/>
        <v>2673.04</v>
      </c>
      <c r="M34" s="145">
        <v>4</v>
      </c>
      <c r="N34" s="145"/>
      <c r="O34" s="144"/>
    </row>
    <row r="35" spans="1:15" ht="15.75" x14ac:dyDescent="0.25">
      <c r="A35" s="143">
        <v>44295</v>
      </c>
      <c r="B35" s="144" t="s">
        <v>135</v>
      </c>
      <c r="C35" s="144" t="s">
        <v>16</v>
      </c>
      <c r="D35" s="144" t="s">
        <v>65</v>
      </c>
      <c r="E35" s="144" t="str">
        <f>VLOOKUP(D35,Basis!F:G,2,0)</f>
        <v>Metallized</v>
      </c>
      <c r="F35" s="144" t="s">
        <v>256</v>
      </c>
      <c r="G35" s="144">
        <v>2890</v>
      </c>
      <c r="H35" s="144">
        <v>42000</v>
      </c>
      <c r="I35" s="144">
        <v>42000</v>
      </c>
      <c r="J35" s="145">
        <f t="shared" si="0"/>
        <v>0</v>
      </c>
      <c r="K35" s="145">
        <v>2205.84</v>
      </c>
      <c r="L35" s="145">
        <f t="shared" si="1"/>
        <v>2203.84</v>
      </c>
      <c r="M35" s="145">
        <v>2</v>
      </c>
      <c r="N35" s="145"/>
      <c r="O35" s="144"/>
    </row>
    <row r="36" spans="1:15" ht="15.75" x14ac:dyDescent="0.25">
      <c r="A36" s="143">
        <v>44295</v>
      </c>
      <c r="B36" s="144" t="s">
        <v>135</v>
      </c>
      <c r="C36" s="144" t="s">
        <v>16</v>
      </c>
      <c r="D36" s="144" t="s">
        <v>65</v>
      </c>
      <c r="E36" s="144" t="str">
        <f>VLOOKUP(D36,Basis!F:G,2,0)</f>
        <v>Metallized</v>
      </c>
      <c r="F36" s="144" t="s">
        <v>257</v>
      </c>
      <c r="G36" s="144">
        <v>2890</v>
      </c>
      <c r="H36" s="144">
        <v>51000</v>
      </c>
      <c r="I36" s="144">
        <v>51000</v>
      </c>
      <c r="J36" s="145">
        <f t="shared" si="0"/>
        <v>0</v>
      </c>
      <c r="K36" s="145">
        <v>2669.54</v>
      </c>
      <c r="L36" s="145">
        <f t="shared" si="1"/>
        <v>2664.54</v>
      </c>
      <c r="M36" s="145">
        <v>5</v>
      </c>
      <c r="N36" s="145"/>
      <c r="O36" s="144"/>
    </row>
    <row r="37" spans="1:15" ht="15.75" x14ac:dyDescent="0.25">
      <c r="A37" s="143">
        <v>44295</v>
      </c>
      <c r="B37" s="144" t="s">
        <v>135</v>
      </c>
      <c r="C37" s="144" t="s">
        <v>16</v>
      </c>
      <c r="D37" s="144" t="s">
        <v>65</v>
      </c>
      <c r="E37" s="144" t="str">
        <f>VLOOKUP(D37,Basis!F:G,2,0)</f>
        <v>Metallized</v>
      </c>
      <c r="F37" s="144" t="s">
        <v>258</v>
      </c>
      <c r="G37" s="144">
        <v>2890</v>
      </c>
      <c r="H37" s="144">
        <v>51000</v>
      </c>
      <c r="I37" s="144">
        <v>51000</v>
      </c>
      <c r="J37" s="145">
        <f t="shared" si="0"/>
        <v>0</v>
      </c>
      <c r="K37" s="145">
        <v>2680.44</v>
      </c>
      <c r="L37" s="145">
        <f t="shared" si="1"/>
        <v>2675.44</v>
      </c>
      <c r="M37" s="145">
        <v>5</v>
      </c>
      <c r="N37" s="145"/>
      <c r="O37" s="144"/>
    </row>
    <row r="38" spans="1:15" ht="15.75" x14ac:dyDescent="0.25">
      <c r="A38" s="143">
        <v>44295</v>
      </c>
      <c r="B38" s="144" t="s">
        <v>135</v>
      </c>
      <c r="C38" s="144" t="s">
        <v>16</v>
      </c>
      <c r="D38" s="144" t="s">
        <v>65</v>
      </c>
      <c r="E38" s="144" t="str">
        <f>VLOOKUP(D38,Basis!F:G,2,0)</f>
        <v>Metallized</v>
      </c>
      <c r="F38" s="144" t="s">
        <v>259</v>
      </c>
      <c r="G38" s="144">
        <v>2890</v>
      </c>
      <c r="H38" s="144">
        <v>51000</v>
      </c>
      <c r="I38" s="144">
        <v>51000</v>
      </c>
      <c r="J38" s="145">
        <f t="shared" si="0"/>
        <v>0</v>
      </c>
      <c r="K38" s="145">
        <v>2692.34</v>
      </c>
      <c r="L38" s="145">
        <f t="shared" si="1"/>
        <v>2684.34</v>
      </c>
      <c r="M38" s="145">
        <v>8</v>
      </c>
      <c r="N38" s="145"/>
      <c r="O38" s="144"/>
    </row>
    <row r="39" spans="1:15" ht="15.75" x14ac:dyDescent="0.25">
      <c r="A39" s="137">
        <v>44296</v>
      </c>
      <c r="B39" s="138" t="s">
        <v>135</v>
      </c>
      <c r="C39" s="138" t="s">
        <v>14</v>
      </c>
      <c r="D39" s="138" t="s">
        <v>65</v>
      </c>
      <c r="E39" s="138" t="str">
        <f>VLOOKUP(D39,Basis!F:G,2,0)</f>
        <v>Metallized</v>
      </c>
      <c r="F39" s="138" t="s">
        <v>260</v>
      </c>
      <c r="G39" s="138">
        <v>2890</v>
      </c>
      <c r="H39" s="138">
        <v>43500</v>
      </c>
      <c r="I39" s="138">
        <v>43500</v>
      </c>
      <c r="J39" s="139">
        <f t="shared" si="0"/>
        <v>0</v>
      </c>
      <c r="K39" s="139">
        <v>2279.14</v>
      </c>
      <c r="L39" s="139">
        <f t="shared" si="1"/>
        <v>2273.7399999999998</v>
      </c>
      <c r="M39" s="139">
        <v>5.4</v>
      </c>
      <c r="N39" s="139"/>
      <c r="O39" s="138"/>
    </row>
    <row r="40" spans="1:15" ht="15.75" x14ac:dyDescent="0.25">
      <c r="A40" s="137">
        <v>44296</v>
      </c>
      <c r="B40" s="138" t="s">
        <v>135</v>
      </c>
      <c r="C40" s="138" t="s">
        <v>14</v>
      </c>
      <c r="D40" s="138" t="s">
        <v>65</v>
      </c>
      <c r="E40" s="138" t="str">
        <f>VLOOKUP(D40,Basis!F:G,2,0)</f>
        <v>Metallized</v>
      </c>
      <c r="F40" s="138" t="s">
        <v>261</v>
      </c>
      <c r="G40" s="138">
        <v>2890</v>
      </c>
      <c r="H40" s="138">
        <v>51000</v>
      </c>
      <c r="I40" s="138">
        <v>51000</v>
      </c>
      <c r="J40" s="139">
        <f t="shared" si="0"/>
        <v>0</v>
      </c>
      <c r="K40" s="139">
        <v>2691.84</v>
      </c>
      <c r="L40" s="139">
        <f t="shared" si="1"/>
        <v>2686.84</v>
      </c>
      <c r="M40" s="139">
        <v>5</v>
      </c>
      <c r="N40" s="139"/>
      <c r="O40" s="138"/>
    </row>
    <row r="41" spans="1:15" ht="15.75" x14ac:dyDescent="0.25">
      <c r="A41" s="137">
        <v>44296</v>
      </c>
      <c r="B41" s="138" t="s">
        <v>135</v>
      </c>
      <c r="C41" s="138" t="s">
        <v>14</v>
      </c>
      <c r="D41" s="138" t="s">
        <v>65</v>
      </c>
      <c r="E41" s="138" t="str">
        <f>VLOOKUP(D41,Basis!F:G,2,0)</f>
        <v>Metallized</v>
      </c>
      <c r="F41" s="138" t="s">
        <v>262</v>
      </c>
      <c r="G41" s="138">
        <v>2890</v>
      </c>
      <c r="H41" s="138">
        <v>44000</v>
      </c>
      <c r="I41" s="138">
        <v>44000</v>
      </c>
      <c r="J41" s="139">
        <f t="shared" si="0"/>
        <v>0</v>
      </c>
      <c r="K41" s="139">
        <v>2322.14</v>
      </c>
      <c r="L41" s="139">
        <f t="shared" si="1"/>
        <v>2316.14</v>
      </c>
      <c r="M41" s="139">
        <v>6</v>
      </c>
      <c r="N41" s="139"/>
      <c r="O41" s="152"/>
    </row>
    <row r="42" spans="1:15" ht="15.75" x14ac:dyDescent="0.25">
      <c r="A42" s="137">
        <v>44296</v>
      </c>
      <c r="B42" s="138" t="s">
        <v>135</v>
      </c>
      <c r="C42" s="138" t="s">
        <v>14</v>
      </c>
      <c r="D42" s="138" t="s">
        <v>65</v>
      </c>
      <c r="E42" s="138" t="str">
        <f>VLOOKUP(D42,Basis!F:G,2,0)</f>
        <v>Metallized</v>
      </c>
      <c r="F42" s="138" t="s">
        <v>263</v>
      </c>
      <c r="G42" s="138">
        <v>2890</v>
      </c>
      <c r="H42" s="138">
        <v>51000</v>
      </c>
      <c r="I42" s="138">
        <v>51000</v>
      </c>
      <c r="J42" s="139">
        <f t="shared" si="0"/>
        <v>0</v>
      </c>
      <c r="K42" s="139">
        <v>2690.94</v>
      </c>
      <c r="L42" s="139">
        <f t="shared" si="1"/>
        <v>2684.94</v>
      </c>
      <c r="M42" s="139">
        <v>6</v>
      </c>
      <c r="N42" s="139"/>
      <c r="O42" s="138"/>
    </row>
    <row r="43" spans="1:15" ht="15.75" x14ac:dyDescent="0.25">
      <c r="A43" s="137">
        <v>44296</v>
      </c>
      <c r="B43" s="138" t="s">
        <v>135</v>
      </c>
      <c r="C43" s="138" t="s">
        <v>15</v>
      </c>
      <c r="D43" s="138" t="s">
        <v>65</v>
      </c>
      <c r="E43" s="138" t="str">
        <f>VLOOKUP(D43,Basis!F:G,2,0)</f>
        <v>Metallized</v>
      </c>
      <c r="F43" s="138" t="s">
        <v>264</v>
      </c>
      <c r="G43" s="138">
        <v>2890</v>
      </c>
      <c r="H43" s="138">
        <v>40000</v>
      </c>
      <c r="I43" s="138">
        <v>40000</v>
      </c>
      <c r="J43" s="139">
        <f t="shared" si="0"/>
        <v>0</v>
      </c>
      <c r="K43" s="139">
        <v>2110.14</v>
      </c>
      <c r="L43" s="139">
        <f t="shared" si="1"/>
        <v>2075.14</v>
      </c>
      <c r="M43" s="139">
        <v>35</v>
      </c>
      <c r="N43" s="139"/>
      <c r="O43" s="138"/>
    </row>
    <row r="44" spans="1:15" ht="15.75" x14ac:dyDescent="0.25">
      <c r="A44" s="137">
        <v>44296</v>
      </c>
      <c r="B44" s="138" t="s">
        <v>135</v>
      </c>
      <c r="C44" s="138" t="s">
        <v>15</v>
      </c>
      <c r="D44" s="138" t="s">
        <v>65</v>
      </c>
      <c r="E44" s="138" t="str">
        <f>VLOOKUP(D44,Basis!F:G,2,0)</f>
        <v>Metallized</v>
      </c>
      <c r="F44" s="138" t="s">
        <v>265</v>
      </c>
      <c r="G44" s="138">
        <v>2890</v>
      </c>
      <c r="H44" s="138">
        <v>25500</v>
      </c>
      <c r="I44" s="138">
        <v>25500</v>
      </c>
      <c r="J44" s="139">
        <f t="shared" si="0"/>
        <v>0</v>
      </c>
      <c r="K44" s="139">
        <v>1327.8</v>
      </c>
      <c r="L44" s="139">
        <f t="shared" si="1"/>
        <v>1292.8</v>
      </c>
      <c r="M44" s="139">
        <v>35</v>
      </c>
      <c r="N44" s="139"/>
      <c r="O44" s="138"/>
    </row>
    <row r="45" spans="1:15" ht="15.75" x14ac:dyDescent="0.25">
      <c r="A45" s="137">
        <v>44296</v>
      </c>
      <c r="B45" s="138" t="s">
        <v>135</v>
      </c>
      <c r="C45" s="138" t="s">
        <v>15</v>
      </c>
      <c r="D45" s="138" t="s">
        <v>65</v>
      </c>
      <c r="E45" s="138" t="str">
        <f>VLOOKUP(D45,Basis!F:G,2,0)</f>
        <v>Metallized</v>
      </c>
      <c r="F45" s="138" t="s">
        <v>266</v>
      </c>
      <c r="G45" s="138">
        <v>2880</v>
      </c>
      <c r="H45" s="138">
        <v>51000</v>
      </c>
      <c r="I45" s="138">
        <v>30000</v>
      </c>
      <c r="J45" s="139">
        <f t="shared" si="0"/>
        <v>21000</v>
      </c>
      <c r="K45" s="139">
        <v>1581</v>
      </c>
      <c r="L45" s="139">
        <f t="shared" si="1"/>
        <v>1481</v>
      </c>
      <c r="M45" s="139">
        <v>100</v>
      </c>
      <c r="N45" s="139"/>
      <c r="O45" s="138"/>
    </row>
    <row r="46" spans="1:15" ht="15.75" x14ac:dyDescent="0.25">
      <c r="A46" s="137">
        <v>44296</v>
      </c>
      <c r="B46" s="138" t="s">
        <v>135</v>
      </c>
      <c r="C46" s="138" t="s">
        <v>16</v>
      </c>
      <c r="D46" s="138" t="s">
        <v>65</v>
      </c>
      <c r="E46" s="138" t="str">
        <f>VLOOKUP(D46,Basis!F:G,2,0)</f>
        <v>Metallized</v>
      </c>
      <c r="F46" s="138" t="s">
        <v>266</v>
      </c>
      <c r="G46" s="138">
        <v>2880</v>
      </c>
      <c r="H46" s="138">
        <v>21000</v>
      </c>
      <c r="I46" s="138">
        <v>21000</v>
      </c>
      <c r="J46" s="139">
        <f t="shared" si="0"/>
        <v>0</v>
      </c>
      <c r="K46" s="139">
        <v>1103.51</v>
      </c>
      <c r="L46" s="139">
        <f t="shared" si="1"/>
        <v>1098.51</v>
      </c>
      <c r="M46" s="139">
        <v>5</v>
      </c>
      <c r="N46" s="139"/>
      <c r="O46" s="138"/>
    </row>
    <row r="47" spans="1:15" ht="15.75" x14ac:dyDescent="0.25">
      <c r="A47" s="137">
        <v>44296</v>
      </c>
      <c r="B47" s="138" t="s">
        <v>135</v>
      </c>
      <c r="C47" s="138" t="s">
        <v>16</v>
      </c>
      <c r="D47" s="138" t="s">
        <v>65</v>
      </c>
      <c r="E47" s="138" t="str">
        <f>VLOOKUP(D47,Basis!F:G,2,0)</f>
        <v>Metallized</v>
      </c>
      <c r="F47" s="138" t="s">
        <v>267</v>
      </c>
      <c r="G47" s="138">
        <v>2880</v>
      </c>
      <c r="H47" s="138">
        <v>51000</v>
      </c>
      <c r="I47" s="138">
        <v>51000</v>
      </c>
      <c r="J47" s="139">
        <f t="shared" si="0"/>
        <v>0</v>
      </c>
      <c r="K47" s="139">
        <v>2672.71</v>
      </c>
      <c r="L47" s="139">
        <f t="shared" si="1"/>
        <v>2667.71</v>
      </c>
      <c r="M47" s="139">
        <v>5</v>
      </c>
      <c r="N47" s="139"/>
      <c r="O47" s="138"/>
    </row>
    <row r="48" spans="1:15" ht="15.75" x14ac:dyDescent="0.25">
      <c r="A48" s="137">
        <v>44296</v>
      </c>
      <c r="B48" s="138" t="s">
        <v>135</v>
      </c>
      <c r="C48" s="138" t="s">
        <v>16</v>
      </c>
      <c r="D48" s="138" t="s">
        <v>65</v>
      </c>
      <c r="E48" s="138" t="str">
        <f>VLOOKUP(D48,Basis!F:G,2,0)</f>
        <v>Metallized</v>
      </c>
      <c r="F48" s="138" t="s">
        <v>268</v>
      </c>
      <c r="G48" s="138">
        <v>2880</v>
      </c>
      <c r="H48" s="138">
        <v>51000</v>
      </c>
      <c r="I48" s="138">
        <v>51000</v>
      </c>
      <c r="J48" s="139">
        <f t="shared" si="0"/>
        <v>0</v>
      </c>
      <c r="K48" s="139">
        <v>2666.91</v>
      </c>
      <c r="L48" s="139">
        <f t="shared" si="1"/>
        <v>2661.91</v>
      </c>
      <c r="M48" s="139">
        <v>5</v>
      </c>
      <c r="N48" s="139"/>
      <c r="O48" s="138"/>
    </row>
    <row r="49" spans="1:15" ht="15.75" x14ac:dyDescent="0.25">
      <c r="A49" s="137">
        <v>44296</v>
      </c>
      <c r="B49" s="138" t="s">
        <v>135</v>
      </c>
      <c r="C49" s="138" t="s">
        <v>16</v>
      </c>
      <c r="D49" s="138" t="s">
        <v>65</v>
      </c>
      <c r="E49" s="138" t="str">
        <f>VLOOKUP(D49,Basis!F:G,2,0)</f>
        <v>Metallized</v>
      </c>
      <c r="F49" s="138" t="s">
        <v>269</v>
      </c>
      <c r="G49" s="138">
        <v>2880</v>
      </c>
      <c r="H49" s="138">
        <v>51000</v>
      </c>
      <c r="I49" s="138">
        <v>51000</v>
      </c>
      <c r="J49" s="139">
        <f t="shared" si="0"/>
        <v>0</v>
      </c>
      <c r="K49" s="139">
        <v>2684.31</v>
      </c>
      <c r="L49" s="139">
        <f t="shared" si="1"/>
        <v>2674.31</v>
      </c>
      <c r="M49" s="139">
        <v>10</v>
      </c>
      <c r="N49" s="139"/>
      <c r="O49" s="138"/>
    </row>
    <row r="50" spans="1:15" ht="15.75" x14ac:dyDescent="0.25">
      <c r="A50" s="137">
        <v>44296</v>
      </c>
      <c r="B50" s="138" t="s">
        <v>135</v>
      </c>
      <c r="C50" s="138" t="s">
        <v>16</v>
      </c>
      <c r="D50" s="138" t="s">
        <v>65</v>
      </c>
      <c r="E50" s="138" t="str">
        <f>VLOOKUP(D50,Basis!F:G,2,0)</f>
        <v>Metallized</v>
      </c>
      <c r="F50" s="138" t="s">
        <v>270</v>
      </c>
      <c r="G50" s="138">
        <v>2880</v>
      </c>
      <c r="H50" s="138">
        <v>51000</v>
      </c>
      <c r="I50" s="138">
        <v>25000</v>
      </c>
      <c r="J50" s="139">
        <f t="shared" si="0"/>
        <v>26000</v>
      </c>
      <c r="K50" s="139">
        <v>1300</v>
      </c>
      <c r="L50" s="139">
        <f t="shared" si="1"/>
        <v>1300</v>
      </c>
      <c r="M50" s="139">
        <v>0</v>
      </c>
      <c r="N50" s="139"/>
      <c r="O50" s="138"/>
    </row>
    <row r="51" spans="1:15" s="2" customFormat="1" ht="15.75" x14ac:dyDescent="0.25">
      <c r="A51" s="137">
        <v>44296</v>
      </c>
      <c r="B51" s="138" t="s">
        <v>134</v>
      </c>
      <c r="C51" s="138" t="s">
        <v>14</v>
      </c>
      <c r="D51" s="138" t="s">
        <v>65</v>
      </c>
      <c r="E51" s="138" t="str">
        <f>VLOOKUP(D51,Basis!F:G,2,0)</f>
        <v>Metallized</v>
      </c>
      <c r="F51" s="138" t="s">
        <v>271</v>
      </c>
      <c r="G51" s="138">
        <v>2785</v>
      </c>
      <c r="H51" s="138">
        <v>51000</v>
      </c>
      <c r="I51" s="138">
        <v>51000</v>
      </c>
      <c r="J51" s="139">
        <f t="shared" si="0"/>
        <v>0</v>
      </c>
      <c r="K51" s="139">
        <v>2583.98</v>
      </c>
      <c r="L51" s="139">
        <f t="shared" si="1"/>
        <v>2578.98</v>
      </c>
      <c r="M51" s="139">
        <v>5</v>
      </c>
      <c r="N51" s="139"/>
      <c r="O51" s="138"/>
    </row>
    <row r="52" spans="1:15" s="2" customFormat="1" ht="15.75" x14ac:dyDescent="0.25">
      <c r="A52" s="137">
        <v>44296</v>
      </c>
      <c r="B52" s="138" t="s">
        <v>134</v>
      </c>
      <c r="C52" s="138" t="s">
        <v>15</v>
      </c>
      <c r="D52" s="138" t="s">
        <v>65</v>
      </c>
      <c r="E52" s="138" t="str">
        <f>VLOOKUP(D52,Basis!F:G,2,0)</f>
        <v>Metallized</v>
      </c>
      <c r="F52" s="138" t="s">
        <v>272</v>
      </c>
      <c r="G52" s="138">
        <v>2785</v>
      </c>
      <c r="H52" s="138">
        <v>44000</v>
      </c>
      <c r="I52" s="138">
        <v>44000</v>
      </c>
      <c r="J52" s="139">
        <f t="shared" si="0"/>
        <v>0</v>
      </c>
      <c r="K52" s="139">
        <v>2228.7800000000002</v>
      </c>
      <c r="L52" s="139">
        <f t="shared" si="1"/>
        <v>2226.7800000000002</v>
      </c>
      <c r="M52" s="139">
        <v>2</v>
      </c>
      <c r="N52" s="139"/>
      <c r="O52" s="138"/>
    </row>
    <row r="53" spans="1:15" ht="15.75" x14ac:dyDescent="0.25">
      <c r="A53" s="137">
        <v>44296</v>
      </c>
      <c r="B53" s="138" t="s">
        <v>134</v>
      </c>
      <c r="C53" s="138" t="s">
        <v>15</v>
      </c>
      <c r="D53" s="138" t="s">
        <v>65</v>
      </c>
      <c r="E53" s="138" t="str">
        <f>VLOOKUP(D53,Basis!F:G,2,0)</f>
        <v>Metallized</v>
      </c>
      <c r="F53" s="138" t="s">
        <v>273</v>
      </c>
      <c r="G53" s="138">
        <v>2785</v>
      </c>
      <c r="H53" s="138">
        <v>51000</v>
      </c>
      <c r="I53" s="138">
        <v>51000</v>
      </c>
      <c r="J53" s="139">
        <f t="shared" si="0"/>
        <v>0</v>
      </c>
      <c r="K53" s="139">
        <v>2598.48</v>
      </c>
      <c r="L53" s="139">
        <f t="shared" si="1"/>
        <v>2596.48</v>
      </c>
      <c r="M53" s="139">
        <v>2</v>
      </c>
      <c r="N53" s="139"/>
      <c r="O53" s="138"/>
    </row>
    <row r="54" spans="1:15" ht="15.75" x14ac:dyDescent="0.25">
      <c r="A54" s="137">
        <v>44296</v>
      </c>
      <c r="B54" s="138" t="s">
        <v>134</v>
      </c>
      <c r="C54" s="138" t="s">
        <v>15</v>
      </c>
      <c r="D54" s="138" t="s">
        <v>65</v>
      </c>
      <c r="E54" s="138" t="str">
        <f>VLOOKUP(D54,Basis!F:G,2,0)</f>
        <v>Metallized</v>
      </c>
      <c r="F54" s="138" t="s">
        <v>274</v>
      </c>
      <c r="G54" s="138">
        <v>2785</v>
      </c>
      <c r="H54" s="138">
        <v>51000</v>
      </c>
      <c r="I54" s="138">
        <v>6500</v>
      </c>
      <c r="J54" s="139">
        <f t="shared" si="0"/>
        <v>44500</v>
      </c>
      <c r="K54" s="139">
        <v>326</v>
      </c>
      <c r="L54" s="139">
        <f t="shared" si="1"/>
        <v>326</v>
      </c>
      <c r="M54" s="139">
        <v>0</v>
      </c>
      <c r="N54" s="139"/>
      <c r="O54" s="138"/>
    </row>
    <row r="55" spans="1:15" ht="15.75" x14ac:dyDescent="0.25">
      <c r="A55" s="137">
        <v>44296</v>
      </c>
      <c r="B55" s="138" t="s">
        <v>134</v>
      </c>
      <c r="C55" s="138" t="s">
        <v>16</v>
      </c>
      <c r="D55" s="138" t="s">
        <v>65</v>
      </c>
      <c r="E55" s="138" t="str">
        <f>VLOOKUP(D55,Basis!F:G,2,0)</f>
        <v>Metallized</v>
      </c>
      <c r="F55" s="138" t="s">
        <v>274</v>
      </c>
      <c r="G55" s="138">
        <v>2785</v>
      </c>
      <c r="H55" s="138">
        <v>44500</v>
      </c>
      <c r="I55" s="138">
        <v>44500</v>
      </c>
      <c r="J55" s="139">
        <f t="shared" si="0"/>
        <v>0</v>
      </c>
      <c r="K55" s="139">
        <v>2238.98</v>
      </c>
      <c r="L55" s="139">
        <f t="shared" si="1"/>
        <v>2237.98</v>
      </c>
      <c r="M55" s="139">
        <v>1</v>
      </c>
      <c r="N55" s="139"/>
      <c r="O55" s="138"/>
    </row>
    <row r="56" spans="1:15" ht="15.75" x14ac:dyDescent="0.25">
      <c r="A56" s="137">
        <v>44296</v>
      </c>
      <c r="B56" s="138" t="s">
        <v>134</v>
      </c>
      <c r="C56" s="138" t="s">
        <v>16</v>
      </c>
      <c r="D56" s="138" t="s">
        <v>65</v>
      </c>
      <c r="E56" s="138" t="str">
        <f>VLOOKUP(D56,Basis!F:G,2,0)</f>
        <v>Metallized</v>
      </c>
      <c r="F56" s="138" t="s">
        <v>275</v>
      </c>
      <c r="G56" s="138">
        <v>2785</v>
      </c>
      <c r="H56" s="138">
        <v>51000</v>
      </c>
      <c r="I56" s="138">
        <v>51000</v>
      </c>
      <c r="J56" s="139">
        <f t="shared" si="0"/>
        <v>0</v>
      </c>
      <c r="K56" s="139">
        <v>2572.7800000000002</v>
      </c>
      <c r="L56" s="139">
        <f t="shared" si="1"/>
        <v>2570.7800000000002</v>
      </c>
      <c r="M56" s="139">
        <v>2</v>
      </c>
      <c r="N56" s="139"/>
      <c r="O56" s="138"/>
    </row>
    <row r="57" spans="1:15" s="2" customFormat="1" ht="15.75" x14ac:dyDescent="0.25">
      <c r="A57" s="137">
        <v>44296</v>
      </c>
      <c r="B57" s="138" t="s">
        <v>134</v>
      </c>
      <c r="C57" s="138" t="s">
        <v>16</v>
      </c>
      <c r="D57" s="138" t="s">
        <v>65</v>
      </c>
      <c r="E57" s="138" t="str">
        <f>VLOOKUP(D57,Basis!F:G,2,0)</f>
        <v>Metallized</v>
      </c>
      <c r="F57" s="138" t="s">
        <v>276</v>
      </c>
      <c r="G57" s="138">
        <v>2785</v>
      </c>
      <c r="H57" s="138">
        <v>51000</v>
      </c>
      <c r="I57" s="138">
        <v>51000</v>
      </c>
      <c r="J57" s="139">
        <f t="shared" si="0"/>
        <v>0</v>
      </c>
      <c r="K57" s="139">
        <v>2587.58</v>
      </c>
      <c r="L57" s="139">
        <f t="shared" si="1"/>
        <v>2585.58</v>
      </c>
      <c r="M57" s="139">
        <v>2</v>
      </c>
      <c r="N57" s="139"/>
      <c r="O57" s="152"/>
    </row>
    <row r="58" spans="1:15" s="2" customFormat="1" ht="15.75" x14ac:dyDescent="0.25">
      <c r="A58" s="143">
        <v>44297</v>
      </c>
      <c r="B58" s="144" t="s">
        <v>134</v>
      </c>
      <c r="C58" s="144" t="s">
        <v>14</v>
      </c>
      <c r="D58" s="144" t="s">
        <v>65</v>
      </c>
      <c r="E58" s="144" t="str">
        <f>VLOOKUP(D58,Basis!F:G,2,0)</f>
        <v>Metallized</v>
      </c>
      <c r="F58" s="144" t="s">
        <v>278</v>
      </c>
      <c r="G58" s="144">
        <v>2785</v>
      </c>
      <c r="H58" s="144">
        <v>42000</v>
      </c>
      <c r="I58" s="144">
        <v>42000</v>
      </c>
      <c r="J58" s="145">
        <f t="shared" si="0"/>
        <v>0</v>
      </c>
      <c r="K58" s="145">
        <v>2117.2800000000002</v>
      </c>
      <c r="L58" s="145">
        <f t="shared" si="1"/>
        <v>2115.2800000000002</v>
      </c>
      <c r="M58" s="145">
        <v>2</v>
      </c>
      <c r="N58" s="145"/>
      <c r="O58" s="144"/>
    </row>
    <row r="59" spans="1:15" s="2" customFormat="1" ht="15.75" x14ac:dyDescent="0.25">
      <c r="A59" s="143">
        <v>44297</v>
      </c>
      <c r="B59" s="144" t="s">
        <v>134</v>
      </c>
      <c r="C59" s="144" t="s">
        <v>14</v>
      </c>
      <c r="D59" s="144" t="s">
        <v>65</v>
      </c>
      <c r="E59" s="144" t="str">
        <f>VLOOKUP(D59,Basis!F:G,2,0)</f>
        <v>Metallized</v>
      </c>
      <c r="F59" s="144" t="s">
        <v>279</v>
      </c>
      <c r="G59" s="144">
        <v>2785</v>
      </c>
      <c r="H59" s="144">
        <v>51000</v>
      </c>
      <c r="I59" s="144">
        <v>51000</v>
      </c>
      <c r="J59" s="145">
        <f t="shared" si="0"/>
        <v>0</v>
      </c>
      <c r="K59" s="145">
        <v>2578.08</v>
      </c>
      <c r="L59" s="145">
        <f t="shared" si="1"/>
        <v>2577.08</v>
      </c>
      <c r="M59" s="145">
        <v>1</v>
      </c>
      <c r="N59" s="145"/>
      <c r="O59" s="144"/>
    </row>
    <row r="60" spans="1:15" s="2" customFormat="1" ht="15.75" x14ac:dyDescent="0.25">
      <c r="A60" s="143">
        <v>44297</v>
      </c>
      <c r="B60" s="144" t="s">
        <v>134</v>
      </c>
      <c r="C60" s="144" t="s">
        <v>15</v>
      </c>
      <c r="D60" s="144" t="s">
        <v>65</v>
      </c>
      <c r="E60" s="144" t="str">
        <f>VLOOKUP(D60,Basis!F:G,2,0)</f>
        <v>Metallized</v>
      </c>
      <c r="F60" s="144" t="s">
        <v>280</v>
      </c>
      <c r="G60" s="144">
        <v>2785</v>
      </c>
      <c r="H60" s="144">
        <v>40000</v>
      </c>
      <c r="I60" s="144">
        <v>40000</v>
      </c>
      <c r="J60" s="145">
        <f t="shared" si="0"/>
        <v>0</v>
      </c>
      <c r="K60" s="145">
        <v>2027.78</v>
      </c>
      <c r="L60" s="145">
        <f t="shared" si="1"/>
        <v>2022.78</v>
      </c>
      <c r="M60" s="145">
        <v>5</v>
      </c>
      <c r="N60" s="145"/>
      <c r="O60" s="144"/>
    </row>
    <row r="61" spans="1:15" s="2" customFormat="1" ht="15.75" x14ac:dyDescent="0.25">
      <c r="A61" s="143">
        <v>44297</v>
      </c>
      <c r="B61" s="144" t="s">
        <v>134</v>
      </c>
      <c r="C61" s="144" t="s">
        <v>15</v>
      </c>
      <c r="D61" s="144" t="s">
        <v>65</v>
      </c>
      <c r="E61" s="144" t="str">
        <f>VLOOKUP(D61,Basis!F:G,2,0)</f>
        <v>Metallized</v>
      </c>
      <c r="F61" s="144" t="s">
        <v>281</v>
      </c>
      <c r="G61" s="144">
        <v>2785</v>
      </c>
      <c r="H61" s="144">
        <v>43500</v>
      </c>
      <c r="I61" s="144">
        <v>43500</v>
      </c>
      <c r="J61" s="145">
        <f t="shared" si="0"/>
        <v>0</v>
      </c>
      <c r="K61" s="145">
        <v>2188.48</v>
      </c>
      <c r="L61" s="145">
        <f t="shared" si="1"/>
        <v>2183.48</v>
      </c>
      <c r="M61" s="145">
        <v>5</v>
      </c>
      <c r="N61" s="145"/>
      <c r="O61" s="144"/>
    </row>
    <row r="62" spans="1:15" s="2" customFormat="1" ht="15.75" x14ac:dyDescent="0.25">
      <c r="A62" s="143">
        <v>44297</v>
      </c>
      <c r="B62" s="144" t="s">
        <v>134</v>
      </c>
      <c r="C62" s="144" t="s">
        <v>15</v>
      </c>
      <c r="D62" s="144" t="s">
        <v>65</v>
      </c>
      <c r="E62" s="144" t="str">
        <f>VLOOKUP(D62,Basis!F:G,2,0)</f>
        <v>Metallized</v>
      </c>
      <c r="F62" s="144" t="s">
        <v>282</v>
      </c>
      <c r="G62" s="144">
        <v>2785</v>
      </c>
      <c r="H62" s="144">
        <v>25500</v>
      </c>
      <c r="I62" s="144">
        <v>25500</v>
      </c>
      <c r="J62" s="145">
        <f t="shared" si="0"/>
        <v>0</v>
      </c>
      <c r="K62" s="145">
        <v>1269.78</v>
      </c>
      <c r="L62" s="145">
        <f t="shared" si="1"/>
        <v>1264.78</v>
      </c>
      <c r="M62" s="145">
        <v>5</v>
      </c>
      <c r="N62" s="145"/>
      <c r="O62" s="144"/>
    </row>
    <row r="63" spans="1:15" s="2" customFormat="1" ht="15.75" x14ac:dyDescent="0.25">
      <c r="A63" s="143">
        <v>44297</v>
      </c>
      <c r="B63" s="144" t="s">
        <v>135</v>
      </c>
      <c r="C63" s="144" t="s">
        <v>14</v>
      </c>
      <c r="D63" s="144" t="s">
        <v>65</v>
      </c>
      <c r="E63" s="144" t="str">
        <f>VLOOKUP(D63,Basis!F:G,2,0)</f>
        <v>Metallized</v>
      </c>
      <c r="F63" s="144" t="s">
        <v>270</v>
      </c>
      <c r="G63" s="144">
        <v>2880</v>
      </c>
      <c r="H63" s="144">
        <v>26000</v>
      </c>
      <c r="I63" s="144">
        <v>26000</v>
      </c>
      <c r="J63" s="145">
        <f t="shared" si="0"/>
        <v>0</v>
      </c>
      <c r="K63" s="145">
        <v>1373.22</v>
      </c>
      <c r="L63" s="145">
        <f t="shared" si="1"/>
        <v>1371.22</v>
      </c>
      <c r="M63" s="145">
        <v>2</v>
      </c>
      <c r="N63" s="145"/>
      <c r="O63" s="144"/>
    </row>
    <row r="64" spans="1:15" s="2" customFormat="1" ht="15.75" x14ac:dyDescent="0.25">
      <c r="A64" s="143">
        <v>44297</v>
      </c>
      <c r="B64" s="144" t="s">
        <v>135</v>
      </c>
      <c r="C64" s="144" t="s">
        <v>14</v>
      </c>
      <c r="D64" s="144" t="s">
        <v>65</v>
      </c>
      <c r="E64" s="144" t="str">
        <f>VLOOKUP(D64,Basis!F:G,2,0)</f>
        <v>Metallized</v>
      </c>
      <c r="F64" s="144" t="s">
        <v>283</v>
      </c>
      <c r="G64" s="144">
        <v>2880</v>
      </c>
      <c r="H64" s="144">
        <v>44000</v>
      </c>
      <c r="I64" s="144">
        <v>44000</v>
      </c>
      <c r="J64" s="145">
        <f t="shared" si="0"/>
        <v>0</v>
      </c>
      <c r="K64" s="145">
        <v>2313.41</v>
      </c>
      <c r="L64" s="145">
        <f t="shared" si="1"/>
        <v>2311.41</v>
      </c>
      <c r="M64" s="145">
        <v>2</v>
      </c>
      <c r="N64" s="145"/>
      <c r="O64" s="144"/>
    </row>
    <row r="65" spans="1:15" ht="15.75" x14ac:dyDescent="0.25">
      <c r="A65" s="143">
        <v>44297</v>
      </c>
      <c r="B65" s="144" t="s">
        <v>135</v>
      </c>
      <c r="C65" s="144" t="s">
        <v>14</v>
      </c>
      <c r="D65" s="144" t="s">
        <v>65</v>
      </c>
      <c r="E65" s="144" t="str">
        <f>VLOOKUP(D65,Basis!F:G,2,0)</f>
        <v>Metallized</v>
      </c>
      <c r="F65" s="144" t="s">
        <v>284</v>
      </c>
      <c r="G65" s="144">
        <v>2880</v>
      </c>
      <c r="H65" s="144">
        <v>51000</v>
      </c>
      <c r="I65" s="144">
        <v>51000</v>
      </c>
      <c r="J65" s="145">
        <f t="shared" si="0"/>
        <v>0</v>
      </c>
      <c r="K65" s="145">
        <v>2668.41</v>
      </c>
      <c r="L65" s="145">
        <f t="shared" si="1"/>
        <v>2662.41</v>
      </c>
      <c r="M65" s="145">
        <v>6</v>
      </c>
      <c r="N65" s="145"/>
      <c r="O65" s="144"/>
    </row>
    <row r="66" spans="1:15" ht="15.75" x14ac:dyDescent="0.25">
      <c r="A66" s="143">
        <v>44297</v>
      </c>
      <c r="B66" s="144" t="s">
        <v>135</v>
      </c>
      <c r="C66" s="144" t="s">
        <v>14</v>
      </c>
      <c r="D66" s="144" t="s">
        <v>65</v>
      </c>
      <c r="E66" s="144" t="str">
        <f>VLOOKUP(D66,Basis!F:G,2,0)</f>
        <v>Metallized</v>
      </c>
      <c r="F66" s="144" t="s">
        <v>285</v>
      </c>
      <c r="G66" s="144">
        <v>2880</v>
      </c>
      <c r="H66" s="144">
        <v>42000</v>
      </c>
      <c r="I66" s="144">
        <v>42000</v>
      </c>
      <c r="J66" s="145">
        <f t="shared" si="0"/>
        <v>0</v>
      </c>
      <c r="K66" s="145">
        <v>2196.31</v>
      </c>
      <c r="L66" s="145">
        <f t="shared" si="1"/>
        <v>2190.31</v>
      </c>
      <c r="M66" s="145">
        <v>6</v>
      </c>
      <c r="N66" s="145"/>
      <c r="O66" s="144"/>
    </row>
    <row r="67" spans="1:15" ht="15.75" x14ac:dyDescent="0.25">
      <c r="A67" s="143">
        <v>44297</v>
      </c>
      <c r="B67" s="144" t="s">
        <v>135</v>
      </c>
      <c r="C67" s="144" t="s">
        <v>14</v>
      </c>
      <c r="D67" s="144" t="s">
        <v>65</v>
      </c>
      <c r="E67" s="144" t="str">
        <f>VLOOKUP(D67,Basis!F:G,2,0)</f>
        <v>Metallized</v>
      </c>
      <c r="F67" s="144" t="s">
        <v>286</v>
      </c>
      <c r="G67" s="144">
        <v>2880</v>
      </c>
      <c r="H67" s="144">
        <v>43500</v>
      </c>
      <c r="I67" s="144">
        <v>43500</v>
      </c>
      <c r="J67" s="145">
        <f t="shared" si="0"/>
        <v>0</v>
      </c>
      <c r="K67" s="145">
        <v>2273.81</v>
      </c>
      <c r="L67" s="145">
        <f t="shared" si="1"/>
        <v>2266.41</v>
      </c>
      <c r="M67" s="145">
        <v>7.4</v>
      </c>
      <c r="N67" s="145"/>
      <c r="O67" s="144"/>
    </row>
    <row r="68" spans="1:15" ht="15.75" x14ac:dyDescent="0.25">
      <c r="A68" s="143">
        <v>44297</v>
      </c>
      <c r="B68" s="144" t="s">
        <v>135</v>
      </c>
      <c r="C68" s="144" t="s">
        <v>14</v>
      </c>
      <c r="D68" s="144" t="s">
        <v>65</v>
      </c>
      <c r="E68" s="144" t="str">
        <f>VLOOKUP(D68,Basis!F:G,2,0)</f>
        <v>Metallized</v>
      </c>
      <c r="F68" s="144" t="s">
        <v>287</v>
      </c>
      <c r="G68" s="144">
        <v>2880</v>
      </c>
      <c r="H68" s="144">
        <v>40000</v>
      </c>
      <c r="I68" s="144">
        <v>40000</v>
      </c>
      <c r="J68" s="145">
        <f t="shared" si="0"/>
        <v>0</v>
      </c>
      <c r="K68" s="145">
        <v>2109.0100000000002</v>
      </c>
      <c r="L68" s="145">
        <f t="shared" si="1"/>
        <v>2103.0100000000002</v>
      </c>
      <c r="M68" s="145">
        <v>6</v>
      </c>
      <c r="N68" s="145"/>
      <c r="O68" s="144"/>
    </row>
    <row r="69" spans="1:15" ht="15.75" x14ac:dyDescent="0.25">
      <c r="A69" s="143">
        <v>44297</v>
      </c>
      <c r="B69" s="144" t="s">
        <v>135</v>
      </c>
      <c r="C69" s="144" t="s">
        <v>15</v>
      </c>
      <c r="D69" s="144" t="s">
        <v>65</v>
      </c>
      <c r="E69" s="144" t="str">
        <f>VLOOKUP(D69,Basis!F:G,2,0)</f>
        <v>Metallized</v>
      </c>
      <c r="F69" s="144" t="s">
        <v>288</v>
      </c>
      <c r="G69" s="144">
        <v>2880</v>
      </c>
      <c r="H69" s="144">
        <v>25500</v>
      </c>
      <c r="I69" s="144">
        <v>25500</v>
      </c>
      <c r="J69" s="145">
        <f t="shared" si="0"/>
        <v>0</v>
      </c>
      <c r="K69" s="145">
        <v>1321.81</v>
      </c>
      <c r="L69" s="145">
        <f t="shared" si="1"/>
        <v>1311.81</v>
      </c>
      <c r="M69" s="145">
        <v>10</v>
      </c>
      <c r="N69" s="145"/>
      <c r="O69" s="144"/>
    </row>
    <row r="70" spans="1:15" ht="15.75" x14ac:dyDescent="0.25">
      <c r="A70" s="143">
        <v>44297</v>
      </c>
      <c r="B70" s="144" t="s">
        <v>135</v>
      </c>
      <c r="C70" s="144" t="s">
        <v>15</v>
      </c>
      <c r="D70" s="144" t="s">
        <v>65</v>
      </c>
      <c r="E70" s="144" t="str">
        <f>VLOOKUP(D70,Basis!F:G,2,0)</f>
        <v>Metallized</v>
      </c>
      <c r="F70" s="144" t="s">
        <v>289</v>
      </c>
      <c r="G70" s="144">
        <v>2815</v>
      </c>
      <c r="H70" s="144">
        <v>50000</v>
      </c>
      <c r="I70" s="144">
        <v>50000</v>
      </c>
      <c r="J70" s="145">
        <f t="shared" si="0"/>
        <v>0</v>
      </c>
      <c r="K70" s="145">
        <v>2601.67</v>
      </c>
      <c r="L70" s="145">
        <f t="shared" si="1"/>
        <v>2591.67</v>
      </c>
      <c r="M70" s="145">
        <v>10</v>
      </c>
      <c r="N70" s="145"/>
      <c r="O70" s="144"/>
    </row>
    <row r="71" spans="1:15" ht="15.75" x14ac:dyDescent="0.25">
      <c r="A71" s="143">
        <v>44297</v>
      </c>
      <c r="B71" s="144" t="s">
        <v>135</v>
      </c>
      <c r="C71" s="144" t="s">
        <v>15</v>
      </c>
      <c r="D71" s="144" t="s">
        <v>65</v>
      </c>
      <c r="E71" s="144" t="str">
        <f>VLOOKUP(D71,Basis!F:G,2,0)</f>
        <v>Metallized</v>
      </c>
      <c r="F71" s="144" t="s">
        <v>290</v>
      </c>
      <c r="G71" s="144">
        <v>2815</v>
      </c>
      <c r="H71" s="144">
        <v>44500</v>
      </c>
      <c r="I71" s="144">
        <v>44500</v>
      </c>
      <c r="J71" s="145">
        <f t="shared" si="0"/>
        <v>0</v>
      </c>
      <c r="K71" s="145">
        <v>2347.87</v>
      </c>
      <c r="L71" s="145">
        <f t="shared" si="1"/>
        <v>2337.87</v>
      </c>
      <c r="M71" s="145">
        <v>10</v>
      </c>
      <c r="N71" s="145"/>
      <c r="O71" s="144"/>
    </row>
    <row r="72" spans="1:15" ht="15.75" x14ac:dyDescent="0.25">
      <c r="A72" s="143">
        <v>44297</v>
      </c>
      <c r="B72" s="144" t="s">
        <v>135</v>
      </c>
      <c r="C72" s="144" t="s">
        <v>15</v>
      </c>
      <c r="D72" s="144" t="s">
        <v>65</v>
      </c>
      <c r="E72" s="144" t="str">
        <f>VLOOKUP(D72,Basis!F:G,2,0)</f>
        <v>Metallized</v>
      </c>
      <c r="F72" s="144" t="s">
        <v>291</v>
      </c>
      <c r="G72" s="144">
        <v>2815</v>
      </c>
      <c r="H72" s="144">
        <v>35000</v>
      </c>
      <c r="I72" s="144">
        <v>35000</v>
      </c>
      <c r="J72" s="145">
        <f t="shared" si="0"/>
        <v>0</v>
      </c>
      <c r="K72" s="145">
        <v>1791.07</v>
      </c>
      <c r="L72" s="145">
        <f t="shared" si="1"/>
        <v>1766.07</v>
      </c>
      <c r="M72" s="145">
        <v>25</v>
      </c>
      <c r="N72" s="145"/>
      <c r="O72" s="144"/>
    </row>
    <row r="73" spans="1:15" s="2" customFormat="1" ht="15.75" x14ac:dyDescent="0.25">
      <c r="A73" s="143">
        <v>44297</v>
      </c>
      <c r="B73" s="144" t="s">
        <v>135</v>
      </c>
      <c r="C73" s="144" t="s">
        <v>15</v>
      </c>
      <c r="D73" s="144" t="s">
        <v>65</v>
      </c>
      <c r="E73" s="144" t="str">
        <f>VLOOKUP(D73,Basis!F:G,2,0)</f>
        <v>Metallized</v>
      </c>
      <c r="F73" s="144" t="s">
        <v>292</v>
      </c>
      <c r="G73" s="144">
        <v>2895</v>
      </c>
      <c r="H73" s="144">
        <v>50000</v>
      </c>
      <c r="I73" s="144">
        <v>18000</v>
      </c>
      <c r="J73" s="145">
        <f t="shared" si="0"/>
        <v>32000</v>
      </c>
      <c r="K73" s="145">
        <v>953</v>
      </c>
      <c r="L73" s="145">
        <f t="shared" si="1"/>
        <v>953</v>
      </c>
      <c r="M73" s="145">
        <v>0</v>
      </c>
      <c r="N73" s="145"/>
      <c r="O73" s="144"/>
    </row>
    <row r="74" spans="1:15" s="2" customFormat="1" ht="15.75" x14ac:dyDescent="0.25">
      <c r="A74" s="143">
        <v>44297</v>
      </c>
      <c r="B74" s="144" t="s">
        <v>135</v>
      </c>
      <c r="C74" s="144" t="s">
        <v>16</v>
      </c>
      <c r="D74" s="144" t="s">
        <v>65</v>
      </c>
      <c r="E74" s="144" t="str">
        <f>VLOOKUP(D74,Basis!F:G,2,0)</f>
        <v>Metallized</v>
      </c>
      <c r="F74" s="144" t="s">
        <v>292</v>
      </c>
      <c r="G74" s="144">
        <v>2895</v>
      </c>
      <c r="H74" s="144">
        <v>32000</v>
      </c>
      <c r="I74" s="144">
        <v>32000</v>
      </c>
      <c r="J74" s="145">
        <f t="shared" si="0"/>
        <v>0</v>
      </c>
      <c r="K74" s="145">
        <v>1716.8</v>
      </c>
      <c r="L74" s="145">
        <f t="shared" si="1"/>
        <v>1711.8</v>
      </c>
      <c r="M74" s="145">
        <v>5</v>
      </c>
      <c r="N74" s="145"/>
      <c r="O74" s="144"/>
    </row>
    <row r="75" spans="1:15" ht="15.75" x14ac:dyDescent="0.25">
      <c r="A75" s="143">
        <v>44297</v>
      </c>
      <c r="B75" s="144" t="s">
        <v>135</v>
      </c>
      <c r="C75" s="144" t="s">
        <v>16</v>
      </c>
      <c r="D75" s="144" t="s">
        <v>65</v>
      </c>
      <c r="E75" s="144" t="str">
        <f>VLOOKUP(D75,Basis!F:G,2,0)</f>
        <v>Metallized</v>
      </c>
      <c r="F75" s="144" t="s">
        <v>293</v>
      </c>
      <c r="G75" s="144">
        <v>2895</v>
      </c>
      <c r="H75" s="144">
        <v>35000</v>
      </c>
      <c r="I75" s="144">
        <v>35000</v>
      </c>
      <c r="J75" s="145">
        <f t="shared" si="0"/>
        <v>0</v>
      </c>
      <c r="K75" s="145">
        <v>1832.6</v>
      </c>
      <c r="L75" s="145">
        <f t="shared" si="1"/>
        <v>1830.6</v>
      </c>
      <c r="M75" s="145">
        <v>2</v>
      </c>
      <c r="N75" s="145"/>
      <c r="O75" s="144"/>
    </row>
    <row r="76" spans="1:15" ht="15.75" x14ac:dyDescent="0.25">
      <c r="A76" s="143">
        <v>44297</v>
      </c>
      <c r="B76" s="144" t="s">
        <v>135</v>
      </c>
      <c r="C76" s="144" t="s">
        <v>16</v>
      </c>
      <c r="D76" s="144" t="s">
        <v>65</v>
      </c>
      <c r="E76" s="144" t="str">
        <f>VLOOKUP(D76,Basis!F:G,2,0)</f>
        <v>Metallized</v>
      </c>
      <c r="F76" s="144" t="s">
        <v>294</v>
      </c>
      <c r="G76" s="144">
        <v>2895</v>
      </c>
      <c r="H76" s="144">
        <v>44500</v>
      </c>
      <c r="I76" s="144">
        <v>44500</v>
      </c>
      <c r="J76" s="145">
        <f t="shared" si="0"/>
        <v>0</v>
      </c>
      <c r="K76" s="145">
        <v>2409.4</v>
      </c>
      <c r="L76" s="145">
        <f t="shared" si="1"/>
        <v>2408.4</v>
      </c>
      <c r="M76" s="145">
        <v>1</v>
      </c>
      <c r="N76" s="145"/>
      <c r="O76" s="144"/>
    </row>
    <row r="77" spans="1:15" ht="15.75" x14ac:dyDescent="0.25">
      <c r="A77" s="143">
        <v>44297</v>
      </c>
      <c r="B77" s="144" t="s">
        <v>135</v>
      </c>
      <c r="C77" s="144" t="s">
        <v>16</v>
      </c>
      <c r="D77" s="144" t="s">
        <v>59</v>
      </c>
      <c r="E77" s="144" t="str">
        <f>VLOOKUP(D77,Basis!F:G,2,0)</f>
        <v>Metallized BS</v>
      </c>
      <c r="F77" s="144" t="s">
        <v>295</v>
      </c>
      <c r="G77" s="144">
        <v>3170</v>
      </c>
      <c r="H77" s="144">
        <v>57000</v>
      </c>
      <c r="I77" s="144">
        <v>57000</v>
      </c>
      <c r="J77" s="145">
        <f t="shared" si="0"/>
        <v>0</v>
      </c>
      <c r="K77" s="145">
        <v>2524.6</v>
      </c>
      <c r="L77" s="145">
        <f t="shared" si="1"/>
        <v>2523.6</v>
      </c>
      <c r="M77" s="145">
        <v>1</v>
      </c>
      <c r="N77" s="145"/>
      <c r="O77" s="144"/>
    </row>
    <row r="78" spans="1:15" ht="15.75" x14ac:dyDescent="0.25">
      <c r="A78" s="137">
        <v>44298</v>
      </c>
      <c r="B78" s="138" t="s">
        <v>135</v>
      </c>
      <c r="C78" s="138" t="s">
        <v>14</v>
      </c>
      <c r="D78" s="138" t="s">
        <v>59</v>
      </c>
      <c r="E78" s="138" t="str">
        <f>VLOOKUP(D78,Basis!F:G,2,0)</f>
        <v>Metallized BS</v>
      </c>
      <c r="F78" s="138" t="s">
        <v>298</v>
      </c>
      <c r="G78" s="138">
        <v>3170</v>
      </c>
      <c r="H78" s="138">
        <v>58500</v>
      </c>
      <c r="I78" s="138">
        <v>58500</v>
      </c>
      <c r="J78" s="139">
        <f t="shared" si="0"/>
        <v>0</v>
      </c>
      <c r="K78" s="139">
        <v>2587.4</v>
      </c>
      <c r="L78" s="139">
        <f t="shared" si="1"/>
        <v>2567.4</v>
      </c>
      <c r="M78" s="139">
        <v>20</v>
      </c>
      <c r="N78" s="139"/>
      <c r="O78" s="138"/>
    </row>
    <row r="79" spans="1:15" ht="15.75" x14ac:dyDescent="0.25">
      <c r="A79" s="137">
        <v>44298</v>
      </c>
      <c r="B79" s="138" t="s">
        <v>135</v>
      </c>
      <c r="C79" s="138" t="s">
        <v>14</v>
      </c>
      <c r="D79" s="138" t="s">
        <v>59</v>
      </c>
      <c r="E79" s="138" t="str">
        <f>VLOOKUP(D79,Basis!F:G,2,0)</f>
        <v>Metallized BS</v>
      </c>
      <c r="F79" s="138" t="s">
        <v>299</v>
      </c>
      <c r="G79" s="138">
        <v>3170</v>
      </c>
      <c r="H79" s="138">
        <v>58500</v>
      </c>
      <c r="I79" s="138">
        <v>58500</v>
      </c>
      <c r="J79" s="139">
        <f t="shared" ref="J79:J143" si="2">H79-I79</f>
        <v>0</v>
      </c>
      <c r="K79" s="139">
        <v>2563</v>
      </c>
      <c r="L79" s="139">
        <f t="shared" ref="L79:L142" si="3">K79-M79</f>
        <v>2504.5</v>
      </c>
      <c r="M79" s="139">
        <v>58.5</v>
      </c>
      <c r="N79" s="139"/>
      <c r="O79" s="138"/>
    </row>
    <row r="80" spans="1:15" ht="15.75" x14ac:dyDescent="0.25">
      <c r="A80" s="137">
        <v>44298</v>
      </c>
      <c r="B80" s="138" t="s">
        <v>135</v>
      </c>
      <c r="C80" s="138" t="s">
        <v>14</v>
      </c>
      <c r="D80" s="138" t="s">
        <v>59</v>
      </c>
      <c r="E80" s="138" t="str">
        <f>VLOOKUP(D80,Basis!F:G,2,0)</f>
        <v>Metallized BS</v>
      </c>
      <c r="F80" s="138" t="s">
        <v>300</v>
      </c>
      <c r="G80" s="138">
        <v>3170</v>
      </c>
      <c r="H80" s="138">
        <v>56000</v>
      </c>
      <c r="I80" s="138">
        <v>9000</v>
      </c>
      <c r="J80" s="139">
        <f t="shared" si="2"/>
        <v>47000</v>
      </c>
      <c r="K80" s="139">
        <v>370</v>
      </c>
      <c r="L80" s="139">
        <v>370</v>
      </c>
      <c r="M80" s="139">
        <v>0</v>
      </c>
      <c r="N80" s="139"/>
      <c r="O80" s="138"/>
    </row>
    <row r="81" spans="1:15" ht="15.75" x14ac:dyDescent="0.25">
      <c r="A81" s="137">
        <v>44298</v>
      </c>
      <c r="B81" s="138" t="s">
        <v>135</v>
      </c>
      <c r="C81" s="138" t="s">
        <v>15</v>
      </c>
      <c r="D81" s="138" t="s">
        <v>59</v>
      </c>
      <c r="E81" s="138" t="str">
        <f>VLOOKUP(D81,Basis!F:G,2,0)</f>
        <v>Metallized BS</v>
      </c>
      <c r="F81" s="138" t="s">
        <v>300</v>
      </c>
      <c r="G81" s="138">
        <v>3170</v>
      </c>
      <c r="H81" s="138">
        <v>47000</v>
      </c>
      <c r="I81" s="138">
        <v>47000</v>
      </c>
      <c r="J81" s="139">
        <f t="shared" si="2"/>
        <v>0</v>
      </c>
      <c r="K81" s="139">
        <v>2125.4</v>
      </c>
      <c r="L81" s="139">
        <f t="shared" si="3"/>
        <v>2121.4</v>
      </c>
      <c r="M81" s="139">
        <v>4</v>
      </c>
      <c r="N81" s="139"/>
      <c r="O81" s="138"/>
    </row>
    <row r="82" spans="1:15" ht="15.75" x14ac:dyDescent="0.25">
      <c r="A82" s="137">
        <v>44298</v>
      </c>
      <c r="B82" s="138" t="s">
        <v>135</v>
      </c>
      <c r="C82" s="138" t="s">
        <v>15</v>
      </c>
      <c r="D82" s="138" t="s">
        <v>59</v>
      </c>
      <c r="E82" s="138" t="str">
        <f>VLOOKUP(D82,Basis!F:G,2,0)</f>
        <v>Metallized BS</v>
      </c>
      <c r="F82" s="138" t="s">
        <v>301</v>
      </c>
      <c r="G82" s="138">
        <v>3170</v>
      </c>
      <c r="H82" s="138">
        <v>59000</v>
      </c>
      <c r="I82" s="138">
        <v>59000</v>
      </c>
      <c r="J82" s="139">
        <f t="shared" si="2"/>
        <v>0</v>
      </c>
      <c r="K82" s="139">
        <v>2582.4</v>
      </c>
      <c r="L82" s="139">
        <f t="shared" si="3"/>
        <v>2578.4</v>
      </c>
      <c r="M82" s="139">
        <v>4</v>
      </c>
      <c r="N82" s="139"/>
      <c r="O82" s="138"/>
    </row>
    <row r="83" spans="1:15" ht="15.75" x14ac:dyDescent="0.25">
      <c r="A83" s="137">
        <v>44298</v>
      </c>
      <c r="B83" s="138" t="s">
        <v>135</v>
      </c>
      <c r="C83" s="138" t="s">
        <v>15</v>
      </c>
      <c r="D83" s="138" t="s">
        <v>59</v>
      </c>
      <c r="E83" s="138" t="str">
        <f>VLOOKUP(D83,Basis!F:G,2,0)</f>
        <v>Metallized BS</v>
      </c>
      <c r="F83" s="138" t="s">
        <v>302</v>
      </c>
      <c r="G83" s="138">
        <v>3140</v>
      </c>
      <c r="H83" s="138">
        <v>58500</v>
      </c>
      <c r="I83" s="138">
        <v>58500</v>
      </c>
      <c r="J83" s="139">
        <f t="shared" si="2"/>
        <v>0</v>
      </c>
      <c r="K83" s="139">
        <v>2555.9</v>
      </c>
      <c r="L83" s="139">
        <f t="shared" si="3"/>
        <v>2549.9</v>
      </c>
      <c r="M83" s="139">
        <v>6</v>
      </c>
      <c r="N83" s="139"/>
      <c r="O83" s="138"/>
    </row>
    <row r="84" spans="1:15" ht="15.75" x14ac:dyDescent="0.25">
      <c r="A84" s="137">
        <v>44298</v>
      </c>
      <c r="B84" s="138" t="s">
        <v>135</v>
      </c>
      <c r="C84" s="138" t="s">
        <v>16</v>
      </c>
      <c r="D84" s="138" t="s">
        <v>59</v>
      </c>
      <c r="E84" s="138" t="str">
        <f>VLOOKUP(D84,Basis!F:G,2,0)</f>
        <v>Metallized BS</v>
      </c>
      <c r="F84" s="138" t="s">
        <v>303</v>
      </c>
      <c r="G84" s="138">
        <v>3170</v>
      </c>
      <c r="H84" s="138">
        <v>53000</v>
      </c>
      <c r="I84" s="138">
        <v>53000</v>
      </c>
      <c r="J84" s="139">
        <f t="shared" si="2"/>
        <v>0</v>
      </c>
      <c r="K84" s="139">
        <v>2306.9</v>
      </c>
      <c r="L84" s="139">
        <f t="shared" si="3"/>
        <v>2302.9</v>
      </c>
      <c r="M84" s="139">
        <v>4</v>
      </c>
      <c r="N84" s="139"/>
      <c r="O84" s="138"/>
    </row>
    <row r="85" spans="1:15" ht="15.75" x14ac:dyDescent="0.25">
      <c r="A85" s="137">
        <v>44298</v>
      </c>
      <c r="B85" s="138" t="s">
        <v>135</v>
      </c>
      <c r="C85" s="138" t="s">
        <v>16</v>
      </c>
      <c r="D85" s="138" t="s">
        <v>59</v>
      </c>
      <c r="E85" s="138" t="str">
        <f>VLOOKUP(D85,Basis!F:G,2,0)</f>
        <v>Metallized BS</v>
      </c>
      <c r="F85" s="138" t="s">
        <v>304</v>
      </c>
      <c r="G85" s="138">
        <v>3170</v>
      </c>
      <c r="H85" s="138">
        <v>58500</v>
      </c>
      <c r="I85" s="138">
        <v>58500</v>
      </c>
      <c r="J85" s="139">
        <f t="shared" si="2"/>
        <v>0</v>
      </c>
      <c r="K85" s="139">
        <v>2516.3000000000002</v>
      </c>
      <c r="L85" s="139">
        <f t="shared" si="3"/>
        <v>2512.3000000000002</v>
      </c>
      <c r="M85" s="139">
        <v>4</v>
      </c>
      <c r="N85" s="139"/>
      <c r="O85" s="138"/>
    </row>
    <row r="86" spans="1:15" s="2" customFormat="1" ht="15.75" x14ac:dyDescent="0.25">
      <c r="A86" s="137">
        <v>44298</v>
      </c>
      <c r="B86" s="138" t="s">
        <v>135</v>
      </c>
      <c r="C86" s="138" t="s">
        <v>16</v>
      </c>
      <c r="D86" s="138" t="s">
        <v>59</v>
      </c>
      <c r="E86" s="138" t="str">
        <f>VLOOKUP(D86,Basis!F:G,2,0)</f>
        <v>Metallized BS</v>
      </c>
      <c r="F86" s="138" t="s">
        <v>305</v>
      </c>
      <c r="G86" s="138">
        <v>3170</v>
      </c>
      <c r="H86" s="138">
        <v>51000</v>
      </c>
      <c r="I86" s="138">
        <v>51000</v>
      </c>
      <c r="J86" s="139">
        <f t="shared" si="2"/>
        <v>0</v>
      </c>
      <c r="K86" s="139">
        <v>2205.3000000000002</v>
      </c>
      <c r="L86" s="139">
        <f t="shared" si="3"/>
        <v>2201.3000000000002</v>
      </c>
      <c r="M86" s="139">
        <v>4</v>
      </c>
      <c r="N86" s="139"/>
      <c r="O86" s="138"/>
    </row>
    <row r="87" spans="1:15" s="2" customFormat="1" ht="15.75" x14ac:dyDescent="0.25">
      <c r="A87" s="143">
        <v>44299</v>
      </c>
      <c r="B87" s="144" t="s">
        <v>134</v>
      </c>
      <c r="C87" s="144" t="s">
        <v>15</v>
      </c>
      <c r="D87" s="144" t="s">
        <v>65</v>
      </c>
      <c r="E87" s="144" t="str">
        <f>VLOOKUP(D87,Basis!F:G,2,0)</f>
        <v>Metallized</v>
      </c>
      <c r="F87" s="144" t="s">
        <v>309</v>
      </c>
      <c r="G87" s="144">
        <v>2810</v>
      </c>
      <c r="H87" s="144">
        <v>50000</v>
      </c>
      <c r="I87" s="144">
        <v>50000</v>
      </c>
      <c r="J87" s="145">
        <f t="shared" si="2"/>
        <v>0</v>
      </c>
      <c r="K87" s="145">
        <v>2587.61</v>
      </c>
      <c r="L87" s="145">
        <f t="shared" si="3"/>
        <v>2585.61</v>
      </c>
      <c r="M87" s="145">
        <v>2</v>
      </c>
      <c r="N87" s="145"/>
      <c r="O87" s="144"/>
    </row>
    <row r="88" spans="1:15" s="2" customFormat="1" ht="15.75" x14ac:dyDescent="0.25">
      <c r="A88" s="143">
        <v>44299</v>
      </c>
      <c r="B88" s="144" t="s">
        <v>134</v>
      </c>
      <c r="C88" s="144" t="s">
        <v>16</v>
      </c>
      <c r="D88" s="144" t="s">
        <v>65</v>
      </c>
      <c r="E88" s="144" t="str">
        <f>VLOOKUP(D88,Basis!F:G,2,0)</f>
        <v>Metallized</v>
      </c>
      <c r="F88" s="144" t="s">
        <v>310</v>
      </c>
      <c r="G88" s="144">
        <v>2810</v>
      </c>
      <c r="H88" s="144">
        <v>35000</v>
      </c>
      <c r="I88" s="144">
        <v>35000</v>
      </c>
      <c r="J88" s="145">
        <f t="shared" si="2"/>
        <v>0</v>
      </c>
      <c r="K88" s="145">
        <v>1781.81</v>
      </c>
      <c r="L88" s="145">
        <f t="shared" si="3"/>
        <v>1779.81</v>
      </c>
      <c r="M88" s="145">
        <v>2</v>
      </c>
      <c r="N88" s="145"/>
      <c r="O88" s="144"/>
    </row>
    <row r="89" spans="1:15" ht="15.75" x14ac:dyDescent="0.25">
      <c r="A89" s="143">
        <v>44299</v>
      </c>
      <c r="B89" s="144" t="s">
        <v>134</v>
      </c>
      <c r="C89" s="144" t="s">
        <v>16</v>
      </c>
      <c r="D89" s="144" t="s">
        <v>65</v>
      </c>
      <c r="E89" s="144" t="str">
        <f>VLOOKUP(D89,Basis!F:G,2,0)</f>
        <v>Metallized</v>
      </c>
      <c r="F89" s="144" t="s">
        <v>311</v>
      </c>
      <c r="G89" s="144">
        <v>2810</v>
      </c>
      <c r="H89" s="144">
        <v>44500</v>
      </c>
      <c r="I89" s="144">
        <v>44500</v>
      </c>
      <c r="J89" s="145">
        <f t="shared" si="2"/>
        <v>0</v>
      </c>
      <c r="K89" s="145">
        <v>2332.71</v>
      </c>
      <c r="L89" s="145">
        <f t="shared" si="3"/>
        <v>2331.71</v>
      </c>
      <c r="M89" s="145">
        <v>1</v>
      </c>
      <c r="N89" s="145"/>
      <c r="O89" s="144"/>
    </row>
    <row r="90" spans="1:15" ht="15.75" x14ac:dyDescent="0.25">
      <c r="A90" s="143">
        <v>44299</v>
      </c>
      <c r="B90" s="144" t="s">
        <v>134</v>
      </c>
      <c r="C90" s="144" t="s">
        <v>16</v>
      </c>
      <c r="D90" s="144" t="s">
        <v>62</v>
      </c>
      <c r="E90" s="144" t="str">
        <f>VLOOKUP(D90,Basis!F:G,2,0)</f>
        <v>Metallized</v>
      </c>
      <c r="F90" s="144" t="s">
        <v>312</v>
      </c>
      <c r="G90" s="144">
        <v>2850</v>
      </c>
      <c r="H90" s="144">
        <v>40000</v>
      </c>
      <c r="I90" s="144">
        <v>40000</v>
      </c>
      <c r="J90" s="145">
        <f t="shared" si="2"/>
        <v>0</v>
      </c>
      <c r="K90" s="145">
        <v>1896.32</v>
      </c>
      <c r="L90" s="145">
        <f t="shared" si="3"/>
        <v>1895.32</v>
      </c>
      <c r="M90" s="145">
        <v>1</v>
      </c>
      <c r="N90" s="145"/>
      <c r="O90" s="144"/>
    </row>
    <row r="91" spans="1:15" ht="15.75" x14ac:dyDescent="0.25">
      <c r="A91" s="143">
        <v>44299</v>
      </c>
      <c r="B91" s="144" t="s">
        <v>134</v>
      </c>
      <c r="C91" s="144" t="s">
        <v>16</v>
      </c>
      <c r="D91" s="144" t="s">
        <v>62</v>
      </c>
      <c r="E91" s="144" t="str">
        <f>VLOOKUP(D91,Basis!F:G,2,0)</f>
        <v>Metallized</v>
      </c>
      <c r="F91" s="144" t="s">
        <v>313</v>
      </c>
      <c r="G91" s="144">
        <v>2850</v>
      </c>
      <c r="H91" s="144">
        <v>40000</v>
      </c>
      <c r="I91" s="144">
        <v>10000</v>
      </c>
      <c r="J91" s="145">
        <f t="shared" si="2"/>
        <v>30000</v>
      </c>
      <c r="K91" s="145">
        <v>461</v>
      </c>
      <c r="L91" s="145">
        <f t="shared" si="3"/>
        <v>458</v>
      </c>
      <c r="M91" s="145">
        <v>3</v>
      </c>
      <c r="N91" s="145"/>
      <c r="O91" s="144" t="s">
        <v>314</v>
      </c>
    </row>
    <row r="92" spans="1:15" ht="15.75" x14ac:dyDescent="0.25">
      <c r="A92" s="143">
        <v>44299</v>
      </c>
      <c r="B92" s="144" t="s">
        <v>135</v>
      </c>
      <c r="C92" s="144" t="s">
        <v>14</v>
      </c>
      <c r="D92" s="144" t="s">
        <v>59</v>
      </c>
      <c r="E92" s="144" t="str">
        <f>VLOOKUP(D92,Basis!F:G,2,0)</f>
        <v>Metallized BS</v>
      </c>
      <c r="F92" s="144" t="s">
        <v>315</v>
      </c>
      <c r="G92" s="144">
        <v>3170</v>
      </c>
      <c r="H92" s="144">
        <v>55000</v>
      </c>
      <c r="I92" s="144">
        <v>55000</v>
      </c>
      <c r="J92" s="145">
        <f t="shared" si="2"/>
        <v>0</v>
      </c>
      <c r="K92" s="145">
        <v>2452.1999999999998</v>
      </c>
      <c r="L92" s="145">
        <f t="shared" si="3"/>
        <v>2446.1999999999998</v>
      </c>
      <c r="M92" s="145">
        <v>6</v>
      </c>
      <c r="N92" s="145"/>
      <c r="O92" s="151"/>
    </row>
    <row r="93" spans="1:15" ht="15.75" x14ac:dyDescent="0.25">
      <c r="A93" s="143">
        <v>44299</v>
      </c>
      <c r="B93" s="144" t="s">
        <v>135</v>
      </c>
      <c r="C93" s="144" t="s">
        <v>14</v>
      </c>
      <c r="D93" s="144" t="s">
        <v>59</v>
      </c>
      <c r="E93" s="144" t="str">
        <f>VLOOKUP(D93,Basis!F:G,2,0)</f>
        <v>Metallized BS</v>
      </c>
      <c r="F93" s="144" t="s">
        <v>316</v>
      </c>
      <c r="G93" s="144">
        <v>3140</v>
      </c>
      <c r="H93" s="144">
        <v>58500</v>
      </c>
      <c r="I93" s="144">
        <v>58500</v>
      </c>
      <c r="J93" s="145">
        <f t="shared" si="2"/>
        <v>0</v>
      </c>
      <c r="K93" s="145">
        <v>2505.3000000000002</v>
      </c>
      <c r="L93" s="145">
        <f t="shared" si="3"/>
        <v>2499.3000000000002</v>
      </c>
      <c r="M93" s="145">
        <v>6</v>
      </c>
      <c r="N93" s="145"/>
      <c r="O93" s="144"/>
    </row>
    <row r="94" spans="1:15" ht="15.75" x14ac:dyDescent="0.25">
      <c r="A94" s="143">
        <v>44299</v>
      </c>
      <c r="B94" s="144" t="s">
        <v>135</v>
      </c>
      <c r="C94" s="144" t="s">
        <v>14</v>
      </c>
      <c r="D94" s="144" t="s">
        <v>59</v>
      </c>
      <c r="E94" s="144" t="str">
        <f>VLOOKUP(D94,Basis!F:G,2,0)</f>
        <v>Metallized BS</v>
      </c>
      <c r="F94" s="144" t="s">
        <v>317</v>
      </c>
      <c r="G94" s="144">
        <v>3140</v>
      </c>
      <c r="H94" s="144">
        <v>59000</v>
      </c>
      <c r="I94" s="144">
        <v>59000</v>
      </c>
      <c r="J94" s="145">
        <f t="shared" si="2"/>
        <v>0</v>
      </c>
      <c r="K94" s="145">
        <v>2555.8000000000002</v>
      </c>
      <c r="L94" s="145">
        <f t="shared" si="3"/>
        <v>2549.8000000000002</v>
      </c>
      <c r="M94" s="145">
        <v>6</v>
      </c>
      <c r="N94" s="145"/>
      <c r="O94" s="144"/>
    </row>
    <row r="95" spans="1:15" ht="15.75" x14ac:dyDescent="0.25">
      <c r="A95" s="143">
        <v>44299</v>
      </c>
      <c r="B95" s="144" t="s">
        <v>135</v>
      </c>
      <c r="C95" s="144" t="s">
        <v>15</v>
      </c>
      <c r="D95" s="144" t="s">
        <v>59</v>
      </c>
      <c r="E95" s="144" t="str">
        <f>VLOOKUP(D95,Basis!F:G,2,0)</f>
        <v>Metallized BS</v>
      </c>
      <c r="F95" s="144" t="s">
        <v>318</v>
      </c>
      <c r="G95" s="144">
        <v>3140</v>
      </c>
      <c r="H95" s="144">
        <v>53000</v>
      </c>
      <c r="I95" s="144">
        <v>53000</v>
      </c>
      <c r="J95" s="145">
        <f t="shared" si="2"/>
        <v>0</v>
      </c>
      <c r="K95" s="145">
        <v>2277.4</v>
      </c>
      <c r="L95" s="145">
        <f t="shared" si="3"/>
        <v>2274.4</v>
      </c>
      <c r="M95" s="145">
        <v>3</v>
      </c>
      <c r="N95" s="145"/>
      <c r="O95" s="144"/>
    </row>
    <row r="96" spans="1:15" ht="15.75" x14ac:dyDescent="0.25">
      <c r="A96" s="143">
        <v>44299</v>
      </c>
      <c r="B96" s="144" t="s">
        <v>135</v>
      </c>
      <c r="C96" s="144" t="s">
        <v>15</v>
      </c>
      <c r="D96" s="144" t="s">
        <v>59</v>
      </c>
      <c r="E96" s="144" t="str">
        <f>VLOOKUP(D96,Basis!F:G,2,0)</f>
        <v>Metallized BS</v>
      </c>
      <c r="F96" s="144" t="s">
        <v>319</v>
      </c>
      <c r="G96" s="144">
        <v>3140</v>
      </c>
      <c r="H96" s="144">
        <v>51000</v>
      </c>
      <c r="I96" s="144">
        <v>51000</v>
      </c>
      <c r="J96" s="145">
        <f t="shared" si="2"/>
        <v>0</v>
      </c>
      <c r="K96" s="145">
        <v>2210.4</v>
      </c>
      <c r="L96" s="145">
        <f t="shared" si="3"/>
        <v>2207.4</v>
      </c>
      <c r="M96" s="145">
        <v>3</v>
      </c>
      <c r="N96" s="145"/>
      <c r="O96" s="144"/>
    </row>
    <row r="97" spans="1:15" ht="15.75" x14ac:dyDescent="0.25">
      <c r="A97" s="143">
        <v>44299</v>
      </c>
      <c r="B97" s="144" t="s">
        <v>135</v>
      </c>
      <c r="C97" s="144" t="s">
        <v>15</v>
      </c>
      <c r="D97" s="144" t="s">
        <v>59</v>
      </c>
      <c r="E97" s="144" t="str">
        <f>VLOOKUP(D97,Basis!F:G,2,0)</f>
        <v>Metallized BS</v>
      </c>
      <c r="F97" s="144" t="s">
        <v>320</v>
      </c>
      <c r="G97" s="144">
        <v>3140</v>
      </c>
      <c r="H97" s="144">
        <v>57000</v>
      </c>
      <c r="I97" s="144">
        <v>57000</v>
      </c>
      <c r="J97" s="145">
        <f t="shared" si="2"/>
        <v>0</v>
      </c>
      <c r="K97" s="145">
        <v>2507.8000000000002</v>
      </c>
      <c r="L97" s="145">
        <f t="shared" si="3"/>
        <v>2504.8000000000002</v>
      </c>
      <c r="M97" s="145">
        <v>3</v>
      </c>
      <c r="N97" s="145"/>
      <c r="O97" s="144"/>
    </row>
    <row r="98" spans="1:15" ht="15.75" x14ac:dyDescent="0.25">
      <c r="A98" s="143">
        <v>44299</v>
      </c>
      <c r="B98" s="144" t="s">
        <v>135</v>
      </c>
      <c r="C98" s="144" t="s">
        <v>16</v>
      </c>
      <c r="D98" s="144" t="s">
        <v>59</v>
      </c>
      <c r="E98" s="144" t="str">
        <f>VLOOKUP(D98,Basis!F:G,2,0)</f>
        <v>Metallized BS</v>
      </c>
      <c r="F98" s="144" t="s">
        <v>321</v>
      </c>
      <c r="G98" s="144">
        <v>3140</v>
      </c>
      <c r="H98" s="144">
        <v>56000</v>
      </c>
      <c r="I98" s="144">
        <v>56000</v>
      </c>
      <c r="J98" s="145">
        <f t="shared" si="2"/>
        <v>0</v>
      </c>
      <c r="K98" s="145">
        <v>2472.3000000000002</v>
      </c>
      <c r="L98" s="145">
        <f t="shared" si="3"/>
        <v>2470.3000000000002</v>
      </c>
      <c r="M98" s="145">
        <v>2</v>
      </c>
      <c r="N98" s="145"/>
      <c r="O98" s="144"/>
    </row>
    <row r="99" spans="1:15" ht="15.75" x14ac:dyDescent="0.25">
      <c r="A99" s="143">
        <v>44299</v>
      </c>
      <c r="B99" s="144" t="s">
        <v>135</v>
      </c>
      <c r="C99" s="144" t="s">
        <v>16</v>
      </c>
      <c r="D99" s="144" t="s">
        <v>59</v>
      </c>
      <c r="E99" s="144" t="str">
        <f>VLOOKUP(D99,Basis!F:G,2,0)</f>
        <v>Metallized BS</v>
      </c>
      <c r="F99" s="144" t="s">
        <v>322</v>
      </c>
      <c r="G99" s="144">
        <v>3140</v>
      </c>
      <c r="H99" s="144">
        <v>58500</v>
      </c>
      <c r="I99" s="144">
        <v>58500</v>
      </c>
      <c r="J99" s="145">
        <f t="shared" si="2"/>
        <v>0</v>
      </c>
      <c r="K99" s="145">
        <v>2537.6999999999998</v>
      </c>
      <c r="L99" s="145">
        <f t="shared" si="3"/>
        <v>2535.6999999999998</v>
      </c>
      <c r="M99" s="145">
        <v>2</v>
      </c>
      <c r="N99" s="145"/>
      <c r="O99" s="144"/>
    </row>
    <row r="100" spans="1:15" ht="15.75" x14ac:dyDescent="0.25">
      <c r="A100" s="143">
        <v>44299</v>
      </c>
      <c r="B100" s="144" t="s">
        <v>135</v>
      </c>
      <c r="C100" s="144" t="s">
        <v>16</v>
      </c>
      <c r="D100" s="144" t="s">
        <v>59</v>
      </c>
      <c r="E100" s="144" t="str">
        <f>VLOOKUP(D100,Basis!F:G,2,0)</f>
        <v>Metallized BS</v>
      </c>
      <c r="F100" s="144" t="s">
        <v>323</v>
      </c>
      <c r="G100" s="144">
        <v>3140</v>
      </c>
      <c r="H100" s="144">
        <v>55000</v>
      </c>
      <c r="I100" s="144">
        <v>55000</v>
      </c>
      <c r="J100" s="145">
        <f t="shared" si="2"/>
        <v>0</v>
      </c>
      <c r="K100" s="145">
        <v>2423.6</v>
      </c>
      <c r="L100" s="145">
        <f t="shared" si="3"/>
        <v>2419.6</v>
      </c>
      <c r="M100" s="145">
        <v>4</v>
      </c>
      <c r="N100" s="145"/>
      <c r="O100" s="144"/>
    </row>
    <row r="101" spans="1:15" ht="15.75" x14ac:dyDescent="0.25">
      <c r="A101" s="143">
        <v>44299</v>
      </c>
      <c r="B101" s="144" t="s">
        <v>135</v>
      </c>
      <c r="C101" s="144" t="s">
        <v>16</v>
      </c>
      <c r="D101" s="144" t="s">
        <v>59</v>
      </c>
      <c r="E101" s="144" t="str">
        <f>VLOOKUP(D101,Basis!F:G,2,0)</f>
        <v>Metallized BS</v>
      </c>
      <c r="F101" s="144" t="s">
        <v>324</v>
      </c>
      <c r="G101" s="144">
        <v>3025</v>
      </c>
      <c r="H101" s="144">
        <v>58500</v>
      </c>
      <c r="I101" s="144">
        <v>53000</v>
      </c>
      <c r="J101" s="145">
        <f t="shared" si="2"/>
        <v>5500</v>
      </c>
      <c r="K101" s="145">
        <v>2164</v>
      </c>
      <c r="L101" s="145">
        <f t="shared" si="3"/>
        <v>2164</v>
      </c>
      <c r="M101" s="145">
        <v>0</v>
      </c>
      <c r="N101" s="145"/>
      <c r="O101" s="144"/>
    </row>
    <row r="102" spans="1:15" ht="15.75" x14ac:dyDescent="0.25">
      <c r="A102" s="137">
        <v>44300</v>
      </c>
      <c r="B102" s="138" t="s">
        <v>135</v>
      </c>
      <c r="C102" s="138" t="s">
        <v>14</v>
      </c>
      <c r="D102" s="138" t="s">
        <v>59</v>
      </c>
      <c r="E102" s="138" t="str">
        <f>VLOOKUP(D102,Basis!F:G,2,0)</f>
        <v>Metallized BS</v>
      </c>
      <c r="F102" s="138" t="s">
        <v>324</v>
      </c>
      <c r="G102" s="138">
        <v>3025</v>
      </c>
      <c r="H102" s="138">
        <v>5500</v>
      </c>
      <c r="I102" s="138">
        <v>5500</v>
      </c>
      <c r="J102" s="139">
        <f t="shared" si="2"/>
        <v>0</v>
      </c>
      <c r="K102" s="139">
        <v>299.8</v>
      </c>
      <c r="L102" s="139">
        <f t="shared" si="3"/>
        <v>299.8</v>
      </c>
      <c r="M102" s="139">
        <v>0</v>
      </c>
      <c r="N102" s="139"/>
      <c r="O102" s="138"/>
    </row>
    <row r="103" spans="1:15" ht="15.75" x14ac:dyDescent="0.25">
      <c r="A103" s="137">
        <v>44300</v>
      </c>
      <c r="B103" s="138" t="s">
        <v>135</v>
      </c>
      <c r="C103" s="138" t="s">
        <v>14</v>
      </c>
      <c r="D103" s="138" t="s">
        <v>59</v>
      </c>
      <c r="E103" s="138" t="str">
        <f>VLOOKUP(D103,Basis!F:G,2,0)</f>
        <v>Metallized BS</v>
      </c>
      <c r="F103" s="138" t="s">
        <v>330</v>
      </c>
      <c r="G103" s="138">
        <v>3025</v>
      </c>
      <c r="H103" s="138">
        <v>57000</v>
      </c>
      <c r="I103" s="138">
        <v>57000</v>
      </c>
      <c r="J103" s="139">
        <f t="shared" si="2"/>
        <v>0</v>
      </c>
      <c r="K103" s="139">
        <v>2416</v>
      </c>
      <c r="L103" s="139">
        <f t="shared" si="3"/>
        <v>2412</v>
      </c>
      <c r="M103" s="139">
        <v>4</v>
      </c>
      <c r="N103" s="139"/>
      <c r="O103" s="152"/>
    </row>
    <row r="104" spans="1:15" ht="15.75" x14ac:dyDescent="0.25">
      <c r="A104" s="137">
        <v>44300</v>
      </c>
      <c r="B104" s="138" t="s">
        <v>135</v>
      </c>
      <c r="C104" s="138" t="s">
        <v>14</v>
      </c>
      <c r="D104" s="138" t="s">
        <v>59</v>
      </c>
      <c r="E104" s="138" t="str">
        <f>VLOOKUP(D104,Basis!F:G,2,0)</f>
        <v>Metallized BS</v>
      </c>
      <c r="F104" s="138" t="s">
        <v>331</v>
      </c>
      <c r="G104" s="138">
        <v>3025</v>
      </c>
      <c r="H104" s="138">
        <v>58800</v>
      </c>
      <c r="I104" s="138">
        <v>58800</v>
      </c>
      <c r="J104" s="139">
        <f t="shared" si="2"/>
        <v>0</v>
      </c>
      <c r="K104" s="139">
        <v>2467.1999999999998</v>
      </c>
      <c r="L104" s="139">
        <f t="shared" si="3"/>
        <v>2454.1999999999998</v>
      </c>
      <c r="M104" s="139">
        <v>13</v>
      </c>
      <c r="N104" s="139"/>
      <c r="O104" s="138"/>
    </row>
    <row r="105" spans="1:15" ht="15.75" x14ac:dyDescent="0.25">
      <c r="A105" s="137">
        <v>44300</v>
      </c>
      <c r="B105" s="138" t="s">
        <v>135</v>
      </c>
      <c r="C105" s="138" t="s">
        <v>14</v>
      </c>
      <c r="D105" s="138" t="s">
        <v>59</v>
      </c>
      <c r="E105" s="138" t="str">
        <f>VLOOKUP(D105,Basis!F:G,2,0)</f>
        <v>Metallized BS</v>
      </c>
      <c r="F105" s="138" t="s">
        <v>332</v>
      </c>
      <c r="G105" s="138">
        <v>3025</v>
      </c>
      <c r="H105" s="138">
        <v>50000</v>
      </c>
      <c r="I105" s="138">
        <v>30000</v>
      </c>
      <c r="J105" s="139">
        <f t="shared" si="2"/>
        <v>20000</v>
      </c>
      <c r="K105" s="139">
        <v>1401</v>
      </c>
      <c r="L105" s="139">
        <f t="shared" si="3"/>
        <v>1401</v>
      </c>
      <c r="M105" s="139">
        <v>0</v>
      </c>
      <c r="N105" s="139"/>
      <c r="O105" s="138"/>
    </row>
    <row r="106" spans="1:15" ht="15.75" x14ac:dyDescent="0.25">
      <c r="A106" s="137">
        <v>44300</v>
      </c>
      <c r="B106" s="138" t="s">
        <v>135</v>
      </c>
      <c r="C106" s="138" t="s">
        <v>15</v>
      </c>
      <c r="D106" s="138" t="s">
        <v>59</v>
      </c>
      <c r="E106" s="138" t="str">
        <f>VLOOKUP(D106,Basis!F:G,2,0)</f>
        <v>Metallized BS</v>
      </c>
      <c r="F106" s="138" t="s">
        <v>332</v>
      </c>
      <c r="G106" s="138">
        <v>3025</v>
      </c>
      <c r="H106" s="138">
        <v>20000</v>
      </c>
      <c r="I106" s="138">
        <v>20000</v>
      </c>
      <c r="J106" s="139">
        <f t="shared" si="2"/>
        <v>0</v>
      </c>
      <c r="K106" s="139">
        <v>708.2</v>
      </c>
      <c r="L106" s="139">
        <f t="shared" si="3"/>
        <v>706.2</v>
      </c>
      <c r="M106" s="139">
        <v>2</v>
      </c>
      <c r="N106" s="139"/>
      <c r="O106" s="138"/>
    </row>
    <row r="107" spans="1:15" ht="15.75" x14ac:dyDescent="0.25">
      <c r="A107" s="137">
        <v>44300</v>
      </c>
      <c r="B107" s="138" t="s">
        <v>135</v>
      </c>
      <c r="C107" s="138" t="s">
        <v>15</v>
      </c>
      <c r="D107" s="138" t="s">
        <v>59</v>
      </c>
      <c r="E107" s="138" t="str">
        <f>VLOOKUP(D107,Basis!F:G,2,0)</f>
        <v>Metallized BS</v>
      </c>
      <c r="F107" s="138" t="s">
        <v>333</v>
      </c>
      <c r="G107" s="138">
        <v>2785</v>
      </c>
      <c r="H107" s="138">
        <v>57000</v>
      </c>
      <c r="I107" s="138">
        <v>57000</v>
      </c>
      <c r="J107" s="139">
        <f t="shared" si="2"/>
        <v>0</v>
      </c>
      <c r="K107" s="139">
        <v>2228.6799999999998</v>
      </c>
      <c r="L107" s="139">
        <f t="shared" si="3"/>
        <v>2222.6799999999998</v>
      </c>
      <c r="M107" s="139">
        <v>6</v>
      </c>
      <c r="N107" s="139"/>
      <c r="O107" s="138"/>
    </row>
    <row r="108" spans="1:15" ht="15.75" x14ac:dyDescent="0.25">
      <c r="A108" s="137">
        <v>44300</v>
      </c>
      <c r="B108" s="138" t="s">
        <v>135</v>
      </c>
      <c r="C108" s="138" t="s">
        <v>15</v>
      </c>
      <c r="D108" s="138" t="s">
        <v>59</v>
      </c>
      <c r="E108" s="138" t="str">
        <f>VLOOKUP(D108,Basis!F:G,2,0)</f>
        <v>Metallized BS</v>
      </c>
      <c r="F108" s="138" t="s">
        <v>334</v>
      </c>
      <c r="G108" s="138">
        <v>2785</v>
      </c>
      <c r="H108" s="138">
        <v>58500</v>
      </c>
      <c r="I108" s="138">
        <v>58500</v>
      </c>
      <c r="J108" s="139">
        <f t="shared" si="2"/>
        <v>0</v>
      </c>
      <c r="K108" s="139">
        <v>2276.38</v>
      </c>
      <c r="L108" s="139">
        <f t="shared" si="3"/>
        <v>2264.38</v>
      </c>
      <c r="M108" s="139">
        <v>12</v>
      </c>
      <c r="N108" s="139"/>
      <c r="O108" s="138"/>
    </row>
    <row r="109" spans="1:15" ht="15.75" x14ac:dyDescent="0.25">
      <c r="A109" s="137">
        <v>44300</v>
      </c>
      <c r="B109" s="138" t="s">
        <v>135</v>
      </c>
      <c r="C109" s="138" t="s">
        <v>15</v>
      </c>
      <c r="D109" s="138" t="s">
        <v>59</v>
      </c>
      <c r="E109" s="138" t="str">
        <f>VLOOKUP(D109,Basis!F:G,2,0)</f>
        <v>Metallized BS</v>
      </c>
      <c r="F109" s="138" t="s">
        <v>335</v>
      </c>
      <c r="G109" s="138">
        <v>2785</v>
      </c>
      <c r="H109" s="138">
        <v>58800</v>
      </c>
      <c r="I109" s="138">
        <v>40000</v>
      </c>
      <c r="J109" s="139">
        <f t="shared" si="2"/>
        <v>18800</v>
      </c>
      <c r="K109" s="139">
        <v>1520</v>
      </c>
      <c r="L109" s="139">
        <f t="shared" si="3"/>
        <v>1520</v>
      </c>
      <c r="M109" s="139">
        <v>0</v>
      </c>
      <c r="N109" s="139"/>
      <c r="O109" s="138"/>
    </row>
    <row r="110" spans="1:15" ht="15.75" x14ac:dyDescent="0.25">
      <c r="A110" s="137">
        <v>44300</v>
      </c>
      <c r="B110" s="138" t="s">
        <v>135</v>
      </c>
      <c r="C110" s="138" t="s">
        <v>16</v>
      </c>
      <c r="D110" s="138" t="s">
        <v>59</v>
      </c>
      <c r="E110" s="138" t="str">
        <f>VLOOKUP(D110,Basis!F:G,2,0)</f>
        <v>Metallized BS</v>
      </c>
      <c r="F110" s="138" t="s">
        <v>335</v>
      </c>
      <c r="G110" s="138">
        <v>2785</v>
      </c>
      <c r="H110" s="138">
        <v>18800</v>
      </c>
      <c r="I110" s="138">
        <v>18800</v>
      </c>
      <c r="J110" s="139">
        <f t="shared" si="2"/>
        <v>0</v>
      </c>
      <c r="K110" s="139">
        <v>758.68</v>
      </c>
      <c r="L110" s="139">
        <f t="shared" si="3"/>
        <v>756.68</v>
      </c>
      <c r="M110" s="139">
        <v>2</v>
      </c>
      <c r="N110" s="139"/>
      <c r="O110" s="138"/>
    </row>
    <row r="111" spans="1:15" ht="15.75" x14ac:dyDescent="0.25">
      <c r="A111" s="137">
        <v>44300</v>
      </c>
      <c r="B111" s="138" t="s">
        <v>135</v>
      </c>
      <c r="C111" s="138" t="s">
        <v>16</v>
      </c>
      <c r="D111" s="138" t="s">
        <v>59</v>
      </c>
      <c r="E111" s="138" t="str">
        <f>VLOOKUP(D111,Basis!F:G,2,0)</f>
        <v>Metallized BS</v>
      </c>
      <c r="F111" s="138" t="s">
        <v>337</v>
      </c>
      <c r="G111" s="138">
        <v>2785</v>
      </c>
      <c r="H111" s="138">
        <v>50000</v>
      </c>
      <c r="I111" s="138">
        <v>50000</v>
      </c>
      <c r="J111" s="139">
        <f t="shared" si="2"/>
        <v>0</v>
      </c>
      <c r="K111" s="139">
        <v>1938.98</v>
      </c>
      <c r="L111" s="139">
        <f t="shared" si="3"/>
        <v>1936.98</v>
      </c>
      <c r="M111" s="139">
        <v>2</v>
      </c>
      <c r="N111" s="139"/>
      <c r="O111" s="138"/>
    </row>
    <row r="112" spans="1:15" ht="15.75" x14ac:dyDescent="0.25">
      <c r="A112" s="137">
        <v>44300</v>
      </c>
      <c r="B112" s="138" t="s">
        <v>135</v>
      </c>
      <c r="C112" s="138" t="s">
        <v>16</v>
      </c>
      <c r="D112" s="138" t="s">
        <v>59</v>
      </c>
      <c r="E112" s="138" t="str">
        <f>VLOOKUP(D112,Basis!F:G,2,0)</f>
        <v>Metallized BS</v>
      </c>
      <c r="F112" s="138" t="s">
        <v>336</v>
      </c>
      <c r="G112" s="138">
        <v>2760</v>
      </c>
      <c r="H112" s="138">
        <v>58800</v>
      </c>
      <c r="I112" s="138">
        <v>58800</v>
      </c>
      <c r="J112" s="139">
        <f t="shared" si="2"/>
        <v>0</v>
      </c>
      <c r="K112" s="139">
        <v>2254.36</v>
      </c>
      <c r="L112" s="139">
        <f t="shared" si="3"/>
        <v>2252.36</v>
      </c>
      <c r="M112" s="139">
        <v>2</v>
      </c>
      <c r="N112" s="139"/>
      <c r="O112" s="138"/>
    </row>
    <row r="113" spans="1:18" ht="15.75" x14ac:dyDescent="0.25">
      <c r="A113" s="137">
        <v>44300</v>
      </c>
      <c r="B113" s="138" t="s">
        <v>135</v>
      </c>
      <c r="C113" s="138" t="s">
        <v>16</v>
      </c>
      <c r="D113" s="138" t="s">
        <v>59</v>
      </c>
      <c r="E113" s="138" t="str">
        <f>VLOOKUP(D113,Basis!F:G,2,0)</f>
        <v>Metallized BS</v>
      </c>
      <c r="F113" s="138" t="s">
        <v>338</v>
      </c>
      <c r="G113" s="138">
        <v>2760</v>
      </c>
      <c r="H113" s="138">
        <v>58500</v>
      </c>
      <c r="I113" s="138">
        <v>58500</v>
      </c>
      <c r="J113" s="139">
        <f t="shared" si="2"/>
        <v>0</v>
      </c>
      <c r="K113" s="139">
        <v>2258.16</v>
      </c>
      <c r="L113" s="139">
        <f t="shared" si="3"/>
        <v>2256.16</v>
      </c>
      <c r="M113" s="139">
        <v>2</v>
      </c>
      <c r="N113" s="139"/>
      <c r="O113" s="138"/>
    </row>
    <row r="114" spans="1:18" ht="15.75" x14ac:dyDescent="0.25">
      <c r="A114" s="137">
        <v>44300</v>
      </c>
      <c r="B114" s="138" t="s">
        <v>134</v>
      </c>
      <c r="C114" s="138" t="s">
        <v>14</v>
      </c>
      <c r="D114" s="138" t="s">
        <v>62</v>
      </c>
      <c r="E114" s="138" t="str">
        <f>VLOOKUP(D114,Basis!F:G,2,0)</f>
        <v>Metallized</v>
      </c>
      <c r="F114" s="138" t="s">
        <v>313</v>
      </c>
      <c r="G114" s="138">
        <v>2850</v>
      </c>
      <c r="H114" s="138">
        <v>30000</v>
      </c>
      <c r="I114" s="138">
        <v>30000</v>
      </c>
      <c r="J114" s="139">
        <f t="shared" si="2"/>
        <v>0</v>
      </c>
      <c r="K114" s="139">
        <v>1438.32</v>
      </c>
      <c r="L114" s="139">
        <f t="shared" si="3"/>
        <v>1436.32</v>
      </c>
      <c r="M114" s="139">
        <v>2</v>
      </c>
      <c r="N114" s="139"/>
      <c r="O114" s="138"/>
    </row>
    <row r="115" spans="1:18" ht="15.75" x14ac:dyDescent="0.25">
      <c r="A115" s="137">
        <v>44300</v>
      </c>
      <c r="B115" s="138" t="s">
        <v>134</v>
      </c>
      <c r="C115" s="138" t="s">
        <v>14</v>
      </c>
      <c r="D115" s="138" t="s">
        <v>62</v>
      </c>
      <c r="E115" s="138" t="str">
        <f>VLOOKUP(D115,Basis!F:G,2,0)</f>
        <v>Metallized</v>
      </c>
      <c r="F115" s="138" t="s">
        <v>339</v>
      </c>
      <c r="G115" s="138">
        <v>2850</v>
      </c>
      <c r="H115" s="138">
        <v>40000</v>
      </c>
      <c r="I115" s="138">
        <v>40000</v>
      </c>
      <c r="J115" s="139">
        <f t="shared" si="2"/>
        <v>0</v>
      </c>
      <c r="K115" s="139">
        <v>1893.62</v>
      </c>
      <c r="L115" s="139">
        <f t="shared" si="3"/>
        <v>1891.62</v>
      </c>
      <c r="M115" s="139">
        <v>2</v>
      </c>
      <c r="N115" s="139"/>
      <c r="O115" s="138"/>
    </row>
    <row r="116" spans="1:18" ht="15.75" x14ac:dyDescent="0.25">
      <c r="A116" s="137">
        <v>44300</v>
      </c>
      <c r="B116" s="138" t="s">
        <v>134</v>
      </c>
      <c r="C116" s="138" t="s">
        <v>14</v>
      </c>
      <c r="D116" s="138" t="s">
        <v>62</v>
      </c>
      <c r="E116" s="138" t="str">
        <f>VLOOKUP(D116,Basis!F:G,2,0)</f>
        <v>Metallized</v>
      </c>
      <c r="F116" s="138" t="s">
        <v>340</v>
      </c>
      <c r="G116" s="138">
        <v>2850</v>
      </c>
      <c r="H116" s="138">
        <v>53500</v>
      </c>
      <c r="I116" s="138">
        <v>30000</v>
      </c>
      <c r="J116" s="139">
        <f t="shared" si="2"/>
        <v>23500</v>
      </c>
      <c r="K116" s="139">
        <v>1392</v>
      </c>
      <c r="L116" s="139">
        <f t="shared" si="3"/>
        <v>1391</v>
      </c>
      <c r="M116" s="139">
        <v>1</v>
      </c>
      <c r="N116" s="139"/>
      <c r="O116" s="138" t="s">
        <v>341</v>
      </c>
    </row>
    <row r="117" spans="1:18" ht="15.75" x14ac:dyDescent="0.25">
      <c r="A117" s="137">
        <v>44300</v>
      </c>
      <c r="B117" s="138" t="s">
        <v>134</v>
      </c>
      <c r="C117" s="138" t="s">
        <v>15</v>
      </c>
      <c r="D117" s="138" t="s">
        <v>62</v>
      </c>
      <c r="E117" s="138" t="str">
        <f>VLOOKUP(D117,Basis!F:G,2,0)</f>
        <v>Metallized</v>
      </c>
      <c r="F117" s="138" t="s">
        <v>342</v>
      </c>
      <c r="G117" s="138">
        <v>2815</v>
      </c>
      <c r="H117" s="138">
        <v>23500</v>
      </c>
      <c r="I117" s="138">
        <v>23500</v>
      </c>
      <c r="J117" s="139">
        <f t="shared" si="2"/>
        <v>0</v>
      </c>
      <c r="K117" s="139">
        <v>1082.3699999999999</v>
      </c>
      <c r="L117" s="139">
        <f t="shared" si="3"/>
        <v>1080.3699999999999</v>
      </c>
      <c r="M117" s="139">
        <v>2</v>
      </c>
      <c r="N117" s="139"/>
      <c r="O117" s="138"/>
    </row>
    <row r="118" spans="1:18" ht="15.75" x14ac:dyDescent="0.25">
      <c r="A118" s="137">
        <v>44300</v>
      </c>
      <c r="B118" s="138" t="s">
        <v>134</v>
      </c>
      <c r="C118" s="138" t="s">
        <v>15</v>
      </c>
      <c r="D118" s="138" t="s">
        <v>62</v>
      </c>
      <c r="E118" s="138" t="str">
        <f>VLOOKUP(D118,Basis!F:G,2,0)</f>
        <v>Metallized</v>
      </c>
      <c r="F118" s="138" t="s">
        <v>343</v>
      </c>
      <c r="G118" s="138">
        <v>2815</v>
      </c>
      <c r="H118" s="138">
        <v>53500</v>
      </c>
      <c r="I118" s="138">
        <v>53500</v>
      </c>
      <c r="J118" s="139">
        <f t="shared" si="2"/>
        <v>0</v>
      </c>
      <c r="K118" s="139">
        <v>2474</v>
      </c>
      <c r="L118" s="139">
        <f t="shared" si="3"/>
        <v>2470</v>
      </c>
      <c r="M118" s="139">
        <v>4</v>
      </c>
      <c r="N118" s="139"/>
      <c r="O118" s="138"/>
    </row>
    <row r="119" spans="1:18" s="2" customFormat="1" ht="15.75" x14ac:dyDescent="0.25">
      <c r="A119" s="137">
        <v>44300</v>
      </c>
      <c r="B119" s="138" t="s">
        <v>134</v>
      </c>
      <c r="C119" s="138" t="s">
        <v>15</v>
      </c>
      <c r="D119" s="138" t="s">
        <v>62</v>
      </c>
      <c r="E119" s="138" t="str">
        <f>VLOOKUP(D119,Basis!F:G,2,0)</f>
        <v>Metallized</v>
      </c>
      <c r="F119" s="138" t="s">
        <v>344</v>
      </c>
      <c r="G119" s="138">
        <v>2815</v>
      </c>
      <c r="H119" s="138">
        <v>54000</v>
      </c>
      <c r="I119" s="138">
        <v>6000</v>
      </c>
      <c r="J119" s="139">
        <f t="shared" ref="J119" si="4">H119-I119</f>
        <v>48000</v>
      </c>
      <c r="K119" s="139">
        <v>273</v>
      </c>
      <c r="L119" s="139">
        <f t="shared" si="3"/>
        <v>273</v>
      </c>
      <c r="M119" s="139"/>
      <c r="N119" s="139"/>
      <c r="O119" s="138"/>
    </row>
    <row r="120" spans="1:18" ht="15.75" x14ac:dyDescent="0.25">
      <c r="A120" s="137">
        <v>44300</v>
      </c>
      <c r="B120" s="138" t="s">
        <v>134</v>
      </c>
      <c r="C120" s="138" t="s">
        <v>15</v>
      </c>
      <c r="D120" s="138" t="s">
        <v>62</v>
      </c>
      <c r="E120" s="138" t="str">
        <f>VLOOKUP(D120,Basis!F:G,2,0)</f>
        <v>Metallized</v>
      </c>
      <c r="F120" s="138" t="s">
        <v>344</v>
      </c>
      <c r="G120" s="138">
        <v>2815</v>
      </c>
      <c r="H120" s="138">
        <v>48000</v>
      </c>
      <c r="I120" s="138">
        <v>48000</v>
      </c>
      <c r="J120" s="139">
        <f t="shared" si="2"/>
        <v>0</v>
      </c>
      <c r="K120" s="139">
        <v>2224.37</v>
      </c>
      <c r="L120" s="139">
        <f t="shared" si="3"/>
        <v>2220.37</v>
      </c>
      <c r="M120" s="139">
        <v>4</v>
      </c>
      <c r="N120" s="139"/>
      <c r="O120" s="138"/>
    </row>
    <row r="121" spans="1:18" ht="15.75" x14ac:dyDescent="0.25">
      <c r="A121" s="137">
        <v>44300</v>
      </c>
      <c r="B121" s="138" t="s">
        <v>134</v>
      </c>
      <c r="C121" s="138" t="s">
        <v>15</v>
      </c>
      <c r="D121" s="138" t="s">
        <v>62</v>
      </c>
      <c r="E121" s="138" t="str">
        <f>VLOOKUP(D121,Basis!F:G,2,0)</f>
        <v>Metallized</v>
      </c>
      <c r="F121" s="138" t="s">
        <v>345</v>
      </c>
      <c r="G121" s="138">
        <v>2815</v>
      </c>
      <c r="H121" s="138">
        <v>54000</v>
      </c>
      <c r="I121" s="138">
        <v>54000</v>
      </c>
      <c r="J121" s="139">
        <f t="shared" si="2"/>
        <v>0</v>
      </c>
      <c r="K121" s="139">
        <v>2494.5700000000002</v>
      </c>
      <c r="L121" s="139">
        <f t="shared" si="3"/>
        <v>2486.5700000000002</v>
      </c>
      <c r="M121" s="139">
        <v>8</v>
      </c>
      <c r="N121" s="139"/>
      <c r="O121" s="138"/>
    </row>
    <row r="122" spans="1:18" ht="15.75" x14ac:dyDescent="0.25">
      <c r="A122" s="137">
        <v>44300</v>
      </c>
      <c r="B122" s="138" t="s">
        <v>134</v>
      </c>
      <c r="C122" s="138" t="s">
        <v>15</v>
      </c>
      <c r="D122" s="138" t="s">
        <v>62</v>
      </c>
      <c r="E122" s="138" t="str">
        <f>VLOOKUP(D122,Basis!F:G,2,0)</f>
        <v>Metallized</v>
      </c>
      <c r="F122" s="138" t="s">
        <v>346</v>
      </c>
      <c r="G122" s="138">
        <v>2905</v>
      </c>
      <c r="H122" s="138">
        <v>41000</v>
      </c>
      <c r="I122" s="138">
        <v>53500</v>
      </c>
      <c r="J122" s="139">
        <f t="shared" si="2"/>
        <v>-12500</v>
      </c>
      <c r="K122" s="139">
        <v>1930</v>
      </c>
      <c r="L122" s="139">
        <f t="shared" si="3"/>
        <v>1926</v>
      </c>
      <c r="M122" s="139">
        <v>4</v>
      </c>
      <c r="N122" s="139"/>
      <c r="O122" s="138" t="s">
        <v>314</v>
      </c>
    </row>
    <row r="123" spans="1:18" ht="15.75" x14ac:dyDescent="0.25">
      <c r="A123" s="143">
        <v>44301</v>
      </c>
      <c r="B123" s="144" t="s">
        <v>134</v>
      </c>
      <c r="C123" s="144" t="s">
        <v>14</v>
      </c>
      <c r="D123" s="144" t="s">
        <v>62</v>
      </c>
      <c r="E123" s="144" t="str">
        <f>VLOOKUP(D123,Basis!F:G,2,0)</f>
        <v>Metallized</v>
      </c>
      <c r="F123" s="144" t="s">
        <v>349</v>
      </c>
      <c r="G123" s="144">
        <v>2905</v>
      </c>
      <c r="H123" s="144">
        <v>12500</v>
      </c>
      <c r="I123" s="144">
        <v>12500</v>
      </c>
      <c r="J123" s="145">
        <f t="shared" si="2"/>
        <v>0</v>
      </c>
      <c r="K123" s="145">
        <v>613.9</v>
      </c>
      <c r="L123" s="145">
        <f t="shared" si="3"/>
        <v>604.9</v>
      </c>
      <c r="M123" s="145">
        <v>9</v>
      </c>
      <c r="N123" s="145"/>
      <c r="O123" s="144" t="s">
        <v>350</v>
      </c>
      <c r="P123" s="149"/>
      <c r="Q123" s="149"/>
      <c r="R123" s="149"/>
    </row>
    <row r="124" spans="1:18" ht="15.75" x14ac:dyDescent="0.25">
      <c r="A124" s="143">
        <v>44301</v>
      </c>
      <c r="B124" s="144" t="s">
        <v>134</v>
      </c>
      <c r="C124" s="144" t="s">
        <v>14</v>
      </c>
      <c r="D124" s="144" t="s">
        <v>62</v>
      </c>
      <c r="E124" s="144" t="str">
        <f>VLOOKUP(D124,Basis!F:G,2,0)</f>
        <v>Metallized</v>
      </c>
      <c r="F124" s="144" t="s">
        <v>351</v>
      </c>
      <c r="G124" s="144">
        <v>2905</v>
      </c>
      <c r="H124" s="144">
        <v>54000</v>
      </c>
      <c r="I124" s="144">
        <v>32000</v>
      </c>
      <c r="J124" s="145">
        <f t="shared" si="2"/>
        <v>22000</v>
      </c>
      <c r="K124" s="145">
        <v>1503</v>
      </c>
      <c r="L124" s="145">
        <f t="shared" si="3"/>
        <v>1503</v>
      </c>
      <c r="M124" s="145">
        <v>0</v>
      </c>
      <c r="N124" s="145"/>
      <c r="O124" s="144"/>
      <c r="P124" s="149"/>
      <c r="Q124" s="149"/>
      <c r="R124" s="149"/>
    </row>
    <row r="125" spans="1:18" ht="15.75" x14ac:dyDescent="0.25">
      <c r="A125" s="143">
        <v>44301</v>
      </c>
      <c r="B125" s="144" t="s">
        <v>134</v>
      </c>
      <c r="C125" s="144" t="s">
        <v>15</v>
      </c>
      <c r="D125" s="144" t="s">
        <v>62</v>
      </c>
      <c r="E125" s="144" t="str">
        <f>VLOOKUP(D125,Basis!F:G,2,0)</f>
        <v>Metallized</v>
      </c>
      <c r="F125" s="144" t="s">
        <v>351</v>
      </c>
      <c r="G125" s="144">
        <v>2905</v>
      </c>
      <c r="H125" s="144">
        <v>22000</v>
      </c>
      <c r="I125" s="144">
        <v>22000</v>
      </c>
      <c r="J125" s="145">
        <f t="shared" si="2"/>
        <v>0</v>
      </c>
      <c r="K125" s="145">
        <v>1062.53</v>
      </c>
      <c r="L125" s="145">
        <f t="shared" si="3"/>
        <v>1060.53</v>
      </c>
      <c r="M125" s="145">
        <v>2</v>
      </c>
      <c r="N125" s="145"/>
      <c r="O125" s="144"/>
      <c r="P125" s="149"/>
      <c r="Q125" s="149"/>
      <c r="R125" s="149"/>
    </row>
    <row r="126" spans="1:18" ht="15.75" x14ac:dyDescent="0.25">
      <c r="A126" s="143">
        <v>44301</v>
      </c>
      <c r="B126" s="144" t="s">
        <v>135</v>
      </c>
      <c r="C126" s="144" t="s">
        <v>14</v>
      </c>
      <c r="D126" s="144" t="s">
        <v>59</v>
      </c>
      <c r="E126" s="144" t="str">
        <f>VLOOKUP(D126,Basis!F:G,2,0)</f>
        <v>Metallized BS</v>
      </c>
      <c r="F126" s="144" t="s">
        <v>352</v>
      </c>
      <c r="G126" s="144">
        <v>2760</v>
      </c>
      <c r="H126" s="144">
        <v>57000</v>
      </c>
      <c r="I126" s="144">
        <v>57000</v>
      </c>
      <c r="J126" s="145">
        <f t="shared" si="2"/>
        <v>0</v>
      </c>
      <c r="K126" s="145">
        <v>2211.36</v>
      </c>
      <c r="L126" s="145">
        <f t="shared" si="3"/>
        <v>2199.36</v>
      </c>
      <c r="M126" s="145">
        <v>12</v>
      </c>
      <c r="N126" s="145"/>
      <c r="O126" s="144" t="s">
        <v>314</v>
      </c>
      <c r="P126" s="149"/>
      <c r="Q126" s="149"/>
      <c r="R126" s="149"/>
    </row>
    <row r="127" spans="1:18" ht="15.75" x14ac:dyDescent="0.25">
      <c r="A127" s="143">
        <v>44301</v>
      </c>
      <c r="B127" s="144" t="s">
        <v>135</v>
      </c>
      <c r="C127" s="144" t="s">
        <v>14</v>
      </c>
      <c r="D127" s="144" t="s">
        <v>59</v>
      </c>
      <c r="E127" s="144" t="str">
        <f>VLOOKUP(D127,Basis!F:G,2,0)</f>
        <v>Metallized BS</v>
      </c>
      <c r="F127" s="144" t="s">
        <v>353</v>
      </c>
      <c r="G127" s="144">
        <v>2760</v>
      </c>
      <c r="H127" s="144">
        <v>50000</v>
      </c>
      <c r="I127" s="144">
        <v>50000</v>
      </c>
      <c r="J127" s="145">
        <f t="shared" si="2"/>
        <v>0</v>
      </c>
      <c r="K127" s="145">
        <v>1921.16</v>
      </c>
      <c r="L127" s="145">
        <f t="shared" si="3"/>
        <v>1915.16</v>
      </c>
      <c r="M127" s="145">
        <v>6</v>
      </c>
      <c r="N127" s="145"/>
      <c r="O127" s="144"/>
      <c r="P127" s="149"/>
      <c r="Q127" s="149"/>
      <c r="R127" s="149"/>
    </row>
    <row r="128" spans="1:18" ht="15.75" x14ac:dyDescent="0.25">
      <c r="A128" s="143">
        <v>44301</v>
      </c>
      <c r="B128" s="144" t="s">
        <v>135</v>
      </c>
      <c r="C128" s="144" t="s">
        <v>14</v>
      </c>
      <c r="D128" s="144" t="s">
        <v>59</v>
      </c>
      <c r="E128" s="144" t="str">
        <f>VLOOKUP(D128,Basis!F:G,2,0)</f>
        <v>Metallized BS</v>
      </c>
      <c r="F128" s="144" t="s">
        <v>354</v>
      </c>
      <c r="G128" s="144">
        <v>2235</v>
      </c>
      <c r="H128" s="144">
        <v>51000</v>
      </c>
      <c r="I128" s="144">
        <v>51000</v>
      </c>
      <c r="J128" s="145">
        <f t="shared" si="2"/>
        <v>0</v>
      </c>
      <c r="K128" s="145">
        <v>1560.68</v>
      </c>
      <c r="L128" s="145">
        <f t="shared" si="3"/>
        <v>1554.68</v>
      </c>
      <c r="M128" s="145">
        <v>6</v>
      </c>
      <c r="N128" s="145"/>
      <c r="O128" s="144"/>
      <c r="P128" s="149"/>
      <c r="Q128" s="149"/>
      <c r="R128" s="149"/>
    </row>
    <row r="129" spans="1:18" ht="15.75" x14ac:dyDescent="0.25">
      <c r="A129" s="143">
        <v>44301</v>
      </c>
      <c r="B129" s="144" t="s">
        <v>135</v>
      </c>
      <c r="C129" s="144" t="s">
        <v>15</v>
      </c>
      <c r="D129" s="144" t="s">
        <v>59</v>
      </c>
      <c r="E129" s="144" t="str">
        <f>VLOOKUP(D129,Basis!F:G,2,0)</f>
        <v>Metallized BS</v>
      </c>
      <c r="F129" s="144" t="s">
        <v>355</v>
      </c>
      <c r="G129" s="144">
        <v>2235</v>
      </c>
      <c r="H129" s="144">
        <v>58500</v>
      </c>
      <c r="I129" s="144">
        <v>58500</v>
      </c>
      <c r="J129" s="145">
        <f t="shared" si="2"/>
        <v>0</v>
      </c>
      <c r="K129" s="145">
        <v>1773.68</v>
      </c>
      <c r="L129" s="145">
        <f t="shared" si="3"/>
        <v>1769.68</v>
      </c>
      <c r="M129" s="145">
        <v>4</v>
      </c>
      <c r="N129" s="145"/>
      <c r="O129" s="144"/>
      <c r="P129" s="149"/>
      <c r="Q129" s="149"/>
      <c r="R129" s="149"/>
    </row>
    <row r="130" spans="1:18" ht="15.75" x14ac:dyDescent="0.25">
      <c r="A130" s="143">
        <v>44301</v>
      </c>
      <c r="B130" s="144" t="s">
        <v>135</v>
      </c>
      <c r="C130" s="144" t="s">
        <v>15</v>
      </c>
      <c r="D130" s="144" t="s">
        <v>59</v>
      </c>
      <c r="E130" s="144" t="str">
        <f>VLOOKUP(D130,Basis!F:G,2,0)</f>
        <v>Metallized BS</v>
      </c>
      <c r="F130" s="144" t="s">
        <v>356</v>
      </c>
      <c r="G130" s="144">
        <v>2235</v>
      </c>
      <c r="H130" s="144">
        <v>59000</v>
      </c>
      <c r="I130" s="144">
        <v>59000</v>
      </c>
      <c r="J130" s="145">
        <f t="shared" si="2"/>
        <v>0</v>
      </c>
      <c r="K130" s="145">
        <v>1810.68</v>
      </c>
      <c r="L130" s="145">
        <f t="shared" si="3"/>
        <v>1806.68</v>
      </c>
      <c r="M130" s="145">
        <v>4</v>
      </c>
      <c r="N130" s="145"/>
      <c r="O130" s="144"/>
      <c r="P130" s="149"/>
      <c r="Q130" s="149"/>
      <c r="R130" s="149"/>
    </row>
    <row r="131" spans="1:18" ht="15.75" x14ac:dyDescent="0.25">
      <c r="A131" s="143">
        <v>44301</v>
      </c>
      <c r="B131" s="144" t="s">
        <v>135</v>
      </c>
      <c r="C131" s="144" t="s">
        <v>15</v>
      </c>
      <c r="D131" s="144" t="s">
        <v>59</v>
      </c>
      <c r="E131" s="144" t="str">
        <f>VLOOKUP(D131,Basis!F:G,2,0)</f>
        <v>Metallized BS</v>
      </c>
      <c r="F131" s="144" t="s">
        <v>357</v>
      </c>
      <c r="G131" s="144">
        <v>2235</v>
      </c>
      <c r="H131" s="144">
        <v>58500</v>
      </c>
      <c r="I131" s="144">
        <v>58500</v>
      </c>
      <c r="J131" s="145">
        <f t="shared" si="2"/>
        <v>0</v>
      </c>
      <c r="K131" s="145">
        <v>1797.37</v>
      </c>
      <c r="L131" s="145">
        <f t="shared" si="3"/>
        <v>1793.37</v>
      </c>
      <c r="M131" s="145">
        <v>4</v>
      </c>
      <c r="N131" s="145"/>
      <c r="O131" s="144"/>
      <c r="P131" s="149"/>
      <c r="Q131" s="149"/>
      <c r="R131" s="149"/>
    </row>
    <row r="132" spans="1:18" ht="15.75" x14ac:dyDescent="0.25">
      <c r="A132" s="143">
        <v>44301</v>
      </c>
      <c r="B132" s="144" t="s">
        <v>135</v>
      </c>
      <c r="C132" s="144" t="s">
        <v>15</v>
      </c>
      <c r="D132" s="144" t="s">
        <v>59</v>
      </c>
      <c r="E132" s="144" t="str">
        <f>VLOOKUP(D132,Basis!F:G,2,0)</f>
        <v>Metallized BS</v>
      </c>
      <c r="F132" s="144" t="s">
        <v>358</v>
      </c>
      <c r="G132" s="144">
        <v>2235</v>
      </c>
      <c r="H132" s="144">
        <v>53000</v>
      </c>
      <c r="I132" s="144">
        <v>25000</v>
      </c>
      <c r="J132" s="145">
        <f t="shared" si="2"/>
        <v>28000</v>
      </c>
      <c r="K132" s="145">
        <v>754.31</v>
      </c>
      <c r="L132" s="145">
        <f t="shared" si="3"/>
        <v>754.31</v>
      </c>
      <c r="M132" s="145">
        <v>0</v>
      </c>
      <c r="N132" s="145"/>
      <c r="O132" s="144"/>
      <c r="P132" s="149"/>
      <c r="Q132" s="149"/>
      <c r="R132" s="149"/>
    </row>
    <row r="133" spans="1:18" ht="15.75" x14ac:dyDescent="0.25">
      <c r="A133" s="143">
        <v>44301</v>
      </c>
      <c r="B133" s="144" t="s">
        <v>135</v>
      </c>
      <c r="C133" s="144" t="s">
        <v>16</v>
      </c>
      <c r="D133" s="144" t="s">
        <v>59</v>
      </c>
      <c r="E133" s="144" t="str">
        <f>VLOOKUP(D133,Basis!F:G,2,0)</f>
        <v>Metallized BS</v>
      </c>
      <c r="F133" s="144" t="s">
        <v>358</v>
      </c>
      <c r="G133" s="144">
        <v>2235</v>
      </c>
      <c r="H133" s="144">
        <v>28000</v>
      </c>
      <c r="I133" s="144">
        <v>28000</v>
      </c>
      <c r="J133" s="145">
        <f t="shared" si="2"/>
        <v>0</v>
      </c>
      <c r="K133" s="145">
        <v>854.36</v>
      </c>
      <c r="L133" s="145">
        <f t="shared" si="3"/>
        <v>851.36</v>
      </c>
      <c r="M133" s="145">
        <v>3</v>
      </c>
      <c r="N133" s="145"/>
      <c r="O133" s="144"/>
      <c r="P133" s="149"/>
      <c r="Q133" s="149"/>
      <c r="R133" s="149"/>
    </row>
    <row r="134" spans="1:18" ht="15.75" x14ac:dyDescent="0.25">
      <c r="A134" s="143">
        <v>44301</v>
      </c>
      <c r="B134" s="144" t="s">
        <v>135</v>
      </c>
      <c r="C134" s="144" t="s">
        <v>16</v>
      </c>
      <c r="D134" s="144" t="s">
        <v>59</v>
      </c>
      <c r="E134" s="144" t="str">
        <f>VLOOKUP(D134,Basis!F:G,2,0)</f>
        <v>Metallized BS</v>
      </c>
      <c r="F134" s="144" t="s">
        <v>359</v>
      </c>
      <c r="G134" s="144">
        <v>2235</v>
      </c>
      <c r="H134" s="144">
        <v>56000</v>
      </c>
      <c r="I134" s="144">
        <v>56000</v>
      </c>
      <c r="J134" s="145">
        <f t="shared" si="2"/>
        <v>0</v>
      </c>
      <c r="K134" s="145">
        <v>1749.38</v>
      </c>
      <c r="L134" s="145">
        <f t="shared" si="3"/>
        <v>1747.38</v>
      </c>
      <c r="M134" s="145">
        <v>2</v>
      </c>
      <c r="N134" s="145"/>
      <c r="O134" s="144"/>
    </row>
    <row r="135" spans="1:18" ht="15.75" x14ac:dyDescent="0.25">
      <c r="A135" s="143">
        <v>44301</v>
      </c>
      <c r="B135" s="144" t="s">
        <v>135</v>
      </c>
      <c r="C135" s="144" t="s">
        <v>16</v>
      </c>
      <c r="D135" s="144" t="s">
        <v>59</v>
      </c>
      <c r="E135" s="144" t="str">
        <f>VLOOKUP(D135,Basis!F:G,2,0)</f>
        <v>Metallized BS</v>
      </c>
      <c r="F135" s="144" t="s">
        <v>360</v>
      </c>
      <c r="G135" s="144">
        <v>2235</v>
      </c>
      <c r="H135" s="144">
        <v>57000</v>
      </c>
      <c r="I135" s="144">
        <v>57000</v>
      </c>
      <c r="J135" s="145">
        <f t="shared" si="2"/>
        <v>0</v>
      </c>
      <c r="K135" s="145">
        <v>1765.38</v>
      </c>
      <c r="L135" s="145">
        <f t="shared" si="3"/>
        <v>1760.38</v>
      </c>
      <c r="M135" s="145">
        <v>5</v>
      </c>
      <c r="N135" s="145"/>
      <c r="O135" s="151"/>
    </row>
    <row r="136" spans="1:18" ht="15.75" x14ac:dyDescent="0.25">
      <c r="A136" s="143">
        <v>44301</v>
      </c>
      <c r="B136" s="144" t="s">
        <v>135</v>
      </c>
      <c r="C136" s="144" t="s">
        <v>16</v>
      </c>
      <c r="D136" s="144" t="s">
        <v>59</v>
      </c>
      <c r="E136" s="144" t="str">
        <f>VLOOKUP(D136,Basis!F:G,2,0)</f>
        <v>Metallized BS</v>
      </c>
      <c r="F136" s="144" t="s">
        <v>361</v>
      </c>
      <c r="G136" s="144">
        <v>2235</v>
      </c>
      <c r="H136" s="144">
        <v>58500</v>
      </c>
      <c r="I136" s="144">
        <v>58500</v>
      </c>
      <c r="J136" s="145">
        <f t="shared" si="2"/>
        <v>0</v>
      </c>
      <c r="K136" s="145">
        <v>1812.58</v>
      </c>
      <c r="L136" s="145">
        <f t="shared" si="3"/>
        <v>1809.58</v>
      </c>
      <c r="M136" s="145">
        <v>3</v>
      </c>
      <c r="N136" s="145"/>
      <c r="O136" s="151"/>
    </row>
    <row r="137" spans="1:18" ht="15.75" x14ac:dyDescent="0.25">
      <c r="A137" s="137">
        <v>44302</v>
      </c>
      <c r="B137" s="138" t="s">
        <v>134</v>
      </c>
      <c r="C137" s="138" t="s">
        <v>15</v>
      </c>
      <c r="D137" s="138" t="s">
        <v>62</v>
      </c>
      <c r="E137" s="138" t="str">
        <f>VLOOKUP(D137,Basis!F:G,2,0)</f>
        <v>Metallized</v>
      </c>
      <c r="F137" s="138" t="s">
        <v>369</v>
      </c>
      <c r="G137" s="138">
        <v>2640</v>
      </c>
      <c r="H137" s="138">
        <v>56000</v>
      </c>
      <c r="I137" s="138">
        <v>56000</v>
      </c>
      <c r="J137" s="139">
        <f t="shared" si="2"/>
        <v>0</v>
      </c>
      <c r="K137" s="139">
        <v>2463.41</v>
      </c>
      <c r="L137" s="139">
        <f t="shared" si="3"/>
        <v>2461.41</v>
      </c>
      <c r="M137" s="139">
        <v>2</v>
      </c>
      <c r="N137" s="139"/>
      <c r="O137" s="138"/>
      <c r="P137" s="149"/>
    </row>
    <row r="138" spans="1:18" ht="15.75" x14ac:dyDescent="0.25">
      <c r="A138" s="137">
        <v>44302</v>
      </c>
      <c r="B138" s="138" t="s">
        <v>134</v>
      </c>
      <c r="C138" s="138" t="s">
        <v>15</v>
      </c>
      <c r="D138" s="138" t="s">
        <v>62</v>
      </c>
      <c r="E138" s="138" t="str">
        <f>VLOOKUP(D138,Basis!F:G,2,0)</f>
        <v>Metallized</v>
      </c>
      <c r="F138" s="138" t="s">
        <v>370</v>
      </c>
      <c r="G138" s="138">
        <v>2640</v>
      </c>
      <c r="H138" s="138">
        <v>53000</v>
      </c>
      <c r="I138" s="138">
        <v>53000</v>
      </c>
      <c r="J138" s="139">
        <f t="shared" si="2"/>
        <v>0</v>
      </c>
      <c r="K138" s="139">
        <v>2306.91</v>
      </c>
      <c r="L138" s="139">
        <f t="shared" si="3"/>
        <v>2304.91</v>
      </c>
      <c r="M138" s="139">
        <v>2</v>
      </c>
      <c r="N138" s="139"/>
      <c r="O138" s="138"/>
      <c r="P138" s="149"/>
    </row>
    <row r="139" spans="1:18" ht="15.75" x14ac:dyDescent="0.25">
      <c r="A139" s="137">
        <v>44302</v>
      </c>
      <c r="B139" s="138" t="s">
        <v>134</v>
      </c>
      <c r="C139" s="138" t="s">
        <v>16</v>
      </c>
      <c r="D139" s="138" t="s">
        <v>62</v>
      </c>
      <c r="E139" s="138" t="str">
        <f>VLOOKUP(D139,Basis!F:G,2,0)</f>
        <v>Metallized</v>
      </c>
      <c r="F139" s="138" t="s">
        <v>371</v>
      </c>
      <c r="G139" s="138">
        <v>2640</v>
      </c>
      <c r="H139" s="138">
        <v>46000</v>
      </c>
      <c r="I139" s="138">
        <v>46000</v>
      </c>
      <c r="J139" s="139">
        <f t="shared" si="2"/>
        <v>0</v>
      </c>
      <c r="K139" s="139">
        <v>2000.11</v>
      </c>
      <c r="L139" s="139">
        <f t="shared" si="3"/>
        <v>1998.11</v>
      </c>
      <c r="M139" s="139">
        <v>2</v>
      </c>
      <c r="N139" s="139"/>
      <c r="O139" s="138"/>
      <c r="P139" s="149"/>
    </row>
    <row r="140" spans="1:18" ht="15.75" x14ac:dyDescent="0.25">
      <c r="A140" s="137">
        <v>44302</v>
      </c>
      <c r="B140" s="138" t="s">
        <v>134</v>
      </c>
      <c r="C140" s="138" t="s">
        <v>16</v>
      </c>
      <c r="D140" s="138" t="s">
        <v>62</v>
      </c>
      <c r="E140" s="138" t="str">
        <f>VLOOKUP(D140,Basis!F:G,2,0)</f>
        <v>Metallized</v>
      </c>
      <c r="F140" s="138" t="s">
        <v>372</v>
      </c>
      <c r="G140" s="138">
        <v>2640</v>
      </c>
      <c r="H140" s="138">
        <v>45000</v>
      </c>
      <c r="I140" s="138">
        <v>45000</v>
      </c>
      <c r="J140" s="139">
        <f t="shared" si="2"/>
        <v>0</v>
      </c>
      <c r="K140" s="139">
        <v>1952.51</v>
      </c>
      <c r="L140" s="139">
        <f t="shared" si="3"/>
        <v>1950.51</v>
      </c>
      <c r="M140" s="139">
        <v>2</v>
      </c>
      <c r="N140" s="139"/>
      <c r="O140" s="138"/>
      <c r="P140" s="149"/>
    </row>
    <row r="141" spans="1:18" ht="15.75" x14ac:dyDescent="0.25">
      <c r="A141" s="137">
        <v>44302</v>
      </c>
      <c r="B141" s="138" t="s">
        <v>134</v>
      </c>
      <c r="C141" s="138" t="s">
        <v>16</v>
      </c>
      <c r="D141" s="138" t="s">
        <v>62</v>
      </c>
      <c r="E141" s="138" t="str">
        <f>VLOOKUP(D141,Basis!F:G,2,0)</f>
        <v>Metallized</v>
      </c>
      <c r="F141" s="138" t="s">
        <v>373</v>
      </c>
      <c r="G141" s="138">
        <v>2640</v>
      </c>
      <c r="H141" s="138">
        <v>35500</v>
      </c>
      <c r="I141" s="138">
        <v>35500</v>
      </c>
      <c r="J141" s="139">
        <f t="shared" si="2"/>
        <v>0</v>
      </c>
      <c r="K141" s="139">
        <v>1530.81</v>
      </c>
      <c r="L141" s="139">
        <f t="shared" si="3"/>
        <v>1528.81</v>
      </c>
      <c r="M141" s="139">
        <v>2</v>
      </c>
      <c r="N141" s="139"/>
      <c r="O141" s="138"/>
      <c r="P141" s="149"/>
    </row>
    <row r="142" spans="1:18" ht="15.75" x14ac:dyDescent="0.25">
      <c r="A142" s="143">
        <v>44303</v>
      </c>
      <c r="B142" s="144" t="s">
        <v>134</v>
      </c>
      <c r="C142" s="144" t="s">
        <v>14</v>
      </c>
      <c r="D142" s="144" t="s">
        <v>62</v>
      </c>
      <c r="E142" s="144" t="str">
        <f>VLOOKUP(D142,Basis!F:G,2,0)</f>
        <v>Metallized</v>
      </c>
      <c r="F142" s="144" t="s">
        <v>374</v>
      </c>
      <c r="G142" s="144">
        <v>2640</v>
      </c>
      <c r="H142" s="144">
        <v>53000</v>
      </c>
      <c r="I142" s="144">
        <v>53000</v>
      </c>
      <c r="J142" s="145">
        <f t="shared" si="2"/>
        <v>0</v>
      </c>
      <c r="K142" s="145">
        <v>2279.21</v>
      </c>
      <c r="L142" s="145">
        <f t="shared" si="3"/>
        <v>2277.21</v>
      </c>
      <c r="M142" s="145">
        <v>2</v>
      </c>
      <c r="N142" s="145"/>
      <c r="O142" s="144"/>
    </row>
    <row r="143" spans="1:18" ht="15.75" x14ac:dyDescent="0.25">
      <c r="A143" s="143">
        <v>44303</v>
      </c>
      <c r="B143" s="144" t="s">
        <v>134</v>
      </c>
      <c r="C143" s="144" t="s">
        <v>14</v>
      </c>
      <c r="D143" s="144" t="s">
        <v>62</v>
      </c>
      <c r="E143" s="144" t="str">
        <f>VLOOKUP(D143,Basis!F:G,2,0)</f>
        <v>Metallized</v>
      </c>
      <c r="F143" s="144" t="s">
        <v>375</v>
      </c>
      <c r="G143" s="144">
        <v>2640</v>
      </c>
      <c r="H143" s="144">
        <v>46000</v>
      </c>
      <c r="I143" s="144">
        <v>46000</v>
      </c>
      <c r="J143" s="145">
        <f t="shared" si="2"/>
        <v>0</v>
      </c>
      <c r="K143" s="145">
        <v>1975.11</v>
      </c>
      <c r="L143" s="145">
        <f t="shared" ref="L143:L207" si="5">K143-M143</f>
        <v>1971.11</v>
      </c>
      <c r="M143" s="145">
        <v>4</v>
      </c>
      <c r="N143" s="145"/>
      <c r="O143" s="144"/>
    </row>
    <row r="144" spans="1:18" ht="15.75" x14ac:dyDescent="0.25">
      <c r="A144" s="143">
        <v>44303</v>
      </c>
      <c r="B144" s="144" t="s">
        <v>134</v>
      </c>
      <c r="C144" s="144" t="s">
        <v>14</v>
      </c>
      <c r="D144" s="144" t="s">
        <v>62</v>
      </c>
      <c r="E144" s="144" t="str">
        <f>VLOOKUP(D144,Basis!F:G,2,0)</f>
        <v>Metallized</v>
      </c>
      <c r="F144" s="144" t="s">
        <v>376</v>
      </c>
      <c r="G144" s="144">
        <v>2640</v>
      </c>
      <c r="H144" s="144">
        <v>56500</v>
      </c>
      <c r="I144" s="144">
        <v>20500</v>
      </c>
      <c r="J144" s="145">
        <f t="shared" ref="J144:J207" si="6">H144-I144</f>
        <v>36000</v>
      </c>
      <c r="K144" s="145">
        <v>861</v>
      </c>
      <c r="L144" s="145">
        <f t="shared" si="5"/>
        <v>861</v>
      </c>
      <c r="M144" s="145">
        <v>0</v>
      </c>
      <c r="N144" s="145"/>
      <c r="O144" s="144"/>
    </row>
    <row r="145" spans="1:15" ht="15.75" x14ac:dyDescent="0.25">
      <c r="A145" s="143">
        <v>44303</v>
      </c>
      <c r="B145" s="144" t="s">
        <v>134</v>
      </c>
      <c r="C145" s="144" t="s">
        <v>15</v>
      </c>
      <c r="D145" s="144" t="s">
        <v>62</v>
      </c>
      <c r="E145" s="144" t="str">
        <f>VLOOKUP(D145,Basis!F:G,2,0)</f>
        <v>Metallized</v>
      </c>
      <c r="F145" s="144" t="s">
        <v>376</v>
      </c>
      <c r="G145" s="144">
        <v>2640</v>
      </c>
      <c r="H145" s="144">
        <v>36000</v>
      </c>
      <c r="I145" s="144">
        <v>36000</v>
      </c>
      <c r="J145" s="145">
        <f t="shared" si="6"/>
        <v>0</v>
      </c>
      <c r="K145" s="145">
        <v>1577.81</v>
      </c>
      <c r="L145" s="145">
        <f t="shared" si="5"/>
        <v>1575.81</v>
      </c>
      <c r="M145" s="145">
        <v>2</v>
      </c>
      <c r="N145" s="145"/>
      <c r="O145" s="144"/>
    </row>
    <row r="146" spans="1:15" ht="15.75" x14ac:dyDescent="0.25">
      <c r="A146" s="137">
        <v>44302</v>
      </c>
      <c r="B146" s="138" t="s">
        <v>135</v>
      </c>
      <c r="C146" s="138" t="s">
        <v>14</v>
      </c>
      <c r="D146" s="138" t="s">
        <v>59</v>
      </c>
      <c r="E146" s="138" t="s">
        <v>84</v>
      </c>
      <c r="F146" s="138" t="s">
        <v>377</v>
      </c>
      <c r="G146" s="138">
        <v>2235</v>
      </c>
      <c r="H146" s="138">
        <v>55000</v>
      </c>
      <c r="I146" s="138">
        <v>55000</v>
      </c>
      <c r="J146" s="139">
        <f t="shared" si="6"/>
        <v>0</v>
      </c>
      <c r="K146" s="139">
        <v>1714.48</v>
      </c>
      <c r="L146" s="139">
        <f t="shared" si="5"/>
        <v>1701.48</v>
      </c>
      <c r="M146" s="139">
        <v>13</v>
      </c>
      <c r="N146" s="139"/>
      <c r="O146" s="138"/>
    </row>
    <row r="147" spans="1:15" ht="15.75" x14ac:dyDescent="0.25">
      <c r="A147" s="137">
        <v>44302</v>
      </c>
      <c r="B147" s="138" t="s">
        <v>135</v>
      </c>
      <c r="C147" s="138" t="s">
        <v>14</v>
      </c>
      <c r="D147" s="138" t="s">
        <v>60</v>
      </c>
      <c r="E147" s="138" t="s">
        <v>84</v>
      </c>
      <c r="F147" s="180" t="s">
        <v>378</v>
      </c>
      <c r="G147" s="138">
        <v>2400</v>
      </c>
      <c r="H147" s="138">
        <v>59500</v>
      </c>
      <c r="I147" s="138">
        <v>59500</v>
      </c>
      <c r="J147" s="139">
        <f t="shared" si="6"/>
        <v>0</v>
      </c>
      <c r="K147" s="139">
        <v>1989</v>
      </c>
      <c r="L147" s="139">
        <f t="shared" si="5"/>
        <v>1987</v>
      </c>
      <c r="M147" s="139">
        <v>2</v>
      </c>
      <c r="N147" s="139"/>
      <c r="O147" s="138"/>
    </row>
    <row r="148" spans="1:15" ht="15.75" x14ac:dyDescent="0.25">
      <c r="A148" s="137">
        <v>44302</v>
      </c>
      <c r="B148" s="138" t="s">
        <v>135</v>
      </c>
      <c r="C148" s="138" t="s">
        <v>15</v>
      </c>
      <c r="D148" s="138" t="s">
        <v>60</v>
      </c>
      <c r="E148" s="138" t="s">
        <v>84</v>
      </c>
      <c r="F148" s="180" t="s">
        <v>379</v>
      </c>
      <c r="G148" s="138">
        <v>2400</v>
      </c>
      <c r="H148" s="138">
        <v>32500</v>
      </c>
      <c r="I148" s="138">
        <v>32500</v>
      </c>
      <c r="J148" s="139">
        <f t="shared" si="6"/>
        <v>0</v>
      </c>
      <c r="K148" s="139">
        <v>1050</v>
      </c>
      <c r="L148" s="139">
        <f t="shared" si="5"/>
        <v>1046</v>
      </c>
      <c r="M148" s="139">
        <v>4</v>
      </c>
      <c r="N148" s="139"/>
      <c r="O148" s="138"/>
    </row>
    <row r="149" spans="1:15" ht="15.75" x14ac:dyDescent="0.25">
      <c r="A149" s="137">
        <v>44302</v>
      </c>
      <c r="B149" s="138" t="s">
        <v>135</v>
      </c>
      <c r="C149" s="138" t="s">
        <v>15</v>
      </c>
      <c r="D149" s="138" t="s">
        <v>62</v>
      </c>
      <c r="E149" s="138" t="s">
        <v>84</v>
      </c>
      <c r="F149" s="138" t="s">
        <v>380</v>
      </c>
      <c r="G149" s="138">
        <v>2910</v>
      </c>
      <c r="H149" s="138">
        <v>53000</v>
      </c>
      <c r="I149" s="138">
        <v>53000</v>
      </c>
      <c r="J149" s="139">
        <f t="shared" si="6"/>
        <v>0</v>
      </c>
      <c r="K149" s="139">
        <v>2547.5</v>
      </c>
      <c r="L149" s="139">
        <f t="shared" si="5"/>
        <v>2543.5</v>
      </c>
      <c r="M149" s="139">
        <v>4</v>
      </c>
      <c r="N149" s="139"/>
      <c r="O149" s="138"/>
    </row>
    <row r="150" spans="1:15" ht="15.75" x14ac:dyDescent="0.25">
      <c r="A150" s="137">
        <v>44302</v>
      </c>
      <c r="B150" s="138" t="s">
        <v>135</v>
      </c>
      <c r="C150" s="138" t="s">
        <v>15</v>
      </c>
      <c r="D150" s="138" t="s">
        <v>62</v>
      </c>
      <c r="E150" s="138" t="s">
        <v>84</v>
      </c>
      <c r="F150" s="138" t="s">
        <v>381</v>
      </c>
      <c r="G150" s="138">
        <v>2910</v>
      </c>
      <c r="H150" s="138">
        <v>56000</v>
      </c>
      <c r="I150" s="138">
        <v>25000</v>
      </c>
      <c r="J150" s="139">
        <f t="shared" si="6"/>
        <v>31000</v>
      </c>
      <c r="K150" s="139">
        <v>1178</v>
      </c>
      <c r="L150" s="139">
        <f t="shared" si="5"/>
        <v>1172</v>
      </c>
      <c r="M150" s="139">
        <v>6</v>
      </c>
      <c r="N150" s="139"/>
      <c r="O150" s="138"/>
    </row>
    <row r="151" spans="1:15" ht="15.75" x14ac:dyDescent="0.25">
      <c r="A151" s="137">
        <v>44302</v>
      </c>
      <c r="B151" s="138" t="s">
        <v>135</v>
      </c>
      <c r="C151" s="138" t="s">
        <v>16</v>
      </c>
      <c r="D151" s="138" t="s">
        <v>62</v>
      </c>
      <c r="E151" s="138" t="s">
        <v>84</v>
      </c>
      <c r="F151" s="138" t="s">
        <v>381</v>
      </c>
      <c r="G151" s="138">
        <v>2910</v>
      </c>
      <c r="H151" s="138">
        <v>31000</v>
      </c>
      <c r="I151" s="138">
        <v>31000</v>
      </c>
      <c r="J151" s="139">
        <f t="shared" si="6"/>
        <v>0</v>
      </c>
      <c r="K151" s="139">
        <v>1543.8</v>
      </c>
      <c r="L151" s="139">
        <f t="shared" si="5"/>
        <v>1533.8</v>
      </c>
      <c r="M151" s="139">
        <v>10</v>
      </c>
      <c r="N151" s="139"/>
      <c r="O151" s="138"/>
    </row>
    <row r="152" spans="1:15" ht="15.75" x14ac:dyDescent="0.25">
      <c r="A152" s="137">
        <v>44302</v>
      </c>
      <c r="B152" s="138" t="s">
        <v>135</v>
      </c>
      <c r="C152" s="138" t="s">
        <v>16</v>
      </c>
      <c r="D152" s="138" t="s">
        <v>62</v>
      </c>
      <c r="E152" s="138" t="s">
        <v>84</v>
      </c>
      <c r="F152" s="138" t="s">
        <v>382</v>
      </c>
      <c r="G152" s="138">
        <v>2910</v>
      </c>
      <c r="H152" s="138">
        <v>45000</v>
      </c>
      <c r="I152" s="138">
        <v>45000</v>
      </c>
      <c r="J152" s="139">
        <f t="shared" si="6"/>
        <v>0</v>
      </c>
      <c r="K152" s="139">
        <v>2170</v>
      </c>
      <c r="L152" s="139">
        <v>2170</v>
      </c>
      <c r="M152" s="139">
        <v>10</v>
      </c>
      <c r="N152" s="139"/>
      <c r="O152" s="138"/>
    </row>
    <row r="153" spans="1:15" ht="15.75" x14ac:dyDescent="0.25">
      <c r="A153" s="137">
        <v>44302</v>
      </c>
      <c r="B153" s="138" t="s">
        <v>135</v>
      </c>
      <c r="C153" s="138" t="s">
        <v>16</v>
      </c>
      <c r="D153" s="138" t="s">
        <v>62</v>
      </c>
      <c r="E153" s="138" t="s">
        <v>84</v>
      </c>
      <c r="F153" s="138" t="s">
        <v>383</v>
      </c>
      <c r="G153" s="138">
        <v>2910</v>
      </c>
      <c r="H153" s="138">
        <v>35500</v>
      </c>
      <c r="I153" s="138">
        <v>35500</v>
      </c>
      <c r="J153" s="139">
        <f t="shared" si="6"/>
        <v>0</v>
      </c>
      <c r="K153" s="139">
        <v>1691.9</v>
      </c>
      <c r="L153" s="139">
        <f t="shared" si="5"/>
        <v>1681.9</v>
      </c>
      <c r="M153" s="139">
        <v>10</v>
      </c>
      <c r="N153" s="139"/>
      <c r="O153" s="138"/>
    </row>
    <row r="154" spans="1:15" ht="15.75" x14ac:dyDescent="0.25">
      <c r="A154" s="137">
        <v>44302</v>
      </c>
      <c r="B154" s="138" t="s">
        <v>135</v>
      </c>
      <c r="C154" s="138" t="s">
        <v>16</v>
      </c>
      <c r="D154" s="138" t="s">
        <v>62</v>
      </c>
      <c r="E154" s="138" t="s">
        <v>84</v>
      </c>
      <c r="F154" s="138" t="s">
        <v>384</v>
      </c>
      <c r="G154" s="138">
        <v>2995</v>
      </c>
      <c r="H154" s="138">
        <v>35500</v>
      </c>
      <c r="I154" s="138">
        <v>35500</v>
      </c>
      <c r="J154" s="139">
        <f t="shared" si="6"/>
        <v>0</v>
      </c>
      <c r="K154" s="139">
        <v>1739</v>
      </c>
      <c r="L154" s="139">
        <f t="shared" si="5"/>
        <v>1725.5</v>
      </c>
      <c r="M154" s="139">
        <v>13.5</v>
      </c>
      <c r="N154" s="139"/>
      <c r="O154" s="138"/>
    </row>
    <row r="155" spans="1:15" ht="15.75" x14ac:dyDescent="0.25">
      <c r="A155" s="137">
        <v>44302</v>
      </c>
      <c r="B155" s="138" t="s">
        <v>135</v>
      </c>
      <c r="C155" s="138" t="s">
        <v>16</v>
      </c>
      <c r="D155" s="138" t="s">
        <v>62</v>
      </c>
      <c r="E155" s="138" t="s">
        <v>84</v>
      </c>
      <c r="F155" s="138" t="s">
        <v>385</v>
      </c>
      <c r="G155" s="138">
        <v>2910</v>
      </c>
      <c r="H155" s="138">
        <v>53000</v>
      </c>
      <c r="I155" s="138">
        <v>10000</v>
      </c>
      <c r="J155" s="139">
        <f t="shared" si="6"/>
        <v>43000</v>
      </c>
      <c r="K155" s="139">
        <v>474</v>
      </c>
      <c r="L155" s="139">
        <f t="shared" si="5"/>
        <v>474</v>
      </c>
      <c r="M155" s="139">
        <v>0</v>
      </c>
      <c r="N155" s="139"/>
      <c r="O155" s="138"/>
    </row>
    <row r="156" spans="1:15" ht="15.75" x14ac:dyDescent="0.25">
      <c r="A156" s="143">
        <v>44303</v>
      </c>
      <c r="B156" s="144" t="s">
        <v>135</v>
      </c>
      <c r="C156" s="144" t="s">
        <v>14</v>
      </c>
      <c r="D156" s="144" t="s">
        <v>62</v>
      </c>
      <c r="E156" s="144" t="s">
        <v>84</v>
      </c>
      <c r="F156" s="144" t="s">
        <v>385</v>
      </c>
      <c r="G156" s="144">
        <v>2910</v>
      </c>
      <c r="H156" s="144">
        <v>43000</v>
      </c>
      <c r="I156" s="144">
        <v>43000</v>
      </c>
      <c r="J156" s="145">
        <f t="shared" si="6"/>
        <v>0</v>
      </c>
      <c r="K156" s="145">
        <v>2041.5</v>
      </c>
      <c r="L156" s="145">
        <f t="shared" si="5"/>
        <v>2036.5</v>
      </c>
      <c r="M156" s="145">
        <v>5</v>
      </c>
      <c r="N156" s="145"/>
      <c r="O156" s="144"/>
    </row>
    <row r="157" spans="1:15" ht="15.75" x14ac:dyDescent="0.25">
      <c r="A157" s="143">
        <v>44303</v>
      </c>
      <c r="B157" s="144" t="s">
        <v>135</v>
      </c>
      <c r="C157" s="144" t="s">
        <v>14</v>
      </c>
      <c r="D157" s="144" t="s">
        <v>62</v>
      </c>
      <c r="E157" s="144" t="s">
        <v>84</v>
      </c>
      <c r="F157" s="144" t="s">
        <v>386</v>
      </c>
      <c r="G157" s="144">
        <v>2910</v>
      </c>
      <c r="H157" s="144">
        <v>56500</v>
      </c>
      <c r="I157" s="144">
        <v>56500</v>
      </c>
      <c r="J157" s="145">
        <f t="shared" si="6"/>
        <v>0</v>
      </c>
      <c r="K157" s="145">
        <v>2700.3</v>
      </c>
      <c r="L157" s="145">
        <f t="shared" si="5"/>
        <v>2690.3</v>
      </c>
      <c r="M157" s="145">
        <v>10</v>
      </c>
      <c r="N157" s="145"/>
      <c r="O157" s="144"/>
    </row>
    <row r="158" spans="1:15" ht="15.75" x14ac:dyDescent="0.25">
      <c r="A158" s="143">
        <v>44303</v>
      </c>
      <c r="B158" s="144" t="s">
        <v>135</v>
      </c>
      <c r="C158" s="144" t="s">
        <v>14</v>
      </c>
      <c r="D158" s="144" t="s">
        <v>60</v>
      </c>
      <c r="E158" s="144" t="s">
        <v>84</v>
      </c>
      <c r="F158" s="180" t="s">
        <v>387</v>
      </c>
      <c r="G158" s="144">
        <v>1935</v>
      </c>
      <c r="H158" s="144">
        <v>64000</v>
      </c>
      <c r="I158" s="144">
        <v>51000</v>
      </c>
      <c r="J158" s="145">
        <f t="shared" si="6"/>
        <v>13000</v>
      </c>
      <c r="K158" s="145">
        <v>1600</v>
      </c>
      <c r="L158" s="145">
        <f t="shared" si="5"/>
        <v>1600</v>
      </c>
      <c r="M158" s="145">
        <v>0</v>
      </c>
      <c r="N158" s="145"/>
      <c r="O158" s="144"/>
    </row>
    <row r="159" spans="1:15" ht="15.75" x14ac:dyDescent="0.25">
      <c r="A159" s="143">
        <v>44303</v>
      </c>
      <c r="B159" s="144" t="s">
        <v>135</v>
      </c>
      <c r="C159" s="144" t="s">
        <v>15</v>
      </c>
      <c r="D159" s="144" t="s">
        <v>60</v>
      </c>
      <c r="E159" s="144" t="s">
        <v>84</v>
      </c>
      <c r="F159" s="180" t="s">
        <v>387</v>
      </c>
      <c r="G159" s="144">
        <v>1935</v>
      </c>
      <c r="H159" s="144">
        <v>13000</v>
      </c>
      <c r="I159" s="144">
        <v>13000</v>
      </c>
      <c r="J159" s="145">
        <f t="shared" si="6"/>
        <v>0</v>
      </c>
      <c r="K159" s="145">
        <v>365</v>
      </c>
      <c r="L159" s="145">
        <f t="shared" si="5"/>
        <v>363</v>
      </c>
      <c r="M159" s="145">
        <v>2</v>
      </c>
      <c r="N159" s="145"/>
      <c r="O159" s="144"/>
    </row>
    <row r="160" spans="1:15" ht="15.75" x14ac:dyDescent="0.25">
      <c r="A160" s="143">
        <v>44303</v>
      </c>
      <c r="B160" s="144" t="s">
        <v>135</v>
      </c>
      <c r="C160" s="144" t="s">
        <v>15</v>
      </c>
      <c r="D160" s="144" t="s">
        <v>60</v>
      </c>
      <c r="E160" s="144" t="s">
        <v>86</v>
      </c>
      <c r="F160" s="180" t="s">
        <v>388</v>
      </c>
      <c r="G160" s="144">
        <v>1935</v>
      </c>
      <c r="H160" s="144">
        <v>62000</v>
      </c>
      <c r="I160" s="144">
        <v>62000</v>
      </c>
      <c r="J160" s="145">
        <f t="shared" si="6"/>
        <v>0</v>
      </c>
      <c r="K160" s="145">
        <v>1610</v>
      </c>
      <c r="L160" s="145">
        <f t="shared" si="5"/>
        <v>1608</v>
      </c>
      <c r="M160" s="145">
        <v>2</v>
      </c>
      <c r="N160" s="145"/>
      <c r="O160" s="144"/>
    </row>
    <row r="161" spans="1:15" ht="15.75" x14ac:dyDescent="0.25">
      <c r="A161" s="143">
        <v>44303</v>
      </c>
      <c r="B161" s="144" t="s">
        <v>135</v>
      </c>
      <c r="C161" s="144" t="s">
        <v>15</v>
      </c>
      <c r="D161" s="144" t="s">
        <v>60</v>
      </c>
      <c r="E161" s="144" t="s">
        <v>86</v>
      </c>
      <c r="F161" s="180" t="s">
        <v>389</v>
      </c>
      <c r="G161" s="144">
        <v>1935</v>
      </c>
      <c r="H161" s="144">
        <v>59600</v>
      </c>
      <c r="I161" s="144">
        <v>59600</v>
      </c>
      <c r="J161" s="145">
        <f t="shared" si="6"/>
        <v>0</v>
      </c>
      <c r="K161" s="145">
        <v>1554</v>
      </c>
      <c r="L161" s="145">
        <f t="shared" si="5"/>
        <v>1550</v>
      </c>
      <c r="M161" s="145">
        <v>4</v>
      </c>
      <c r="N161" s="145"/>
      <c r="O161" s="144"/>
    </row>
    <row r="162" spans="1:15" ht="15.75" x14ac:dyDescent="0.25">
      <c r="A162" s="143">
        <v>44303</v>
      </c>
      <c r="B162" s="144" t="s">
        <v>135</v>
      </c>
      <c r="C162" s="144" t="s">
        <v>16</v>
      </c>
      <c r="D162" s="144" t="s">
        <v>60</v>
      </c>
      <c r="E162" s="144" t="s">
        <v>84</v>
      </c>
      <c r="F162" s="180" t="s">
        <v>390</v>
      </c>
      <c r="G162" s="144">
        <v>1935</v>
      </c>
      <c r="H162" s="144">
        <v>37900</v>
      </c>
      <c r="I162" s="144">
        <v>37900</v>
      </c>
      <c r="J162" s="145">
        <f t="shared" si="6"/>
        <v>0</v>
      </c>
      <c r="K162" s="145">
        <v>984</v>
      </c>
      <c r="L162" s="145">
        <f t="shared" si="5"/>
        <v>982</v>
      </c>
      <c r="M162" s="145">
        <v>2</v>
      </c>
      <c r="N162" s="145"/>
      <c r="O162" s="144"/>
    </row>
    <row r="163" spans="1:15" ht="15.75" x14ac:dyDescent="0.25">
      <c r="A163" s="143">
        <v>44303</v>
      </c>
      <c r="B163" s="144" t="s">
        <v>135</v>
      </c>
      <c r="C163" s="144" t="s">
        <v>16</v>
      </c>
      <c r="D163" s="144" t="s">
        <v>60</v>
      </c>
      <c r="E163" s="144" t="s">
        <v>84</v>
      </c>
      <c r="F163" s="180" t="s">
        <v>388</v>
      </c>
      <c r="G163" s="144">
        <v>1935</v>
      </c>
      <c r="H163" s="144">
        <v>57500</v>
      </c>
      <c r="I163" s="144">
        <v>57500</v>
      </c>
      <c r="J163" s="145">
        <f t="shared" si="6"/>
        <v>0</v>
      </c>
      <c r="K163" s="145">
        <v>1496</v>
      </c>
      <c r="L163" s="145">
        <f t="shared" si="5"/>
        <v>1492</v>
      </c>
      <c r="M163" s="145">
        <v>4</v>
      </c>
      <c r="N163" s="145"/>
      <c r="O163" s="144"/>
    </row>
    <row r="164" spans="1:15" ht="15.75" x14ac:dyDescent="0.25">
      <c r="A164" s="143">
        <v>44303</v>
      </c>
      <c r="B164" s="144" t="s">
        <v>135</v>
      </c>
      <c r="C164" s="144" t="s">
        <v>16</v>
      </c>
      <c r="D164" s="144" t="s">
        <v>62</v>
      </c>
      <c r="E164" s="144" t="s">
        <v>84</v>
      </c>
      <c r="F164" s="144" t="s">
        <v>391</v>
      </c>
      <c r="G164" s="144">
        <v>2910</v>
      </c>
      <c r="H164" s="144">
        <v>46000</v>
      </c>
      <c r="I164" s="144">
        <v>46000</v>
      </c>
      <c r="J164" s="145">
        <f t="shared" si="6"/>
        <v>0</v>
      </c>
      <c r="K164" s="145">
        <v>2180</v>
      </c>
      <c r="L164" s="145">
        <f t="shared" si="5"/>
        <v>2177.1</v>
      </c>
      <c r="M164" s="145">
        <v>2.9</v>
      </c>
      <c r="N164" s="145"/>
      <c r="O164" s="144"/>
    </row>
    <row r="165" spans="1:15" ht="15.75" x14ac:dyDescent="0.25">
      <c r="A165" s="137">
        <v>44304</v>
      </c>
      <c r="B165" s="138" t="s">
        <v>135</v>
      </c>
      <c r="C165" s="138" t="s">
        <v>14</v>
      </c>
      <c r="D165" s="138" t="s">
        <v>62</v>
      </c>
      <c r="E165" s="138" t="s">
        <v>84</v>
      </c>
      <c r="F165" s="138" t="s">
        <v>393</v>
      </c>
      <c r="G165" s="138">
        <v>2995</v>
      </c>
      <c r="H165" s="138">
        <v>45000</v>
      </c>
      <c r="I165" s="138">
        <v>45000</v>
      </c>
      <c r="J165" s="139">
        <f t="shared" si="6"/>
        <v>0</v>
      </c>
      <c r="K165" s="139">
        <v>2236.4</v>
      </c>
      <c r="L165" s="139">
        <f t="shared" si="5"/>
        <v>2233.4</v>
      </c>
      <c r="M165" s="139">
        <v>3</v>
      </c>
      <c r="N165" s="139"/>
      <c r="O165" s="138"/>
    </row>
    <row r="166" spans="1:15" ht="15.75" x14ac:dyDescent="0.25">
      <c r="A166" s="137">
        <v>44304</v>
      </c>
      <c r="B166" s="138" t="s">
        <v>135</v>
      </c>
      <c r="C166" s="138" t="s">
        <v>14</v>
      </c>
      <c r="D166" s="138" t="s">
        <v>62</v>
      </c>
      <c r="E166" s="138" t="str">
        <f>VLOOKUP(D166,Basis!F:G,2,0)</f>
        <v>Metallized</v>
      </c>
      <c r="F166" s="138" t="s">
        <v>394</v>
      </c>
      <c r="G166" s="138">
        <v>2995</v>
      </c>
      <c r="H166" s="138">
        <v>53000</v>
      </c>
      <c r="I166" s="138">
        <v>53000</v>
      </c>
      <c r="J166" s="139">
        <f t="shared" si="6"/>
        <v>0</v>
      </c>
      <c r="K166" s="139">
        <v>2594</v>
      </c>
      <c r="L166" s="139">
        <f t="shared" si="5"/>
        <v>2592</v>
      </c>
      <c r="M166" s="139">
        <v>2</v>
      </c>
      <c r="N166" s="139"/>
      <c r="O166" s="138"/>
    </row>
    <row r="167" spans="1:15" ht="15.75" x14ac:dyDescent="0.25">
      <c r="A167" s="137">
        <v>44304</v>
      </c>
      <c r="B167" s="138" t="s">
        <v>135</v>
      </c>
      <c r="C167" s="138" t="s">
        <v>14</v>
      </c>
      <c r="D167" s="138" t="s">
        <v>62</v>
      </c>
      <c r="E167" s="138" t="str">
        <f>VLOOKUP(D167,Basis!F:G,2,0)</f>
        <v>Metallized</v>
      </c>
      <c r="F167" s="138" t="s">
        <v>395</v>
      </c>
      <c r="G167" s="138">
        <v>2995</v>
      </c>
      <c r="H167" s="138">
        <v>56500</v>
      </c>
      <c r="I167" s="138">
        <v>56500</v>
      </c>
      <c r="J167" s="139">
        <f t="shared" si="6"/>
        <v>0</v>
      </c>
      <c r="K167" s="139">
        <v>2774.7</v>
      </c>
      <c r="L167" s="139">
        <f t="shared" si="5"/>
        <v>2772.7</v>
      </c>
      <c r="M167" s="139">
        <v>2</v>
      </c>
      <c r="N167" s="139"/>
      <c r="O167" s="138"/>
    </row>
    <row r="168" spans="1:15" ht="15.75" x14ac:dyDescent="0.25">
      <c r="A168" s="137">
        <v>44304</v>
      </c>
      <c r="B168" s="138" t="s">
        <v>135</v>
      </c>
      <c r="C168" s="138" t="s">
        <v>15</v>
      </c>
      <c r="D168" s="138" t="s">
        <v>62</v>
      </c>
      <c r="E168" s="138" t="str">
        <f>VLOOKUP(D168,Basis!F:G,2,0)</f>
        <v>Metallized</v>
      </c>
      <c r="F168" s="138" t="s">
        <v>396</v>
      </c>
      <c r="G168" s="138">
        <v>2995</v>
      </c>
      <c r="H168" s="138">
        <v>53000</v>
      </c>
      <c r="I168" s="138">
        <v>53000</v>
      </c>
      <c r="J168" s="139">
        <f t="shared" si="6"/>
        <v>0</v>
      </c>
      <c r="K168" s="139">
        <v>2622</v>
      </c>
      <c r="L168" s="139">
        <f t="shared" si="5"/>
        <v>2620</v>
      </c>
      <c r="M168" s="139">
        <v>2</v>
      </c>
      <c r="N168" s="139"/>
      <c r="O168" s="138"/>
    </row>
    <row r="169" spans="1:15" ht="15.75" x14ac:dyDescent="0.25">
      <c r="A169" s="137">
        <v>44304</v>
      </c>
      <c r="B169" s="138" t="s">
        <v>135</v>
      </c>
      <c r="C169" s="138" t="s">
        <v>15</v>
      </c>
      <c r="D169" s="138" t="s">
        <v>62</v>
      </c>
      <c r="E169" s="138" t="str">
        <f>VLOOKUP(D169,Basis!F:G,2,0)</f>
        <v>Metallized</v>
      </c>
      <c r="F169" s="138" t="s">
        <v>397</v>
      </c>
      <c r="G169" s="138">
        <v>2995</v>
      </c>
      <c r="H169" s="138">
        <v>56000</v>
      </c>
      <c r="I169" s="138">
        <v>56000</v>
      </c>
      <c r="J169" s="139">
        <f t="shared" si="6"/>
        <v>0</v>
      </c>
      <c r="K169" s="139">
        <v>2798.5</v>
      </c>
      <c r="L169" s="139">
        <f t="shared" si="5"/>
        <v>2796.5</v>
      </c>
      <c r="M169" s="139">
        <v>2</v>
      </c>
      <c r="N169" s="139"/>
      <c r="O169" s="138"/>
    </row>
    <row r="170" spans="1:15" ht="15.75" x14ac:dyDescent="0.25">
      <c r="A170" s="137">
        <v>44304</v>
      </c>
      <c r="B170" s="138" t="s">
        <v>135</v>
      </c>
      <c r="C170" s="138" t="s">
        <v>15</v>
      </c>
      <c r="D170" s="138" t="s">
        <v>62</v>
      </c>
      <c r="E170" s="138" t="str">
        <f>VLOOKUP(D170,Basis!F:G,2,0)</f>
        <v>Metallized</v>
      </c>
      <c r="F170" s="138" t="s">
        <v>398</v>
      </c>
      <c r="G170" s="138">
        <v>2995</v>
      </c>
      <c r="H170" s="138">
        <v>46000</v>
      </c>
      <c r="I170" s="138">
        <v>46000</v>
      </c>
      <c r="J170" s="139">
        <f t="shared" si="6"/>
        <v>0</v>
      </c>
      <c r="K170" s="139">
        <v>2244.5</v>
      </c>
      <c r="L170" s="139">
        <f t="shared" si="5"/>
        <v>2242.5</v>
      </c>
      <c r="M170" s="139">
        <v>2</v>
      </c>
      <c r="N170" s="139"/>
      <c r="O170" s="138"/>
    </row>
    <row r="171" spans="1:15" ht="15.75" x14ac:dyDescent="0.25">
      <c r="A171" s="137">
        <v>44304</v>
      </c>
      <c r="B171" s="138" t="s">
        <v>135</v>
      </c>
      <c r="C171" s="138" t="s">
        <v>15</v>
      </c>
      <c r="D171" s="138" t="s">
        <v>62</v>
      </c>
      <c r="E171" s="138" t="str">
        <f>VLOOKUP(D171,Basis!F:G,2,0)</f>
        <v>Metallized</v>
      </c>
      <c r="F171" s="138" t="s">
        <v>399</v>
      </c>
      <c r="G171" s="138">
        <v>2995</v>
      </c>
      <c r="H171" s="138">
        <v>46000</v>
      </c>
      <c r="I171" s="138">
        <v>35000</v>
      </c>
      <c r="J171" s="139">
        <f t="shared" si="6"/>
        <v>11000</v>
      </c>
      <c r="K171" s="139">
        <v>1707</v>
      </c>
      <c r="L171" s="139">
        <f t="shared" si="5"/>
        <v>1707</v>
      </c>
      <c r="M171" s="139">
        <v>0</v>
      </c>
      <c r="N171" s="139"/>
      <c r="O171" s="138"/>
    </row>
    <row r="172" spans="1:15" ht="15.75" x14ac:dyDescent="0.25">
      <c r="A172" s="137">
        <v>44304</v>
      </c>
      <c r="B172" s="138" t="s">
        <v>135</v>
      </c>
      <c r="C172" s="138" t="s">
        <v>16</v>
      </c>
      <c r="D172" s="138" t="s">
        <v>62</v>
      </c>
      <c r="E172" s="138" t="str">
        <f>VLOOKUP(D172,Basis!F:G,2,0)</f>
        <v>Metallized</v>
      </c>
      <c r="F172" s="138" t="s">
        <v>399</v>
      </c>
      <c r="G172" s="138">
        <v>2995</v>
      </c>
      <c r="H172" s="138">
        <v>11000</v>
      </c>
      <c r="I172" s="138">
        <v>11000</v>
      </c>
      <c r="J172" s="139">
        <f t="shared" si="6"/>
        <v>0</v>
      </c>
      <c r="K172" s="139">
        <v>583.5</v>
      </c>
      <c r="L172" s="139">
        <f t="shared" si="5"/>
        <v>573.5</v>
      </c>
      <c r="M172" s="139">
        <v>10</v>
      </c>
      <c r="N172" s="139"/>
      <c r="O172" s="138"/>
    </row>
    <row r="173" spans="1:15" ht="15.75" x14ac:dyDescent="0.25">
      <c r="A173" s="137">
        <v>44304</v>
      </c>
      <c r="B173" s="138" t="s">
        <v>135</v>
      </c>
      <c r="C173" s="138" t="s">
        <v>16</v>
      </c>
      <c r="D173" s="138" t="s">
        <v>62</v>
      </c>
      <c r="E173" s="138" t="str">
        <f>VLOOKUP(D173,Basis!F:G,2,0)</f>
        <v>Metallized</v>
      </c>
      <c r="F173" s="138" t="s">
        <v>400</v>
      </c>
      <c r="G173" s="138">
        <v>2910</v>
      </c>
      <c r="H173" s="138">
        <v>15100</v>
      </c>
      <c r="I173" s="138">
        <v>15100</v>
      </c>
      <c r="J173" s="139">
        <f t="shared" si="6"/>
        <v>0</v>
      </c>
      <c r="K173" s="139">
        <v>711</v>
      </c>
      <c r="L173" s="139">
        <f t="shared" si="5"/>
        <v>701</v>
      </c>
      <c r="M173" s="139">
        <v>10</v>
      </c>
      <c r="N173" s="139"/>
      <c r="O173" s="138"/>
    </row>
    <row r="174" spans="1:15" ht="15.75" x14ac:dyDescent="0.25">
      <c r="A174" s="137">
        <v>44304</v>
      </c>
      <c r="B174" s="138" t="s">
        <v>135</v>
      </c>
      <c r="C174" s="138" t="s">
        <v>16</v>
      </c>
      <c r="D174" s="138" t="s">
        <v>194</v>
      </c>
      <c r="E174" s="138" t="str">
        <f>VLOOKUP(D174,Basis!F:G,2,0)</f>
        <v>CPP Metallized</v>
      </c>
      <c r="F174" s="138" t="s">
        <v>401</v>
      </c>
      <c r="G174" s="138">
        <v>3250</v>
      </c>
      <c r="H174" s="138">
        <v>31680</v>
      </c>
      <c r="I174" s="138">
        <v>31680</v>
      </c>
      <c r="J174" s="139">
        <f t="shared" si="6"/>
        <v>0</v>
      </c>
      <c r="K174" s="139">
        <v>1853</v>
      </c>
      <c r="L174" s="139">
        <f t="shared" si="5"/>
        <v>1843</v>
      </c>
      <c r="M174" s="139">
        <v>10</v>
      </c>
      <c r="N174" s="139"/>
      <c r="O174" s="138"/>
    </row>
    <row r="175" spans="1:15" ht="15.75" x14ac:dyDescent="0.25">
      <c r="A175" s="137">
        <v>44304</v>
      </c>
      <c r="B175" s="138" t="s">
        <v>135</v>
      </c>
      <c r="C175" s="138" t="s">
        <v>16</v>
      </c>
      <c r="D175" s="138" t="s">
        <v>194</v>
      </c>
      <c r="E175" s="138" t="str">
        <f>VLOOKUP(D175,Basis!F:G,2,0)</f>
        <v>CPP Metallized</v>
      </c>
      <c r="F175" s="138" t="s">
        <v>402</v>
      </c>
      <c r="G175" s="138">
        <v>3250</v>
      </c>
      <c r="H175" s="138">
        <v>31680</v>
      </c>
      <c r="I175" s="138">
        <v>31680</v>
      </c>
      <c r="J175" s="139">
        <f t="shared" si="6"/>
        <v>0</v>
      </c>
      <c r="K175" s="139">
        <v>1853</v>
      </c>
      <c r="L175" s="139">
        <f t="shared" si="5"/>
        <v>1844.9</v>
      </c>
      <c r="M175" s="139">
        <v>8.1</v>
      </c>
      <c r="N175" s="139"/>
      <c r="O175" s="138"/>
    </row>
    <row r="176" spans="1:15" ht="15.75" x14ac:dyDescent="0.25">
      <c r="A176" s="137">
        <v>44304</v>
      </c>
      <c r="B176" s="138" t="s">
        <v>135</v>
      </c>
      <c r="C176" s="138" t="s">
        <v>16</v>
      </c>
      <c r="D176" s="138" t="s">
        <v>194</v>
      </c>
      <c r="E176" s="138" t="str">
        <f>VLOOKUP(D176,Basis!F:G,2,0)</f>
        <v>CPP Metallized</v>
      </c>
      <c r="F176" s="138" t="s">
        <v>403</v>
      </c>
      <c r="G176" s="138">
        <v>3250</v>
      </c>
      <c r="H176" s="138">
        <v>28215</v>
      </c>
      <c r="I176" s="138">
        <v>15000</v>
      </c>
      <c r="J176" s="139">
        <f t="shared" si="6"/>
        <v>13215</v>
      </c>
      <c r="K176" s="139">
        <v>887</v>
      </c>
      <c r="L176" s="139">
        <f t="shared" si="5"/>
        <v>887</v>
      </c>
      <c r="M176" s="139">
        <v>0</v>
      </c>
      <c r="N176" s="139"/>
      <c r="O176" s="138"/>
    </row>
    <row r="177" spans="1:15" ht="15.75" hidden="1" x14ac:dyDescent="0.25">
      <c r="A177" s="143"/>
      <c r="B177" s="144"/>
      <c r="C177" s="144"/>
      <c r="D177" s="144"/>
      <c r="E177" s="144" t="e">
        <f>VLOOKUP(D177,Basis!F:G,2,0)</f>
        <v>#N/A</v>
      </c>
      <c r="F177" s="144"/>
      <c r="G177" s="144"/>
      <c r="H177" s="144"/>
      <c r="I177" s="144"/>
      <c r="J177" s="145">
        <f t="shared" si="6"/>
        <v>0</v>
      </c>
      <c r="K177" s="145"/>
      <c r="L177" s="145">
        <f t="shared" si="5"/>
        <v>0</v>
      </c>
      <c r="M177" s="145"/>
      <c r="N177" s="145"/>
      <c r="O177" s="144"/>
    </row>
    <row r="178" spans="1:15" ht="15.75" hidden="1" x14ac:dyDescent="0.25">
      <c r="A178" s="143"/>
      <c r="B178" s="144"/>
      <c r="C178" s="144"/>
      <c r="D178" s="144"/>
      <c r="E178" s="144" t="e">
        <f>VLOOKUP(D178,Basis!F:G,2,0)</f>
        <v>#N/A</v>
      </c>
      <c r="F178" s="144"/>
      <c r="G178" s="144"/>
      <c r="H178" s="144"/>
      <c r="I178" s="144"/>
      <c r="J178" s="145">
        <f t="shared" si="6"/>
        <v>0</v>
      </c>
      <c r="K178" s="145"/>
      <c r="L178" s="145">
        <f t="shared" si="5"/>
        <v>0</v>
      </c>
      <c r="M178" s="145"/>
      <c r="N178" s="145"/>
      <c r="O178" s="144"/>
    </row>
    <row r="179" spans="1:15" ht="15.75" hidden="1" x14ac:dyDescent="0.25">
      <c r="A179" s="143"/>
      <c r="B179" s="144"/>
      <c r="C179" s="144"/>
      <c r="D179" s="144"/>
      <c r="E179" s="144" t="e">
        <f>VLOOKUP(D179,Basis!F:G,2,0)</f>
        <v>#N/A</v>
      </c>
      <c r="F179" s="144"/>
      <c r="G179" s="144"/>
      <c r="H179" s="144"/>
      <c r="I179" s="144"/>
      <c r="J179" s="145">
        <f t="shared" si="6"/>
        <v>0</v>
      </c>
      <c r="K179" s="145"/>
      <c r="L179" s="145">
        <f t="shared" si="5"/>
        <v>0</v>
      </c>
      <c r="M179" s="145"/>
      <c r="N179" s="145"/>
      <c r="O179" s="144"/>
    </row>
    <row r="180" spans="1:15" ht="15.75" hidden="1" x14ac:dyDescent="0.25">
      <c r="A180" s="143"/>
      <c r="B180" s="144"/>
      <c r="C180" s="144"/>
      <c r="D180" s="144"/>
      <c r="E180" s="144" t="e">
        <f>VLOOKUP(D180,Basis!F:G,2,0)</f>
        <v>#N/A</v>
      </c>
      <c r="F180" s="144"/>
      <c r="G180" s="144"/>
      <c r="H180" s="144"/>
      <c r="I180" s="144"/>
      <c r="J180" s="145">
        <f t="shared" si="6"/>
        <v>0</v>
      </c>
      <c r="K180" s="145"/>
      <c r="L180" s="145">
        <f t="shared" si="5"/>
        <v>0</v>
      </c>
      <c r="M180" s="145"/>
      <c r="N180" s="145"/>
      <c r="O180" s="144"/>
    </row>
    <row r="181" spans="1:15" ht="15.75" hidden="1" x14ac:dyDescent="0.25">
      <c r="A181" s="143"/>
      <c r="B181" s="144"/>
      <c r="C181" s="144"/>
      <c r="D181" s="144"/>
      <c r="E181" s="144" t="e">
        <f>VLOOKUP(D181,Basis!F:G,2,0)</f>
        <v>#N/A</v>
      </c>
      <c r="F181" s="144"/>
      <c r="G181" s="144"/>
      <c r="H181" s="144"/>
      <c r="I181" s="144"/>
      <c r="J181" s="145">
        <f t="shared" si="6"/>
        <v>0</v>
      </c>
      <c r="K181" s="145"/>
      <c r="L181" s="145">
        <f t="shared" si="5"/>
        <v>0</v>
      </c>
      <c r="M181" s="145"/>
      <c r="N181" s="145"/>
      <c r="O181" s="144"/>
    </row>
    <row r="182" spans="1:15" ht="15.75" hidden="1" x14ac:dyDescent="0.25">
      <c r="A182" s="143"/>
      <c r="B182" s="144"/>
      <c r="C182" s="144"/>
      <c r="D182" s="144"/>
      <c r="E182" s="144" t="e">
        <f>VLOOKUP(D182,Basis!F:G,2,0)</f>
        <v>#N/A</v>
      </c>
      <c r="F182" s="144"/>
      <c r="G182" s="144"/>
      <c r="H182" s="144"/>
      <c r="I182" s="144"/>
      <c r="J182" s="145">
        <f t="shared" si="6"/>
        <v>0</v>
      </c>
      <c r="K182" s="145"/>
      <c r="L182" s="145">
        <f t="shared" si="5"/>
        <v>0</v>
      </c>
      <c r="M182" s="145"/>
      <c r="N182" s="145"/>
      <c r="O182" s="144"/>
    </row>
    <row r="183" spans="1:15" ht="15.75" hidden="1" x14ac:dyDescent="0.25">
      <c r="A183" s="143"/>
      <c r="B183" s="144"/>
      <c r="C183" s="144"/>
      <c r="D183" s="144"/>
      <c r="E183" s="144" t="e">
        <f>VLOOKUP(D183,Basis!F:G,2,0)</f>
        <v>#N/A</v>
      </c>
      <c r="F183" s="144"/>
      <c r="G183" s="144"/>
      <c r="H183" s="144"/>
      <c r="I183" s="144"/>
      <c r="J183" s="145">
        <f t="shared" si="6"/>
        <v>0</v>
      </c>
      <c r="K183" s="145"/>
      <c r="L183" s="145">
        <f t="shared" si="5"/>
        <v>0</v>
      </c>
      <c r="M183" s="145"/>
      <c r="N183" s="145"/>
      <c r="O183" s="144"/>
    </row>
    <row r="184" spans="1:15" ht="15.75" hidden="1" x14ac:dyDescent="0.25">
      <c r="A184" s="143"/>
      <c r="B184" s="144"/>
      <c r="C184" s="144"/>
      <c r="D184" s="144"/>
      <c r="E184" s="144" t="e">
        <f>VLOOKUP(D184,Basis!F:G,2,0)</f>
        <v>#N/A</v>
      </c>
      <c r="F184" s="144"/>
      <c r="G184" s="144"/>
      <c r="H184" s="144"/>
      <c r="I184" s="144"/>
      <c r="J184" s="145">
        <f t="shared" si="6"/>
        <v>0</v>
      </c>
      <c r="K184" s="145"/>
      <c r="L184" s="145">
        <f t="shared" si="5"/>
        <v>0</v>
      </c>
      <c r="M184" s="145"/>
      <c r="N184" s="145"/>
      <c r="O184" s="144"/>
    </row>
    <row r="185" spans="1:15" ht="15.75" hidden="1" x14ac:dyDescent="0.25">
      <c r="A185" s="143"/>
      <c r="B185" s="144"/>
      <c r="C185" s="144"/>
      <c r="D185" s="144"/>
      <c r="E185" s="144" t="e">
        <f>VLOOKUP(D185,Basis!F:G,2,0)</f>
        <v>#N/A</v>
      </c>
      <c r="F185" s="144"/>
      <c r="G185" s="144"/>
      <c r="H185" s="144"/>
      <c r="I185" s="144"/>
      <c r="J185" s="145">
        <f t="shared" si="6"/>
        <v>0</v>
      </c>
      <c r="K185" s="145"/>
      <c r="L185" s="145">
        <f t="shared" si="5"/>
        <v>0</v>
      </c>
      <c r="M185" s="145"/>
      <c r="N185" s="145"/>
      <c r="O185" s="144"/>
    </row>
    <row r="186" spans="1:15" ht="15.75" hidden="1" x14ac:dyDescent="0.25">
      <c r="A186" s="137"/>
      <c r="B186" s="138"/>
      <c r="C186" s="138"/>
      <c r="D186" s="138"/>
      <c r="E186" s="138" t="e">
        <f>VLOOKUP(D186,Basis!F:G,2,0)</f>
        <v>#N/A</v>
      </c>
      <c r="F186" s="138"/>
      <c r="G186" s="138"/>
      <c r="H186" s="138"/>
      <c r="I186" s="138"/>
      <c r="J186" s="139">
        <f t="shared" si="6"/>
        <v>0</v>
      </c>
      <c r="K186" s="139"/>
      <c r="L186" s="139">
        <f t="shared" si="5"/>
        <v>0</v>
      </c>
      <c r="M186" s="139"/>
      <c r="N186" s="139"/>
      <c r="O186" s="138"/>
    </row>
    <row r="187" spans="1:15" ht="15.75" hidden="1" x14ac:dyDescent="0.25">
      <c r="A187" s="137"/>
      <c r="B187" s="138"/>
      <c r="C187" s="138"/>
      <c r="D187" s="138"/>
      <c r="E187" s="138" t="e">
        <f>VLOOKUP(D187,Basis!F:G,2,0)</f>
        <v>#N/A</v>
      </c>
      <c r="F187" s="138"/>
      <c r="G187" s="138"/>
      <c r="H187" s="138"/>
      <c r="I187" s="138"/>
      <c r="J187" s="139">
        <f t="shared" si="6"/>
        <v>0</v>
      </c>
      <c r="K187" s="139"/>
      <c r="L187" s="139">
        <f t="shared" si="5"/>
        <v>0</v>
      </c>
      <c r="M187" s="139"/>
      <c r="N187" s="139"/>
      <c r="O187" s="138"/>
    </row>
    <row r="188" spans="1:15" ht="15.75" hidden="1" x14ac:dyDescent="0.25">
      <c r="A188" s="137"/>
      <c r="B188" s="138"/>
      <c r="C188" s="138"/>
      <c r="D188" s="138"/>
      <c r="E188" s="138" t="e">
        <f>VLOOKUP(D188,Basis!F:G,2,0)</f>
        <v>#N/A</v>
      </c>
      <c r="F188" s="138"/>
      <c r="G188" s="138"/>
      <c r="H188" s="138"/>
      <c r="I188" s="138"/>
      <c r="J188" s="139">
        <f t="shared" si="6"/>
        <v>0</v>
      </c>
      <c r="K188" s="139"/>
      <c r="L188" s="139">
        <f t="shared" si="5"/>
        <v>0</v>
      </c>
      <c r="M188" s="139"/>
      <c r="N188" s="139"/>
      <c r="O188" s="138"/>
    </row>
    <row r="189" spans="1:15" ht="15.75" hidden="1" x14ac:dyDescent="0.25">
      <c r="A189" s="137"/>
      <c r="B189" s="138"/>
      <c r="C189" s="138"/>
      <c r="D189" s="138"/>
      <c r="E189" s="138" t="e">
        <f>VLOOKUP(D189,Basis!F:G,2,0)</f>
        <v>#N/A</v>
      </c>
      <c r="F189" s="138"/>
      <c r="G189" s="138"/>
      <c r="H189" s="138"/>
      <c r="I189" s="138"/>
      <c r="J189" s="139">
        <f t="shared" si="6"/>
        <v>0</v>
      </c>
      <c r="K189" s="139"/>
      <c r="L189" s="139">
        <f t="shared" si="5"/>
        <v>0</v>
      </c>
      <c r="M189" s="139"/>
      <c r="N189" s="139"/>
      <c r="O189" s="138"/>
    </row>
    <row r="190" spans="1:15" ht="15.75" hidden="1" x14ac:dyDescent="0.25">
      <c r="A190" s="137"/>
      <c r="B190" s="138"/>
      <c r="C190" s="138"/>
      <c r="D190" s="138"/>
      <c r="E190" s="138" t="e">
        <f>VLOOKUP(D190,Basis!F:G,2,0)</f>
        <v>#N/A</v>
      </c>
      <c r="F190" s="138"/>
      <c r="G190" s="138"/>
      <c r="H190" s="138"/>
      <c r="I190" s="138"/>
      <c r="J190" s="139">
        <f t="shared" si="6"/>
        <v>0</v>
      </c>
      <c r="K190" s="139"/>
      <c r="L190" s="139">
        <f t="shared" si="5"/>
        <v>0</v>
      </c>
      <c r="M190" s="139"/>
      <c r="N190" s="139"/>
      <c r="O190" s="138"/>
    </row>
    <row r="191" spans="1:15" ht="15.75" hidden="1" x14ac:dyDescent="0.25">
      <c r="A191" s="137"/>
      <c r="B191" s="138"/>
      <c r="C191" s="138"/>
      <c r="D191" s="138"/>
      <c r="E191" s="138" t="e">
        <f>VLOOKUP(D191,Basis!F:G,2,0)</f>
        <v>#N/A</v>
      </c>
      <c r="F191" s="138"/>
      <c r="G191" s="138"/>
      <c r="H191" s="138"/>
      <c r="I191" s="138"/>
      <c r="J191" s="139">
        <f t="shared" si="6"/>
        <v>0</v>
      </c>
      <c r="K191" s="139"/>
      <c r="L191" s="139">
        <f t="shared" si="5"/>
        <v>0</v>
      </c>
      <c r="M191" s="139"/>
      <c r="N191" s="139"/>
      <c r="O191" s="138"/>
    </row>
    <row r="192" spans="1:15" ht="15.75" hidden="1" x14ac:dyDescent="0.25">
      <c r="A192" s="137"/>
      <c r="B192" s="138"/>
      <c r="C192" s="138"/>
      <c r="D192" s="138"/>
      <c r="E192" s="138" t="e">
        <f>VLOOKUP(D192,Basis!F:G,2,0)</f>
        <v>#N/A</v>
      </c>
      <c r="F192" s="138"/>
      <c r="G192" s="138"/>
      <c r="H192" s="138"/>
      <c r="I192" s="138"/>
      <c r="J192" s="139">
        <f t="shared" si="6"/>
        <v>0</v>
      </c>
      <c r="K192" s="139"/>
      <c r="L192" s="139">
        <f t="shared" si="5"/>
        <v>0</v>
      </c>
      <c r="M192" s="139"/>
      <c r="N192" s="139"/>
      <c r="O192" s="138"/>
    </row>
    <row r="193" spans="1:15" ht="15.75" hidden="1" x14ac:dyDescent="0.25">
      <c r="A193" s="143"/>
      <c r="B193" s="144"/>
      <c r="C193" s="144"/>
      <c r="D193" s="144"/>
      <c r="E193" s="144" t="e">
        <f>VLOOKUP(D193,Basis!F:G,2,0)</f>
        <v>#N/A</v>
      </c>
      <c r="F193" s="144"/>
      <c r="G193" s="144"/>
      <c r="H193" s="144"/>
      <c r="I193" s="144"/>
      <c r="J193" s="145">
        <f t="shared" si="6"/>
        <v>0</v>
      </c>
      <c r="K193" s="145"/>
      <c r="L193" s="145">
        <f t="shared" si="5"/>
        <v>0</v>
      </c>
      <c r="M193" s="145"/>
      <c r="N193" s="145"/>
      <c r="O193" s="144"/>
    </row>
    <row r="194" spans="1:15" ht="15.75" hidden="1" x14ac:dyDescent="0.25">
      <c r="A194" s="143"/>
      <c r="B194" s="144"/>
      <c r="C194" s="144"/>
      <c r="D194" s="144"/>
      <c r="E194" s="144" t="e">
        <f>VLOOKUP(D194,Basis!F:G,2,0)</f>
        <v>#N/A</v>
      </c>
      <c r="F194" s="144"/>
      <c r="G194" s="144"/>
      <c r="H194" s="144"/>
      <c r="I194" s="144"/>
      <c r="J194" s="145">
        <f t="shared" si="6"/>
        <v>0</v>
      </c>
      <c r="K194" s="145"/>
      <c r="L194" s="145">
        <f t="shared" si="5"/>
        <v>0</v>
      </c>
      <c r="M194" s="145"/>
      <c r="N194" s="145"/>
      <c r="O194" s="144"/>
    </row>
    <row r="195" spans="1:15" ht="15.75" hidden="1" x14ac:dyDescent="0.25">
      <c r="A195" s="143"/>
      <c r="B195" s="144"/>
      <c r="C195" s="144"/>
      <c r="D195" s="144"/>
      <c r="E195" s="144" t="e">
        <f>VLOOKUP(D195,Basis!F:G,2,0)</f>
        <v>#N/A</v>
      </c>
      <c r="F195" s="144"/>
      <c r="G195" s="144"/>
      <c r="H195" s="144"/>
      <c r="I195" s="144"/>
      <c r="J195" s="145">
        <f t="shared" si="6"/>
        <v>0</v>
      </c>
      <c r="K195" s="145"/>
      <c r="L195" s="145">
        <f t="shared" si="5"/>
        <v>0</v>
      </c>
      <c r="M195" s="145"/>
      <c r="N195" s="145"/>
      <c r="O195" s="144"/>
    </row>
    <row r="196" spans="1:15" ht="15.75" hidden="1" x14ac:dyDescent="0.25">
      <c r="A196" s="143"/>
      <c r="B196" s="144"/>
      <c r="C196" s="144"/>
      <c r="D196" s="144"/>
      <c r="E196" s="144" t="e">
        <f>VLOOKUP(D196,Basis!F:G,2,0)</f>
        <v>#N/A</v>
      </c>
      <c r="F196" s="144"/>
      <c r="G196" s="144"/>
      <c r="H196" s="144"/>
      <c r="I196" s="144"/>
      <c r="J196" s="145">
        <f t="shared" si="6"/>
        <v>0</v>
      </c>
      <c r="K196" s="145"/>
      <c r="L196" s="145">
        <f t="shared" si="5"/>
        <v>0</v>
      </c>
      <c r="M196" s="145"/>
      <c r="N196" s="145"/>
      <c r="O196" s="144"/>
    </row>
    <row r="197" spans="1:15" ht="15.75" hidden="1" x14ac:dyDescent="0.25">
      <c r="A197" s="143"/>
      <c r="B197" s="144"/>
      <c r="C197" s="144"/>
      <c r="D197" s="144"/>
      <c r="E197" s="144" t="e">
        <f>VLOOKUP(D197,Basis!F:G,2,0)</f>
        <v>#N/A</v>
      </c>
      <c r="F197" s="144"/>
      <c r="G197" s="144"/>
      <c r="H197" s="144"/>
      <c r="I197" s="144"/>
      <c r="J197" s="145">
        <f t="shared" si="6"/>
        <v>0</v>
      </c>
      <c r="K197" s="145"/>
      <c r="L197" s="145">
        <f t="shared" si="5"/>
        <v>0</v>
      </c>
      <c r="M197" s="145"/>
      <c r="N197" s="145"/>
      <c r="O197" s="144"/>
    </row>
    <row r="198" spans="1:15" ht="15.75" hidden="1" x14ac:dyDescent="0.25">
      <c r="A198" s="143"/>
      <c r="B198" s="144"/>
      <c r="C198" s="144"/>
      <c r="D198" s="144"/>
      <c r="E198" s="144" t="e">
        <f>VLOOKUP(D198,Basis!F:G,2,0)</f>
        <v>#N/A</v>
      </c>
      <c r="F198" s="144"/>
      <c r="G198" s="144"/>
      <c r="H198" s="144"/>
      <c r="I198" s="144"/>
      <c r="J198" s="145">
        <f t="shared" si="6"/>
        <v>0</v>
      </c>
      <c r="K198" s="145"/>
      <c r="L198" s="145">
        <f t="shared" si="5"/>
        <v>0</v>
      </c>
      <c r="M198" s="145"/>
      <c r="N198" s="145"/>
      <c r="O198" s="144"/>
    </row>
    <row r="199" spans="1:15" ht="15.75" hidden="1" x14ac:dyDescent="0.25">
      <c r="A199" s="143"/>
      <c r="B199" s="144"/>
      <c r="C199" s="144"/>
      <c r="D199" s="144"/>
      <c r="E199" s="144" t="e">
        <f>VLOOKUP(D199,Basis!F:G,2,0)</f>
        <v>#N/A</v>
      </c>
      <c r="F199" s="144"/>
      <c r="G199" s="144"/>
      <c r="H199" s="144"/>
      <c r="I199" s="144"/>
      <c r="J199" s="145">
        <f t="shared" si="6"/>
        <v>0</v>
      </c>
      <c r="K199" s="145"/>
      <c r="L199" s="145">
        <f t="shared" si="5"/>
        <v>0</v>
      </c>
      <c r="M199" s="145"/>
      <c r="N199" s="145"/>
      <c r="O199" s="144"/>
    </row>
    <row r="200" spans="1:15" ht="15.75" hidden="1" x14ac:dyDescent="0.25">
      <c r="A200" s="143"/>
      <c r="B200" s="144"/>
      <c r="C200" s="144"/>
      <c r="D200" s="144"/>
      <c r="E200" s="144" t="e">
        <f>VLOOKUP(D200,Basis!F:G,2,0)</f>
        <v>#N/A</v>
      </c>
      <c r="F200" s="144"/>
      <c r="G200" s="144"/>
      <c r="H200" s="144"/>
      <c r="I200" s="144"/>
      <c r="J200" s="145">
        <f t="shared" si="6"/>
        <v>0</v>
      </c>
      <c r="K200" s="145"/>
      <c r="L200" s="145">
        <f t="shared" si="5"/>
        <v>0</v>
      </c>
      <c r="M200" s="145"/>
      <c r="N200" s="145"/>
      <c r="O200" s="144"/>
    </row>
    <row r="201" spans="1:15" ht="15.75" hidden="1" x14ac:dyDescent="0.25">
      <c r="A201" s="143"/>
      <c r="B201" s="144"/>
      <c r="C201" s="144"/>
      <c r="D201" s="144"/>
      <c r="E201" s="144" t="e">
        <f>VLOOKUP(D201,Basis!F:G,2,0)</f>
        <v>#N/A</v>
      </c>
      <c r="F201" s="144"/>
      <c r="G201" s="144"/>
      <c r="H201" s="144"/>
      <c r="I201" s="144"/>
      <c r="J201" s="145">
        <f t="shared" si="6"/>
        <v>0</v>
      </c>
      <c r="K201" s="145"/>
      <c r="L201" s="145">
        <f t="shared" si="5"/>
        <v>0</v>
      </c>
      <c r="M201" s="145"/>
      <c r="N201" s="145"/>
      <c r="O201" s="144"/>
    </row>
    <row r="202" spans="1:15" ht="15.75" hidden="1" x14ac:dyDescent="0.25">
      <c r="A202" s="143"/>
      <c r="B202" s="144"/>
      <c r="C202" s="144"/>
      <c r="D202" s="144"/>
      <c r="E202" s="144" t="e">
        <f>VLOOKUP(D202,Basis!F:G,2,0)</f>
        <v>#N/A</v>
      </c>
      <c r="F202" s="144"/>
      <c r="G202" s="144"/>
      <c r="H202" s="144"/>
      <c r="I202" s="144"/>
      <c r="J202" s="145">
        <f t="shared" si="6"/>
        <v>0</v>
      </c>
      <c r="K202" s="145"/>
      <c r="L202" s="145">
        <f t="shared" si="5"/>
        <v>0</v>
      </c>
      <c r="M202" s="145"/>
      <c r="N202" s="145"/>
      <c r="O202" s="144"/>
    </row>
    <row r="203" spans="1:15" ht="15.75" hidden="1" x14ac:dyDescent="0.25">
      <c r="A203" s="143"/>
      <c r="B203" s="144"/>
      <c r="C203" s="144"/>
      <c r="D203" s="144"/>
      <c r="E203" s="144" t="e">
        <f>VLOOKUP(D203,Basis!F:G,2,0)</f>
        <v>#N/A</v>
      </c>
      <c r="F203" s="144"/>
      <c r="G203" s="144"/>
      <c r="H203" s="144"/>
      <c r="I203" s="144"/>
      <c r="J203" s="145">
        <f t="shared" si="6"/>
        <v>0</v>
      </c>
      <c r="K203" s="145"/>
      <c r="L203" s="145">
        <f t="shared" si="5"/>
        <v>0</v>
      </c>
      <c r="M203" s="145"/>
      <c r="N203" s="145"/>
      <c r="O203" s="144"/>
    </row>
    <row r="204" spans="1:15" ht="15.75" hidden="1" x14ac:dyDescent="0.25">
      <c r="A204" s="137"/>
      <c r="B204" s="138"/>
      <c r="C204" s="138"/>
      <c r="D204" s="138"/>
      <c r="E204" s="138" t="e">
        <f>VLOOKUP(D204,Basis!F:G,2,0)</f>
        <v>#N/A</v>
      </c>
      <c r="F204" s="138"/>
      <c r="G204" s="138"/>
      <c r="H204" s="138"/>
      <c r="I204" s="138"/>
      <c r="J204" s="139">
        <f t="shared" si="6"/>
        <v>0</v>
      </c>
      <c r="K204" s="139"/>
      <c r="L204" s="139">
        <f t="shared" si="5"/>
        <v>0</v>
      </c>
      <c r="M204" s="139"/>
      <c r="N204" s="139"/>
      <c r="O204" s="138"/>
    </row>
    <row r="205" spans="1:15" ht="15.75" hidden="1" x14ac:dyDescent="0.25">
      <c r="A205" s="137"/>
      <c r="B205" s="138"/>
      <c r="C205" s="138"/>
      <c r="D205" s="138"/>
      <c r="E205" s="138" t="e">
        <f>VLOOKUP(D205,Basis!F:G,2,0)</f>
        <v>#N/A</v>
      </c>
      <c r="F205" s="138"/>
      <c r="G205" s="138"/>
      <c r="H205" s="138"/>
      <c r="I205" s="138"/>
      <c r="J205" s="139">
        <f t="shared" si="6"/>
        <v>0</v>
      </c>
      <c r="K205" s="139"/>
      <c r="L205" s="139">
        <f t="shared" si="5"/>
        <v>0</v>
      </c>
      <c r="M205" s="139"/>
      <c r="N205" s="139"/>
      <c r="O205" s="138"/>
    </row>
    <row r="206" spans="1:15" ht="15.75" hidden="1" x14ac:dyDescent="0.25">
      <c r="A206" s="137"/>
      <c r="B206" s="138"/>
      <c r="C206" s="138"/>
      <c r="D206" s="138"/>
      <c r="E206" s="138" t="e">
        <f>VLOOKUP(D206,Basis!F:G,2,0)</f>
        <v>#N/A</v>
      </c>
      <c r="F206" s="138"/>
      <c r="G206" s="138"/>
      <c r="H206" s="138"/>
      <c r="I206" s="138"/>
      <c r="J206" s="139">
        <f t="shared" si="6"/>
        <v>0</v>
      </c>
      <c r="K206" s="139"/>
      <c r="L206" s="139">
        <f t="shared" si="5"/>
        <v>0</v>
      </c>
      <c r="M206" s="139"/>
      <c r="N206" s="139"/>
      <c r="O206" s="138"/>
    </row>
    <row r="207" spans="1:15" ht="15.75" hidden="1" x14ac:dyDescent="0.25">
      <c r="A207" s="137"/>
      <c r="B207" s="138"/>
      <c r="C207" s="138"/>
      <c r="D207" s="138"/>
      <c r="E207" s="138" t="e">
        <f>VLOOKUP(D207,Basis!F:G,2,0)</f>
        <v>#N/A</v>
      </c>
      <c r="F207" s="138"/>
      <c r="G207" s="138"/>
      <c r="H207" s="138"/>
      <c r="I207" s="138"/>
      <c r="J207" s="139">
        <f t="shared" si="6"/>
        <v>0</v>
      </c>
      <c r="K207" s="139"/>
      <c r="L207" s="139">
        <f t="shared" si="5"/>
        <v>0</v>
      </c>
      <c r="M207" s="139"/>
      <c r="N207" s="139"/>
      <c r="O207" s="138"/>
    </row>
    <row r="208" spans="1:15" ht="15.75" hidden="1" x14ac:dyDescent="0.25">
      <c r="A208" s="137"/>
      <c r="B208" s="138"/>
      <c r="C208" s="138"/>
      <c r="D208" s="138"/>
      <c r="E208" s="138" t="e">
        <f>VLOOKUP(D208,Basis!F:G,2,0)</f>
        <v>#N/A</v>
      </c>
      <c r="F208" s="138"/>
      <c r="G208" s="138"/>
      <c r="H208" s="138"/>
      <c r="I208" s="138"/>
      <c r="J208" s="139">
        <f t="shared" ref="J208:J248" si="7">H208-I208</f>
        <v>0</v>
      </c>
      <c r="K208" s="139"/>
      <c r="L208" s="139">
        <f t="shared" ref="L208:L271" si="8">K208-M208</f>
        <v>0</v>
      </c>
      <c r="M208" s="139"/>
      <c r="N208" s="139"/>
      <c r="O208" s="138"/>
    </row>
    <row r="209" spans="1:15" ht="15.75" hidden="1" x14ac:dyDescent="0.25">
      <c r="A209" s="137"/>
      <c r="B209" s="138"/>
      <c r="C209" s="138"/>
      <c r="D209" s="138"/>
      <c r="E209" s="138" t="e">
        <f>VLOOKUP(D209,Basis!F:G,2,0)</f>
        <v>#N/A</v>
      </c>
      <c r="F209" s="138"/>
      <c r="G209" s="138"/>
      <c r="H209" s="138"/>
      <c r="I209" s="138"/>
      <c r="J209" s="139">
        <f t="shared" si="7"/>
        <v>0</v>
      </c>
      <c r="K209" s="139"/>
      <c r="L209" s="139">
        <f t="shared" si="8"/>
        <v>0</v>
      </c>
      <c r="M209" s="139"/>
      <c r="N209" s="139"/>
      <c r="O209" s="138"/>
    </row>
    <row r="210" spans="1:15" ht="15.75" hidden="1" x14ac:dyDescent="0.25">
      <c r="A210" s="137"/>
      <c r="B210" s="138"/>
      <c r="C210" s="138"/>
      <c r="D210" s="138"/>
      <c r="E210" s="138" t="e">
        <f>VLOOKUP(D210,Basis!F:G,2,0)</f>
        <v>#N/A</v>
      </c>
      <c r="F210" s="138"/>
      <c r="G210" s="138"/>
      <c r="H210" s="138"/>
      <c r="I210" s="138"/>
      <c r="J210" s="139">
        <f t="shared" si="7"/>
        <v>0</v>
      </c>
      <c r="K210" s="139"/>
      <c r="L210" s="139">
        <f t="shared" si="8"/>
        <v>0</v>
      </c>
      <c r="M210" s="139"/>
      <c r="N210" s="139"/>
      <c r="O210" s="138"/>
    </row>
    <row r="211" spans="1:15" ht="15.75" hidden="1" x14ac:dyDescent="0.25">
      <c r="A211" s="137"/>
      <c r="B211" s="138"/>
      <c r="C211" s="138"/>
      <c r="D211" s="138"/>
      <c r="E211" s="138" t="e">
        <f>VLOOKUP(D211,Basis!F:G,2,0)</f>
        <v>#N/A</v>
      </c>
      <c r="F211" s="138"/>
      <c r="G211" s="138"/>
      <c r="H211" s="138"/>
      <c r="I211" s="138"/>
      <c r="J211" s="139">
        <f t="shared" si="7"/>
        <v>0</v>
      </c>
      <c r="K211" s="139"/>
      <c r="L211" s="139">
        <f t="shared" si="8"/>
        <v>0</v>
      </c>
      <c r="M211" s="139"/>
      <c r="N211" s="139"/>
      <c r="O211" s="138"/>
    </row>
    <row r="212" spans="1:15" ht="15.75" hidden="1" x14ac:dyDescent="0.25">
      <c r="A212" s="137"/>
      <c r="B212" s="138"/>
      <c r="C212" s="138"/>
      <c r="D212" s="138"/>
      <c r="E212" s="138" t="e">
        <f>VLOOKUP(D212,Basis!F:G,2,0)</f>
        <v>#N/A</v>
      </c>
      <c r="F212" s="138"/>
      <c r="G212" s="138"/>
      <c r="H212" s="138"/>
      <c r="I212" s="138"/>
      <c r="J212" s="139">
        <f t="shared" si="7"/>
        <v>0</v>
      </c>
      <c r="K212" s="139"/>
      <c r="L212" s="139">
        <f t="shared" si="8"/>
        <v>0</v>
      </c>
      <c r="M212" s="139"/>
      <c r="N212" s="139"/>
      <c r="O212" s="138"/>
    </row>
    <row r="213" spans="1:15" ht="15.75" hidden="1" x14ac:dyDescent="0.25">
      <c r="A213" s="137"/>
      <c r="B213" s="138"/>
      <c r="C213" s="138"/>
      <c r="D213" s="138"/>
      <c r="E213" s="138" t="e">
        <f>VLOOKUP(D213,Basis!F:G,2,0)</f>
        <v>#N/A</v>
      </c>
      <c r="F213" s="138"/>
      <c r="G213" s="138"/>
      <c r="H213" s="138"/>
      <c r="I213" s="138"/>
      <c r="J213" s="139">
        <f t="shared" si="7"/>
        <v>0</v>
      </c>
      <c r="K213" s="139"/>
      <c r="L213" s="139">
        <f t="shared" si="8"/>
        <v>0</v>
      </c>
      <c r="M213" s="139"/>
      <c r="N213" s="139"/>
      <c r="O213" s="138"/>
    </row>
    <row r="214" spans="1:15" ht="15.75" hidden="1" x14ac:dyDescent="0.25">
      <c r="A214" s="137"/>
      <c r="B214" s="138"/>
      <c r="C214" s="138"/>
      <c r="D214" s="138"/>
      <c r="E214" s="138" t="e">
        <f>VLOOKUP(D214,Basis!F:G,2,0)</f>
        <v>#N/A</v>
      </c>
      <c r="F214" s="138"/>
      <c r="G214" s="138"/>
      <c r="H214" s="138"/>
      <c r="I214" s="138"/>
      <c r="J214" s="139">
        <f t="shared" si="7"/>
        <v>0</v>
      </c>
      <c r="K214" s="139"/>
      <c r="L214" s="139">
        <f t="shared" si="8"/>
        <v>0</v>
      </c>
      <c r="M214" s="139"/>
      <c r="N214" s="139"/>
      <c r="O214" s="138"/>
    </row>
    <row r="215" spans="1:15" ht="15.75" hidden="1" x14ac:dyDescent="0.25">
      <c r="A215" s="137"/>
      <c r="B215" s="138"/>
      <c r="C215" s="138"/>
      <c r="D215" s="138"/>
      <c r="E215" s="138" t="e">
        <f>VLOOKUP(D215,Basis!F:G,2,0)</f>
        <v>#N/A</v>
      </c>
      <c r="F215" s="138"/>
      <c r="G215" s="138"/>
      <c r="H215" s="138"/>
      <c r="I215" s="138"/>
      <c r="J215" s="139">
        <f t="shared" si="7"/>
        <v>0</v>
      </c>
      <c r="K215" s="139"/>
      <c r="L215" s="139">
        <f t="shared" si="8"/>
        <v>0</v>
      </c>
      <c r="M215" s="139"/>
      <c r="N215" s="139"/>
      <c r="O215" s="138"/>
    </row>
    <row r="216" spans="1:15" ht="15.75" hidden="1" x14ac:dyDescent="0.25">
      <c r="A216" s="137"/>
      <c r="B216" s="138"/>
      <c r="C216" s="138"/>
      <c r="D216" s="138"/>
      <c r="E216" s="138" t="e">
        <f>VLOOKUP(D216,Basis!F:G,2,0)</f>
        <v>#N/A</v>
      </c>
      <c r="F216" s="138"/>
      <c r="G216" s="138"/>
      <c r="H216" s="138"/>
      <c r="I216" s="138"/>
      <c r="J216" s="139">
        <f t="shared" si="7"/>
        <v>0</v>
      </c>
      <c r="K216" s="139"/>
      <c r="L216" s="139">
        <f t="shared" si="8"/>
        <v>0</v>
      </c>
      <c r="M216" s="139"/>
      <c r="N216" s="139"/>
      <c r="O216" s="138"/>
    </row>
    <row r="217" spans="1:15" ht="15.75" hidden="1" x14ac:dyDescent="0.25">
      <c r="A217" s="137"/>
      <c r="B217" s="138"/>
      <c r="C217" s="138"/>
      <c r="D217" s="138"/>
      <c r="E217" s="138" t="e">
        <f>VLOOKUP(D217,Basis!F:G,2,0)</f>
        <v>#N/A</v>
      </c>
      <c r="F217" s="138"/>
      <c r="G217" s="138"/>
      <c r="H217" s="138"/>
      <c r="I217" s="138"/>
      <c r="J217" s="139">
        <f t="shared" si="7"/>
        <v>0</v>
      </c>
      <c r="K217" s="139"/>
      <c r="L217" s="139">
        <f t="shared" si="8"/>
        <v>0</v>
      </c>
      <c r="M217" s="139"/>
      <c r="N217" s="139"/>
      <c r="O217" s="138"/>
    </row>
    <row r="218" spans="1:15" ht="15.75" hidden="1" x14ac:dyDescent="0.25">
      <c r="A218" s="137"/>
      <c r="B218" s="138"/>
      <c r="C218" s="138"/>
      <c r="D218" s="138"/>
      <c r="E218" s="138" t="e">
        <f>VLOOKUP(D218,Basis!F:G,2,0)</f>
        <v>#N/A</v>
      </c>
      <c r="F218" s="138"/>
      <c r="G218" s="138"/>
      <c r="H218" s="138"/>
      <c r="I218" s="138"/>
      <c r="J218" s="139">
        <f t="shared" si="7"/>
        <v>0</v>
      </c>
      <c r="K218" s="139"/>
      <c r="L218" s="139">
        <f t="shared" si="8"/>
        <v>0</v>
      </c>
      <c r="M218" s="139"/>
      <c r="N218" s="139"/>
      <c r="O218" s="138"/>
    </row>
    <row r="219" spans="1:15" ht="15.75" hidden="1" x14ac:dyDescent="0.25">
      <c r="A219" s="137"/>
      <c r="B219" s="138"/>
      <c r="C219" s="138"/>
      <c r="D219" s="138"/>
      <c r="E219" s="138" t="e">
        <f>VLOOKUP(D219,Basis!F:G,2,0)</f>
        <v>#N/A</v>
      </c>
      <c r="F219" s="138"/>
      <c r="G219" s="138"/>
      <c r="H219" s="138"/>
      <c r="I219" s="138"/>
      <c r="J219" s="139">
        <f t="shared" si="7"/>
        <v>0</v>
      </c>
      <c r="K219" s="139"/>
      <c r="L219" s="139">
        <f t="shared" si="8"/>
        <v>0</v>
      </c>
      <c r="M219" s="139"/>
      <c r="N219" s="139"/>
      <c r="O219" s="138"/>
    </row>
    <row r="220" spans="1:15" ht="15.75" hidden="1" x14ac:dyDescent="0.25">
      <c r="A220" s="137"/>
      <c r="B220" s="138"/>
      <c r="C220" s="138"/>
      <c r="D220" s="138"/>
      <c r="E220" s="138" t="e">
        <f>VLOOKUP(D220,Basis!F:G,2,0)</f>
        <v>#N/A</v>
      </c>
      <c r="F220" s="138"/>
      <c r="G220" s="138"/>
      <c r="H220" s="138"/>
      <c r="I220" s="138"/>
      <c r="J220" s="139">
        <f t="shared" si="7"/>
        <v>0</v>
      </c>
      <c r="K220" s="139"/>
      <c r="L220" s="139">
        <f t="shared" si="8"/>
        <v>0</v>
      </c>
      <c r="M220" s="139"/>
      <c r="N220" s="139"/>
      <c r="O220" s="138"/>
    </row>
    <row r="221" spans="1:15" ht="15.75" hidden="1" x14ac:dyDescent="0.25">
      <c r="A221" s="137"/>
      <c r="B221" s="138"/>
      <c r="C221" s="138"/>
      <c r="D221" s="138"/>
      <c r="E221" s="138" t="e">
        <f>VLOOKUP(D221,Basis!F:G,2,0)</f>
        <v>#N/A</v>
      </c>
      <c r="F221" s="138"/>
      <c r="G221" s="138"/>
      <c r="H221" s="138"/>
      <c r="I221" s="138"/>
      <c r="J221" s="139">
        <f t="shared" si="7"/>
        <v>0</v>
      </c>
      <c r="K221" s="139"/>
      <c r="L221" s="139">
        <f t="shared" si="8"/>
        <v>0</v>
      </c>
      <c r="M221" s="139"/>
      <c r="N221" s="139"/>
      <c r="O221" s="138"/>
    </row>
    <row r="222" spans="1:15" ht="15.75" hidden="1" x14ac:dyDescent="0.25">
      <c r="A222" s="137"/>
      <c r="B222" s="138"/>
      <c r="C222" s="138"/>
      <c r="D222" s="138"/>
      <c r="E222" s="138" t="e">
        <f>VLOOKUP(D222,Basis!F:G,2,0)</f>
        <v>#N/A</v>
      </c>
      <c r="F222" s="138"/>
      <c r="G222" s="138"/>
      <c r="H222" s="138"/>
      <c r="I222" s="138"/>
      <c r="J222" s="139">
        <f t="shared" si="7"/>
        <v>0</v>
      </c>
      <c r="K222" s="139"/>
      <c r="L222" s="139">
        <f t="shared" si="8"/>
        <v>0</v>
      </c>
      <c r="M222" s="139"/>
      <c r="N222" s="139"/>
      <c r="O222" s="138"/>
    </row>
    <row r="223" spans="1:15" ht="15.75" hidden="1" x14ac:dyDescent="0.25">
      <c r="A223" s="137"/>
      <c r="B223" s="138"/>
      <c r="C223" s="138"/>
      <c r="D223" s="138"/>
      <c r="E223" s="138" t="e">
        <f>VLOOKUP(D223,Basis!F:G,2,0)</f>
        <v>#N/A</v>
      </c>
      <c r="F223" s="138"/>
      <c r="G223" s="138"/>
      <c r="H223" s="138"/>
      <c r="I223" s="138"/>
      <c r="J223" s="139">
        <f t="shared" si="7"/>
        <v>0</v>
      </c>
      <c r="K223" s="139"/>
      <c r="L223" s="139">
        <f t="shared" si="8"/>
        <v>0</v>
      </c>
      <c r="M223" s="139"/>
      <c r="N223" s="139"/>
      <c r="O223" s="138"/>
    </row>
    <row r="224" spans="1:15" ht="15.75" hidden="1" x14ac:dyDescent="0.25">
      <c r="A224" s="137"/>
      <c r="B224" s="138"/>
      <c r="C224" s="138"/>
      <c r="D224" s="138"/>
      <c r="E224" s="138" t="e">
        <f>VLOOKUP(D224,Basis!F:G,2,0)</f>
        <v>#N/A</v>
      </c>
      <c r="F224" s="138"/>
      <c r="G224" s="138"/>
      <c r="H224" s="138"/>
      <c r="I224" s="138"/>
      <c r="J224" s="139">
        <f t="shared" si="7"/>
        <v>0</v>
      </c>
      <c r="K224" s="139"/>
      <c r="L224" s="139">
        <f t="shared" si="8"/>
        <v>0</v>
      </c>
      <c r="M224" s="139"/>
      <c r="N224" s="139"/>
      <c r="O224" s="138"/>
    </row>
    <row r="225" spans="1:15" ht="15.75" hidden="1" x14ac:dyDescent="0.25">
      <c r="A225" s="137"/>
      <c r="B225" s="138"/>
      <c r="C225" s="138"/>
      <c r="D225" s="138"/>
      <c r="E225" s="138" t="e">
        <f>VLOOKUP(D225,Basis!F:G,2,0)</f>
        <v>#N/A</v>
      </c>
      <c r="F225" s="138"/>
      <c r="G225" s="138"/>
      <c r="H225" s="138"/>
      <c r="I225" s="138"/>
      <c r="J225" s="139">
        <f t="shared" si="7"/>
        <v>0</v>
      </c>
      <c r="K225" s="139"/>
      <c r="L225" s="139">
        <f t="shared" si="8"/>
        <v>0</v>
      </c>
      <c r="M225" s="139"/>
      <c r="N225" s="139"/>
      <c r="O225" s="138"/>
    </row>
    <row r="226" spans="1:15" ht="15.75" hidden="1" x14ac:dyDescent="0.25">
      <c r="A226" s="143"/>
      <c r="B226" s="144"/>
      <c r="C226" s="144"/>
      <c r="D226" s="144"/>
      <c r="E226" s="144" t="e">
        <f>VLOOKUP(D226,Basis!F:G,2,0)</f>
        <v>#N/A</v>
      </c>
      <c r="F226" s="144"/>
      <c r="G226" s="144"/>
      <c r="H226" s="144"/>
      <c r="I226" s="144"/>
      <c r="J226" s="145">
        <f t="shared" si="7"/>
        <v>0</v>
      </c>
      <c r="K226" s="145"/>
      <c r="L226" s="145">
        <f t="shared" si="8"/>
        <v>0</v>
      </c>
      <c r="M226" s="145"/>
      <c r="N226" s="145"/>
      <c r="O226" s="144"/>
    </row>
    <row r="227" spans="1:15" ht="15.75" hidden="1" x14ac:dyDescent="0.25">
      <c r="A227" s="143"/>
      <c r="B227" s="144"/>
      <c r="C227" s="144"/>
      <c r="D227" s="144"/>
      <c r="E227" s="144" t="e">
        <f>VLOOKUP(D227,Basis!F:G,2,0)</f>
        <v>#N/A</v>
      </c>
      <c r="F227" s="144"/>
      <c r="G227" s="144"/>
      <c r="H227" s="144"/>
      <c r="I227" s="144"/>
      <c r="J227" s="145">
        <f t="shared" si="7"/>
        <v>0</v>
      </c>
      <c r="K227" s="145"/>
      <c r="L227" s="145">
        <f t="shared" si="8"/>
        <v>0</v>
      </c>
      <c r="M227" s="145"/>
      <c r="N227" s="145"/>
      <c r="O227" s="144"/>
    </row>
    <row r="228" spans="1:15" ht="15.75" hidden="1" x14ac:dyDescent="0.25">
      <c r="A228" s="143"/>
      <c r="B228" s="144"/>
      <c r="C228" s="144"/>
      <c r="D228" s="144"/>
      <c r="E228" s="144" t="e">
        <f>VLOOKUP(D228,Basis!F:G,2,0)</f>
        <v>#N/A</v>
      </c>
      <c r="F228" s="144"/>
      <c r="G228" s="144"/>
      <c r="H228" s="144"/>
      <c r="I228" s="144"/>
      <c r="J228" s="145">
        <f t="shared" si="7"/>
        <v>0</v>
      </c>
      <c r="K228" s="145"/>
      <c r="L228" s="145">
        <f t="shared" si="8"/>
        <v>0</v>
      </c>
      <c r="M228" s="145"/>
      <c r="N228" s="145"/>
      <c r="O228" s="144"/>
    </row>
    <row r="229" spans="1:15" ht="15.75" hidden="1" x14ac:dyDescent="0.25">
      <c r="A229" s="143"/>
      <c r="B229" s="144"/>
      <c r="C229" s="144"/>
      <c r="D229" s="144"/>
      <c r="E229" s="144" t="e">
        <f>VLOOKUP(D229,Basis!F:G,2,0)</f>
        <v>#N/A</v>
      </c>
      <c r="F229" s="144"/>
      <c r="G229" s="144"/>
      <c r="H229" s="144"/>
      <c r="I229" s="144"/>
      <c r="J229" s="145">
        <f t="shared" si="7"/>
        <v>0</v>
      </c>
      <c r="K229" s="145"/>
      <c r="L229" s="145">
        <f t="shared" si="8"/>
        <v>0</v>
      </c>
      <c r="M229" s="145"/>
      <c r="N229" s="145"/>
      <c r="O229" s="144"/>
    </row>
    <row r="230" spans="1:15" ht="15.75" hidden="1" x14ac:dyDescent="0.25">
      <c r="A230" s="143"/>
      <c r="B230" s="144"/>
      <c r="C230" s="144"/>
      <c r="D230" s="144"/>
      <c r="E230" s="144" t="e">
        <f>VLOOKUP(D230,Basis!F:G,2,0)</f>
        <v>#N/A</v>
      </c>
      <c r="F230" s="144"/>
      <c r="G230" s="144"/>
      <c r="H230" s="144"/>
      <c r="I230" s="144"/>
      <c r="J230" s="145">
        <f t="shared" si="7"/>
        <v>0</v>
      </c>
      <c r="K230" s="145"/>
      <c r="L230" s="145">
        <f t="shared" si="8"/>
        <v>0</v>
      </c>
      <c r="M230" s="145"/>
      <c r="N230" s="145"/>
      <c r="O230" s="144"/>
    </row>
    <row r="231" spans="1:15" ht="15.75" hidden="1" x14ac:dyDescent="0.25">
      <c r="A231" s="143"/>
      <c r="B231" s="144"/>
      <c r="C231" s="144"/>
      <c r="D231" s="144"/>
      <c r="E231" s="144" t="e">
        <f>VLOOKUP(D231,Basis!F:G,2,0)</f>
        <v>#N/A</v>
      </c>
      <c r="F231" s="144"/>
      <c r="G231" s="144"/>
      <c r="H231" s="144"/>
      <c r="I231" s="144"/>
      <c r="J231" s="145">
        <f t="shared" si="7"/>
        <v>0</v>
      </c>
      <c r="K231" s="145"/>
      <c r="L231" s="145">
        <f t="shared" si="8"/>
        <v>0</v>
      </c>
      <c r="M231" s="145"/>
      <c r="N231" s="145"/>
      <c r="O231" s="144"/>
    </row>
    <row r="232" spans="1:15" ht="15.75" hidden="1" x14ac:dyDescent="0.25">
      <c r="A232" s="143"/>
      <c r="B232" s="144"/>
      <c r="C232" s="144"/>
      <c r="D232" s="144"/>
      <c r="E232" s="144" t="e">
        <f>VLOOKUP(D232,Basis!F:G,2,0)</f>
        <v>#N/A</v>
      </c>
      <c r="F232" s="144"/>
      <c r="G232" s="144"/>
      <c r="H232" s="144"/>
      <c r="I232" s="144"/>
      <c r="J232" s="145">
        <f t="shared" si="7"/>
        <v>0</v>
      </c>
      <c r="K232" s="145"/>
      <c r="L232" s="145">
        <f t="shared" si="8"/>
        <v>0</v>
      </c>
      <c r="M232" s="145"/>
      <c r="N232" s="145"/>
      <c r="O232" s="144"/>
    </row>
    <row r="233" spans="1:15" ht="15.75" hidden="1" x14ac:dyDescent="0.25">
      <c r="A233" s="143"/>
      <c r="B233" s="144"/>
      <c r="C233" s="144"/>
      <c r="D233" s="144"/>
      <c r="E233" s="144" t="e">
        <f>VLOOKUP(D233,Basis!F:G,2,0)</f>
        <v>#N/A</v>
      </c>
      <c r="F233" s="144"/>
      <c r="G233" s="144"/>
      <c r="H233" s="144"/>
      <c r="I233" s="144"/>
      <c r="J233" s="145">
        <f t="shared" si="7"/>
        <v>0</v>
      </c>
      <c r="K233" s="145"/>
      <c r="L233" s="145">
        <f t="shared" si="8"/>
        <v>0</v>
      </c>
      <c r="M233" s="145"/>
      <c r="N233" s="145"/>
      <c r="O233" s="144"/>
    </row>
    <row r="234" spans="1:15" ht="15.75" hidden="1" x14ac:dyDescent="0.25">
      <c r="A234" s="143"/>
      <c r="B234" s="144"/>
      <c r="C234" s="144"/>
      <c r="D234" s="144"/>
      <c r="E234" s="144" t="e">
        <f>VLOOKUP(D234,Basis!F:G,2,0)</f>
        <v>#N/A</v>
      </c>
      <c r="F234" s="144"/>
      <c r="G234" s="144"/>
      <c r="H234" s="144"/>
      <c r="I234" s="144"/>
      <c r="J234" s="145">
        <f t="shared" si="7"/>
        <v>0</v>
      </c>
      <c r="K234" s="145"/>
      <c r="L234" s="145">
        <f t="shared" si="8"/>
        <v>0</v>
      </c>
      <c r="M234" s="145"/>
      <c r="N234" s="145"/>
      <c r="O234" s="144"/>
    </row>
    <row r="235" spans="1:15" ht="15.75" hidden="1" x14ac:dyDescent="0.25">
      <c r="A235" s="143"/>
      <c r="B235" s="144"/>
      <c r="C235" s="144"/>
      <c r="D235" s="144"/>
      <c r="E235" s="144" t="e">
        <f>VLOOKUP(D235,Basis!F:G,2,0)</f>
        <v>#N/A</v>
      </c>
      <c r="F235" s="144"/>
      <c r="G235" s="144"/>
      <c r="H235" s="144"/>
      <c r="I235" s="144"/>
      <c r="J235" s="145">
        <f t="shared" si="7"/>
        <v>0</v>
      </c>
      <c r="K235" s="145"/>
      <c r="L235" s="145">
        <f t="shared" si="8"/>
        <v>0</v>
      </c>
      <c r="M235" s="145"/>
      <c r="N235" s="145"/>
      <c r="O235" s="144"/>
    </row>
    <row r="236" spans="1:15" ht="15.75" hidden="1" x14ac:dyDescent="0.25">
      <c r="A236" s="143"/>
      <c r="B236" s="144"/>
      <c r="C236" s="144"/>
      <c r="D236" s="144"/>
      <c r="E236" s="144" t="e">
        <f>VLOOKUP(D236,Basis!F:G,2,0)</f>
        <v>#N/A</v>
      </c>
      <c r="F236" s="144"/>
      <c r="G236" s="144"/>
      <c r="H236" s="144"/>
      <c r="I236" s="144"/>
      <c r="J236" s="145">
        <f t="shared" si="7"/>
        <v>0</v>
      </c>
      <c r="K236" s="145"/>
      <c r="L236" s="145">
        <f t="shared" si="8"/>
        <v>0</v>
      </c>
      <c r="M236" s="145"/>
      <c r="N236" s="145"/>
      <c r="O236" s="144"/>
    </row>
    <row r="237" spans="1:15" ht="15.75" hidden="1" x14ac:dyDescent="0.25">
      <c r="A237" s="143"/>
      <c r="B237" s="144"/>
      <c r="C237" s="144"/>
      <c r="D237" s="144"/>
      <c r="E237" s="144" t="e">
        <f>VLOOKUP(D237,Basis!F:G,2,0)</f>
        <v>#N/A</v>
      </c>
      <c r="F237" s="144"/>
      <c r="G237" s="144"/>
      <c r="H237" s="144"/>
      <c r="I237" s="144"/>
      <c r="J237" s="145">
        <f t="shared" si="7"/>
        <v>0</v>
      </c>
      <c r="K237" s="145"/>
      <c r="L237" s="145">
        <f t="shared" si="8"/>
        <v>0</v>
      </c>
      <c r="M237" s="145"/>
      <c r="N237" s="145"/>
      <c r="O237" s="144"/>
    </row>
    <row r="238" spans="1:15" ht="15.75" hidden="1" x14ac:dyDescent="0.25">
      <c r="A238" s="143"/>
      <c r="B238" s="144"/>
      <c r="C238" s="144"/>
      <c r="D238" s="144"/>
      <c r="E238" s="144" t="e">
        <f>VLOOKUP(D238,Basis!F:G,2,0)</f>
        <v>#N/A</v>
      </c>
      <c r="F238" s="144"/>
      <c r="G238" s="144"/>
      <c r="H238" s="144"/>
      <c r="I238" s="144"/>
      <c r="J238" s="145">
        <f t="shared" si="7"/>
        <v>0</v>
      </c>
      <c r="K238" s="145"/>
      <c r="L238" s="145">
        <f t="shared" si="8"/>
        <v>0</v>
      </c>
      <c r="M238" s="145"/>
      <c r="N238" s="145"/>
      <c r="O238" s="144"/>
    </row>
    <row r="239" spans="1:15" ht="15.75" hidden="1" x14ac:dyDescent="0.25">
      <c r="A239" s="143"/>
      <c r="B239" s="144"/>
      <c r="C239" s="144"/>
      <c r="D239" s="144"/>
      <c r="E239" s="144" t="e">
        <f>VLOOKUP(D239,Basis!F:G,2,0)</f>
        <v>#N/A</v>
      </c>
      <c r="F239" s="144"/>
      <c r="G239" s="144"/>
      <c r="H239" s="144"/>
      <c r="I239" s="144"/>
      <c r="J239" s="145">
        <f t="shared" si="7"/>
        <v>0</v>
      </c>
      <c r="K239" s="145"/>
      <c r="L239" s="145">
        <f t="shared" si="8"/>
        <v>0</v>
      </c>
      <c r="M239" s="145"/>
      <c r="N239" s="145"/>
      <c r="O239" s="144"/>
    </row>
    <row r="240" spans="1:15" ht="15.75" hidden="1" x14ac:dyDescent="0.25">
      <c r="A240" s="143"/>
      <c r="B240" s="144"/>
      <c r="C240" s="144"/>
      <c r="D240" s="144"/>
      <c r="E240" s="144" t="e">
        <f>VLOOKUP(D240,Basis!F:G,2,0)</f>
        <v>#N/A</v>
      </c>
      <c r="F240" s="144"/>
      <c r="G240" s="144"/>
      <c r="H240" s="144"/>
      <c r="I240" s="144"/>
      <c r="J240" s="145">
        <f t="shared" si="7"/>
        <v>0</v>
      </c>
      <c r="K240" s="145"/>
      <c r="L240" s="145">
        <f t="shared" si="8"/>
        <v>0</v>
      </c>
      <c r="M240" s="145"/>
      <c r="N240" s="145"/>
      <c r="O240" s="144"/>
    </row>
    <row r="241" spans="1:15" ht="15.75" hidden="1" x14ac:dyDescent="0.25">
      <c r="A241" s="143"/>
      <c r="B241" s="144"/>
      <c r="C241" s="144"/>
      <c r="D241" s="144"/>
      <c r="E241" s="144" t="e">
        <f>VLOOKUP(D241,Basis!F:G,2,0)</f>
        <v>#N/A</v>
      </c>
      <c r="F241" s="144"/>
      <c r="G241" s="144"/>
      <c r="H241" s="144"/>
      <c r="I241" s="144"/>
      <c r="J241" s="145">
        <f t="shared" si="7"/>
        <v>0</v>
      </c>
      <c r="K241" s="145"/>
      <c r="L241" s="145">
        <f t="shared" si="8"/>
        <v>0</v>
      </c>
      <c r="M241" s="145"/>
      <c r="N241" s="145"/>
      <c r="O241" s="144"/>
    </row>
    <row r="242" spans="1:15" ht="15.75" hidden="1" x14ac:dyDescent="0.25">
      <c r="A242" s="137"/>
      <c r="B242" s="138"/>
      <c r="C242" s="138"/>
      <c r="D242" s="138"/>
      <c r="E242" s="138" t="e">
        <f>VLOOKUP(D242,Basis!F:G,2,0)</f>
        <v>#N/A</v>
      </c>
      <c r="F242" s="138"/>
      <c r="G242" s="138"/>
      <c r="H242" s="138"/>
      <c r="I242" s="138"/>
      <c r="J242" s="139">
        <f t="shared" si="7"/>
        <v>0</v>
      </c>
      <c r="K242" s="139"/>
      <c r="L242" s="139">
        <f t="shared" si="8"/>
        <v>0</v>
      </c>
      <c r="M242" s="139"/>
      <c r="N242" s="139"/>
      <c r="O242" s="138"/>
    </row>
    <row r="243" spans="1:15" ht="15.75" hidden="1" x14ac:dyDescent="0.25">
      <c r="A243" s="137"/>
      <c r="B243" s="138"/>
      <c r="C243" s="138"/>
      <c r="D243" s="138"/>
      <c r="E243" s="138" t="e">
        <f>VLOOKUP(D243,Basis!F:G,2,0)</f>
        <v>#N/A</v>
      </c>
      <c r="F243" s="138"/>
      <c r="G243" s="138"/>
      <c r="H243" s="138"/>
      <c r="I243" s="138"/>
      <c r="J243" s="139">
        <f t="shared" si="7"/>
        <v>0</v>
      </c>
      <c r="K243" s="139"/>
      <c r="L243" s="139">
        <f t="shared" si="8"/>
        <v>0</v>
      </c>
      <c r="M243" s="139"/>
      <c r="N243" s="139"/>
      <c r="O243" s="138"/>
    </row>
    <row r="244" spans="1:15" ht="15.75" hidden="1" x14ac:dyDescent="0.25">
      <c r="A244" s="137"/>
      <c r="B244" s="138"/>
      <c r="C244" s="138"/>
      <c r="D244" s="138"/>
      <c r="E244" s="138" t="e">
        <f>VLOOKUP(D244,Basis!F:G,2,0)</f>
        <v>#N/A</v>
      </c>
      <c r="F244" s="138"/>
      <c r="G244" s="138"/>
      <c r="H244" s="138"/>
      <c r="I244" s="138"/>
      <c r="J244" s="139">
        <f t="shared" si="7"/>
        <v>0</v>
      </c>
      <c r="K244" s="139"/>
      <c r="L244" s="139">
        <f t="shared" si="8"/>
        <v>0</v>
      </c>
      <c r="M244" s="139"/>
      <c r="N244" s="139"/>
      <c r="O244" s="138"/>
    </row>
    <row r="245" spans="1:15" ht="15.75" hidden="1" x14ac:dyDescent="0.25">
      <c r="A245" s="137"/>
      <c r="B245" s="138"/>
      <c r="C245" s="138"/>
      <c r="D245" s="138"/>
      <c r="E245" s="138" t="e">
        <f>VLOOKUP(D245,Basis!F:G,2,0)</f>
        <v>#N/A</v>
      </c>
      <c r="F245" s="138"/>
      <c r="G245" s="138"/>
      <c r="H245" s="138"/>
      <c r="I245" s="138"/>
      <c r="J245" s="139">
        <f t="shared" si="7"/>
        <v>0</v>
      </c>
      <c r="K245" s="139"/>
      <c r="L245" s="139">
        <f t="shared" si="8"/>
        <v>0</v>
      </c>
      <c r="M245" s="139"/>
      <c r="N245" s="139"/>
      <c r="O245" s="138"/>
    </row>
    <row r="246" spans="1:15" ht="15.75" hidden="1" x14ac:dyDescent="0.25">
      <c r="A246" s="137"/>
      <c r="B246" s="138"/>
      <c r="C246" s="138"/>
      <c r="D246" s="138"/>
      <c r="E246" s="138" t="e">
        <f>VLOOKUP(D246,Basis!F:G,2,0)</f>
        <v>#N/A</v>
      </c>
      <c r="F246" s="138"/>
      <c r="G246" s="138"/>
      <c r="H246" s="138"/>
      <c r="I246" s="138"/>
      <c r="J246" s="139">
        <f t="shared" si="7"/>
        <v>0</v>
      </c>
      <c r="K246" s="139"/>
      <c r="L246" s="139">
        <f t="shared" si="8"/>
        <v>0</v>
      </c>
      <c r="M246" s="139"/>
      <c r="N246" s="139"/>
      <c r="O246" s="138"/>
    </row>
    <row r="247" spans="1:15" ht="15.75" hidden="1" x14ac:dyDescent="0.25">
      <c r="A247" s="137"/>
      <c r="B247" s="138"/>
      <c r="C247" s="138"/>
      <c r="D247" s="138"/>
      <c r="E247" s="138" t="e">
        <f>VLOOKUP(D247,Basis!F:G,2,0)</f>
        <v>#N/A</v>
      </c>
      <c r="F247" s="138"/>
      <c r="G247" s="138"/>
      <c r="H247" s="138"/>
      <c r="I247" s="138"/>
      <c r="J247" s="139">
        <f t="shared" si="7"/>
        <v>0</v>
      </c>
      <c r="K247" s="139"/>
      <c r="L247" s="139">
        <f t="shared" si="8"/>
        <v>0</v>
      </c>
      <c r="M247" s="139"/>
      <c r="N247" s="139"/>
      <c r="O247" s="138"/>
    </row>
    <row r="248" spans="1:15" ht="15.75" hidden="1" x14ac:dyDescent="0.25">
      <c r="A248" s="137"/>
      <c r="B248" s="138"/>
      <c r="C248" s="138"/>
      <c r="D248" s="138"/>
      <c r="E248" s="138" t="e">
        <f>VLOOKUP(D248,Basis!F:G,2,0)</f>
        <v>#N/A</v>
      </c>
      <c r="F248" s="138"/>
      <c r="G248" s="138"/>
      <c r="H248" s="138"/>
      <c r="I248" s="138"/>
      <c r="J248" s="139">
        <f t="shared" si="7"/>
        <v>0</v>
      </c>
      <c r="K248" s="139"/>
      <c r="L248" s="139">
        <f t="shared" si="8"/>
        <v>0</v>
      </c>
      <c r="M248" s="139"/>
      <c r="N248" s="139"/>
      <c r="O248" s="138"/>
    </row>
    <row r="249" spans="1:15" ht="15.75" hidden="1" x14ac:dyDescent="0.25">
      <c r="A249" s="137"/>
      <c r="B249" s="138"/>
      <c r="C249" s="138"/>
      <c r="D249" s="138"/>
      <c r="E249" s="138" t="e">
        <f>VLOOKUP(D249,Basis!F:G,2,0)</f>
        <v>#N/A</v>
      </c>
      <c r="F249" s="138"/>
      <c r="G249" s="138"/>
      <c r="H249" s="138"/>
      <c r="I249" s="138"/>
      <c r="J249" s="139">
        <f t="shared" ref="J249:J268" si="9">H249-I249</f>
        <v>0</v>
      </c>
      <c r="K249" s="139"/>
      <c r="L249" s="139">
        <f t="shared" si="8"/>
        <v>0</v>
      </c>
      <c r="M249" s="139"/>
      <c r="N249" s="139"/>
      <c r="O249" s="138"/>
    </row>
    <row r="250" spans="1:15" ht="15.75" hidden="1" x14ac:dyDescent="0.25">
      <c r="A250" s="137"/>
      <c r="B250" s="138"/>
      <c r="C250" s="138"/>
      <c r="D250" s="138"/>
      <c r="E250" s="138" t="e">
        <f>VLOOKUP(D250,Basis!F:G,2,0)</f>
        <v>#N/A</v>
      </c>
      <c r="F250" s="138"/>
      <c r="G250" s="138"/>
      <c r="H250" s="138"/>
      <c r="I250" s="138"/>
      <c r="J250" s="139">
        <f t="shared" si="9"/>
        <v>0</v>
      </c>
      <c r="K250" s="139"/>
      <c r="L250" s="139">
        <f t="shared" si="8"/>
        <v>0</v>
      </c>
      <c r="M250" s="139"/>
      <c r="N250" s="139"/>
      <c r="O250" s="138"/>
    </row>
    <row r="251" spans="1:15" ht="15.75" hidden="1" x14ac:dyDescent="0.25">
      <c r="A251" s="137"/>
      <c r="B251" s="138"/>
      <c r="C251" s="138"/>
      <c r="D251" s="138"/>
      <c r="E251" s="138" t="e">
        <f>VLOOKUP(D251,Basis!F:G,2,0)</f>
        <v>#N/A</v>
      </c>
      <c r="F251" s="138"/>
      <c r="G251" s="138"/>
      <c r="H251" s="138"/>
      <c r="I251" s="138"/>
      <c r="J251" s="139">
        <f t="shared" si="9"/>
        <v>0</v>
      </c>
      <c r="K251" s="139"/>
      <c r="L251" s="139">
        <f t="shared" si="8"/>
        <v>0</v>
      </c>
      <c r="M251" s="139"/>
      <c r="N251" s="139"/>
      <c r="O251" s="138"/>
    </row>
    <row r="252" spans="1:15" ht="15.75" hidden="1" x14ac:dyDescent="0.25">
      <c r="A252" s="137"/>
      <c r="B252" s="138"/>
      <c r="C252" s="138"/>
      <c r="D252" s="138"/>
      <c r="E252" s="138" t="e">
        <f>VLOOKUP(D252,Basis!F:G,2,0)</f>
        <v>#N/A</v>
      </c>
      <c r="F252" s="138"/>
      <c r="G252" s="138"/>
      <c r="H252" s="138"/>
      <c r="I252" s="138"/>
      <c r="J252" s="139">
        <f t="shared" si="9"/>
        <v>0</v>
      </c>
      <c r="K252" s="139"/>
      <c r="L252" s="139">
        <f t="shared" si="8"/>
        <v>0</v>
      </c>
      <c r="M252" s="139"/>
      <c r="N252" s="139"/>
      <c r="O252" s="138"/>
    </row>
    <row r="253" spans="1:15" ht="15.75" hidden="1" x14ac:dyDescent="0.25">
      <c r="A253" s="137"/>
      <c r="B253" s="138"/>
      <c r="C253" s="138"/>
      <c r="D253" s="138"/>
      <c r="E253" s="138" t="e">
        <f>VLOOKUP(D253,Basis!F:G,2,0)</f>
        <v>#N/A</v>
      </c>
      <c r="F253" s="138"/>
      <c r="G253" s="138"/>
      <c r="H253" s="138"/>
      <c r="I253" s="138"/>
      <c r="J253" s="139">
        <f t="shared" si="9"/>
        <v>0</v>
      </c>
      <c r="K253" s="139"/>
      <c r="L253" s="139">
        <f t="shared" si="8"/>
        <v>0</v>
      </c>
      <c r="M253" s="139"/>
      <c r="N253" s="139"/>
      <c r="O253" s="138"/>
    </row>
    <row r="254" spans="1:15" ht="15.75" hidden="1" x14ac:dyDescent="0.25">
      <c r="A254" s="137"/>
      <c r="B254" s="138"/>
      <c r="C254" s="138"/>
      <c r="D254" s="138"/>
      <c r="E254" s="138" t="e">
        <f>VLOOKUP(D254,Basis!F:G,2,0)</f>
        <v>#N/A</v>
      </c>
      <c r="F254" s="138"/>
      <c r="G254" s="138"/>
      <c r="H254" s="138"/>
      <c r="I254" s="138"/>
      <c r="J254" s="139">
        <f t="shared" si="9"/>
        <v>0</v>
      </c>
      <c r="K254" s="139"/>
      <c r="L254" s="139">
        <f t="shared" si="8"/>
        <v>0</v>
      </c>
      <c r="M254" s="139"/>
      <c r="N254" s="139"/>
      <c r="O254" s="138"/>
    </row>
    <row r="255" spans="1:15" ht="15.75" hidden="1" x14ac:dyDescent="0.25">
      <c r="A255" s="137"/>
      <c r="B255" s="138"/>
      <c r="C255" s="138"/>
      <c r="D255" s="138"/>
      <c r="E255" s="138" t="e">
        <f>VLOOKUP(D255,Basis!F:G,2,0)</f>
        <v>#N/A</v>
      </c>
      <c r="F255" s="138"/>
      <c r="G255" s="138"/>
      <c r="H255" s="138"/>
      <c r="I255" s="138"/>
      <c r="J255" s="139">
        <f t="shared" si="9"/>
        <v>0</v>
      </c>
      <c r="K255" s="139"/>
      <c r="L255" s="139">
        <f t="shared" si="8"/>
        <v>0</v>
      </c>
      <c r="M255" s="139"/>
      <c r="N255" s="139"/>
      <c r="O255" s="138"/>
    </row>
    <row r="256" spans="1:15" ht="15.75" hidden="1" x14ac:dyDescent="0.25">
      <c r="A256" s="137"/>
      <c r="B256" s="138"/>
      <c r="C256" s="138"/>
      <c r="D256" s="138"/>
      <c r="E256" s="138" t="e">
        <f>VLOOKUP(D256,Basis!F:G,2,0)</f>
        <v>#N/A</v>
      </c>
      <c r="F256" s="138"/>
      <c r="G256" s="138"/>
      <c r="H256" s="138"/>
      <c r="I256" s="138"/>
      <c r="J256" s="139">
        <f t="shared" si="9"/>
        <v>0</v>
      </c>
      <c r="K256" s="139"/>
      <c r="L256" s="139">
        <f t="shared" si="8"/>
        <v>0</v>
      </c>
      <c r="M256" s="139"/>
      <c r="N256" s="139"/>
      <c r="O256" s="138"/>
    </row>
    <row r="257" spans="1:16" ht="15.75" hidden="1" x14ac:dyDescent="0.25">
      <c r="A257" s="137"/>
      <c r="B257" s="138"/>
      <c r="C257" s="138"/>
      <c r="D257" s="138"/>
      <c r="E257" s="138" t="e">
        <f>VLOOKUP(D257,Basis!F:G,2,0)</f>
        <v>#N/A</v>
      </c>
      <c r="F257" s="138"/>
      <c r="G257" s="138"/>
      <c r="H257" s="138"/>
      <c r="I257" s="138"/>
      <c r="J257" s="139">
        <f t="shared" si="9"/>
        <v>0</v>
      </c>
      <c r="K257" s="139"/>
      <c r="L257" s="139">
        <f t="shared" si="8"/>
        <v>0</v>
      </c>
      <c r="M257" s="139"/>
      <c r="N257" s="139"/>
      <c r="O257" s="138"/>
    </row>
    <row r="258" spans="1:16" ht="15.75" hidden="1" x14ac:dyDescent="0.25">
      <c r="A258" s="137"/>
      <c r="B258" s="138"/>
      <c r="C258" s="138"/>
      <c r="D258" s="138"/>
      <c r="E258" s="138" t="e">
        <f>VLOOKUP(D258,Basis!F:G,2,0)</f>
        <v>#N/A</v>
      </c>
      <c r="F258" s="138"/>
      <c r="G258" s="138"/>
      <c r="H258" s="138"/>
      <c r="I258" s="138"/>
      <c r="J258" s="139">
        <f t="shared" si="9"/>
        <v>0</v>
      </c>
      <c r="K258" s="139"/>
      <c r="L258" s="139">
        <f t="shared" si="8"/>
        <v>0</v>
      </c>
      <c r="M258" s="139"/>
      <c r="N258" s="139"/>
      <c r="O258" s="138"/>
    </row>
    <row r="259" spans="1:16" ht="15.75" hidden="1" x14ac:dyDescent="0.25">
      <c r="A259" s="137"/>
      <c r="B259" s="138"/>
      <c r="C259" s="138"/>
      <c r="D259" s="138"/>
      <c r="E259" s="138" t="e">
        <f>VLOOKUP(D259,Basis!F:G,2,0)</f>
        <v>#N/A</v>
      </c>
      <c r="F259" s="138"/>
      <c r="G259" s="138"/>
      <c r="H259" s="138"/>
      <c r="I259" s="138"/>
      <c r="J259" s="139">
        <f t="shared" si="9"/>
        <v>0</v>
      </c>
      <c r="K259" s="139"/>
      <c r="L259" s="139">
        <f t="shared" si="8"/>
        <v>0</v>
      </c>
      <c r="M259" s="139"/>
      <c r="N259" s="139"/>
      <c r="O259" s="138"/>
    </row>
    <row r="260" spans="1:16" ht="15.75" hidden="1" x14ac:dyDescent="0.25">
      <c r="A260" s="137"/>
      <c r="B260" s="138"/>
      <c r="C260" s="138"/>
      <c r="D260" s="138"/>
      <c r="E260" s="138" t="e">
        <f>VLOOKUP(D260,Basis!F:G,2,0)</f>
        <v>#N/A</v>
      </c>
      <c r="F260" s="138"/>
      <c r="G260" s="138"/>
      <c r="H260" s="138"/>
      <c r="I260" s="138"/>
      <c r="J260" s="139">
        <f t="shared" si="9"/>
        <v>0</v>
      </c>
      <c r="K260" s="139"/>
      <c r="L260" s="139">
        <f t="shared" si="8"/>
        <v>0</v>
      </c>
      <c r="M260" s="139"/>
      <c r="N260" s="139"/>
      <c r="O260" s="138"/>
    </row>
    <row r="261" spans="1:16" ht="15.75" hidden="1" x14ac:dyDescent="0.25">
      <c r="A261" s="137"/>
      <c r="B261" s="138"/>
      <c r="C261" s="138"/>
      <c r="D261" s="138"/>
      <c r="E261" s="138" t="e">
        <f>VLOOKUP(D261,Basis!F:G,2,0)</f>
        <v>#N/A</v>
      </c>
      <c r="F261" s="138"/>
      <c r="G261" s="138"/>
      <c r="H261" s="138"/>
      <c r="I261" s="138"/>
      <c r="J261" s="139">
        <f t="shared" si="9"/>
        <v>0</v>
      </c>
      <c r="K261" s="139"/>
      <c r="L261" s="139">
        <f t="shared" si="8"/>
        <v>0</v>
      </c>
      <c r="M261" s="139"/>
      <c r="N261" s="139"/>
      <c r="O261" s="138"/>
    </row>
    <row r="262" spans="1:16" ht="15.75" hidden="1" x14ac:dyDescent="0.25">
      <c r="A262" s="137"/>
      <c r="B262" s="138"/>
      <c r="C262" s="138"/>
      <c r="D262" s="138"/>
      <c r="E262" s="138" t="e">
        <f>VLOOKUP(D262,Basis!F:G,2,0)</f>
        <v>#N/A</v>
      </c>
      <c r="F262" s="138"/>
      <c r="G262" s="138"/>
      <c r="H262" s="138"/>
      <c r="I262" s="138"/>
      <c r="J262" s="139">
        <f t="shared" si="9"/>
        <v>0</v>
      </c>
      <c r="K262" s="139"/>
      <c r="L262" s="139">
        <f t="shared" si="8"/>
        <v>0</v>
      </c>
      <c r="M262" s="139"/>
      <c r="N262" s="139"/>
      <c r="O262" s="138"/>
    </row>
    <row r="263" spans="1:16" ht="15.75" hidden="1" x14ac:dyDescent="0.25">
      <c r="A263" s="137"/>
      <c r="B263" s="138"/>
      <c r="C263" s="138"/>
      <c r="D263" s="138"/>
      <c r="E263" s="138" t="e">
        <f>VLOOKUP(D263,Basis!F:G,2,0)</f>
        <v>#N/A</v>
      </c>
      <c r="F263" s="138"/>
      <c r="G263" s="138"/>
      <c r="H263" s="138"/>
      <c r="I263" s="138"/>
      <c r="J263" s="139">
        <f t="shared" si="9"/>
        <v>0</v>
      </c>
      <c r="K263" s="139"/>
      <c r="L263" s="139">
        <f t="shared" si="8"/>
        <v>0</v>
      </c>
      <c r="M263" s="139"/>
      <c r="N263" s="139"/>
      <c r="O263" s="138"/>
    </row>
    <row r="264" spans="1:16" ht="15.75" hidden="1" x14ac:dyDescent="0.25">
      <c r="A264" s="140"/>
      <c r="B264" s="141"/>
      <c r="C264" s="141"/>
      <c r="D264" s="141"/>
      <c r="E264" s="141" t="e">
        <f>VLOOKUP(D264,Basis!F:G,2,0)</f>
        <v>#N/A</v>
      </c>
      <c r="F264" s="141"/>
      <c r="G264" s="141"/>
      <c r="H264" s="141"/>
      <c r="I264" s="141"/>
      <c r="J264" s="142">
        <f t="shared" si="9"/>
        <v>0</v>
      </c>
      <c r="K264" s="142"/>
      <c r="L264" s="142">
        <f t="shared" si="8"/>
        <v>0</v>
      </c>
      <c r="M264" s="142"/>
      <c r="N264" s="142"/>
      <c r="O264" s="141"/>
      <c r="P264" s="2"/>
    </row>
    <row r="265" spans="1:16" ht="15.75" hidden="1" x14ac:dyDescent="0.25">
      <c r="A265" s="140"/>
      <c r="B265" s="141"/>
      <c r="C265" s="141"/>
      <c r="D265" s="141"/>
      <c r="E265" s="141" t="e">
        <f>VLOOKUP(D265,Basis!F:G,2,0)</f>
        <v>#N/A</v>
      </c>
      <c r="F265" s="141"/>
      <c r="G265" s="141"/>
      <c r="H265" s="141"/>
      <c r="I265" s="141"/>
      <c r="J265" s="142">
        <f t="shared" si="9"/>
        <v>0</v>
      </c>
      <c r="K265" s="142"/>
      <c r="L265" s="142">
        <f t="shared" si="8"/>
        <v>0</v>
      </c>
      <c r="M265" s="142"/>
      <c r="N265" s="142"/>
      <c r="O265" s="141"/>
      <c r="P265" s="2"/>
    </row>
    <row r="266" spans="1:16" ht="15.75" hidden="1" x14ac:dyDescent="0.25">
      <c r="A266" s="140"/>
      <c r="B266" s="141"/>
      <c r="C266" s="141"/>
      <c r="D266" s="141"/>
      <c r="E266" s="141" t="e">
        <f>VLOOKUP(D266,Basis!F:G,2,0)</f>
        <v>#N/A</v>
      </c>
      <c r="F266" s="141"/>
      <c r="G266" s="141"/>
      <c r="H266" s="141"/>
      <c r="I266" s="141"/>
      <c r="J266" s="142">
        <f t="shared" si="9"/>
        <v>0</v>
      </c>
      <c r="K266" s="142"/>
      <c r="L266" s="142">
        <f t="shared" si="8"/>
        <v>0</v>
      </c>
      <c r="M266" s="142"/>
      <c r="N266" s="142"/>
      <c r="O266" s="141"/>
      <c r="P266" s="2"/>
    </row>
    <row r="267" spans="1:16" ht="15.75" hidden="1" x14ac:dyDescent="0.25">
      <c r="A267" s="140"/>
      <c r="B267" s="141"/>
      <c r="C267" s="141"/>
      <c r="D267" s="141"/>
      <c r="E267" s="141" t="e">
        <f>VLOOKUP(D267,Basis!F:G,2,0)</f>
        <v>#N/A</v>
      </c>
      <c r="F267" s="141"/>
      <c r="G267" s="141"/>
      <c r="H267" s="141"/>
      <c r="I267" s="141"/>
      <c r="J267" s="142">
        <f t="shared" si="9"/>
        <v>0</v>
      </c>
      <c r="K267" s="142"/>
      <c r="L267" s="142">
        <f t="shared" si="8"/>
        <v>0</v>
      </c>
      <c r="M267" s="142"/>
      <c r="N267" s="142"/>
      <c r="O267" s="141"/>
      <c r="P267" s="2"/>
    </row>
    <row r="268" spans="1:16" ht="15.75" hidden="1" x14ac:dyDescent="0.25">
      <c r="A268" s="140"/>
      <c r="B268" s="141"/>
      <c r="C268" s="141"/>
      <c r="D268" s="141"/>
      <c r="E268" s="141" t="e">
        <f>VLOOKUP(D268,Basis!F:G,2,0)</f>
        <v>#N/A</v>
      </c>
      <c r="F268" s="141"/>
      <c r="G268" s="141"/>
      <c r="H268" s="141"/>
      <c r="I268" s="141"/>
      <c r="J268" s="142">
        <f t="shared" si="9"/>
        <v>0</v>
      </c>
      <c r="K268" s="142"/>
      <c r="L268" s="142">
        <f t="shared" si="8"/>
        <v>0</v>
      </c>
      <c r="M268" s="142"/>
      <c r="N268" s="142"/>
      <c r="O268" s="141"/>
      <c r="P268" s="2"/>
    </row>
    <row r="269" spans="1:16" ht="15.75" hidden="1" x14ac:dyDescent="0.25">
      <c r="A269" s="140"/>
      <c r="B269" s="141"/>
      <c r="C269" s="141"/>
      <c r="D269" s="141"/>
      <c r="E269" s="141" t="e">
        <f>VLOOKUP(D269,Basis!F:G,2,0)</f>
        <v>#N/A</v>
      </c>
      <c r="F269" s="141"/>
      <c r="G269" s="141"/>
      <c r="H269" s="141"/>
      <c r="I269" s="141"/>
      <c r="J269" s="142">
        <f t="shared" ref="J269:J332" si="10">H269-I269</f>
        <v>0</v>
      </c>
      <c r="K269" s="142"/>
      <c r="L269" s="142">
        <f t="shared" si="8"/>
        <v>0</v>
      </c>
      <c r="M269" s="142"/>
      <c r="N269" s="142"/>
      <c r="O269" s="141"/>
      <c r="P269" s="2"/>
    </row>
    <row r="270" spans="1:16" ht="15.75" hidden="1" x14ac:dyDescent="0.25">
      <c r="A270" s="140"/>
      <c r="B270" s="141"/>
      <c r="C270" s="141"/>
      <c r="D270" s="141"/>
      <c r="E270" s="141" t="e">
        <f>VLOOKUP(D270,Basis!F:G,2,0)</f>
        <v>#N/A</v>
      </c>
      <c r="F270" s="141"/>
      <c r="G270" s="141"/>
      <c r="H270" s="141"/>
      <c r="I270" s="141"/>
      <c r="J270" s="142">
        <f t="shared" si="10"/>
        <v>0</v>
      </c>
      <c r="K270" s="142"/>
      <c r="L270" s="142">
        <f t="shared" si="8"/>
        <v>0</v>
      </c>
      <c r="M270" s="142"/>
      <c r="N270" s="142"/>
      <c r="O270" s="141"/>
      <c r="P270" s="2"/>
    </row>
    <row r="271" spans="1:16" ht="15.75" hidden="1" x14ac:dyDescent="0.25">
      <c r="A271" s="140"/>
      <c r="B271" s="141"/>
      <c r="C271" s="141"/>
      <c r="D271" s="141"/>
      <c r="E271" s="141" t="e">
        <f>VLOOKUP(D271,Basis!F:G,2,0)</f>
        <v>#N/A</v>
      </c>
      <c r="F271" s="141"/>
      <c r="G271" s="141"/>
      <c r="H271" s="141"/>
      <c r="I271" s="141"/>
      <c r="J271" s="142">
        <f t="shared" si="10"/>
        <v>0</v>
      </c>
      <c r="K271" s="142"/>
      <c r="L271" s="142">
        <f t="shared" si="8"/>
        <v>0</v>
      </c>
      <c r="M271" s="142"/>
      <c r="N271" s="142"/>
      <c r="O271" s="141"/>
      <c r="P271" s="2"/>
    </row>
    <row r="272" spans="1:16" ht="15.75" hidden="1" x14ac:dyDescent="0.25">
      <c r="A272" s="140"/>
      <c r="B272" s="141"/>
      <c r="C272" s="141"/>
      <c r="D272" s="141"/>
      <c r="E272" s="141" t="e">
        <f>VLOOKUP(D272,Basis!F:G,2,0)</f>
        <v>#N/A</v>
      </c>
      <c r="F272" s="141"/>
      <c r="G272" s="141"/>
      <c r="H272" s="141"/>
      <c r="I272" s="141"/>
      <c r="J272" s="142">
        <f t="shared" si="10"/>
        <v>0</v>
      </c>
      <c r="K272" s="142"/>
      <c r="L272" s="142">
        <f t="shared" ref="L272:L335" si="11">K272-M272</f>
        <v>0</v>
      </c>
      <c r="M272" s="142"/>
      <c r="N272" s="142"/>
      <c r="O272" s="141"/>
      <c r="P272" s="2"/>
    </row>
    <row r="273" spans="1:16" ht="15.75" hidden="1" x14ac:dyDescent="0.25">
      <c r="A273" s="140"/>
      <c r="B273" s="141"/>
      <c r="C273" s="141"/>
      <c r="D273" s="141"/>
      <c r="E273" s="141" t="e">
        <f>VLOOKUP(D273,Basis!F:G,2,0)</f>
        <v>#N/A</v>
      </c>
      <c r="F273" s="141"/>
      <c r="G273" s="141"/>
      <c r="H273" s="141"/>
      <c r="I273" s="141"/>
      <c r="J273" s="142">
        <f t="shared" si="10"/>
        <v>0</v>
      </c>
      <c r="K273" s="142"/>
      <c r="L273" s="142">
        <f t="shared" si="11"/>
        <v>0</v>
      </c>
      <c r="M273" s="142"/>
      <c r="N273" s="142"/>
      <c r="O273" s="141"/>
      <c r="P273" s="2"/>
    </row>
    <row r="274" spans="1:16" ht="15.75" hidden="1" x14ac:dyDescent="0.25">
      <c r="A274" s="140"/>
      <c r="B274" s="141"/>
      <c r="C274" s="141"/>
      <c r="D274" s="141"/>
      <c r="E274" s="141" t="e">
        <f>VLOOKUP(D274,Basis!F:G,2,0)</f>
        <v>#N/A</v>
      </c>
      <c r="F274" s="141"/>
      <c r="G274" s="141"/>
      <c r="H274" s="141"/>
      <c r="I274" s="141"/>
      <c r="J274" s="142">
        <f t="shared" si="10"/>
        <v>0</v>
      </c>
      <c r="K274" s="142"/>
      <c r="L274" s="142">
        <f t="shared" si="11"/>
        <v>0</v>
      </c>
      <c r="M274" s="142"/>
      <c r="N274" s="142"/>
      <c r="O274" s="141"/>
      <c r="P274" s="2"/>
    </row>
    <row r="275" spans="1:16" ht="15.75" hidden="1" x14ac:dyDescent="0.25">
      <c r="A275" s="140"/>
      <c r="B275" s="141"/>
      <c r="C275" s="141"/>
      <c r="D275" s="141"/>
      <c r="E275" s="141" t="e">
        <f>VLOOKUP(D275,Basis!F:G,2,0)</f>
        <v>#N/A</v>
      </c>
      <c r="F275" s="141"/>
      <c r="G275" s="141"/>
      <c r="H275" s="141"/>
      <c r="I275" s="141"/>
      <c r="J275" s="142">
        <f t="shared" si="10"/>
        <v>0</v>
      </c>
      <c r="K275" s="142"/>
      <c r="L275" s="142">
        <f t="shared" si="11"/>
        <v>0</v>
      </c>
      <c r="M275" s="142"/>
      <c r="N275" s="142"/>
      <c r="O275" s="141"/>
      <c r="P275" s="2"/>
    </row>
    <row r="276" spans="1:16" ht="15.75" hidden="1" x14ac:dyDescent="0.25">
      <c r="A276" s="140"/>
      <c r="B276" s="141"/>
      <c r="C276" s="141"/>
      <c r="D276" s="141"/>
      <c r="E276" s="141" t="e">
        <f>VLOOKUP(D276,Basis!F:G,2,0)</f>
        <v>#N/A</v>
      </c>
      <c r="F276" s="141"/>
      <c r="G276" s="141"/>
      <c r="H276" s="141"/>
      <c r="I276" s="141"/>
      <c r="J276" s="142">
        <f t="shared" si="10"/>
        <v>0</v>
      </c>
      <c r="K276" s="142"/>
      <c r="L276" s="142">
        <f t="shared" si="11"/>
        <v>0</v>
      </c>
      <c r="M276" s="142"/>
      <c r="N276" s="142"/>
      <c r="O276" s="141"/>
      <c r="P276" s="2"/>
    </row>
    <row r="277" spans="1:16" ht="15.75" hidden="1" x14ac:dyDescent="0.25">
      <c r="A277" s="140"/>
      <c r="B277" s="141"/>
      <c r="C277" s="141"/>
      <c r="D277" s="141"/>
      <c r="E277" s="141" t="e">
        <f>VLOOKUP(D277,Basis!F:G,2,0)</f>
        <v>#N/A</v>
      </c>
      <c r="F277" s="141"/>
      <c r="G277" s="141"/>
      <c r="H277" s="141"/>
      <c r="I277" s="141"/>
      <c r="J277" s="142">
        <f t="shared" si="10"/>
        <v>0</v>
      </c>
      <c r="K277" s="142"/>
      <c r="L277" s="142">
        <f t="shared" si="11"/>
        <v>0</v>
      </c>
      <c r="M277" s="142"/>
      <c r="N277" s="142"/>
      <c r="O277" s="141"/>
      <c r="P277" s="2"/>
    </row>
    <row r="278" spans="1:16" ht="15.75" hidden="1" x14ac:dyDescent="0.25">
      <c r="A278" s="140"/>
      <c r="B278" s="141"/>
      <c r="C278" s="141"/>
      <c r="D278" s="141"/>
      <c r="E278" s="141" t="e">
        <f>VLOOKUP(D278,Basis!F:G,2,0)</f>
        <v>#N/A</v>
      </c>
      <c r="F278" s="141"/>
      <c r="G278" s="141"/>
      <c r="H278" s="141"/>
      <c r="I278" s="141"/>
      <c r="J278" s="142">
        <f t="shared" si="10"/>
        <v>0</v>
      </c>
      <c r="K278" s="142"/>
      <c r="L278" s="142">
        <f t="shared" si="11"/>
        <v>0</v>
      </c>
      <c r="M278" s="142"/>
      <c r="N278" s="142"/>
      <c r="O278" s="141"/>
      <c r="P278" s="2"/>
    </row>
    <row r="279" spans="1:16" ht="15.75" hidden="1" x14ac:dyDescent="0.25">
      <c r="A279" s="140"/>
      <c r="B279" s="141"/>
      <c r="C279" s="141"/>
      <c r="D279" s="141"/>
      <c r="E279" s="141" t="e">
        <f>VLOOKUP(D279,Basis!F:G,2,0)</f>
        <v>#N/A</v>
      </c>
      <c r="F279" s="141"/>
      <c r="G279" s="141"/>
      <c r="H279" s="141"/>
      <c r="I279" s="141"/>
      <c r="J279" s="142">
        <f t="shared" si="10"/>
        <v>0</v>
      </c>
      <c r="K279" s="142"/>
      <c r="L279" s="142">
        <f t="shared" si="11"/>
        <v>0</v>
      </c>
      <c r="M279" s="142"/>
      <c r="N279" s="142"/>
      <c r="O279" s="141"/>
      <c r="P279" s="2"/>
    </row>
    <row r="280" spans="1:16" ht="15.75" hidden="1" x14ac:dyDescent="0.25">
      <c r="A280" s="140"/>
      <c r="B280" s="141"/>
      <c r="C280" s="141"/>
      <c r="D280" s="141"/>
      <c r="E280" s="141" t="e">
        <f>VLOOKUP(D280,Basis!F:G,2,0)</f>
        <v>#N/A</v>
      </c>
      <c r="F280" s="141"/>
      <c r="G280" s="141"/>
      <c r="H280" s="141"/>
      <c r="I280" s="141"/>
      <c r="J280" s="142">
        <f t="shared" si="10"/>
        <v>0</v>
      </c>
      <c r="K280" s="142"/>
      <c r="L280" s="142">
        <f t="shared" si="11"/>
        <v>0</v>
      </c>
      <c r="M280" s="142"/>
      <c r="N280" s="142"/>
      <c r="O280" s="141"/>
    </row>
    <row r="281" spans="1:16" ht="15.75" hidden="1" x14ac:dyDescent="0.25">
      <c r="A281" s="146"/>
      <c r="B281" s="147"/>
      <c r="C281" s="147"/>
      <c r="D281" s="147"/>
      <c r="E281" s="147" t="e">
        <f>VLOOKUP(D281,Basis!F:G,2,0)</f>
        <v>#N/A</v>
      </c>
      <c r="F281" s="147"/>
      <c r="G281" s="147"/>
      <c r="H281" s="147"/>
      <c r="I281" s="147"/>
      <c r="J281" s="148">
        <f t="shared" si="10"/>
        <v>0</v>
      </c>
      <c r="K281" s="148"/>
      <c r="L281" s="148">
        <f t="shared" si="11"/>
        <v>0</v>
      </c>
      <c r="M281" s="148"/>
      <c r="N281" s="148"/>
      <c r="O281" s="147"/>
    </row>
    <row r="282" spans="1:16" ht="15.75" hidden="1" x14ac:dyDescent="0.25">
      <c r="A282" s="146"/>
      <c r="B282" s="147"/>
      <c r="C282" s="147"/>
      <c r="D282" s="147"/>
      <c r="E282" s="147" t="e">
        <f>VLOOKUP(D282,Basis!F:G,2,0)</f>
        <v>#N/A</v>
      </c>
      <c r="F282" s="147"/>
      <c r="G282" s="147"/>
      <c r="H282" s="147"/>
      <c r="I282" s="147"/>
      <c r="J282" s="148">
        <f t="shared" si="10"/>
        <v>0</v>
      </c>
      <c r="K282" s="148"/>
      <c r="L282" s="148">
        <f t="shared" si="11"/>
        <v>0</v>
      </c>
      <c r="M282" s="148"/>
      <c r="N282" s="148"/>
      <c r="O282" s="147"/>
    </row>
    <row r="283" spans="1:16" ht="15.75" hidden="1" x14ac:dyDescent="0.25">
      <c r="A283" s="146"/>
      <c r="B283" s="147"/>
      <c r="C283" s="147"/>
      <c r="D283" s="147"/>
      <c r="E283" s="147" t="e">
        <f>VLOOKUP(D283,Basis!F:G,2,0)</f>
        <v>#N/A</v>
      </c>
      <c r="F283" s="147"/>
      <c r="G283" s="147"/>
      <c r="H283" s="147"/>
      <c r="I283" s="147"/>
      <c r="J283" s="148">
        <f t="shared" si="10"/>
        <v>0</v>
      </c>
      <c r="K283" s="148"/>
      <c r="L283" s="148">
        <f t="shared" si="11"/>
        <v>0</v>
      </c>
      <c r="M283" s="148"/>
      <c r="N283" s="148"/>
      <c r="O283" s="147"/>
    </row>
    <row r="284" spans="1:16" ht="15.75" hidden="1" x14ac:dyDescent="0.25">
      <c r="A284" s="137"/>
      <c r="B284" s="138"/>
      <c r="C284" s="138"/>
      <c r="D284" s="138"/>
      <c r="E284" s="138" t="e">
        <f>VLOOKUP(D284,Basis!F:G,2,0)</f>
        <v>#N/A</v>
      </c>
      <c r="F284" s="138"/>
      <c r="G284" s="138"/>
      <c r="H284" s="138"/>
      <c r="I284" s="138"/>
      <c r="J284" s="139">
        <f t="shared" si="10"/>
        <v>0</v>
      </c>
      <c r="K284" s="139"/>
      <c r="L284" s="139">
        <f t="shared" si="11"/>
        <v>0</v>
      </c>
      <c r="M284" s="139"/>
      <c r="N284" s="139"/>
      <c r="O284" s="138"/>
    </row>
    <row r="285" spans="1:16" ht="15.75" hidden="1" x14ac:dyDescent="0.25">
      <c r="A285" s="137"/>
      <c r="B285" s="138"/>
      <c r="C285" s="138"/>
      <c r="D285" s="138"/>
      <c r="E285" s="138" t="e">
        <f>VLOOKUP(D285,Basis!F:G,2,0)</f>
        <v>#N/A</v>
      </c>
      <c r="F285" s="138"/>
      <c r="G285" s="138"/>
      <c r="H285" s="138"/>
      <c r="I285" s="138"/>
      <c r="J285" s="139">
        <f t="shared" si="10"/>
        <v>0</v>
      </c>
      <c r="K285" s="139"/>
      <c r="L285" s="139">
        <f t="shared" si="11"/>
        <v>0</v>
      </c>
      <c r="M285" s="139"/>
      <c r="N285" s="139"/>
      <c r="O285" s="138"/>
    </row>
    <row r="286" spans="1:16" ht="15.75" hidden="1" x14ac:dyDescent="0.25">
      <c r="A286" s="137"/>
      <c r="B286" s="138"/>
      <c r="C286" s="138"/>
      <c r="D286" s="138"/>
      <c r="E286" s="138" t="e">
        <f>VLOOKUP(D286,Basis!F:G,2,0)</f>
        <v>#N/A</v>
      </c>
      <c r="F286" s="138"/>
      <c r="G286" s="138"/>
      <c r="H286" s="138"/>
      <c r="I286" s="138"/>
      <c r="J286" s="139">
        <f t="shared" si="10"/>
        <v>0</v>
      </c>
      <c r="K286" s="139"/>
      <c r="L286" s="139">
        <f t="shared" si="11"/>
        <v>0</v>
      </c>
      <c r="M286" s="139"/>
      <c r="N286" s="139"/>
      <c r="O286" s="138"/>
    </row>
    <row r="287" spans="1:16" ht="15.75" hidden="1" x14ac:dyDescent="0.25">
      <c r="A287" s="137"/>
      <c r="B287" s="138"/>
      <c r="C287" s="138"/>
      <c r="D287" s="138"/>
      <c r="E287" s="138" t="e">
        <f>VLOOKUP(D287,Basis!F:G,2,0)</f>
        <v>#N/A</v>
      </c>
      <c r="F287" s="138"/>
      <c r="G287" s="138"/>
      <c r="H287" s="138"/>
      <c r="I287" s="138"/>
      <c r="J287" s="139">
        <f t="shared" si="10"/>
        <v>0</v>
      </c>
      <c r="K287" s="139"/>
      <c r="L287" s="139">
        <f t="shared" si="11"/>
        <v>0</v>
      </c>
      <c r="M287" s="139"/>
      <c r="N287" s="139"/>
      <c r="O287" s="138"/>
    </row>
    <row r="288" spans="1:16" ht="15.75" hidden="1" x14ac:dyDescent="0.25">
      <c r="A288" s="146"/>
      <c r="B288" s="147"/>
      <c r="C288" s="147"/>
      <c r="D288" s="147"/>
      <c r="E288" s="147" t="e">
        <f>VLOOKUP(D288,Basis!F:G,2,0)</f>
        <v>#N/A</v>
      </c>
      <c r="F288" s="147"/>
      <c r="G288" s="147"/>
      <c r="H288" s="147"/>
      <c r="I288" s="147"/>
      <c r="J288" s="148">
        <f t="shared" si="10"/>
        <v>0</v>
      </c>
      <c r="K288" s="148"/>
      <c r="L288" s="148">
        <f t="shared" si="11"/>
        <v>0</v>
      </c>
      <c r="M288" s="148"/>
      <c r="N288" s="148"/>
      <c r="O288" s="147"/>
    </row>
    <row r="289" spans="1:17" ht="15.75" hidden="1" x14ac:dyDescent="0.25">
      <c r="A289" s="146"/>
      <c r="B289" s="147"/>
      <c r="C289" s="147"/>
      <c r="D289" s="147"/>
      <c r="E289" s="147" t="e">
        <f>VLOOKUP(D289,Basis!F:G,2,0)</f>
        <v>#N/A</v>
      </c>
      <c r="F289" s="147"/>
      <c r="G289" s="147"/>
      <c r="H289" s="147"/>
      <c r="I289" s="147"/>
      <c r="J289" s="148">
        <f t="shared" si="10"/>
        <v>0</v>
      </c>
      <c r="K289" s="148"/>
      <c r="L289" s="148">
        <f t="shared" si="11"/>
        <v>0</v>
      </c>
      <c r="M289" s="148"/>
      <c r="N289" s="148"/>
      <c r="O289" s="147"/>
    </row>
    <row r="290" spans="1:17" ht="15.75" hidden="1" x14ac:dyDescent="0.25">
      <c r="A290" s="146"/>
      <c r="B290" s="147"/>
      <c r="C290" s="147"/>
      <c r="D290" s="147"/>
      <c r="E290" s="147" t="e">
        <f>VLOOKUP(D290,Basis!F:G,2,0)</f>
        <v>#N/A</v>
      </c>
      <c r="F290" s="147"/>
      <c r="G290" s="147"/>
      <c r="H290" s="147"/>
      <c r="I290" s="147"/>
      <c r="J290" s="148">
        <f t="shared" si="10"/>
        <v>0</v>
      </c>
      <c r="K290" s="148"/>
      <c r="L290" s="148">
        <f t="shared" si="11"/>
        <v>0</v>
      </c>
      <c r="M290" s="148"/>
      <c r="N290" s="148"/>
      <c r="O290" s="147"/>
    </row>
    <row r="291" spans="1:17" ht="15.75" hidden="1" x14ac:dyDescent="0.25">
      <c r="A291" s="146"/>
      <c r="B291" s="147"/>
      <c r="C291" s="147"/>
      <c r="D291" s="147"/>
      <c r="E291" s="147" t="e">
        <f>VLOOKUP(D291,Basis!F:G,2,0)</f>
        <v>#N/A</v>
      </c>
      <c r="F291" s="147"/>
      <c r="G291" s="147"/>
      <c r="H291" s="147"/>
      <c r="I291" s="147"/>
      <c r="J291" s="148">
        <f t="shared" si="10"/>
        <v>0</v>
      </c>
      <c r="K291" s="148"/>
      <c r="L291" s="148">
        <f t="shared" si="11"/>
        <v>0</v>
      </c>
      <c r="M291" s="148"/>
      <c r="N291" s="148"/>
      <c r="O291" s="147"/>
    </row>
    <row r="292" spans="1:17" ht="15.75" hidden="1" x14ac:dyDescent="0.25">
      <c r="A292" s="137"/>
      <c r="B292" s="138"/>
      <c r="C292" s="138"/>
      <c r="D292" s="138"/>
      <c r="E292" s="138" t="e">
        <f>VLOOKUP(D292,Basis!F:G,2,0)</f>
        <v>#N/A</v>
      </c>
      <c r="F292" s="138"/>
      <c r="G292" s="138"/>
      <c r="H292" s="138"/>
      <c r="I292" s="138"/>
      <c r="J292" s="139">
        <f t="shared" si="10"/>
        <v>0</v>
      </c>
      <c r="K292" s="139"/>
      <c r="L292" s="139">
        <f t="shared" si="11"/>
        <v>0</v>
      </c>
      <c r="M292" s="139"/>
      <c r="N292" s="139"/>
      <c r="O292" s="138"/>
      <c r="P292" s="149"/>
    </row>
    <row r="293" spans="1:17" ht="15.75" hidden="1" x14ac:dyDescent="0.25">
      <c r="A293" s="137"/>
      <c r="B293" s="138"/>
      <c r="C293" s="138"/>
      <c r="D293" s="138"/>
      <c r="E293" s="138" t="e">
        <f>VLOOKUP(D293,Basis!F:G,2,0)</f>
        <v>#N/A</v>
      </c>
      <c r="F293" s="138"/>
      <c r="G293" s="138"/>
      <c r="H293" s="138"/>
      <c r="I293" s="138"/>
      <c r="J293" s="139">
        <f t="shared" si="10"/>
        <v>0</v>
      </c>
      <c r="K293" s="139"/>
      <c r="L293" s="139">
        <f t="shared" si="11"/>
        <v>0</v>
      </c>
      <c r="M293" s="139"/>
      <c r="N293" s="139"/>
      <c r="O293" s="138"/>
      <c r="P293" s="149"/>
    </row>
    <row r="294" spans="1:17" ht="15.75" hidden="1" x14ac:dyDescent="0.25">
      <c r="A294" s="137"/>
      <c r="B294" s="138"/>
      <c r="C294" s="138"/>
      <c r="D294" s="138"/>
      <c r="E294" s="138" t="e">
        <f>VLOOKUP(D294,Basis!F:G,2,0)</f>
        <v>#N/A</v>
      </c>
      <c r="F294" s="138"/>
      <c r="G294" s="138"/>
      <c r="H294" s="138"/>
      <c r="I294" s="138"/>
      <c r="J294" s="139">
        <f t="shared" si="10"/>
        <v>0</v>
      </c>
      <c r="K294" s="139"/>
      <c r="L294" s="139">
        <f t="shared" si="11"/>
        <v>0</v>
      </c>
      <c r="M294" s="139"/>
      <c r="N294" s="139"/>
      <c r="O294" s="138"/>
      <c r="P294" s="149"/>
    </row>
    <row r="295" spans="1:17" ht="15.75" hidden="1" x14ac:dyDescent="0.25">
      <c r="A295" s="146"/>
      <c r="B295" s="147"/>
      <c r="C295" s="147"/>
      <c r="D295" s="147"/>
      <c r="E295" s="147" t="e">
        <f>VLOOKUP(D295,Basis!F:G,2,0)</f>
        <v>#N/A</v>
      </c>
      <c r="F295" s="147"/>
      <c r="G295" s="147"/>
      <c r="H295" s="147"/>
      <c r="I295" s="147"/>
      <c r="J295" s="148">
        <f t="shared" si="10"/>
        <v>0</v>
      </c>
      <c r="K295" s="148"/>
      <c r="L295" s="148">
        <f t="shared" si="11"/>
        <v>0</v>
      </c>
      <c r="M295" s="148"/>
      <c r="N295" s="148"/>
      <c r="O295" s="147"/>
    </row>
    <row r="296" spans="1:17" ht="15.75" hidden="1" x14ac:dyDescent="0.25">
      <c r="A296" s="146"/>
      <c r="B296" s="147"/>
      <c r="C296" s="147"/>
      <c r="D296" s="147"/>
      <c r="E296" s="147" t="e">
        <f>VLOOKUP(D296,Basis!F:G,2,0)</f>
        <v>#N/A</v>
      </c>
      <c r="F296" s="147"/>
      <c r="G296" s="147"/>
      <c r="H296" s="147"/>
      <c r="I296" s="147"/>
      <c r="J296" s="148">
        <f t="shared" si="10"/>
        <v>0</v>
      </c>
      <c r="K296" s="148"/>
      <c r="L296" s="148">
        <f t="shared" si="11"/>
        <v>0</v>
      </c>
      <c r="M296" s="148"/>
      <c r="N296" s="148"/>
      <c r="O296" s="147"/>
    </row>
    <row r="297" spans="1:17" ht="15.75" hidden="1" x14ac:dyDescent="0.25">
      <c r="A297" s="137"/>
      <c r="B297" s="138"/>
      <c r="C297" s="138"/>
      <c r="D297" s="138"/>
      <c r="E297" s="138" t="e">
        <f>VLOOKUP(D297,Basis!F:G,2,0)</f>
        <v>#N/A</v>
      </c>
      <c r="F297" s="138"/>
      <c r="G297" s="138"/>
      <c r="H297" s="138"/>
      <c r="I297" s="138"/>
      <c r="J297" s="139">
        <f t="shared" si="10"/>
        <v>0</v>
      </c>
      <c r="K297" s="139"/>
      <c r="L297" s="139">
        <f t="shared" si="11"/>
        <v>0</v>
      </c>
      <c r="M297" s="139"/>
      <c r="N297" s="139"/>
      <c r="O297" s="138"/>
      <c r="P297" s="149"/>
    </row>
    <row r="298" spans="1:17" ht="15.75" hidden="1" x14ac:dyDescent="0.25">
      <c r="A298" s="137"/>
      <c r="B298" s="138"/>
      <c r="C298" s="138"/>
      <c r="D298" s="138"/>
      <c r="E298" s="138" t="e">
        <f>VLOOKUP(D298,Basis!F:G,2,0)</f>
        <v>#N/A</v>
      </c>
      <c r="F298" s="138"/>
      <c r="G298" s="138"/>
      <c r="H298" s="138"/>
      <c r="I298" s="138"/>
      <c r="J298" s="139">
        <f t="shared" si="10"/>
        <v>0</v>
      </c>
      <c r="K298" s="139"/>
      <c r="L298" s="139">
        <f t="shared" si="11"/>
        <v>0</v>
      </c>
      <c r="M298" s="139"/>
      <c r="N298" s="139"/>
      <c r="O298" s="138"/>
      <c r="P298" s="149"/>
    </row>
    <row r="299" spans="1:17" ht="15.75" hidden="1" x14ac:dyDescent="0.25">
      <c r="A299" s="137"/>
      <c r="B299" s="138"/>
      <c r="C299" s="138"/>
      <c r="D299" s="138"/>
      <c r="E299" s="138" t="e">
        <f>VLOOKUP(D299,Basis!F:G,2,0)</f>
        <v>#N/A</v>
      </c>
      <c r="F299" s="138"/>
      <c r="G299" s="138"/>
      <c r="H299" s="138"/>
      <c r="I299" s="138"/>
      <c r="J299" s="139">
        <f t="shared" si="10"/>
        <v>0</v>
      </c>
      <c r="K299" s="139"/>
      <c r="L299" s="139">
        <f t="shared" si="11"/>
        <v>0</v>
      </c>
      <c r="M299" s="139"/>
      <c r="N299" s="139"/>
      <c r="O299" s="138"/>
      <c r="P299" s="149"/>
    </row>
    <row r="300" spans="1:17" ht="15.75" hidden="1" x14ac:dyDescent="0.25">
      <c r="A300" s="137"/>
      <c r="B300" s="138"/>
      <c r="C300" s="138"/>
      <c r="D300" s="138"/>
      <c r="E300" s="138" t="e">
        <f>VLOOKUP(D300,Basis!F:G,2,0)</f>
        <v>#N/A</v>
      </c>
      <c r="F300" s="138"/>
      <c r="G300" s="138"/>
      <c r="H300" s="138"/>
      <c r="I300" s="138"/>
      <c r="J300" s="139">
        <f t="shared" si="10"/>
        <v>0</v>
      </c>
      <c r="K300" s="139"/>
      <c r="L300" s="139">
        <f t="shared" si="11"/>
        <v>0</v>
      </c>
      <c r="M300" s="139"/>
      <c r="N300" s="139"/>
      <c r="O300" s="138"/>
      <c r="P300" s="149"/>
    </row>
    <row r="301" spans="1:17" ht="15.75" hidden="1" x14ac:dyDescent="0.25">
      <c r="A301" s="143"/>
      <c r="B301" s="144"/>
      <c r="C301" s="144"/>
      <c r="D301" s="144"/>
      <c r="E301" s="144" t="e">
        <f>VLOOKUP(D301,Basis!F:G,2,0)</f>
        <v>#N/A</v>
      </c>
      <c r="F301" s="144"/>
      <c r="G301" s="144"/>
      <c r="H301" s="144"/>
      <c r="I301" s="144"/>
      <c r="J301" s="145">
        <f t="shared" si="10"/>
        <v>0</v>
      </c>
      <c r="K301" s="145"/>
      <c r="L301" s="145">
        <f t="shared" si="11"/>
        <v>0</v>
      </c>
      <c r="M301" s="145"/>
      <c r="N301" s="145"/>
      <c r="O301" s="144"/>
      <c r="P301" s="150"/>
      <c r="Q301" s="150"/>
    </row>
    <row r="302" spans="1:17" ht="15.75" hidden="1" x14ac:dyDescent="0.25">
      <c r="A302" s="143"/>
      <c r="B302" s="144"/>
      <c r="C302" s="144"/>
      <c r="D302" s="144"/>
      <c r="E302" s="144" t="e">
        <f>VLOOKUP(D302,Basis!F:G,2,0)</f>
        <v>#N/A</v>
      </c>
      <c r="F302" s="144"/>
      <c r="G302" s="144"/>
      <c r="H302" s="144"/>
      <c r="I302" s="144"/>
      <c r="J302" s="145">
        <f t="shared" si="10"/>
        <v>0</v>
      </c>
      <c r="K302" s="145"/>
      <c r="L302" s="145">
        <f t="shared" si="11"/>
        <v>0</v>
      </c>
      <c r="M302" s="145"/>
      <c r="N302" s="145"/>
      <c r="O302" s="144"/>
      <c r="P302" s="150"/>
      <c r="Q302" s="150"/>
    </row>
    <row r="303" spans="1:17" ht="15.75" hidden="1" x14ac:dyDescent="0.25">
      <c r="A303" s="143"/>
      <c r="B303" s="144"/>
      <c r="C303" s="144"/>
      <c r="D303" s="144"/>
      <c r="E303" s="144" t="e">
        <f>VLOOKUP(D303,Basis!F:G,2,0)</f>
        <v>#N/A</v>
      </c>
      <c r="F303" s="144"/>
      <c r="G303" s="144"/>
      <c r="H303" s="144"/>
      <c r="I303" s="144"/>
      <c r="J303" s="145">
        <f t="shared" si="10"/>
        <v>0</v>
      </c>
      <c r="K303" s="145"/>
      <c r="L303" s="145">
        <f t="shared" si="11"/>
        <v>0</v>
      </c>
      <c r="M303" s="145"/>
      <c r="N303" s="145"/>
      <c r="O303" s="144"/>
      <c r="P303" s="150"/>
      <c r="Q303" s="150"/>
    </row>
    <row r="304" spans="1:17" ht="15.75" hidden="1" x14ac:dyDescent="0.25">
      <c r="A304" s="143"/>
      <c r="B304" s="144"/>
      <c r="C304" s="144"/>
      <c r="D304" s="144"/>
      <c r="E304" s="144" t="e">
        <f>VLOOKUP(D304,Basis!F:G,2,0)</f>
        <v>#N/A</v>
      </c>
      <c r="F304" s="144"/>
      <c r="G304" s="144"/>
      <c r="H304" s="144"/>
      <c r="I304" s="144"/>
      <c r="J304" s="145">
        <f t="shared" si="10"/>
        <v>0</v>
      </c>
      <c r="K304" s="145"/>
      <c r="L304" s="145">
        <f t="shared" si="11"/>
        <v>0</v>
      </c>
      <c r="M304" s="145"/>
      <c r="N304" s="145"/>
      <c r="O304" s="144"/>
      <c r="P304" s="150"/>
      <c r="Q304" s="150"/>
    </row>
    <row r="305" spans="1:18" ht="15.75" hidden="1" x14ac:dyDescent="0.25">
      <c r="A305" s="137"/>
      <c r="B305" s="138"/>
      <c r="C305" s="138"/>
      <c r="D305" s="138"/>
      <c r="E305" s="138" t="e">
        <f>VLOOKUP(D305,Basis!F:G,2,0)</f>
        <v>#N/A</v>
      </c>
      <c r="F305" s="138"/>
      <c r="G305" s="138"/>
      <c r="H305" s="138"/>
      <c r="I305" s="138"/>
      <c r="J305" s="139">
        <f t="shared" si="10"/>
        <v>0</v>
      </c>
      <c r="K305" s="139"/>
      <c r="L305" s="139">
        <f t="shared" si="11"/>
        <v>0</v>
      </c>
      <c r="M305" s="139"/>
      <c r="N305" s="139"/>
      <c r="O305" s="138"/>
    </row>
    <row r="306" spans="1:18" ht="15.75" hidden="1" x14ac:dyDescent="0.25">
      <c r="A306" s="137"/>
      <c r="B306" s="138"/>
      <c r="C306" s="138"/>
      <c r="D306" s="138"/>
      <c r="E306" s="138" t="e">
        <f>VLOOKUP(D306,Basis!F:G,2,0)</f>
        <v>#N/A</v>
      </c>
      <c r="F306" s="138"/>
      <c r="G306" s="138"/>
      <c r="H306" s="138"/>
      <c r="I306" s="138"/>
      <c r="J306" s="139">
        <f t="shared" si="10"/>
        <v>0</v>
      </c>
      <c r="K306" s="139"/>
      <c r="L306" s="139">
        <f t="shared" si="11"/>
        <v>0</v>
      </c>
      <c r="M306" s="139"/>
      <c r="N306" s="139"/>
      <c r="O306" s="138"/>
    </row>
    <row r="307" spans="1:18" ht="15.75" hidden="1" x14ac:dyDescent="0.25">
      <c r="A307" s="137"/>
      <c r="B307" s="138"/>
      <c r="C307" s="138"/>
      <c r="D307" s="138"/>
      <c r="E307" s="138" t="e">
        <f>VLOOKUP(D307,Basis!F:G,2,0)</f>
        <v>#N/A</v>
      </c>
      <c r="F307" s="138"/>
      <c r="G307" s="138"/>
      <c r="H307" s="138"/>
      <c r="I307" s="138"/>
      <c r="J307" s="139">
        <f t="shared" si="10"/>
        <v>0</v>
      </c>
      <c r="K307" s="139"/>
      <c r="L307" s="139">
        <f t="shared" si="11"/>
        <v>0</v>
      </c>
      <c r="M307" s="139"/>
      <c r="N307" s="139"/>
      <c r="O307" s="138"/>
    </row>
    <row r="308" spans="1:18" ht="15.75" hidden="1" x14ac:dyDescent="0.25">
      <c r="A308" s="137"/>
      <c r="B308" s="138"/>
      <c r="C308" s="138"/>
      <c r="D308" s="138"/>
      <c r="E308" s="138" t="e">
        <f>VLOOKUP(D308,Basis!F:G,2,0)</f>
        <v>#N/A</v>
      </c>
      <c r="F308" s="138"/>
      <c r="G308" s="138"/>
      <c r="H308" s="138"/>
      <c r="I308" s="138"/>
      <c r="J308" s="139">
        <f t="shared" si="10"/>
        <v>0</v>
      </c>
      <c r="K308" s="139"/>
      <c r="L308" s="139">
        <f t="shared" si="11"/>
        <v>0</v>
      </c>
      <c r="M308" s="139"/>
      <c r="N308" s="139"/>
      <c r="O308" s="138"/>
    </row>
    <row r="309" spans="1:18" ht="15.75" hidden="1" x14ac:dyDescent="0.25">
      <c r="A309" s="143"/>
      <c r="B309" s="144"/>
      <c r="C309" s="144"/>
      <c r="D309" s="144"/>
      <c r="E309" s="144" t="e">
        <f>VLOOKUP(D309,Basis!F:G,2,0)</f>
        <v>#N/A</v>
      </c>
      <c r="F309" s="144"/>
      <c r="G309" s="144"/>
      <c r="H309" s="144"/>
      <c r="I309" s="144"/>
      <c r="J309" s="145">
        <f t="shared" si="10"/>
        <v>0</v>
      </c>
      <c r="K309" s="145"/>
      <c r="L309" s="145">
        <f t="shared" si="11"/>
        <v>0</v>
      </c>
      <c r="M309" s="145"/>
      <c r="N309" s="145"/>
      <c r="O309" s="144"/>
    </row>
    <row r="310" spans="1:18" ht="15.75" hidden="1" x14ac:dyDescent="0.25">
      <c r="A310" s="143"/>
      <c r="B310" s="144"/>
      <c r="C310" s="144"/>
      <c r="D310" s="144"/>
      <c r="E310" s="144" t="e">
        <f>VLOOKUP(D310,Basis!F:G,2,0)</f>
        <v>#N/A</v>
      </c>
      <c r="F310" s="144"/>
      <c r="G310" s="144"/>
      <c r="H310" s="144"/>
      <c r="I310" s="144"/>
      <c r="J310" s="145">
        <f t="shared" si="10"/>
        <v>0</v>
      </c>
      <c r="K310" s="145"/>
      <c r="L310" s="145">
        <f t="shared" si="11"/>
        <v>0</v>
      </c>
      <c r="M310" s="145"/>
      <c r="N310" s="145"/>
      <c r="O310" s="144"/>
    </row>
    <row r="311" spans="1:18" ht="15.75" hidden="1" x14ac:dyDescent="0.25">
      <c r="A311" s="143"/>
      <c r="B311" s="144"/>
      <c r="C311" s="144"/>
      <c r="D311" s="144"/>
      <c r="E311" s="144" t="e">
        <f>VLOOKUP(D311,Basis!F:G,2,0)</f>
        <v>#N/A</v>
      </c>
      <c r="F311" s="144"/>
      <c r="G311" s="144"/>
      <c r="H311" s="144"/>
      <c r="I311" s="144"/>
      <c r="J311" s="145">
        <f t="shared" si="10"/>
        <v>0</v>
      </c>
      <c r="K311" s="145"/>
      <c r="L311" s="145">
        <f t="shared" si="11"/>
        <v>0</v>
      </c>
      <c r="M311" s="145"/>
      <c r="N311" s="145"/>
      <c r="O311" s="144"/>
    </row>
    <row r="312" spans="1:18" ht="15.75" hidden="1" x14ac:dyDescent="0.25">
      <c r="A312" s="143"/>
      <c r="B312" s="144"/>
      <c r="C312" s="144"/>
      <c r="D312" s="144"/>
      <c r="E312" s="144" t="e">
        <f>VLOOKUP(D312,Basis!F:G,2,0)</f>
        <v>#N/A</v>
      </c>
      <c r="F312" s="144"/>
      <c r="G312" s="144"/>
      <c r="H312" s="144"/>
      <c r="I312" s="144"/>
      <c r="J312" s="145">
        <f t="shared" si="10"/>
        <v>0</v>
      </c>
      <c r="K312" s="145"/>
      <c r="L312" s="145">
        <f t="shared" si="11"/>
        <v>0</v>
      </c>
      <c r="M312" s="145"/>
      <c r="N312" s="145"/>
      <c r="O312" s="144"/>
    </row>
    <row r="313" spans="1:18" ht="15.75" hidden="1" x14ac:dyDescent="0.25">
      <c r="A313" s="137"/>
      <c r="B313" s="138"/>
      <c r="C313" s="138"/>
      <c r="D313" s="138"/>
      <c r="E313" s="138" t="e">
        <f>VLOOKUP(D313,Basis!F:G,2,0)</f>
        <v>#N/A</v>
      </c>
      <c r="F313" s="138"/>
      <c r="G313" s="138"/>
      <c r="H313" s="138"/>
      <c r="I313" s="138"/>
      <c r="J313" s="139">
        <f t="shared" si="10"/>
        <v>0</v>
      </c>
      <c r="K313" s="139"/>
      <c r="L313" s="139">
        <f t="shared" si="11"/>
        <v>0</v>
      </c>
      <c r="M313" s="139"/>
      <c r="N313" s="139"/>
      <c r="O313" s="138"/>
      <c r="P313" s="149"/>
      <c r="Q313" s="149"/>
      <c r="R313" s="149"/>
    </row>
    <row r="314" spans="1:18" ht="15.75" hidden="1" x14ac:dyDescent="0.25">
      <c r="A314" s="137"/>
      <c r="B314" s="138"/>
      <c r="C314" s="138"/>
      <c r="D314" s="138"/>
      <c r="E314" s="138" t="e">
        <f>VLOOKUP(D314,Basis!F:G,2,0)</f>
        <v>#N/A</v>
      </c>
      <c r="F314" s="138"/>
      <c r="G314" s="138"/>
      <c r="H314" s="138"/>
      <c r="I314" s="138"/>
      <c r="J314" s="139">
        <f t="shared" si="10"/>
        <v>0</v>
      </c>
      <c r="K314" s="139"/>
      <c r="L314" s="139">
        <f t="shared" si="11"/>
        <v>0</v>
      </c>
      <c r="M314" s="139"/>
      <c r="N314" s="139"/>
      <c r="O314" s="138"/>
      <c r="P314" s="149"/>
      <c r="Q314" s="149"/>
      <c r="R314" s="149"/>
    </row>
    <row r="315" spans="1:18" ht="15.75" hidden="1" x14ac:dyDescent="0.25">
      <c r="A315" s="137"/>
      <c r="B315" s="138"/>
      <c r="C315" s="138"/>
      <c r="D315" s="138"/>
      <c r="E315" s="138" t="e">
        <f>VLOOKUP(D315,Basis!F:G,2,0)</f>
        <v>#N/A</v>
      </c>
      <c r="F315" s="138"/>
      <c r="G315" s="138"/>
      <c r="H315" s="138"/>
      <c r="I315" s="138"/>
      <c r="J315" s="139">
        <f t="shared" si="10"/>
        <v>0</v>
      </c>
      <c r="K315" s="139"/>
      <c r="L315" s="139">
        <f t="shared" si="11"/>
        <v>0</v>
      </c>
      <c r="M315" s="139"/>
      <c r="N315" s="139"/>
      <c r="O315" s="138"/>
      <c r="P315" s="149"/>
      <c r="Q315" s="149"/>
      <c r="R315" s="149"/>
    </row>
    <row r="316" spans="1:18" ht="15.75" hidden="1" x14ac:dyDescent="0.25">
      <c r="A316" s="143"/>
      <c r="B316" s="144"/>
      <c r="C316" s="144"/>
      <c r="D316" s="144"/>
      <c r="E316" s="144" t="e">
        <f>VLOOKUP(D316,Basis!F:G,2,0)</f>
        <v>#N/A</v>
      </c>
      <c r="F316" s="144"/>
      <c r="G316" s="144"/>
      <c r="H316" s="144"/>
      <c r="I316" s="144"/>
      <c r="J316" s="145">
        <f t="shared" si="10"/>
        <v>0</v>
      </c>
      <c r="K316" s="145"/>
      <c r="L316" s="139">
        <f t="shared" si="11"/>
        <v>0</v>
      </c>
      <c r="M316" s="145"/>
      <c r="N316" s="145"/>
      <c r="O316" s="144"/>
      <c r="P316" s="149"/>
      <c r="Q316" s="149"/>
      <c r="R316" s="149"/>
    </row>
    <row r="317" spans="1:18" ht="15.75" hidden="1" x14ac:dyDescent="0.25">
      <c r="A317" s="143"/>
      <c r="B317" s="144"/>
      <c r="C317" s="144"/>
      <c r="D317" s="144"/>
      <c r="E317" s="144" t="e">
        <f>VLOOKUP(D317,Basis!F:G,2,0)</f>
        <v>#N/A</v>
      </c>
      <c r="F317" s="144"/>
      <c r="G317" s="144"/>
      <c r="H317" s="144"/>
      <c r="I317" s="144"/>
      <c r="J317" s="145">
        <f t="shared" si="10"/>
        <v>0</v>
      </c>
      <c r="K317" s="145"/>
      <c r="L317" s="139">
        <f t="shared" si="11"/>
        <v>0</v>
      </c>
      <c r="M317" s="145"/>
      <c r="N317" s="145"/>
      <c r="O317" s="144"/>
      <c r="P317" s="149"/>
      <c r="Q317" s="149"/>
      <c r="R317" s="149"/>
    </row>
    <row r="318" spans="1:18" ht="15.75" hidden="1" x14ac:dyDescent="0.25">
      <c r="A318" s="143"/>
      <c r="B318" s="144"/>
      <c r="C318" s="144"/>
      <c r="D318" s="144"/>
      <c r="E318" s="144" t="e">
        <f>VLOOKUP(D318,Basis!F:G,2,0)</f>
        <v>#N/A</v>
      </c>
      <c r="F318" s="144"/>
      <c r="G318" s="144"/>
      <c r="H318" s="144"/>
      <c r="I318" s="144"/>
      <c r="J318" s="145">
        <f t="shared" si="10"/>
        <v>0</v>
      </c>
      <c r="K318" s="145"/>
      <c r="L318" s="139">
        <f t="shared" si="11"/>
        <v>0</v>
      </c>
      <c r="M318" s="145"/>
      <c r="N318" s="145"/>
      <c r="O318" s="144"/>
    </row>
    <row r="319" spans="1:18" ht="15.75" hidden="1" x14ac:dyDescent="0.25">
      <c r="A319" s="143"/>
      <c r="B319" s="144"/>
      <c r="C319" s="144"/>
      <c r="D319" s="144"/>
      <c r="E319" s="144" t="e">
        <f>VLOOKUP(D319,Basis!F:G,2,0)</f>
        <v>#N/A</v>
      </c>
      <c r="F319" s="144"/>
      <c r="G319" s="144"/>
      <c r="H319" s="144"/>
      <c r="I319" s="144"/>
      <c r="J319" s="145">
        <f t="shared" si="10"/>
        <v>0</v>
      </c>
      <c r="K319" s="145"/>
      <c r="L319" s="139">
        <f t="shared" si="11"/>
        <v>0</v>
      </c>
      <c r="M319" s="145"/>
      <c r="N319" s="145"/>
      <c r="O319" s="144"/>
    </row>
    <row r="320" spans="1:18" ht="15.75" hidden="1" x14ac:dyDescent="0.25">
      <c r="A320" s="137"/>
      <c r="B320" s="138"/>
      <c r="C320" s="138"/>
      <c r="D320" s="138"/>
      <c r="E320" s="138" t="e">
        <f>VLOOKUP(D320,Basis!F:G,2,0)</f>
        <v>#N/A</v>
      </c>
      <c r="F320" s="138"/>
      <c r="G320" s="138"/>
      <c r="H320" s="138"/>
      <c r="I320" s="138"/>
      <c r="J320" s="139">
        <f t="shared" si="10"/>
        <v>0</v>
      </c>
      <c r="K320" s="139"/>
      <c r="L320" s="139">
        <f t="shared" si="11"/>
        <v>0</v>
      </c>
      <c r="M320" s="139"/>
      <c r="N320" s="139"/>
      <c r="O320" s="138"/>
    </row>
    <row r="321" spans="1:15" ht="15.75" hidden="1" x14ac:dyDescent="0.25">
      <c r="A321" s="137"/>
      <c r="B321" s="138"/>
      <c r="C321" s="138"/>
      <c r="D321" s="138"/>
      <c r="E321" s="138" t="e">
        <f>VLOOKUP(D321,Basis!F:G,2,0)</f>
        <v>#N/A</v>
      </c>
      <c r="F321" s="138"/>
      <c r="G321" s="138"/>
      <c r="H321" s="138"/>
      <c r="I321" s="138"/>
      <c r="J321" s="139">
        <f t="shared" si="10"/>
        <v>0</v>
      </c>
      <c r="K321" s="139"/>
      <c r="L321" s="139">
        <f t="shared" si="11"/>
        <v>0</v>
      </c>
      <c r="M321" s="139"/>
      <c r="N321" s="139"/>
      <c r="O321" s="138"/>
    </row>
    <row r="322" spans="1:15" ht="15.75" hidden="1" x14ac:dyDescent="0.25">
      <c r="A322" s="137"/>
      <c r="B322" s="138"/>
      <c r="C322" s="138"/>
      <c r="D322" s="138"/>
      <c r="E322" s="138" t="e">
        <f>VLOOKUP(D322,Basis!F:G,2,0)</f>
        <v>#N/A</v>
      </c>
      <c r="F322" s="138"/>
      <c r="G322" s="138"/>
      <c r="H322" s="138"/>
      <c r="I322" s="138"/>
      <c r="J322" s="139">
        <f t="shared" si="10"/>
        <v>0</v>
      </c>
      <c r="K322" s="139"/>
      <c r="L322" s="139">
        <f t="shared" si="11"/>
        <v>0</v>
      </c>
      <c r="M322" s="139"/>
      <c r="N322" s="139"/>
      <c r="O322" s="138"/>
    </row>
    <row r="323" spans="1:15" ht="15.75" hidden="1" x14ac:dyDescent="0.25">
      <c r="A323" s="143"/>
      <c r="B323" s="144"/>
      <c r="C323" s="144"/>
      <c r="D323" s="144"/>
      <c r="E323" s="144" t="e">
        <f>VLOOKUP(D323,Basis!F:G,2,0)</f>
        <v>#N/A</v>
      </c>
      <c r="F323" s="144"/>
      <c r="G323" s="144"/>
      <c r="H323" s="144"/>
      <c r="I323" s="144"/>
      <c r="J323" s="145">
        <f t="shared" si="10"/>
        <v>0</v>
      </c>
      <c r="K323" s="145"/>
      <c r="L323" s="139">
        <f t="shared" si="11"/>
        <v>0</v>
      </c>
      <c r="M323" s="145"/>
      <c r="N323" s="145"/>
      <c r="O323" s="144"/>
    </row>
    <row r="324" spans="1:15" ht="15.75" hidden="1" x14ac:dyDescent="0.25">
      <c r="A324" s="143"/>
      <c r="B324" s="144"/>
      <c r="C324" s="144"/>
      <c r="D324" s="144"/>
      <c r="E324" s="144" t="e">
        <f>VLOOKUP(D324,Basis!F:G,2,0)</f>
        <v>#N/A</v>
      </c>
      <c r="F324" s="144"/>
      <c r="G324" s="144"/>
      <c r="H324" s="144"/>
      <c r="I324" s="144"/>
      <c r="J324" s="145">
        <f t="shared" si="10"/>
        <v>0</v>
      </c>
      <c r="K324" s="145"/>
      <c r="L324" s="139">
        <f t="shared" si="11"/>
        <v>0</v>
      </c>
      <c r="M324" s="145"/>
      <c r="N324" s="145"/>
      <c r="O324" s="144"/>
    </row>
    <row r="325" spans="1:15" ht="15.75" hidden="1" x14ac:dyDescent="0.25">
      <c r="A325" s="143"/>
      <c r="B325" s="144"/>
      <c r="C325" s="144"/>
      <c r="D325" s="144"/>
      <c r="E325" s="144" t="e">
        <f>VLOOKUP(D325,Basis!F:G,2,0)</f>
        <v>#N/A</v>
      </c>
      <c r="F325" s="144"/>
      <c r="G325" s="144"/>
      <c r="H325" s="144"/>
      <c r="I325" s="144"/>
      <c r="J325" s="145">
        <f t="shared" si="10"/>
        <v>0</v>
      </c>
      <c r="K325" s="145"/>
      <c r="L325" s="139">
        <f t="shared" si="11"/>
        <v>0</v>
      </c>
      <c r="M325" s="145"/>
      <c r="N325" s="145"/>
      <c r="O325" s="144"/>
    </row>
    <row r="326" spans="1:15" ht="15.75" hidden="1" x14ac:dyDescent="0.25">
      <c r="A326" s="143"/>
      <c r="B326" s="144"/>
      <c r="C326" s="144"/>
      <c r="D326" s="144"/>
      <c r="E326" s="144" t="e">
        <f>VLOOKUP(D326,Basis!F:G,2,0)</f>
        <v>#N/A</v>
      </c>
      <c r="F326" s="144"/>
      <c r="G326" s="144"/>
      <c r="H326" s="144"/>
      <c r="I326" s="144"/>
      <c r="J326" s="145">
        <f t="shared" si="10"/>
        <v>0</v>
      </c>
      <c r="K326" s="145"/>
      <c r="L326" s="139">
        <f t="shared" si="11"/>
        <v>0</v>
      </c>
      <c r="M326" s="145"/>
      <c r="N326" s="145"/>
      <c r="O326" s="144"/>
    </row>
    <row r="327" spans="1:15" ht="15.75" hidden="1" x14ac:dyDescent="0.25">
      <c r="A327" s="143"/>
      <c r="B327" s="144"/>
      <c r="C327" s="144"/>
      <c r="D327" s="144"/>
      <c r="E327" s="144" t="e">
        <f>VLOOKUP(D327,Basis!F:G,2,0)</f>
        <v>#N/A</v>
      </c>
      <c r="F327" s="144"/>
      <c r="G327" s="144"/>
      <c r="H327" s="144"/>
      <c r="I327" s="144"/>
      <c r="J327" s="145">
        <f t="shared" si="10"/>
        <v>0</v>
      </c>
      <c r="K327" s="145"/>
      <c r="L327" s="139">
        <f t="shared" si="11"/>
        <v>0</v>
      </c>
      <c r="M327" s="145"/>
      <c r="N327" s="145"/>
      <c r="O327" s="144"/>
    </row>
    <row r="328" spans="1:15" ht="15.75" hidden="1" x14ac:dyDescent="0.25">
      <c r="A328" s="137"/>
      <c r="B328" s="138"/>
      <c r="C328" s="138"/>
      <c r="D328" s="138"/>
      <c r="E328" s="138" t="e">
        <f>VLOOKUP(D328,Basis!F:G,2,0)</f>
        <v>#N/A</v>
      </c>
      <c r="F328" s="138"/>
      <c r="G328" s="138"/>
      <c r="H328" s="138"/>
      <c r="I328" s="138"/>
      <c r="J328" s="139">
        <f t="shared" si="10"/>
        <v>0</v>
      </c>
      <c r="K328" s="139"/>
      <c r="L328" s="139">
        <f t="shared" si="11"/>
        <v>0</v>
      </c>
      <c r="M328" s="139"/>
      <c r="N328" s="139"/>
      <c r="O328" s="138"/>
    </row>
    <row r="329" spans="1:15" ht="15.75" hidden="1" x14ac:dyDescent="0.25">
      <c r="A329" s="137"/>
      <c r="B329" s="138"/>
      <c r="C329" s="138"/>
      <c r="D329" s="138"/>
      <c r="E329" s="138" t="e">
        <f>VLOOKUP(D329,Basis!F:G,2,0)</f>
        <v>#N/A</v>
      </c>
      <c r="F329" s="138"/>
      <c r="G329" s="138"/>
      <c r="H329" s="138"/>
      <c r="I329" s="138"/>
      <c r="J329" s="139">
        <f t="shared" si="10"/>
        <v>0</v>
      </c>
      <c r="K329" s="139"/>
      <c r="L329" s="139">
        <f t="shared" si="11"/>
        <v>0</v>
      </c>
      <c r="M329" s="139"/>
      <c r="N329" s="139"/>
      <c r="O329" s="138"/>
    </row>
    <row r="330" spans="1:15" ht="15.75" hidden="1" x14ac:dyDescent="0.25">
      <c r="A330" s="137"/>
      <c r="B330" s="138"/>
      <c r="C330" s="138"/>
      <c r="D330" s="138"/>
      <c r="E330" s="138" t="e">
        <f>VLOOKUP(D330,Basis!F:G,2,0)</f>
        <v>#N/A</v>
      </c>
      <c r="F330" s="138"/>
      <c r="G330" s="138"/>
      <c r="H330" s="138"/>
      <c r="I330" s="138"/>
      <c r="J330" s="139">
        <f t="shared" si="10"/>
        <v>0</v>
      </c>
      <c r="K330" s="139"/>
      <c r="L330" s="139">
        <f t="shared" si="11"/>
        <v>0</v>
      </c>
      <c r="M330" s="139"/>
      <c r="N330" s="139"/>
      <c r="O330" s="138"/>
    </row>
    <row r="331" spans="1:15" ht="15.75" hidden="1" x14ac:dyDescent="0.25">
      <c r="A331" s="137"/>
      <c r="B331" s="138"/>
      <c r="C331" s="138"/>
      <c r="D331" s="138"/>
      <c r="E331" s="138" t="e">
        <f>VLOOKUP(D331,Basis!F:G,2,0)</f>
        <v>#N/A</v>
      </c>
      <c r="F331" s="138"/>
      <c r="G331" s="138"/>
      <c r="H331" s="138"/>
      <c r="I331" s="138"/>
      <c r="J331" s="139">
        <f t="shared" si="10"/>
        <v>0</v>
      </c>
      <c r="K331" s="139"/>
      <c r="L331" s="139">
        <f t="shared" si="11"/>
        <v>0</v>
      </c>
      <c r="M331" s="139"/>
      <c r="N331" s="139"/>
      <c r="O331" s="138"/>
    </row>
    <row r="332" spans="1:15" ht="15.75" hidden="1" x14ac:dyDescent="0.25">
      <c r="A332" s="137"/>
      <c r="B332" s="138"/>
      <c r="C332" s="138"/>
      <c r="D332" s="138"/>
      <c r="E332" s="138" t="e">
        <f>VLOOKUP(D332,Basis!F:G,2,0)</f>
        <v>#N/A</v>
      </c>
      <c r="F332" s="138"/>
      <c r="G332" s="138"/>
      <c r="H332" s="138"/>
      <c r="I332" s="138"/>
      <c r="J332" s="139">
        <f t="shared" si="10"/>
        <v>0</v>
      </c>
      <c r="K332" s="139"/>
      <c r="L332" s="139">
        <f t="shared" si="11"/>
        <v>0</v>
      </c>
      <c r="M332" s="139"/>
      <c r="N332" s="139"/>
      <c r="O332" s="138"/>
    </row>
    <row r="333" spans="1:15" ht="15.75" hidden="1" x14ac:dyDescent="0.25">
      <c r="A333" s="140"/>
      <c r="B333" s="141"/>
      <c r="C333" s="141"/>
      <c r="D333" s="141"/>
      <c r="E333" s="141" t="e">
        <f>VLOOKUP(D333,Basis!F:G,2,0)</f>
        <v>#N/A</v>
      </c>
      <c r="F333" s="141"/>
      <c r="G333" s="141"/>
      <c r="H333" s="141"/>
      <c r="I333" s="141"/>
      <c r="J333" s="142">
        <f t="shared" ref="J333:J396" si="12">H333-I333</f>
        <v>0</v>
      </c>
      <c r="K333" s="142"/>
      <c r="L333" s="139">
        <f t="shared" si="11"/>
        <v>0</v>
      </c>
      <c r="M333" s="142"/>
      <c r="N333" s="142"/>
      <c r="O333" s="141"/>
    </row>
    <row r="334" spans="1:15" ht="15.75" hidden="1" x14ac:dyDescent="0.25">
      <c r="A334" s="140"/>
      <c r="B334" s="141"/>
      <c r="C334" s="141"/>
      <c r="D334" s="141"/>
      <c r="E334" s="141" t="e">
        <f>VLOOKUP(D334,Basis!F:G,2,0)</f>
        <v>#N/A</v>
      </c>
      <c r="F334" s="141"/>
      <c r="G334" s="141"/>
      <c r="H334" s="141"/>
      <c r="I334" s="141"/>
      <c r="J334" s="142">
        <f t="shared" si="12"/>
        <v>0</v>
      </c>
      <c r="K334" s="142"/>
      <c r="L334" s="139">
        <f t="shared" si="11"/>
        <v>0</v>
      </c>
      <c r="M334" s="142"/>
      <c r="N334" s="142"/>
      <c r="O334" s="141"/>
    </row>
    <row r="335" spans="1:15" ht="15.75" hidden="1" x14ac:dyDescent="0.25">
      <c r="A335" s="140"/>
      <c r="B335" s="141"/>
      <c r="C335" s="141"/>
      <c r="D335" s="141"/>
      <c r="E335" s="141" t="e">
        <f>VLOOKUP(D335,Basis!F:G,2,0)</f>
        <v>#N/A</v>
      </c>
      <c r="F335" s="141"/>
      <c r="G335" s="141"/>
      <c r="H335" s="141"/>
      <c r="I335" s="141"/>
      <c r="J335" s="142">
        <f t="shared" si="12"/>
        <v>0</v>
      </c>
      <c r="K335" s="142"/>
      <c r="L335" s="139">
        <f t="shared" si="11"/>
        <v>0</v>
      </c>
      <c r="M335" s="142"/>
      <c r="N335" s="142"/>
      <c r="O335" s="141"/>
    </row>
    <row r="336" spans="1:15" ht="15.75" hidden="1" x14ac:dyDescent="0.25">
      <c r="A336" s="140"/>
      <c r="B336" s="141"/>
      <c r="C336" s="141"/>
      <c r="D336" s="141"/>
      <c r="E336" s="141" t="e">
        <f>VLOOKUP(D336,Basis!F:G,2,0)</f>
        <v>#N/A</v>
      </c>
      <c r="F336" s="141"/>
      <c r="G336" s="141"/>
      <c r="H336" s="141"/>
      <c r="I336" s="141"/>
      <c r="J336" s="142">
        <f t="shared" si="12"/>
        <v>0</v>
      </c>
      <c r="K336" s="142"/>
      <c r="L336" s="139">
        <f t="shared" ref="L336:L377" si="13">K336-M336</f>
        <v>0</v>
      </c>
      <c r="M336" s="142"/>
      <c r="N336" s="142"/>
      <c r="O336" s="141"/>
    </row>
    <row r="337" spans="1:15" ht="15.75" hidden="1" x14ac:dyDescent="0.25">
      <c r="A337" s="140"/>
      <c r="B337" s="141"/>
      <c r="C337" s="141"/>
      <c r="D337" s="141"/>
      <c r="E337" s="141" t="e">
        <f>VLOOKUP(D337,Basis!F:G,2,0)</f>
        <v>#N/A</v>
      </c>
      <c r="F337" s="141"/>
      <c r="G337" s="141"/>
      <c r="H337" s="141"/>
      <c r="I337" s="141"/>
      <c r="J337" s="142">
        <f t="shared" si="12"/>
        <v>0</v>
      </c>
      <c r="K337" s="142"/>
      <c r="L337" s="139">
        <f t="shared" si="13"/>
        <v>0</v>
      </c>
      <c r="M337" s="142"/>
      <c r="N337" s="142"/>
      <c r="O337" s="141"/>
    </row>
    <row r="338" spans="1:15" ht="15.75" hidden="1" x14ac:dyDescent="0.25">
      <c r="A338" s="140"/>
      <c r="B338" s="141"/>
      <c r="C338" s="141"/>
      <c r="D338" s="141"/>
      <c r="E338" s="141" t="e">
        <f>VLOOKUP(D338,Basis!F:G,2,0)</f>
        <v>#N/A</v>
      </c>
      <c r="F338" s="141"/>
      <c r="G338" s="141"/>
      <c r="H338" s="141"/>
      <c r="I338" s="141"/>
      <c r="J338" s="142">
        <f t="shared" si="12"/>
        <v>0</v>
      </c>
      <c r="K338" s="142"/>
      <c r="L338" s="139">
        <f t="shared" si="13"/>
        <v>0</v>
      </c>
      <c r="M338" s="142"/>
      <c r="N338" s="142"/>
      <c r="O338" s="141"/>
    </row>
    <row r="339" spans="1:15" ht="15.75" hidden="1" x14ac:dyDescent="0.25">
      <c r="A339" s="140"/>
      <c r="B339" s="141"/>
      <c r="C339" s="141"/>
      <c r="D339" s="141"/>
      <c r="E339" s="141" t="e">
        <f>VLOOKUP(D339,Basis!F:G,2,0)</f>
        <v>#N/A</v>
      </c>
      <c r="F339" s="141"/>
      <c r="G339" s="141"/>
      <c r="H339" s="141"/>
      <c r="I339" s="141"/>
      <c r="J339" s="142">
        <f t="shared" si="12"/>
        <v>0</v>
      </c>
      <c r="K339" s="142"/>
      <c r="L339" s="139">
        <f t="shared" si="13"/>
        <v>0</v>
      </c>
      <c r="M339" s="142"/>
      <c r="N339" s="142"/>
      <c r="O339" s="141"/>
    </row>
    <row r="340" spans="1:15" ht="15.75" hidden="1" x14ac:dyDescent="0.25">
      <c r="A340" s="140"/>
      <c r="B340" s="141"/>
      <c r="C340" s="141"/>
      <c r="D340" s="141"/>
      <c r="E340" s="141" t="e">
        <f>VLOOKUP(D340,Basis!F:G,2,0)</f>
        <v>#N/A</v>
      </c>
      <c r="F340" s="141"/>
      <c r="G340" s="141"/>
      <c r="H340" s="141"/>
      <c r="I340" s="141"/>
      <c r="J340" s="142">
        <f t="shared" si="12"/>
        <v>0</v>
      </c>
      <c r="K340" s="142"/>
      <c r="L340" s="139">
        <f t="shared" si="13"/>
        <v>0</v>
      </c>
      <c r="M340" s="142"/>
      <c r="N340" s="142"/>
      <c r="O340" s="141"/>
    </row>
    <row r="341" spans="1:15" ht="15.75" hidden="1" x14ac:dyDescent="0.25">
      <c r="A341" s="140"/>
      <c r="B341" s="141"/>
      <c r="C341" s="141"/>
      <c r="D341" s="141"/>
      <c r="E341" s="141" t="e">
        <f>VLOOKUP(D341,Basis!F:G,2,0)</f>
        <v>#N/A</v>
      </c>
      <c r="F341" s="141"/>
      <c r="G341" s="141"/>
      <c r="H341" s="141"/>
      <c r="I341" s="141"/>
      <c r="J341" s="142">
        <f t="shared" si="12"/>
        <v>0</v>
      </c>
      <c r="K341" s="142"/>
      <c r="L341" s="139">
        <f t="shared" si="13"/>
        <v>0</v>
      </c>
      <c r="M341" s="142"/>
      <c r="N341" s="142"/>
      <c r="O341" s="141"/>
    </row>
    <row r="342" spans="1:15" ht="15.75" hidden="1" x14ac:dyDescent="0.25">
      <c r="A342" s="140"/>
      <c r="B342" s="141"/>
      <c r="C342" s="141"/>
      <c r="D342" s="141"/>
      <c r="E342" s="141" t="e">
        <f>VLOOKUP(D342,Basis!F:G,2,0)</f>
        <v>#N/A</v>
      </c>
      <c r="F342" s="141"/>
      <c r="G342" s="141"/>
      <c r="H342" s="141"/>
      <c r="I342" s="141"/>
      <c r="J342" s="142">
        <f t="shared" si="12"/>
        <v>0</v>
      </c>
      <c r="K342" s="142"/>
      <c r="L342" s="139">
        <f t="shared" si="13"/>
        <v>0</v>
      </c>
      <c r="M342" s="142"/>
      <c r="N342" s="142"/>
      <c r="O342" s="141"/>
    </row>
    <row r="343" spans="1:15" ht="15.75" hidden="1" x14ac:dyDescent="0.25">
      <c r="A343" s="140"/>
      <c r="B343" s="141"/>
      <c r="C343" s="141"/>
      <c r="D343" s="141"/>
      <c r="E343" s="141" t="e">
        <f>VLOOKUP(D343,Basis!F:G,2,0)</f>
        <v>#N/A</v>
      </c>
      <c r="F343" s="141"/>
      <c r="G343" s="141"/>
      <c r="H343" s="141"/>
      <c r="I343" s="141"/>
      <c r="J343" s="142">
        <f t="shared" si="12"/>
        <v>0</v>
      </c>
      <c r="K343" s="142"/>
      <c r="L343" s="139">
        <f t="shared" si="13"/>
        <v>0</v>
      </c>
      <c r="M343" s="142"/>
      <c r="N343" s="142"/>
      <c r="O343" s="141"/>
    </row>
    <row r="344" spans="1:15" ht="15.75" hidden="1" x14ac:dyDescent="0.25">
      <c r="A344" s="143"/>
      <c r="B344" s="144"/>
      <c r="C344" s="144"/>
      <c r="D344" s="144"/>
      <c r="E344" s="144" t="e">
        <f>VLOOKUP(D344,Basis!F:G,2,0)</f>
        <v>#N/A</v>
      </c>
      <c r="F344" s="144"/>
      <c r="G344" s="144"/>
      <c r="H344" s="144"/>
      <c r="I344" s="144"/>
      <c r="J344" s="145">
        <f t="shared" si="12"/>
        <v>0</v>
      </c>
      <c r="K344" s="145"/>
      <c r="L344" s="145">
        <f t="shared" si="13"/>
        <v>0</v>
      </c>
      <c r="M344" s="145"/>
      <c r="N344" s="145"/>
      <c r="O344" s="144"/>
    </row>
    <row r="345" spans="1:15" ht="15.75" hidden="1" x14ac:dyDescent="0.25">
      <c r="A345" s="143"/>
      <c r="B345" s="144"/>
      <c r="C345" s="144"/>
      <c r="D345" s="144"/>
      <c r="E345" s="144" t="e">
        <f>VLOOKUP(D345,Basis!F:G,2,0)</f>
        <v>#N/A</v>
      </c>
      <c r="F345" s="144"/>
      <c r="G345" s="144"/>
      <c r="H345" s="144"/>
      <c r="I345" s="144"/>
      <c r="J345" s="145">
        <f t="shared" si="12"/>
        <v>0</v>
      </c>
      <c r="K345" s="145"/>
      <c r="L345" s="145">
        <f t="shared" si="13"/>
        <v>0</v>
      </c>
      <c r="M345" s="145"/>
      <c r="N345" s="145"/>
      <c r="O345" s="144"/>
    </row>
    <row r="346" spans="1:15" ht="15.75" hidden="1" x14ac:dyDescent="0.25">
      <c r="A346" s="143"/>
      <c r="B346" s="144"/>
      <c r="C346" s="144"/>
      <c r="D346" s="144"/>
      <c r="E346" s="144" t="e">
        <f>VLOOKUP(D346,Basis!F:G,2,0)</f>
        <v>#N/A</v>
      </c>
      <c r="F346" s="144"/>
      <c r="G346" s="144"/>
      <c r="H346" s="144"/>
      <c r="I346" s="144"/>
      <c r="J346" s="145">
        <f t="shared" si="12"/>
        <v>0</v>
      </c>
      <c r="K346" s="145"/>
      <c r="L346" s="145">
        <f t="shared" si="13"/>
        <v>0</v>
      </c>
      <c r="M346" s="145"/>
      <c r="N346" s="145"/>
      <c r="O346" s="144"/>
    </row>
    <row r="347" spans="1:15" ht="15.75" hidden="1" x14ac:dyDescent="0.25">
      <c r="A347" s="143"/>
      <c r="B347" s="144"/>
      <c r="C347" s="144"/>
      <c r="D347" s="144"/>
      <c r="E347" s="144" t="e">
        <f>VLOOKUP(D347,Basis!F:G,2,0)</f>
        <v>#N/A</v>
      </c>
      <c r="F347" s="144"/>
      <c r="G347" s="144"/>
      <c r="H347" s="144"/>
      <c r="I347" s="144"/>
      <c r="J347" s="145">
        <f t="shared" si="12"/>
        <v>0</v>
      </c>
      <c r="K347" s="145"/>
      <c r="L347" s="145">
        <f t="shared" si="13"/>
        <v>0</v>
      </c>
      <c r="M347" s="145"/>
      <c r="N347" s="145"/>
      <c r="O347" s="144"/>
    </row>
    <row r="348" spans="1:15" ht="15.75" hidden="1" x14ac:dyDescent="0.25">
      <c r="A348" s="143"/>
      <c r="B348" s="144"/>
      <c r="C348" s="144"/>
      <c r="D348" s="144"/>
      <c r="E348" s="144" t="e">
        <f>VLOOKUP(D348,Basis!F:G,2,0)</f>
        <v>#N/A</v>
      </c>
      <c r="F348" s="144"/>
      <c r="G348" s="144"/>
      <c r="H348" s="144"/>
      <c r="I348" s="144"/>
      <c r="J348" s="145">
        <f t="shared" si="12"/>
        <v>0</v>
      </c>
      <c r="K348" s="145"/>
      <c r="L348" s="145">
        <f t="shared" si="13"/>
        <v>0</v>
      </c>
      <c r="M348" s="145"/>
      <c r="N348" s="145"/>
      <c r="O348" s="144"/>
    </row>
    <row r="349" spans="1:15" ht="15.75" hidden="1" x14ac:dyDescent="0.25">
      <c r="A349" s="137"/>
      <c r="B349" s="138"/>
      <c r="C349" s="138"/>
      <c r="D349" s="138"/>
      <c r="E349" s="138" t="e">
        <f>VLOOKUP(D349,Basis!F:G,2,0)</f>
        <v>#N/A</v>
      </c>
      <c r="F349" s="138"/>
      <c r="G349" s="138"/>
      <c r="H349" s="138"/>
      <c r="I349" s="138"/>
      <c r="J349" s="139">
        <f t="shared" si="12"/>
        <v>0</v>
      </c>
      <c r="K349" s="139"/>
      <c r="L349" s="139">
        <f t="shared" si="13"/>
        <v>0</v>
      </c>
      <c r="M349" s="139"/>
      <c r="N349" s="139"/>
      <c r="O349" s="138"/>
    </row>
    <row r="350" spans="1:15" ht="15.75" hidden="1" x14ac:dyDescent="0.25">
      <c r="A350" s="137"/>
      <c r="B350" s="138"/>
      <c r="C350" s="138"/>
      <c r="D350" s="138"/>
      <c r="E350" s="138" t="e">
        <f>VLOOKUP(D350,Basis!F:G,2,0)</f>
        <v>#N/A</v>
      </c>
      <c r="F350" s="138"/>
      <c r="G350" s="138"/>
      <c r="H350" s="138"/>
      <c r="I350" s="138"/>
      <c r="J350" s="139">
        <f t="shared" si="12"/>
        <v>0</v>
      </c>
      <c r="K350" s="139"/>
      <c r="L350" s="139">
        <f t="shared" si="13"/>
        <v>0</v>
      </c>
      <c r="M350" s="139"/>
      <c r="N350" s="139"/>
      <c r="O350" s="138"/>
    </row>
    <row r="351" spans="1:15" ht="15.75" hidden="1" x14ac:dyDescent="0.25">
      <c r="A351" s="137"/>
      <c r="B351" s="138"/>
      <c r="C351" s="138"/>
      <c r="D351" s="138"/>
      <c r="E351" s="138" t="e">
        <f>VLOOKUP(D351,Basis!F:G,2,0)</f>
        <v>#N/A</v>
      </c>
      <c r="F351" s="138"/>
      <c r="G351" s="138"/>
      <c r="H351" s="138"/>
      <c r="I351" s="138"/>
      <c r="J351" s="139">
        <f t="shared" si="12"/>
        <v>0</v>
      </c>
      <c r="K351" s="139"/>
      <c r="L351" s="139">
        <f t="shared" si="13"/>
        <v>0</v>
      </c>
      <c r="M351" s="139"/>
      <c r="N351" s="139"/>
      <c r="O351" s="138"/>
    </row>
    <row r="352" spans="1:15" ht="15.75" hidden="1" x14ac:dyDescent="0.25">
      <c r="A352" s="137"/>
      <c r="B352" s="138"/>
      <c r="C352" s="138"/>
      <c r="D352" s="138"/>
      <c r="E352" s="138" t="e">
        <f>VLOOKUP(D352,Basis!F:G,2,0)</f>
        <v>#N/A</v>
      </c>
      <c r="F352" s="138"/>
      <c r="G352" s="138"/>
      <c r="H352" s="138"/>
      <c r="I352" s="138"/>
      <c r="J352" s="139">
        <f t="shared" si="12"/>
        <v>0</v>
      </c>
      <c r="K352" s="139"/>
      <c r="L352" s="139">
        <f t="shared" si="13"/>
        <v>0</v>
      </c>
      <c r="M352" s="139"/>
      <c r="N352" s="139"/>
      <c r="O352" s="138"/>
    </row>
    <row r="353" spans="1:15" ht="15.75" hidden="1" x14ac:dyDescent="0.25">
      <c r="A353" s="137"/>
      <c r="B353" s="138"/>
      <c r="C353" s="138"/>
      <c r="D353" s="138"/>
      <c r="E353" s="138" t="e">
        <f>VLOOKUP(D353,Basis!F:G,2,0)</f>
        <v>#N/A</v>
      </c>
      <c r="F353" s="138"/>
      <c r="G353" s="138"/>
      <c r="H353" s="138"/>
      <c r="I353" s="138"/>
      <c r="J353" s="139">
        <f t="shared" si="12"/>
        <v>0</v>
      </c>
      <c r="K353" s="139"/>
      <c r="L353" s="139">
        <f t="shared" si="13"/>
        <v>0</v>
      </c>
      <c r="M353" s="139"/>
      <c r="N353" s="139"/>
      <c r="O353" s="138"/>
    </row>
    <row r="354" spans="1:15" ht="15.75" hidden="1" x14ac:dyDescent="0.25">
      <c r="A354" s="143"/>
      <c r="B354" s="144"/>
      <c r="C354" s="144"/>
      <c r="D354" s="144"/>
      <c r="E354" s="144" t="e">
        <f>VLOOKUP(D354,Basis!F:G,2,0)</f>
        <v>#N/A</v>
      </c>
      <c r="F354" s="144"/>
      <c r="G354" s="144"/>
      <c r="H354" s="144"/>
      <c r="I354" s="144"/>
      <c r="J354" s="145">
        <f t="shared" si="12"/>
        <v>0</v>
      </c>
      <c r="K354" s="145"/>
      <c r="L354" s="145">
        <f t="shared" si="13"/>
        <v>0</v>
      </c>
      <c r="M354" s="145"/>
      <c r="N354" s="145"/>
      <c r="O354" s="144"/>
    </row>
    <row r="355" spans="1:15" ht="15.75" hidden="1" x14ac:dyDescent="0.25">
      <c r="A355" s="143"/>
      <c r="B355" s="144"/>
      <c r="C355" s="144"/>
      <c r="D355" s="144"/>
      <c r="E355" s="144" t="e">
        <f>VLOOKUP(D355,Basis!F:G,2,0)</f>
        <v>#N/A</v>
      </c>
      <c r="F355" s="144"/>
      <c r="G355" s="144"/>
      <c r="H355" s="144"/>
      <c r="I355" s="144"/>
      <c r="J355" s="145">
        <f t="shared" si="12"/>
        <v>0</v>
      </c>
      <c r="K355" s="145"/>
      <c r="L355" s="145">
        <f t="shared" si="13"/>
        <v>0</v>
      </c>
      <c r="M355" s="145"/>
      <c r="N355" s="145"/>
      <c r="O355" s="144"/>
    </row>
    <row r="356" spans="1:15" ht="15.75" hidden="1" x14ac:dyDescent="0.25">
      <c r="A356" s="143"/>
      <c r="B356" s="144"/>
      <c r="C356" s="144"/>
      <c r="D356" s="144"/>
      <c r="E356" s="144" t="e">
        <f>VLOOKUP(D356,Basis!F:G,2,0)</f>
        <v>#N/A</v>
      </c>
      <c r="F356" s="144"/>
      <c r="G356" s="144"/>
      <c r="H356" s="144"/>
      <c r="I356" s="144"/>
      <c r="J356" s="145">
        <f t="shared" si="12"/>
        <v>0</v>
      </c>
      <c r="K356" s="145"/>
      <c r="L356" s="145">
        <f t="shared" si="13"/>
        <v>0</v>
      </c>
      <c r="M356" s="145"/>
      <c r="N356" s="145"/>
      <c r="O356" s="144"/>
    </row>
    <row r="357" spans="1:15" ht="15.75" hidden="1" x14ac:dyDescent="0.25">
      <c r="A357" s="137"/>
      <c r="B357" s="138"/>
      <c r="C357" s="138"/>
      <c r="D357" s="138"/>
      <c r="E357" s="138" t="e">
        <f>VLOOKUP(D357,Basis!F:G,2,0)</f>
        <v>#N/A</v>
      </c>
      <c r="F357" s="138"/>
      <c r="G357" s="138"/>
      <c r="H357" s="138"/>
      <c r="I357" s="138"/>
      <c r="J357" s="139">
        <f t="shared" si="12"/>
        <v>0</v>
      </c>
      <c r="K357" s="139"/>
      <c r="L357" s="139">
        <f t="shared" si="13"/>
        <v>0</v>
      </c>
      <c r="M357" s="139"/>
      <c r="N357" s="139"/>
      <c r="O357" s="138"/>
    </row>
    <row r="358" spans="1:15" ht="15.75" hidden="1" x14ac:dyDescent="0.25">
      <c r="A358" s="137"/>
      <c r="B358" s="138"/>
      <c r="C358" s="138"/>
      <c r="D358" s="138"/>
      <c r="E358" s="138" t="e">
        <f>VLOOKUP(D358,Basis!F:G,2,0)</f>
        <v>#N/A</v>
      </c>
      <c r="F358" s="138"/>
      <c r="G358" s="138"/>
      <c r="H358" s="138"/>
      <c r="I358" s="138"/>
      <c r="J358" s="139">
        <f t="shared" si="12"/>
        <v>0</v>
      </c>
      <c r="K358" s="139"/>
      <c r="L358" s="139">
        <f t="shared" si="13"/>
        <v>0</v>
      </c>
      <c r="M358" s="139"/>
      <c r="N358" s="139"/>
      <c r="O358" s="138"/>
    </row>
    <row r="359" spans="1:15" ht="15.75" hidden="1" x14ac:dyDescent="0.25">
      <c r="A359" s="146"/>
      <c r="B359" s="147"/>
      <c r="C359" s="147"/>
      <c r="D359" s="147"/>
      <c r="E359" s="147" t="e">
        <f>VLOOKUP(D359,Basis!F:G,2,0)</f>
        <v>#N/A</v>
      </c>
      <c r="F359" s="147"/>
      <c r="G359" s="147"/>
      <c r="H359" s="147"/>
      <c r="I359" s="147"/>
      <c r="J359" s="148">
        <f t="shared" si="12"/>
        <v>0</v>
      </c>
      <c r="K359" s="148"/>
      <c r="L359" s="148">
        <f t="shared" si="13"/>
        <v>0</v>
      </c>
      <c r="M359" s="148"/>
      <c r="N359" s="148"/>
      <c r="O359" s="147"/>
    </row>
    <row r="360" spans="1:15" ht="15.75" hidden="1" x14ac:dyDescent="0.25">
      <c r="A360" s="146"/>
      <c r="B360" s="147"/>
      <c r="C360" s="147"/>
      <c r="D360" s="147"/>
      <c r="E360" s="147" t="e">
        <f>VLOOKUP(D360,Basis!F:G,2,0)</f>
        <v>#N/A</v>
      </c>
      <c r="F360" s="147"/>
      <c r="G360" s="147"/>
      <c r="H360" s="147"/>
      <c r="I360" s="147"/>
      <c r="J360" s="148">
        <f t="shared" si="12"/>
        <v>0</v>
      </c>
      <c r="K360" s="148"/>
      <c r="L360" s="148">
        <f t="shared" si="13"/>
        <v>0</v>
      </c>
      <c r="M360" s="148"/>
      <c r="N360" s="148"/>
      <c r="O360" s="147"/>
    </row>
    <row r="361" spans="1:15" ht="15.75" hidden="1" x14ac:dyDescent="0.25">
      <c r="A361" s="137"/>
      <c r="B361" s="138"/>
      <c r="C361" s="138"/>
      <c r="D361" s="138"/>
      <c r="E361" s="138" t="e">
        <f>VLOOKUP(D361,Basis!F:G,2,0)</f>
        <v>#N/A</v>
      </c>
      <c r="F361" s="138"/>
      <c r="G361" s="138"/>
      <c r="H361" s="138"/>
      <c r="I361" s="138"/>
      <c r="J361" s="139">
        <f t="shared" si="12"/>
        <v>0</v>
      </c>
      <c r="K361" s="139"/>
      <c r="L361" s="139">
        <f t="shared" si="13"/>
        <v>0</v>
      </c>
      <c r="M361" s="139"/>
      <c r="N361" s="139"/>
      <c r="O361" s="138"/>
    </row>
    <row r="362" spans="1:15" ht="15.75" hidden="1" x14ac:dyDescent="0.25">
      <c r="A362" s="137"/>
      <c r="B362" s="138"/>
      <c r="C362" s="138"/>
      <c r="D362" s="138"/>
      <c r="E362" s="138" t="e">
        <f>VLOOKUP(D362,Basis!F:G,2,0)</f>
        <v>#N/A</v>
      </c>
      <c r="F362" s="138"/>
      <c r="G362" s="138"/>
      <c r="H362" s="138"/>
      <c r="I362" s="138"/>
      <c r="J362" s="139">
        <f t="shared" si="12"/>
        <v>0</v>
      </c>
      <c r="K362" s="139"/>
      <c r="L362" s="139">
        <f t="shared" si="13"/>
        <v>0</v>
      </c>
      <c r="M362" s="139"/>
      <c r="N362" s="139"/>
      <c r="O362" s="138"/>
    </row>
    <row r="363" spans="1:15" hidden="1" x14ac:dyDescent="0.25">
      <c r="A363" s="27"/>
      <c r="B363" s="27"/>
      <c r="C363" s="27"/>
      <c r="D363" s="27"/>
      <c r="E363" s="27" t="e">
        <f>VLOOKUP(D363,Basis!F:G,2,0)</f>
        <v>#N/A</v>
      </c>
      <c r="F363" s="27"/>
      <c r="G363" s="27"/>
      <c r="H363" s="27"/>
      <c r="I363" s="27"/>
      <c r="J363" s="28">
        <f t="shared" si="12"/>
        <v>0</v>
      </c>
      <c r="K363" s="28"/>
      <c r="L363" s="139">
        <f t="shared" si="13"/>
        <v>0</v>
      </c>
      <c r="M363" s="28"/>
      <c r="N363" s="28"/>
      <c r="O363" s="27"/>
    </row>
    <row r="364" spans="1:15" hidden="1" x14ac:dyDescent="0.25">
      <c r="A364" s="27"/>
      <c r="B364" s="27"/>
      <c r="C364" s="27"/>
      <c r="D364" s="27"/>
      <c r="E364" s="27" t="e">
        <f>VLOOKUP(D364,Basis!F:G,2,0)</f>
        <v>#N/A</v>
      </c>
      <c r="F364" s="27"/>
      <c r="G364" s="27"/>
      <c r="H364" s="27"/>
      <c r="I364" s="27"/>
      <c r="J364" s="28">
        <f t="shared" si="12"/>
        <v>0</v>
      </c>
      <c r="K364" s="28"/>
      <c r="L364" s="139">
        <f t="shared" si="13"/>
        <v>0</v>
      </c>
      <c r="M364" s="28"/>
      <c r="N364" s="28"/>
      <c r="O364" s="27"/>
    </row>
    <row r="365" spans="1:15" hidden="1" x14ac:dyDescent="0.25">
      <c r="A365" s="27"/>
      <c r="B365" s="27"/>
      <c r="C365" s="27"/>
      <c r="D365" s="27"/>
      <c r="E365" s="27" t="e">
        <f>VLOOKUP(D365,Basis!F:G,2,0)</f>
        <v>#N/A</v>
      </c>
      <c r="F365" s="27"/>
      <c r="G365" s="27"/>
      <c r="H365" s="27"/>
      <c r="I365" s="27"/>
      <c r="J365" s="28">
        <f t="shared" si="12"/>
        <v>0</v>
      </c>
      <c r="K365" s="28"/>
      <c r="L365" s="139">
        <f t="shared" si="13"/>
        <v>0</v>
      </c>
      <c r="M365" s="28"/>
      <c r="N365" s="28"/>
      <c r="O365" s="27"/>
    </row>
    <row r="366" spans="1:15" hidden="1" x14ac:dyDescent="0.25">
      <c r="A366" s="27"/>
      <c r="B366" s="27"/>
      <c r="C366" s="27"/>
      <c r="D366" s="27"/>
      <c r="E366" s="27" t="e">
        <f>VLOOKUP(D366,Basis!F:G,2,0)</f>
        <v>#N/A</v>
      </c>
      <c r="F366" s="27"/>
      <c r="G366" s="27"/>
      <c r="H366" s="27"/>
      <c r="I366" s="27"/>
      <c r="J366" s="28">
        <f t="shared" si="12"/>
        <v>0</v>
      </c>
      <c r="K366" s="28"/>
      <c r="L366" s="139">
        <f t="shared" si="13"/>
        <v>0</v>
      </c>
      <c r="M366" s="28"/>
      <c r="N366" s="28"/>
      <c r="O366" s="27"/>
    </row>
    <row r="367" spans="1:15" hidden="1" x14ac:dyDescent="0.25">
      <c r="A367" s="27"/>
      <c r="B367" s="27"/>
      <c r="C367" s="27"/>
      <c r="D367" s="27"/>
      <c r="E367" s="27" t="e">
        <f>VLOOKUP(D367,Basis!F:G,2,0)</f>
        <v>#N/A</v>
      </c>
      <c r="F367" s="27"/>
      <c r="G367" s="27"/>
      <c r="H367" s="27"/>
      <c r="I367" s="27"/>
      <c r="J367" s="28">
        <f t="shared" si="12"/>
        <v>0</v>
      </c>
      <c r="K367" s="28"/>
      <c r="L367" s="139">
        <f t="shared" si="13"/>
        <v>0</v>
      </c>
      <c r="M367" s="28"/>
      <c r="N367" s="28"/>
      <c r="O367" s="27"/>
    </row>
    <row r="368" spans="1:15" hidden="1" x14ac:dyDescent="0.25">
      <c r="A368" s="27"/>
      <c r="B368" s="27"/>
      <c r="C368" s="27"/>
      <c r="D368" s="27"/>
      <c r="E368" s="27" t="e">
        <f>VLOOKUP(D368,Basis!F:G,2,0)</f>
        <v>#N/A</v>
      </c>
      <c r="F368" s="27"/>
      <c r="G368" s="27"/>
      <c r="H368" s="27"/>
      <c r="I368" s="27"/>
      <c r="J368" s="28">
        <f t="shared" si="12"/>
        <v>0</v>
      </c>
      <c r="K368" s="28"/>
      <c r="L368" s="139">
        <f t="shared" si="13"/>
        <v>0</v>
      </c>
      <c r="M368" s="28"/>
      <c r="N368" s="28"/>
      <c r="O368" s="27"/>
    </row>
    <row r="369" spans="1:15" hidden="1" x14ac:dyDescent="0.25">
      <c r="A369" s="27"/>
      <c r="B369" s="27"/>
      <c r="C369" s="27"/>
      <c r="D369" s="27"/>
      <c r="E369" s="27" t="e">
        <f>VLOOKUP(D369,Basis!F:G,2,0)</f>
        <v>#N/A</v>
      </c>
      <c r="F369" s="27"/>
      <c r="G369" s="27"/>
      <c r="H369" s="27"/>
      <c r="I369" s="27"/>
      <c r="J369" s="28">
        <f t="shared" si="12"/>
        <v>0</v>
      </c>
      <c r="K369" s="28"/>
      <c r="L369" s="139">
        <f t="shared" si="13"/>
        <v>0</v>
      </c>
      <c r="M369" s="28"/>
      <c r="N369" s="28"/>
      <c r="O369" s="27"/>
    </row>
    <row r="370" spans="1:15" hidden="1" x14ac:dyDescent="0.25">
      <c r="A370" s="27"/>
      <c r="B370" s="27"/>
      <c r="C370" s="27"/>
      <c r="D370" s="27"/>
      <c r="E370" s="27" t="e">
        <f>VLOOKUP(D370,Basis!F:G,2,0)</f>
        <v>#N/A</v>
      </c>
      <c r="F370" s="27"/>
      <c r="G370" s="27"/>
      <c r="H370" s="27"/>
      <c r="I370" s="27"/>
      <c r="J370" s="28">
        <f t="shared" si="12"/>
        <v>0</v>
      </c>
      <c r="K370" s="28"/>
      <c r="L370" s="139">
        <f t="shared" si="13"/>
        <v>0</v>
      </c>
      <c r="M370" s="28"/>
      <c r="N370" s="28"/>
      <c r="O370" s="27"/>
    </row>
    <row r="371" spans="1:15" hidden="1" x14ac:dyDescent="0.25">
      <c r="A371" s="27"/>
      <c r="B371" s="27"/>
      <c r="C371" s="27"/>
      <c r="D371" s="27"/>
      <c r="E371" s="27" t="e">
        <f>VLOOKUP(D371,Basis!F:G,2,0)</f>
        <v>#N/A</v>
      </c>
      <c r="F371" s="27"/>
      <c r="G371" s="27"/>
      <c r="H371" s="27"/>
      <c r="I371" s="27"/>
      <c r="J371" s="28">
        <f t="shared" si="12"/>
        <v>0</v>
      </c>
      <c r="K371" s="28"/>
      <c r="L371" s="139">
        <f t="shared" si="13"/>
        <v>0</v>
      </c>
      <c r="M371" s="28"/>
      <c r="N371" s="28"/>
      <c r="O371" s="27"/>
    </row>
    <row r="372" spans="1:15" hidden="1" x14ac:dyDescent="0.25">
      <c r="A372" s="27"/>
      <c r="B372" s="27"/>
      <c r="C372" s="27"/>
      <c r="D372" s="27"/>
      <c r="E372" s="27" t="e">
        <f>VLOOKUP(D372,Basis!F:G,2,0)</f>
        <v>#N/A</v>
      </c>
      <c r="F372" s="27"/>
      <c r="G372" s="27"/>
      <c r="H372" s="27"/>
      <c r="I372" s="27"/>
      <c r="J372" s="28">
        <f t="shared" si="12"/>
        <v>0</v>
      </c>
      <c r="K372" s="28"/>
      <c r="L372" s="139">
        <f t="shared" si="13"/>
        <v>0</v>
      </c>
      <c r="M372" s="28"/>
      <c r="N372" s="28"/>
      <c r="O372" s="27"/>
    </row>
    <row r="373" spans="1:15" hidden="1" x14ac:dyDescent="0.25">
      <c r="A373" s="27"/>
      <c r="B373" s="27"/>
      <c r="C373" s="27"/>
      <c r="D373" s="27"/>
      <c r="E373" s="27" t="e">
        <f>VLOOKUP(D373,Basis!F:G,2,0)</f>
        <v>#N/A</v>
      </c>
      <c r="F373" s="27"/>
      <c r="G373" s="27"/>
      <c r="H373" s="27"/>
      <c r="I373" s="27"/>
      <c r="J373" s="28">
        <f t="shared" si="12"/>
        <v>0</v>
      </c>
      <c r="K373" s="28"/>
      <c r="L373" s="139">
        <f t="shared" si="13"/>
        <v>0</v>
      </c>
      <c r="M373" s="28"/>
      <c r="N373" s="28"/>
      <c r="O373" s="27"/>
    </row>
    <row r="374" spans="1:15" hidden="1" x14ac:dyDescent="0.25">
      <c r="A374" s="27"/>
      <c r="B374" s="27"/>
      <c r="C374" s="27"/>
      <c r="D374" s="27"/>
      <c r="E374" s="27" t="e">
        <f>VLOOKUP(D374,Basis!F:G,2,0)</f>
        <v>#N/A</v>
      </c>
      <c r="F374" s="27"/>
      <c r="G374" s="27"/>
      <c r="H374" s="27"/>
      <c r="I374" s="27"/>
      <c r="J374" s="28">
        <f t="shared" si="12"/>
        <v>0</v>
      </c>
      <c r="K374" s="28"/>
      <c r="L374" s="139">
        <f t="shared" si="13"/>
        <v>0</v>
      </c>
      <c r="M374" s="28"/>
      <c r="N374" s="28"/>
      <c r="O374" s="27"/>
    </row>
    <row r="375" spans="1:15" hidden="1" x14ac:dyDescent="0.25">
      <c r="A375" s="27"/>
      <c r="B375" s="27"/>
      <c r="C375" s="27"/>
      <c r="D375" s="27"/>
      <c r="E375" s="27" t="e">
        <f>VLOOKUP(D375,Basis!F:G,2,0)</f>
        <v>#N/A</v>
      </c>
      <c r="F375" s="27"/>
      <c r="G375" s="27"/>
      <c r="H375" s="27"/>
      <c r="I375" s="27"/>
      <c r="J375" s="28">
        <f t="shared" si="12"/>
        <v>0</v>
      </c>
      <c r="K375" s="28"/>
      <c r="L375" s="139">
        <f t="shared" si="13"/>
        <v>0</v>
      </c>
      <c r="M375" s="28"/>
      <c r="N375" s="28"/>
      <c r="O375" s="27"/>
    </row>
    <row r="376" spans="1:15" hidden="1" x14ac:dyDescent="0.25">
      <c r="A376" s="27"/>
      <c r="B376" s="27"/>
      <c r="C376" s="27"/>
      <c r="D376" s="27"/>
      <c r="E376" s="27" t="e">
        <f>VLOOKUP(D376,Basis!F:G,2,0)</f>
        <v>#N/A</v>
      </c>
      <c r="F376" s="27"/>
      <c r="G376" s="27"/>
      <c r="H376" s="27"/>
      <c r="I376" s="27"/>
      <c r="J376" s="28">
        <f t="shared" si="12"/>
        <v>0</v>
      </c>
      <c r="K376" s="28"/>
      <c r="L376" s="139">
        <f t="shared" si="13"/>
        <v>0</v>
      </c>
      <c r="M376" s="28"/>
      <c r="N376" s="28"/>
      <c r="O376" s="27"/>
    </row>
    <row r="377" spans="1:15" hidden="1" x14ac:dyDescent="0.25">
      <c r="A377" s="27"/>
      <c r="B377" s="27"/>
      <c r="C377" s="27"/>
      <c r="D377" s="27"/>
      <c r="E377" s="27" t="e">
        <f>VLOOKUP(D377,Basis!F:G,2,0)</f>
        <v>#N/A</v>
      </c>
      <c r="F377" s="27"/>
      <c r="G377" s="27"/>
      <c r="H377" s="27"/>
      <c r="I377" s="27"/>
      <c r="J377" s="28">
        <f t="shared" si="12"/>
        <v>0</v>
      </c>
      <c r="K377" s="28"/>
      <c r="L377" s="139">
        <f t="shared" si="13"/>
        <v>0</v>
      </c>
      <c r="M377" s="28"/>
      <c r="N377" s="28"/>
      <c r="O377" s="27"/>
    </row>
    <row r="378" spans="1:15" hidden="1" x14ac:dyDescent="0.25">
      <c r="A378" s="27"/>
      <c r="B378" s="27"/>
      <c r="C378" s="27"/>
      <c r="D378" s="27"/>
      <c r="E378" s="27" t="e">
        <f>VLOOKUP(D378,Basis!F:G,2,0)</f>
        <v>#N/A</v>
      </c>
      <c r="F378" s="27"/>
      <c r="G378" s="27"/>
      <c r="H378" s="27"/>
      <c r="I378" s="27"/>
      <c r="J378" s="28">
        <f t="shared" si="12"/>
        <v>0</v>
      </c>
      <c r="K378" s="28"/>
      <c r="L378" s="28"/>
      <c r="M378" s="28"/>
      <c r="N378" s="28"/>
      <c r="O378" s="27"/>
    </row>
    <row r="379" spans="1:15" hidden="1" x14ac:dyDescent="0.25">
      <c r="A379" s="27"/>
      <c r="B379" s="27"/>
      <c r="C379" s="27"/>
      <c r="D379" s="27"/>
      <c r="E379" s="27" t="e">
        <f>VLOOKUP(D379,Basis!F:G,2,0)</f>
        <v>#N/A</v>
      </c>
      <c r="F379" s="27"/>
      <c r="G379" s="27"/>
      <c r="H379" s="27"/>
      <c r="I379" s="27"/>
      <c r="J379" s="28">
        <f t="shared" si="12"/>
        <v>0</v>
      </c>
      <c r="K379" s="28"/>
      <c r="L379" s="28"/>
      <c r="M379" s="28"/>
      <c r="N379" s="28"/>
      <c r="O379" s="27"/>
    </row>
    <row r="380" spans="1:15" hidden="1" x14ac:dyDescent="0.25">
      <c r="A380" s="27"/>
      <c r="B380" s="27"/>
      <c r="C380" s="27"/>
      <c r="D380" s="27"/>
      <c r="E380" s="27" t="e">
        <f>VLOOKUP(D380,Basis!F:G,2,0)</f>
        <v>#N/A</v>
      </c>
      <c r="F380" s="27"/>
      <c r="G380" s="27"/>
      <c r="H380" s="27"/>
      <c r="I380" s="27"/>
      <c r="J380" s="28">
        <f t="shared" si="12"/>
        <v>0</v>
      </c>
      <c r="K380" s="28"/>
      <c r="L380" s="28"/>
      <c r="M380" s="28"/>
      <c r="N380" s="28"/>
      <c r="O380" s="27"/>
    </row>
    <row r="381" spans="1:15" hidden="1" x14ac:dyDescent="0.25">
      <c r="A381" s="27"/>
      <c r="B381" s="27"/>
      <c r="C381" s="27"/>
      <c r="D381" s="27"/>
      <c r="E381" s="27" t="e">
        <f>VLOOKUP(D381,Basis!F:G,2,0)</f>
        <v>#N/A</v>
      </c>
      <c r="F381" s="27"/>
      <c r="G381" s="27"/>
      <c r="H381" s="27"/>
      <c r="I381" s="27"/>
      <c r="J381" s="28">
        <f t="shared" si="12"/>
        <v>0</v>
      </c>
      <c r="K381" s="28"/>
      <c r="L381" s="28"/>
      <c r="M381" s="28"/>
      <c r="N381" s="28"/>
      <c r="O381" s="27"/>
    </row>
    <row r="382" spans="1:15" hidden="1" x14ac:dyDescent="0.25">
      <c r="A382" s="27"/>
      <c r="B382" s="27"/>
      <c r="C382" s="27"/>
      <c r="D382" s="27"/>
      <c r="E382" s="27" t="e">
        <f>VLOOKUP(D382,Basis!F:G,2,0)</f>
        <v>#N/A</v>
      </c>
      <c r="F382" s="27"/>
      <c r="G382" s="27"/>
      <c r="H382" s="27"/>
      <c r="I382" s="27"/>
      <c r="J382" s="28">
        <f t="shared" si="12"/>
        <v>0</v>
      </c>
      <c r="K382" s="28"/>
      <c r="L382" s="28"/>
      <c r="M382" s="28"/>
      <c r="N382" s="28"/>
      <c r="O382" s="27"/>
    </row>
    <row r="383" spans="1:15" hidden="1" x14ac:dyDescent="0.25">
      <c r="A383" s="27"/>
      <c r="B383" s="27"/>
      <c r="C383" s="27"/>
      <c r="D383" s="27"/>
      <c r="E383" s="27" t="e">
        <f>VLOOKUP(D383,Basis!F:G,2,0)</f>
        <v>#N/A</v>
      </c>
      <c r="F383" s="27"/>
      <c r="G383" s="27"/>
      <c r="H383" s="27"/>
      <c r="I383" s="27"/>
      <c r="J383" s="28">
        <f t="shared" si="12"/>
        <v>0</v>
      </c>
      <c r="K383" s="28"/>
      <c r="L383" s="28"/>
      <c r="M383" s="28"/>
      <c r="N383" s="28"/>
      <c r="O383" s="27"/>
    </row>
    <row r="384" spans="1:15" hidden="1" x14ac:dyDescent="0.25">
      <c r="A384" s="27"/>
      <c r="B384" s="27"/>
      <c r="C384" s="27"/>
      <c r="D384" s="27"/>
      <c r="E384" s="27" t="e">
        <f>VLOOKUP(D384,Basis!F:G,2,0)</f>
        <v>#N/A</v>
      </c>
      <c r="F384" s="27"/>
      <c r="G384" s="27"/>
      <c r="H384" s="27"/>
      <c r="I384" s="27"/>
      <c r="J384" s="28">
        <f t="shared" si="12"/>
        <v>0</v>
      </c>
      <c r="K384" s="28"/>
      <c r="L384" s="28"/>
      <c r="M384" s="28"/>
      <c r="N384" s="28"/>
      <c r="O384" s="27"/>
    </row>
    <row r="385" spans="1:15" hidden="1" x14ac:dyDescent="0.25">
      <c r="A385" s="27"/>
      <c r="B385" s="27"/>
      <c r="C385" s="27"/>
      <c r="D385" s="27"/>
      <c r="E385" s="27" t="e">
        <f>VLOOKUP(D385,Basis!F:G,2,0)</f>
        <v>#N/A</v>
      </c>
      <c r="F385" s="27"/>
      <c r="G385" s="27"/>
      <c r="H385" s="27"/>
      <c r="I385" s="27"/>
      <c r="J385" s="28">
        <f t="shared" si="12"/>
        <v>0</v>
      </c>
      <c r="K385" s="28"/>
      <c r="L385" s="28"/>
      <c r="M385" s="28"/>
      <c r="N385" s="28"/>
      <c r="O385" s="27"/>
    </row>
    <row r="386" spans="1:15" hidden="1" x14ac:dyDescent="0.25">
      <c r="A386" s="27"/>
      <c r="B386" s="27"/>
      <c r="C386" s="27"/>
      <c r="D386" s="27"/>
      <c r="E386" s="27" t="e">
        <f>VLOOKUP(D386,Basis!F:G,2,0)</f>
        <v>#N/A</v>
      </c>
      <c r="F386" s="27"/>
      <c r="G386" s="27"/>
      <c r="H386" s="27"/>
      <c r="I386" s="27"/>
      <c r="J386" s="28">
        <f t="shared" si="12"/>
        <v>0</v>
      </c>
      <c r="K386" s="28"/>
      <c r="L386" s="28"/>
      <c r="M386" s="28"/>
      <c r="N386" s="28"/>
      <c r="O386" s="27"/>
    </row>
    <row r="387" spans="1:15" hidden="1" x14ac:dyDescent="0.25">
      <c r="A387" s="27"/>
      <c r="B387" s="27"/>
      <c r="C387" s="27"/>
      <c r="D387" s="27"/>
      <c r="E387" s="27" t="e">
        <f>VLOOKUP(D387,Basis!F:G,2,0)</f>
        <v>#N/A</v>
      </c>
      <c r="F387" s="27"/>
      <c r="G387" s="27"/>
      <c r="H387" s="27"/>
      <c r="I387" s="27"/>
      <c r="J387" s="28">
        <f t="shared" si="12"/>
        <v>0</v>
      </c>
      <c r="K387" s="28"/>
      <c r="L387" s="28"/>
      <c r="M387" s="28"/>
      <c r="N387" s="28"/>
      <c r="O387" s="27"/>
    </row>
    <row r="388" spans="1:15" hidden="1" x14ac:dyDescent="0.25">
      <c r="A388" s="27"/>
      <c r="B388" s="27"/>
      <c r="C388" s="27"/>
      <c r="D388" s="27"/>
      <c r="E388" s="27" t="e">
        <f>VLOOKUP(D388,Basis!F:G,2,0)</f>
        <v>#N/A</v>
      </c>
      <c r="F388" s="27"/>
      <c r="G388" s="27"/>
      <c r="H388" s="27"/>
      <c r="I388" s="27"/>
      <c r="J388" s="28">
        <f t="shared" si="12"/>
        <v>0</v>
      </c>
      <c r="K388" s="28"/>
      <c r="L388" s="28"/>
      <c r="M388" s="28"/>
      <c r="N388" s="28"/>
      <c r="O388" s="27"/>
    </row>
    <row r="389" spans="1:15" hidden="1" x14ac:dyDescent="0.25">
      <c r="A389" s="27"/>
      <c r="B389" s="27"/>
      <c r="C389" s="27"/>
      <c r="D389" s="27"/>
      <c r="E389" s="27" t="e">
        <f>VLOOKUP(D389,Basis!F:G,2,0)</f>
        <v>#N/A</v>
      </c>
      <c r="F389" s="27"/>
      <c r="G389" s="27"/>
      <c r="H389" s="27"/>
      <c r="I389" s="27"/>
      <c r="J389" s="28">
        <f t="shared" si="12"/>
        <v>0</v>
      </c>
      <c r="K389" s="28"/>
      <c r="L389" s="28"/>
      <c r="M389" s="28"/>
      <c r="N389" s="28"/>
      <c r="O389" s="27"/>
    </row>
    <row r="390" spans="1:15" hidden="1" x14ac:dyDescent="0.25">
      <c r="A390" s="27"/>
      <c r="B390" s="27"/>
      <c r="C390" s="27"/>
      <c r="D390" s="27"/>
      <c r="E390" s="27" t="e">
        <f>VLOOKUP(D390,Basis!F:G,2,0)</f>
        <v>#N/A</v>
      </c>
      <c r="F390" s="27"/>
      <c r="G390" s="27"/>
      <c r="H390" s="27"/>
      <c r="I390" s="27"/>
      <c r="J390" s="28">
        <f t="shared" si="12"/>
        <v>0</v>
      </c>
      <c r="K390" s="28"/>
      <c r="L390" s="28"/>
      <c r="M390" s="28"/>
      <c r="N390" s="28"/>
      <c r="O390" s="27"/>
    </row>
    <row r="391" spans="1:15" hidden="1" x14ac:dyDescent="0.25">
      <c r="A391" s="27"/>
      <c r="B391" s="27"/>
      <c r="C391" s="27"/>
      <c r="D391" s="27"/>
      <c r="E391" s="27" t="e">
        <f>VLOOKUP(D391,Basis!F:G,2,0)</f>
        <v>#N/A</v>
      </c>
      <c r="F391" s="27"/>
      <c r="G391" s="27"/>
      <c r="H391" s="27"/>
      <c r="I391" s="27"/>
      <c r="J391" s="28">
        <f t="shared" si="12"/>
        <v>0</v>
      </c>
      <c r="K391" s="28"/>
      <c r="L391" s="28"/>
      <c r="M391" s="28"/>
      <c r="N391" s="28"/>
      <c r="O391" s="27"/>
    </row>
    <row r="392" spans="1:15" hidden="1" x14ac:dyDescent="0.25">
      <c r="A392" s="27"/>
      <c r="B392" s="27"/>
      <c r="C392" s="27"/>
      <c r="D392" s="27"/>
      <c r="E392" s="27" t="e">
        <f>VLOOKUP(D392,Basis!F:G,2,0)</f>
        <v>#N/A</v>
      </c>
      <c r="F392" s="27"/>
      <c r="G392" s="27"/>
      <c r="H392" s="27"/>
      <c r="I392" s="27"/>
      <c r="J392" s="28">
        <f t="shared" si="12"/>
        <v>0</v>
      </c>
      <c r="K392" s="28"/>
      <c r="L392" s="28"/>
      <c r="M392" s="28"/>
      <c r="N392" s="28"/>
      <c r="O392" s="27"/>
    </row>
    <row r="393" spans="1:15" hidden="1" x14ac:dyDescent="0.25">
      <c r="A393" s="27"/>
      <c r="B393" s="27"/>
      <c r="C393" s="27"/>
      <c r="D393" s="27"/>
      <c r="E393" s="27" t="e">
        <f>VLOOKUP(D393,Basis!F:G,2,0)</f>
        <v>#N/A</v>
      </c>
      <c r="F393" s="27"/>
      <c r="G393" s="27"/>
      <c r="H393" s="27"/>
      <c r="I393" s="27"/>
      <c r="J393" s="28">
        <f t="shared" si="12"/>
        <v>0</v>
      </c>
      <c r="K393" s="28"/>
      <c r="L393" s="28"/>
      <c r="M393" s="28"/>
      <c r="N393" s="28"/>
      <c r="O393" s="27"/>
    </row>
    <row r="394" spans="1:15" hidden="1" x14ac:dyDescent="0.25">
      <c r="A394" s="27"/>
      <c r="B394" s="27"/>
      <c r="C394" s="27"/>
      <c r="D394" s="27"/>
      <c r="E394" s="27" t="e">
        <f>VLOOKUP(D394,Basis!F:G,2,0)</f>
        <v>#N/A</v>
      </c>
      <c r="F394" s="27"/>
      <c r="G394" s="27"/>
      <c r="H394" s="27"/>
      <c r="I394" s="27"/>
      <c r="J394" s="28">
        <f t="shared" si="12"/>
        <v>0</v>
      </c>
      <c r="K394" s="28"/>
      <c r="L394" s="28"/>
      <c r="M394" s="28"/>
      <c r="N394" s="28"/>
      <c r="O394" s="27"/>
    </row>
    <row r="395" spans="1:15" hidden="1" x14ac:dyDescent="0.25">
      <c r="A395" s="27"/>
      <c r="B395" s="27"/>
      <c r="C395" s="27"/>
      <c r="D395" s="27"/>
      <c r="E395" s="27" t="e">
        <f>VLOOKUP(D395,Basis!F:G,2,0)</f>
        <v>#N/A</v>
      </c>
      <c r="F395" s="27"/>
      <c r="G395" s="27"/>
      <c r="H395" s="27"/>
      <c r="I395" s="27"/>
      <c r="J395" s="28">
        <f t="shared" si="12"/>
        <v>0</v>
      </c>
      <c r="K395" s="28"/>
      <c r="L395" s="28"/>
      <c r="M395" s="28"/>
      <c r="N395" s="28"/>
      <c r="O395" s="27"/>
    </row>
    <row r="396" spans="1:15" hidden="1" x14ac:dyDescent="0.25">
      <c r="A396" s="27"/>
      <c r="B396" s="27"/>
      <c r="C396" s="27"/>
      <c r="D396" s="27"/>
      <c r="E396" s="27" t="e">
        <f>VLOOKUP(D396,Basis!F:G,2,0)</f>
        <v>#N/A</v>
      </c>
      <c r="F396" s="27"/>
      <c r="G396" s="27"/>
      <c r="H396" s="27"/>
      <c r="I396" s="27"/>
      <c r="J396" s="28">
        <f t="shared" si="12"/>
        <v>0</v>
      </c>
      <c r="K396" s="28"/>
      <c r="L396" s="28"/>
      <c r="M396" s="28"/>
      <c r="N396" s="28"/>
      <c r="O396" s="27"/>
    </row>
    <row r="397" spans="1:15" hidden="1" x14ac:dyDescent="0.25">
      <c r="A397" s="27"/>
      <c r="B397" s="27"/>
      <c r="C397" s="27"/>
      <c r="D397" s="27"/>
      <c r="E397" s="27" t="e">
        <f>VLOOKUP(D397,Basis!F:G,2,0)</f>
        <v>#N/A</v>
      </c>
      <c r="F397" s="27"/>
      <c r="G397" s="27"/>
      <c r="H397" s="27"/>
      <c r="I397" s="27"/>
      <c r="J397" s="28">
        <f t="shared" ref="J397:J460" si="14">H397-I397</f>
        <v>0</v>
      </c>
      <c r="K397" s="28"/>
      <c r="L397" s="28"/>
      <c r="M397" s="28"/>
      <c r="N397" s="28"/>
      <c r="O397" s="27"/>
    </row>
    <row r="398" spans="1:15" hidden="1" x14ac:dyDescent="0.25">
      <c r="A398" s="27"/>
      <c r="B398" s="27"/>
      <c r="C398" s="27"/>
      <c r="D398" s="27"/>
      <c r="E398" s="27" t="e">
        <f>VLOOKUP(D398,Basis!F:G,2,0)</f>
        <v>#N/A</v>
      </c>
      <c r="F398" s="27"/>
      <c r="G398" s="27"/>
      <c r="H398" s="27"/>
      <c r="I398" s="27"/>
      <c r="J398" s="28">
        <f t="shared" si="14"/>
        <v>0</v>
      </c>
      <c r="K398" s="28"/>
      <c r="L398" s="28"/>
      <c r="M398" s="28"/>
      <c r="N398" s="28"/>
      <c r="O398" s="27"/>
    </row>
    <row r="399" spans="1:15" hidden="1" x14ac:dyDescent="0.25">
      <c r="A399" s="27"/>
      <c r="B399" s="27"/>
      <c r="C399" s="27"/>
      <c r="D399" s="27"/>
      <c r="E399" s="27" t="e">
        <f>VLOOKUP(D399,Basis!F:G,2,0)</f>
        <v>#N/A</v>
      </c>
      <c r="F399" s="27"/>
      <c r="G399" s="27"/>
      <c r="H399" s="27"/>
      <c r="I399" s="27"/>
      <c r="J399" s="28">
        <f t="shared" si="14"/>
        <v>0</v>
      </c>
      <c r="K399" s="28"/>
      <c r="L399" s="28"/>
      <c r="M399" s="28"/>
      <c r="N399" s="28"/>
      <c r="O399" s="27"/>
    </row>
    <row r="400" spans="1:15" hidden="1" x14ac:dyDescent="0.25">
      <c r="A400" s="27"/>
      <c r="B400" s="27"/>
      <c r="C400" s="27"/>
      <c r="D400" s="27"/>
      <c r="E400" s="27" t="e">
        <f>VLOOKUP(D400,Basis!F:G,2,0)</f>
        <v>#N/A</v>
      </c>
      <c r="F400" s="27"/>
      <c r="G400" s="27"/>
      <c r="H400" s="27"/>
      <c r="I400" s="27"/>
      <c r="J400" s="28">
        <f t="shared" si="14"/>
        <v>0</v>
      </c>
      <c r="K400" s="28"/>
      <c r="L400" s="28"/>
      <c r="M400" s="28"/>
      <c r="N400" s="28"/>
      <c r="O400" s="27"/>
    </row>
    <row r="401" spans="1:15" hidden="1" x14ac:dyDescent="0.25">
      <c r="A401" s="27"/>
      <c r="B401" s="27"/>
      <c r="C401" s="27"/>
      <c r="D401" s="27"/>
      <c r="E401" s="27" t="e">
        <f>VLOOKUP(D401,Basis!F:G,2,0)</f>
        <v>#N/A</v>
      </c>
      <c r="F401" s="27"/>
      <c r="G401" s="27"/>
      <c r="H401" s="27"/>
      <c r="I401" s="27"/>
      <c r="J401" s="28">
        <f t="shared" si="14"/>
        <v>0</v>
      </c>
      <c r="K401" s="28"/>
      <c r="L401" s="28"/>
      <c r="M401" s="28"/>
      <c r="N401" s="28"/>
      <c r="O401" s="27"/>
    </row>
    <row r="402" spans="1:15" hidden="1" x14ac:dyDescent="0.25">
      <c r="A402" s="27"/>
      <c r="B402" s="27"/>
      <c r="C402" s="27"/>
      <c r="D402" s="27"/>
      <c r="E402" s="27" t="e">
        <f>VLOOKUP(D402,Basis!F:G,2,0)</f>
        <v>#N/A</v>
      </c>
      <c r="F402" s="27"/>
      <c r="G402" s="27"/>
      <c r="H402" s="27"/>
      <c r="I402" s="27"/>
      <c r="J402" s="28">
        <f t="shared" si="14"/>
        <v>0</v>
      </c>
      <c r="K402" s="28"/>
      <c r="L402" s="28"/>
      <c r="M402" s="28"/>
      <c r="N402" s="28"/>
      <c r="O402" s="27"/>
    </row>
    <row r="403" spans="1:15" hidden="1" x14ac:dyDescent="0.25">
      <c r="A403" s="27"/>
      <c r="B403" s="27"/>
      <c r="C403" s="27"/>
      <c r="D403" s="27"/>
      <c r="E403" s="27" t="e">
        <f>VLOOKUP(D403,Basis!F:G,2,0)</f>
        <v>#N/A</v>
      </c>
      <c r="F403" s="27"/>
      <c r="G403" s="27"/>
      <c r="H403" s="27"/>
      <c r="I403" s="27"/>
      <c r="J403" s="28">
        <f t="shared" si="14"/>
        <v>0</v>
      </c>
      <c r="K403" s="28"/>
      <c r="L403" s="28"/>
      <c r="M403" s="28"/>
      <c r="N403" s="28"/>
      <c r="O403" s="27"/>
    </row>
    <row r="404" spans="1:15" hidden="1" x14ac:dyDescent="0.25">
      <c r="A404" s="27"/>
      <c r="B404" s="27"/>
      <c r="C404" s="27"/>
      <c r="D404" s="27"/>
      <c r="E404" s="27" t="e">
        <f>VLOOKUP(D404,Basis!F:G,2,0)</f>
        <v>#N/A</v>
      </c>
      <c r="F404" s="27"/>
      <c r="G404" s="27"/>
      <c r="H404" s="27"/>
      <c r="I404" s="27"/>
      <c r="J404" s="28">
        <f t="shared" si="14"/>
        <v>0</v>
      </c>
      <c r="K404" s="28"/>
      <c r="L404" s="28"/>
      <c r="M404" s="28"/>
      <c r="N404" s="28"/>
      <c r="O404" s="27"/>
    </row>
    <row r="405" spans="1:15" hidden="1" x14ac:dyDescent="0.25">
      <c r="A405" s="27"/>
      <c r="B405" s="27"/>
      <c r="C405" s="27"/>
      <c r="D405" s="27"/>
      <c r="E405" s="27" t="e">
        <f>VLOOKUP(D405,Basis!F:G,2,0)</f>
        <v>#N/A</v>
      </c>
      <c r="F405" s="27"/>
      <c r="G405" s="27"/>
      <c r="H405" s="27"/>
      <c r="I405" s="27"/>
      <c r="J405" s="28">
        <f t="shared" si="14"/>
        <v>0</v>
      </c>
      <c r="K405" s="28"/>
      <c r="L405" s="28"/>
      <c r="M405" s="28"/>
      <c r="N405" s="28"/>
      <c r="O405" s="27"/>
    </row>
    <row r="406" spans="1:15" hidden="1" x14ac:dyDescent="0.25">
      <c r="A406" s="27"/>
      <c r="B406" s="27"/>
      <c r="C406" s="27"/>
      <c r="D406" s="27"/>
      <c r="E406" s="27" t="e">
        <f>VLOOKUP(D406,Basis!F:G,2,0)</f>
        <v>#N/A</v>
      </c>
      <c r="F406" s="27"/>
      <c r="G406" s="27"/>
      <c r="H406" s="27"/>
      <c r="I406" s="27"/>
      <c r="J406" s="28">
        <f t="shared" si="14"/>
        <v>0</v>
      </c>
      <c r="K406" s="28"/>
      <c r="L406" s="28"/>
      <c r="M406" s="28"/>
      <c r="N406" s="28"/>
      <c r="O406" s="27"/>
    </row>
    <row r="407" spans="1:15" hidden="1" x14ac:dyDescent="0.25">
      <c r="A407" s="27"/>
      <c r="B407" s="27"/>
      <c r="C407" s="27"/>
      <c r="D407" s="27"/>
      <c r="E407" s="27" t="e">
        <f>VLOOKUP(D407,Basis!F:G,2,0)</f>
        <v>#N/A</v>
      </c>
      <c r="F407" s="27"/>
      <c r="G407" s="27"/>
      <c r="H407" s="27"/>
      <c r="I407" s="27"/>
      <c r="J407" s="28">
        <f t="shared" si="14"/>
        <v>0</v>
      </c>
      <c r="K407" s="28"/>
      <c r="L407" s="28"/>
      <c r="M407" s="28"/>
      <c r="N407" s="28"/>
      <c r="O407" s="27"/>
    </row>
    <row r="408" spans="1:15" hidden="1" x14ac:dyDescent="0.25">
      <c r="A408" s="27"/>
      <c r="B408" s="27"/>
      <c r="C408" s="27"/>
      <c r="D408" s="27"/>
      <c r="E408" s="27" t="e">
        <f>VLOOKUP(D408,Basis!F:G,2,0)</f>
        <v>#N/A</v>
      </c>
      <c r="F408" s="27"/>
      <c r="G408" s="27"/>
      <c r="H408" s="27"/>
      <c r="I408" s="27"/>
      <c r="J408" s="28">
        <f t="shared" si="14"/>
        <v>0</v>
      </c>
      <c r="K408" s="28"/>
      <c r="L408" s="28"/>
      <c r="M408" s="28"/>
      <c r="N408" s="28"/>
      <c r="O408" s="27"/>
    </row>
    <row r="409" spans="1:15" hidden="1" x14ac:dyDescent="0.25">
      <c r="A409" s="27"/>
      <c r="B409" s="27"/>
      <c r="C409" s="27"/>
      <c r="D409" s="27"/>
      <c r="E409" s="27" t="e">
        <f>VLOOKUP(D409,Basis!F:G,2,0)</f>
        <v>#N/A</v>
      </c>
      <c r="F409" s="27"/>
      <c r="G409" s="27"/>
      <c r="H409" s="27"/>
      <c r="I409" s="27"/>
      <c r="J409" s="28">
        <f t="shared" si="14"/>
        <v>0</v>
      </c>
      <c r="K409" s="28"/>
      <c r="L409" s="28"/>
      <c r="M409" s="28"/>
      <c r="N409" s="28"/>
      <c r="O409" s="27"/>
    </row>
    <row r="410" spans="1:15" hidden="1" x14ac:dyDescent="0.25">
      <c r="A410" s="27"/>
      <c r="B410" s="27"/>
      <c r="C410" s="27"/>
      <c r="D410" s="27"/>
      <c r="E410" s="27" t="e">
        <f>VLOOKUP(D410,Basis!F:G,2,0)</f>
        <v>#N/A</v>
      </c>
      <c r="F410" s="27"/>
      <c r="G410" s="27"/>
      <c r="H410" s="27"/>
      <c r="I410" s="27"/>
      <c r="J410" s="28">
        <f t="shared" si="14"/>
        <v>0</v>
      </c>
      <c r="K410" s="28"/>
      <c r="L410" s="28"/>
      <c r="M410" s="28"/>
      <c r="N410" s="28"/>
      <c r="O410" s="27"/>
    </row>
    <row r="411" spans="1:15" hidden="1" x14ac:dyDescent="0.25">
      <c r="A411" s="27"/>
      <c r="B411" s="27"/>
      <c r="C411" s="27"/>
      <c r="D411" s="27"/>
      <c r="E411" s="27" t="e">
        <f>VLOOKUP(D411,Basis!F:G,2,0)</f>
        <v>#N/A</v>
      </c>
      <c r="F411" s="27"/>
      <c r="G411" s="27"/>
      <c r="H411" s="27"/>
      <c r="I411" s="27"/>
      <c r="J411" s="28">
        <f t="shared" si="14"/>
        <v>0</v>
      </c>
      <c r="K411" s="28"/>
      <c r="L411" s="28"/>
      <c r="M411" s="28"/>
      <c r="N411" s="28"/>
      <c r="O411" s="27"/>
    </row>
    <row r="412" spans="1:15" hidden="1" x14ac:dyDescent="0.25">
      <c r="A412" s="27"/>
      <c r="B412" s="27"/>
      <c r="C412" s="27"/>
      <c r="D412" s="27"/>
      <c r="E412" s="27" t="e">
        <f>VLOOKUP(D412,Basis!F:G,2,0)</f>
        <v>#N/A</v>
      </c>
      <c r="F412" s="27"/>
      <c r="G412" s="27"/>
      <c r="H412" s="27"/>
      <c r="I412" s="27"/>
      <c r="J412" s="28">
        <f t="shared" si="14"/>
        <v>0</v>
      </c>
      <c r="K412" s="28"/>
      <c r="L412" s="28"/>
      <c r="M412" s="28"/>
      <c r="N412" s="28"/>
      <c r="O412" s="27"/>
    </row>
    <row r="413" spans="1:15" hidden="1" x14ac:dyDescent="0.25">
      <c r="A413" s="27"/>
      <c r="B413" s="27"/>
      <c r="C413" s="27"/>
      <c r="D413" s="27"/>
      <c r="E413" s="27" t="e">
        <f>VLOOKUP(D413,Basis!F:G,2,0)</f>
        <v>#N/A</v>
      </c>
      <c r="F413" s="27"/>
      <c r="G413" s="27"/>
      <c r="H413" s="27"/>
      <c r="I413" s="27"/>
      <c r="J413" s="28">
        <f t="shared" si="14"/>
        <v>0</v>
      </c>
      <c r="K413" s="28"/>
      <c r="L413" s="28"/>
      <c r="M413" s="28"/>
      <c r="N413" s="28"/>
      <c r="O413" s="27"/>
    </row>
    <row r="414" spans="1:15" hidden="1" x14ac:dyDescent="0.25">
      <c r="A414" s="27"/>
      <c r="B414" s="27"/>
      <c r="C414" s="27"/>
      <c r="D414" s="27"/>
      <c r="E414" s="27" t="e">
        <f>VLOOKUP(D414,Basis!F:G,2,0)</f>
        <v>#N/A</v>
      </c>
      <c r="F414" s="27"/>
      <c r="G414" s="27"/>
      <c r="H414" s="27"/>
      <c r="I414" s="27"/>
      <c r="J414" s="28">
        <f t="shared" si="14"/>
        <v>0</v>
      </c>
      <c r="K414" s="28"/>
      <c r="L414" s="28"/>
      <c r="M414" s="28"/>
      <c r="N414" s="28"/>
      <c r="O414" s="27"/>
    </row>
    <row r="415" spans="1:15" hidden="1" x14ac:dyDescent="0.25">
      <c r="A415" s="27"/>
      <c r="B415" s="27"/>
      <c r="C415" s="27"/>
      <c r="D415" s="27"/>
      <c r="E415" s="27" t="e">
        <f>VLOOKUP(D415,Basis!F:G,2,0)</f>
        <v>#N/A</v>
      </c>
      <c r="F415" s="27"/>
      <c r="G415" s="27"/>
      <c r="H415" s="27"/>
      <c r="I415" s="27"/>
      <c r="J415" s="28">
        <f t="shared" si="14"/>
        <v>0</v>
      </c>
      <c r="K415" s="28"/>
      <c r="L415" s="28"/>
      <c r="M415" s="28"/>
      <c r="N415" s="28"/>
      <c r="O415" s="27"/>
    </row>
    <row r="416" spans="1:15" hidden="1" x14ac:dyDescent="0.25">
      <c r="A416" s="27"/>
      <c r="B416" s="27"/>
      <c r="C416" s="27"/>
      <c r="D416" s="27"/>
      <c r="E416" s="27" t="e">
        <f>VLOOKUP(D416,Basis!F:G,2,0)</f>
        <v>#N/A</v>
      </c>
      <c r="F416" s="27"/>
      <c r="G416" s="27"/>
      <c r="H416" s="27"/>
      <c r="I416" s="27"/>
      <c r="J416" s="28">
        <f t="shared" si="14"/>
        <v>0</v>
      </c>
      <c r="K416" s="28"/>
      <c r="L416" s="28"/>
      <c r="M416" s="28"/>
      <c r="N416" s="28"/>
      <c r="O416" s="27"/>
    </row>
    <row r="417" spans="1:15" hidden="1" x14ac:dyDescent="0.25">
      <c r="A417" s="27"/>
      <c r="B417" s="27"/>
      <c r="C417" s="27"/>
      <c r="D417" s="27"/>
      <c r="E417" s="27" t="e">
        <f>VLOOKUP(D417,Basis!F:G,2,0)</f>
        <v>#N/A</v>
      </c>
      <c r="F417" s="27"/>
      <c r="G417" s="27"/>
      <c r="H417" s="27"/>
      <c r="I417" s="27"/>
      <c r="J417" s="28">
        <f t="shared" si="14"/>
        <v>0</v>
      </c>
      <c r="K417" s="28"/>
      <c r="L417" s="28"/>
      <c r="M417" s="28"/>
      <c r="N417" s="28"/>
      <c r="O417" s="27"/>
    </row>
    <row r="418" spans="1:15" hidden="1" x14ac:dyDescent="0.25">
      <c r="A418" s="27"/>
      <c r="B418" s="27"/>
      <c r="C418" s="27"/>
      <c r="D418" s="27"/>
      <c r="E418" s="27" t="e">
        <f>VLOOKUP(D418,Basis!F:G,2,0)</f>
        <v>#N/A</v>
      </c>
      <c r="F418" s="27"/>
      <c r="G418" s="27"/>
      <c r="H418" s="27"/>
      <c r="I418" s="27"/>
      <c r="J418" s="28">
        <f t="shared" si="14"/>
        <v>0</v>
      </c>
      <c r="K418" s="28"/>
      <c r="L418" s="28"/>
      <c r="M418" s="28"/>
      <c r="N418" s="28"/>
      <c r="O418" s="27"/>
    </row>
    <row r="419" spans="1:15" hidden="1" x14ac:dyDescent="0.25">
      <c r="A419" s="27"/>
      <c r="B419" s="27"/>
      <c r="C419" s="27"/>
      <c r="D419" s="27"/>
      <c r="E419" s="27" t="e">
        <f>VLOOKUP(D419,Basis!F:G,2,0)</f>
        <v>#N/A</v>
      </c>
      <c r="F419" s="27"/>
      <c r="G419" s="27"/>
      <c r="H419" s="27"/>
      <c r="I419" s="27"/>
      <c r="J419" s="28">
        <f t="shared" si="14"/>
        <v>0</v>
      </c>
      <c r="K419" s="28"/>
      <c r="L419" s="28"/>
      <c r="M419" s="28"/>
      <c r="N419" s="28"/>
      <c r="O419" s="27"/>
    </row>
    <row r="420" spans="1:15" hidden="1" x14ac:dyDescent="0.25">
      <c r="A420" s="27"/>
      <c r="B420" s="27"/>
      <c r="C420" s="27"/>
      <c r="D420" s="27"/>
      <c r="E420" s="27" t="e">
        <f>VLOOKUP(D420,Basis!F:G,2,0)</f>
        <v>#N/A</v>
      </c>
      <c r="F420" s="27"/>
      <c r="G420" s="27"/>
      <c r="H420" s="27"/>
      <c r="I420" s="27"/>
      <c r="J420" s="28">
        <f t="shared" si="14"/>
        <v>0</v>
      </c>
      <c r="K420" s="28"/>
      <c r="L420" s="28"/>
      <c r="M420" s="28"/>
      <c r="N420" s="28"/>
      <c r="O420" s="27"/>
    </row>
    <row r="421" spans="1:15" hidden="1" x14ac:dyDescent="0.25">
      <c r="A421" s="27"/>
      <c r="B421" s="27"/>
      <c r="C421" s="27"/>
      <c r="D421" s="27"/>
      <c r="E421" s="27" t="e">
        <f>VLOOKUP(D421,Basis!F:G,2,0)</f>
        <v>#N/A</v>
      </c>
      <c r="F421" s="27"/>
      <c r="G421" s="27"/>
      <c r="H421" s="27"/>
      <c r="I421" s="27"/>
      <c r="J421" s="28">
        <f t="shared" si="14"/>
        <v>0</v>
      </c>
      <c r="K421" s="28"/>
      <c r="L421" s="28"/>
      <c r="M421" s="28"/>
      <c r="N421" s="28"/>
      <c r="O421" s="27"/>
    </row>
    <row r="422" spans="1:15" hidden="1" x14ac:dyDescent="0.25">
      <c r="A422" s="27"/>
      <c r="B422" s="27"/>
      <c r="C422" s="27"/>
      <c r="D422" s="27"/>
      <c r="E422" s="27" t="e">
        <f>VLOOKUP(D422,Basis!F:G,2,0)</f>
        <v>#N/A</v>
      </c>
      <c r="F422" s="27"/>
      <c r="G422" s="27"/>
      <c r="H422" s="27"/>
      <c r="I422" s="27"/>
      <c r="J422" s="28">
        <f t="shared" si="14"/>
        <v>0</v>
      </c>
      <c r="K422" s="28"/>
      <c r="L422" s="28"/>
      <c r="M422" s="28"/>
      <c r="N422" s="28"/>
      <c r="O422" s="27"/>
    </row>
    <row r="423" spans="1:15" hidden="1" x14ac:dyDescent="0.25">
      <c r="A423" s="27"/>
      <c r="B423" s="27"/>
      <c r="C423" s="27"/>
      <c r="D423" s="27"/>
      <c r="E423" s="27" t="e">
        <f>VLOOKUP(D423,Basis!F:G,2,0)</f>
        <v>#N/A</v>
      </c>
      <c r="F423" s="27"/>
      <c r="G423" s="27"/>
      <c r="H423" s="27"/>
      <c r="I423" s="27"/>
      <c r="J423" s="28">
        <f t="shared" si="14"/>
        <v>0</v>
      </c>
      <c r="K423" s="28"/>
      <c r="L423" s="28"/>
      <c r="M423" s="28"/>
      <c r="N423" s="28"/>
      <c r="O423" s="27"/>
    </row>
    <row r="424" spans="1:15" hidden="1" x14ac:dyDescent="0.25">
      <c r="A424" s="27"/>
      <c r="B424" s="27"/>
      <c r="C424" s="27"/>
      <c r="D424" s="27"/>
      <c r="E424" s="27" t="e">
        <f>VLOOKUP(D424,Basis!F:G,2,0)</f>
        <v>#N/A</v>
      </c>
      <c r="F424" s="27"/>
      <c r="G424" s="27"/>
      <c r="H424" s="27"/>
      <c r="I424" s="27"/>
      <c r="J424" s="28">
        <f t="shared" si="14"/>
        <v>0</v>
      </c>
      <c r="K424" s="28"/>
      <c r="L424" s="28"/>
      <c r="M424" s="28"/>
      <c r="N424" s="28"/>
      <c r="O424" s="27"/>
    </row>
    <row r="425" spans="1:15" hidden="1" x14ac:dyDescent="0.25">
      <c r="A425" s="27"/>
      <c r="B425" s="27"/>
      <c r="C425" s="27"/>
      <c r="D425" s="27"/>
      <c r="E425" s="27" t="e">
        <f>VLOOKUP(D425,Basis!F:G,2,0)</f>
        <v>#N/A</v>
      </c>
      <c r="F425" s="27"/>
      <c r="G425" s="27"/>
      <c r="H425" s="27"/>
      <c r="I425" s="27"/>
      <c r="J425" s="28">
        <f t="shared" si="14"/>
        <v>0</v>
      </c>
      <c r="K425" s="28"/>
      <c r="L425" s="28"/>
      <c r="M425" s="28"/>
      <c r="N425" s="28"/>
      <c r="O425" s="27"/>
    </row>
    <row r="426" spans="1:15" hidden="1" x14ac:dyDescent="0.25">
      <c r="A426" s="27"/>
      <c r="B426" s="27"/>
      <c r="C426" s="27"/>
      <c r="D426" s="27"/>
      <c r="E426" s="27" t="e">
        <f>VLOOKUP(D426,Basis!F:G,2,0)</f>
        <v>#N/A</v>
      </c>
      <c r="F426" s="27"/>
      <c r="G426" s="27"/>
      <c r="H426" s="27"/>
      <c r="I426" s="27"/>
      <c r="J426" s="28">
        <f t="shared" si="14"/>
        <v>0</v>
      </c>
      <c r="K426" s="28"/>
      <c r="L426" s="28"/>
      <c r="M426" s="28"/>
      <c r="N426" s="28"/>
      <c r="O426" s="27"/>
    </row>
    <row r="427" spans="1:15" hidden="1" x14ac:dyDescent="0.25">
      <c r="A427" s="27"/>
      <c r="B427" s="27"/>
      <c r="C427" s="27"/>
      <c r="D427" s="27"/>
      <c r="E427" s="27" t="e">
        <f>VLOOKUP(D427,Basis!F:G,2,0)</f>
        <v>#N/A</v>
      </c>
      <c r="F427" s="27"/>
      <c r="G427" s="27"/>
      <c r="H427" s="27"/>
      <c r="I427" s="27"/>
      <c r="J427" s="28">
        <f t="shared" si="14"/>
        <v>0</v>
      </c>
      <c r="K427" s="28"/>
      <c r="L427" s="28"/>
      <c r="M427" s="28"/>
      <c r="N427" s="28"/>
      <c r="O427" s="27"/>
    </row>
    <row r="428" spans="1:15" hidden="1" x14ac:dyDescent="0.25">
      <c r="A428" s="27"/>
      <c r="B428" s="27"/>
      <c r="C428" s="27"/>
      <c r="D428" s="27"/>
      <c r="E428" s="27" t="e">
        <f>VLOOKUP(D428,Basis!F:G,2,0)</f>
        <v>#N/A</v>
      </c>
      <c r="F428" s="27"/>
      <c r="G428" s="27"/>
      <c r="H428" s="27"/>
      <c r="I428" s="27"/>
      <c r="J428" s="28">
        <f t="shared" si="14"/>
        <v>0</v>
      </c>
      <c r="K428" s="28"/>
      <c r="L428" s="28"/>
      <c r="M428" s="28"/>
      <c r="N428" s="28"/>
      <c r="O428" s="27"/>
    </row>
    <row r="429" spans="1:15" hidden="1" x14ac:dyDescent="0.25">
      <c r="A429" s="27"/>
      <c r="B429" s="27"/>
      <c r="C429" s="27"/>
      <c r="D429" s="27"/>
      <c r="E429" s="27" t="e">
        <f>VLOOKUP(D429,Basis!F:G,2,0)</f>
        <v>#N/A</v>
      </c>
      <c r="F429" s="27"/>
      <c r="G429" s="27"/>
      <c r="H429" s="27"/>
      <c r="I429" s="27"/>
      <c r="J429" s="28">
        <f t="shared" si="14"/>
        <v>0</v>
      </c>
      <c r="K429" s="28"/>
      <c r="L429" s="28"/>
      <c r="M429" s="28"/>
      <c r="N429" s="28"/>
      <c r="O429" s="27"/>
    </row>
    <row r="430" spans="1:15" hidden="1" x14ac:dyDescent="0.25">
      <c r="A430" s="27"/>
      <c r="B430" s="27"/>
      <c r="C430" s="27"/>
      <c r="D430" s="27"/>
      <c r="E430" s="27" t="e">
        <f>VLOOKUP(D430,Basis!F:G,2,0)</f>
        <v>#N/A</v>
      </c>
      <c r="F430" s="27"/>
      <c r="G430" s="27"/>
      <c r="H430" s="27"/>
      <c r="I430" s="27"/>
      <c r="J430" s="28">
        <f t="shared" si="14"/>
        <v>0</v>
      </c>
      <c r="K430" s="28"/>
      <c r="L430" s="28"/>
      <c r="M430" s="28"/>
      <c r="N430" s="28"/>
      <c r="O430" s="27"/>
    </row>
    <row r="431" spans="1:15" hidden="1" x14ac:dyDescent="0.25">
      <c r="A431" s="27"/>
      <c r="B431" s="27"/>
      <c r="C431" s="27"/>
      <c r="D431" s="27"/>
      <c r="E431" s="27" t="e">
        <f>VLOOKUP(D431,Basis!F:G,2,0)</f>
        <v>#N/A</v>
      </c>
      <c r="F431" s="27"/>
      <c r="G431" s="27"/>
      <c r="H431" s="27"/>
      <c r="I431" s="27"/>
      <c r="J431" s="28">
        <f t="shared" si="14"/>
        <v>0</v>
      </c>
      <c r="K431" s="28"/>
      <c r="L431" s="28"/>
      <c r="M431" s="28"/>
      <c r="N431" s="28"/>
      <c r="O431" s="27"/>
    </row>
    <row r="432" spans="1:15" hidden="1" x14ac:dyDescent="0.25">
      <c r="A432" s="27"/>
      <c r="B432" s="27"/>
      <c r="C432" s="27"/>
      <c r="D432" s="27"/>
      <c r="E432" s="27" t="e">
        <f>VLOOKUP(D432,Basis!F:G,2,0)</f>
        <v>#N/A</v>
      </c>
      <c r="F432" s="27"/>
      <c r="G432" s="27"/>
      <c r="H432" s="27"/>
      <c r="I432" s="27"/>
      <c r="J432" s="28">
        <f t="shared" si="14"/>
        <v>0</v>
      </c>
      <c r="K432" s="28"/>
      <c r="L432" s="28"/>
      <c r="M432" s="28"/>
      <c r="N432" s="28"/>
      <c r="O432" s="27"/>
    </row>
    <row r="433" spans="1:15" hidden="1" x14ac:dyDescent="0.25">
      <c r="A433" s="27"/>
      <c r="B433" s="27"/>
      <c r="C433" s="27"/>
      <c r="D433" s="27"/>
      <c r="E433" s="27" t="e">
        <f>VLOOKUP(D433,Basis!F:G,2,0)</f>
        <v>#N/A</v>
      </c>
      <c r="F433" s="27"/>
      <c r="G433" s="27"/>
      <c r="H433" s="27"/>
      <c r="I433" s="27"/>
      <c r="J433" s="28">
        <f t="shared" si="14"/>
        <v>0</v>
      </c>
      <c r="K433" s="28"/>
      <c r="L433" s="28"/>
      <c r="M433" s="28"/>
      <c r="N433" s="28"/>
      <c r="O433" s="27"/>
    </row>
    <row r="434" spans="1:15" hidden="1" x14ac:dyDescent="0.25">
      <c r="A434" s="27"/>
      <c r="B434" s="27"/>
      <c r="C434" s="27"/>
      <c r="D434" s="27"/>
      <c r="E434" s="27" t="e">
        <f>VLOOKUP(D434,Basis!F:G,2,0)</f>
        <v>#N/A</v>
      </c>
      <c r="F434" s="27"/>
      <c r="G434" s="27"/>
      <c r="H434" s="27"/>
      <c r="I434" s="27"/>
      <c r="J434" s="28">
        <f t="shared" si="14"/>
        <v>0</v>
      </c>
      <c r="K434" s="28"/>
      <c r="L434" s="28"/>
      <c r="M434" s="28"/>
      <c r="N434" s="28"/>
      <c r="O434" s="27"/>
    </row>
    <row r="435" spans="1:15" hidden="1" x14ac:dyDescent="0.25">
      <c r="A435" s="27"/>
      <c r="B435" s="27"/>
      <c r="C435" s="27"/>
      <c r="D435" s="27"/>
      <c r="E435" s="27" t="e">
        <f>VLOOKUP(D435,Basis!F:G,2,0)</f>
        <v>#N/A</v>
      </c>
      <c r="F435" s="27"/>
      <c r="G435" s="27"/>
      <c r="H435" s="27"/>
      <c r="I435" s="27"/>
      <c r="J435" s="28">
        <f t="shared" si="14"/>
        <v>0</v>
      </c>
      <c r="K435" s="28"/>
      <c r="L435" s="28"/>
      <c r="M435" s="28"/>
      <c r="N435" s="28"/>
      <c r="O435" s="27"/>
    </row>
    <row r="436" spans="1:15" hidden="1" x14ac:dyDescent="0.25">
      <c r="A436" s="27"/>
      <c r="B436" s="27"/>
      <c r="C436" s="27"/>
      <c r="D436" s="27"/>
      <c r="E436" s="27" t="e">
        <f>VLOOKUP(D436,Basis!F:G,2,0)</f>
        <v>#N/A</v>
      </c>
      <c r="F436" s="27"/>
      <c r="G436" s="27"/>
      <c r="H436" s="27"/>
      <c r="I436" s="27"/>
      <c r="J436" s="28">
        <f t="shared" si="14"/>
        <v>0</v>
      </c>
      <c r="K436" s="28"/>
      <c r="L436" s="28"/>
      <c r="M436" s="28"/>
      <c r="N436" s="28"/>
      <c r="O436" s="27"/>
    </row>
    <row r="437" spans="1:15" hidden="1" x14ac:dyDescent="0.25">
      <c r="A437" s="27"/>
      <c r="B437" s="27"/>
      <c r="C437" s="27"/>
      <c r="D437" s="27"/>
      <c r="E437" s="27" t="e">
        <f>VLOOKUP(D437,Basis!F:G,2,0)</f>
        <v>#N/A</v>
      </c>
      <c r="F437" s="27"/>
      <c r="G437" s="27"/>
      <c r="H437" s="27"/>
      <c r="I437" s="27"/>
      <c r="J437" s="28">
        <f t="shared" si="14"/>
        <v>0</v>
      </c>
      <c r="K437" s="28"/>
      <c r="L437" s="28"/>
      <c r="M437" s="28"/>
      <c r="N437" s="28"/>
      <c r="O437" s="27"/>
    </row>
    <row r="438" spans="1:15" hidden="1" x14ac:dyDescent="0.25">
      <c r="A438" s="27"/>
      <c r="B438" s="27"/>
      <c r="C438" s="27"/>
      <c r="D438" s="27"/>
      <c r="E438" s="27" t="e">
        <f>VLOOKUP(D438,Basis!F:G,2,0)</f>
        <v>#N/A</v>
      </c>
      <c r="F438" s="27"/>
      <c r="G438" s="27"/>
      <c r="H438" s="27"/>
      <c r="I438" s="27"/>
      <c r="J438" s="28">
        <f t="shared" si="14"/>
        <v>0</v>
      </c>
      <c r="K438" s="28"/>
      <c r="L438" s="28"/>
      <c r="M438" s="28"/>
      <c r="N438" s="28"/>
      <c r="O438" s="27"/>
    </row>
    <row r="439" spans="1:15" hidden="1" x14ac:dyDescent="0.25">
      <c r="A439" s="27"/>
      <c r="B439" s="27"/>
      <c r="C439" s="27"/>
      <c r="D439" s="27"/>
      <c r="E439" s="27" t="e">
        <f>VLOOKUP(D439,Basis!F:G,2,0)</f>
        <v>#N/A</v>
      </c>
      <c r="F439" s="27"/>
      <c r="G439" s="27"/>
      <c r="H439" s="27"/>
      <c r="I439" s="27"/>
      <c r="J439" s="28">
        <f t="shared" si="14"/>
        <v>0</v>
      </c>
      <c r="K439" s="28"/>
      <c r="L439" s="28"/>
      <c r="M439" s="28"/>
      <c r="N439" s="28"/>
      <c r="O439" s="27"/>
    </row>
    <row r="440" spans="1:15" hidden="1" x14ac:dyDescent="0.25">
      <c r="A440" s="27"/>
      <c r="B440" s="27"/>
      <c r="C440" s="27"/>
      <c r="D440" s="27"/>
      <c r="E440" s="27" t="e">
        <f>VLOOKUP(D440,Basis!F:G,2,0)</f>
        <v>#N/A</v>
      </c>
      <c r="F440" s="27"/>
      <c r="G440" s="27"/>
      <c r="H440" s="27"/>
      <c r="I440" s="27"/>
      <c r="J440" s="28">
        <f t="shared" si="14"/>
        <v>0</v>
      </c>
      <c r="K440" s="28"/>
      <c r="L440" s="28"/>
      <c r="M440" s="28"/>
      <c r="N440" s="28"/>
      <c r="O440" s="27"/>
    </row>
    <row r="441" spans="1:15" hidden="1" x14ac:dyDescent="0.25">
      <c r="A441" s="27"/>
      <c r="B441" s="27"/>
      <c r="C441" s="27"/>
      <c r="D441" s="27"/>
      <c r="E441" s="27" t="e">
        <f>VLOOKUP(D441,Basis!F:G,2,0)</f>
        <v>#N/A</v>
      </c>
      <c r="F441" s="27"/>
      <c r="G441" s="27"/>
      <c r="H441" s="27"/>
      <c r="I441" s="27"/>
      <c r="J441" s="28">
        <f t="shared" si="14"/>
        <v>0</v>
      </c>
      <c r="K441" s="28"/>
      <c r="L441" s="28"/>
      <c r="M441" s="28"/>
      <c r="N441" s="28"/>
      <c r="O441" s="27"/>
    </row>
    <row r="442" spans="1:15" hidden="1" x14ac:dyDescent="0.25">
      <c r="A442" s="27"/>
      <c r="B442" s="27"/>
      <c r="C442" s="27"/>
      <c r="D442" s="27"/>
      <c r="E442" s="27" t="e">
        <f>VLOOKUP(D442,Basis!F:G,2,0)</f>
        <v>#N/A</v>
      </c>
      <c r="F442" s="27"/>
      <c r="G442" s="27"/>
      <c r="H442" s="27"/>
      <c r="I442" s="27"/>
      <c r="J442" s="28">
        <f t="shared" si="14"/>
        <v>0</v>
      </c>
      <c r="K442" s="28"/>
      <c r="L442" s="28"/>
      <c r="M442" s="28"/>
      <c r="N442" s="28"/>
      <c r="O442" s="27"/>
    </row>
    <row r="443" spans="1:15" hidden="1" x14ac:dyDescent="0.25">
      <c r="A443" s="27"/>
      <c r="B443" s="27"/>
      <c r="C443" s="27"/>
      <c r="D443" s="27"/>
      <c r="E443" s="27" t="e">
        <f>VLOOKUP(D443,Basis!F:G,2,0)</f>
        <v>#N/A</v>
      </c>
      <c r="F443" s="27"/>
      <c r="G443" s="27"/>
      <c r="H443" s="27"/>
      <c r="I443" s="27"/>
      <c r="J443" s="28">
        <f t="shared" si="14"/>
        <v>0</v>
      </c>
      <c r="K443" s="28"/>
      <c r="L443" s="28"/>
      <c r="M443" s="28"/>
      <c r="N443" s="28"/>
      <c r="O443" s="27"/>
    </row>
    <row r="444" spans="1:15" hidden="1" x14ac:dyDescent="0.25">
      <c r="A444" s="27"/>
      <c r="B444" s="27"/>
      <c r="C444" s="27"/>
      <c r="D444" s="27"/>
      <c r="E444" s="27" t="e">
        <f>VLOOKUP(D444,Basis!F:G,2,0)</f>
        <v>#N/A</v>
      </c>
      <c r="F444" s="27"/>
      <c r="G444" s="27"/>
      <c r="H444" s="27"/>
      <c r="I444" s="27"/>
      <c r="J444" s="28">
        <f t="shared" si="14"/>
        <v>0</v>
      </c>
      <c r="K444" s="28"/>
      <c r="L444" s="28"/>
      <c r="M444" s="28"/>
      <c r="N444" s="28"/>
      <c r="O444" s="27"/>
    </row>
    <row r="445" spans="1:15" hidden="1" x14ac:dyDescent="0.25">
      <c r="A445" s="27"/>
      <c r="B445" s="27"/>
      <c r="C445" s="27"/>
      <c r="D445" s="27"/>
      <c r="E445" s="27" t="e">
        <f>VLOOKUP(D445,Basis!F:G,2,0)</f>
        <v>#N/A</v>
      </c>
      <c r="F445" s="27"/>
      <c r="G445" s="27"/>
      <c r="H445" s="27"/>
      <c r="I445" s="27"/>
      <c r="J445" s="28">
        <f t="shared" si="14"/>
        <v>0</v>
      </c>
      <c r="K445" s="28"/>
      <c r="L445" s="28"/>
      <c r="M445" s="28"/>
      <c r="N445" s="28"/>
      <c r="O445" s="27"/>
    </row>
    <row r="446" spans="1:15" hidden="1" x14ac:dyDescent="0.25">
      <c r="A446" s="27"/>
      <c r="B446" s="27"/>
      <c r="C446" s="27"/>
      <c r="D446" s="27"/>
      <c r="E446" s="27" t="e">
        <f>VLOOKUP(D446,Basis!F:G,2,0)</f>
        <v>#N/A</v>
      </c>
      <c r="F446" s="27"/>
      <c r="G446" s="27"/>
      <c r="H446" s="27"/>
      <c r="I446" s="27"/>
      <c r="J446" s="28">
        <f t="shared" si="14"/>
        <v>0</v>
      </c>
      <c r="K446" s="28"/>
      <c r="L446" s="28"/>
      <c r="M446" s="28"/>
      <c r="N446" s="28"/>
      <c r="O446" s="27"/>
    </row>
    <row r="447" spans="1:15" hidden="1" x14ac:dyDescent="0.25">
      <c r="A447" s="27"/>
      <c r="B447" s="27"/>
      <c r="C447" s="27"/>
      <c r="D447" s="27"/>
      <c r="E447" s="27" t="e">
        <f>VLOOKUP(D447,Basis!F:G,2,0)</f>
        <v>#N/A</v>
      </c>
      <c r="F447" s="27"/>
      <c r="G447" s="27"/>
      <c r="H447" s="27"/>
      <c r="I447" s="27"/>
      <c r="J447" s="28">
        <f t="shared" si="14"/>
        <v>0</v>
      </c>
      <c r="K447" s="28"/>
      <c r="L447" s="28"/>
      <c r="M447" s="28"/>
      <c r="N447" s="28"/>
      <c r="O447" s="27"/>
    </row>
    <row r="448" spans="1:15" hidden="1" x14ac:dyDescent="0.25">
      <c r="A448" s="27"/>
      <c r="B448" s="27"/>
      <c r="C448" s="27"/>
      <c r="D448" s="27"/>
      <c r="E448" s="27" t="e">
        <f>VLOOKUP(D448,Basis!F:G,2,0)</f>
        <v>#N/A</v>
      </c>
      <c r="F448" s="27"/>
      <c r="G448" s="27"/>
      <c r="H448" s="27"/>
      <c r="I448" s="27"/>
      <c r="J448" s="28">
        <f t="shared" si="14"/>
        <v>0</v>
      </c>
      <c r="K448" s="28"/>
      <c r="L448" s="28"/>
      <c r="M448" s="28"/>
      <c r="N448" s="28"/>
      <c r="O448" s="27"/>
    </row>
    <row r="449" spans="1:15" hidden="1" x14ac:dyDescent="0.25">
      <c r="A449" s="27"/>
      <c r="B449" s="27"/>
      <c r="C449" s="27"/>
      <c r="D449" s="27"/>
      <c r="E449" s="27" t="e">
        <f>VLOOKUP(D449,Basis!F:G,2,0)</f>
        <v>#N/A</v>
      </c>
      <c r="F449" s="27"/>
      <c r="G449" s="27"/>
      <c r="H449" s="27"/>
      <c r="I449" s="27"/>
      <c r="J449" s="28">
        <f t="shared" si="14"/>
        <v>0</v>
      </c>
      <c r="K449" s="28"/>
      <c r="L449" s="28"/>
      <c r="M449" s="28"/>
      <c r="N449" s="28"/>
      <c r="O449" s="27"/>
    </row>
    <row r="450" spans="1:15" hidden="1" x14ac:dyDescent="0.25">
      <c r="A450" s="27"/>
      <c r="B450" s="27"/>
      <c r="C450" s="27"/>
      <c r="D450" s="27"/>
      <c r="E450" s="27" t="e">
        <f>VLOOKUP(D450,Basis!F:G,2,0)</f>
        <v>#N/A</v>
      </c>
      <c r="F450" s="27"/>
      <c r="G450" s="27"/>
      <c r="H450" s="27"/>
      <c r="I450" s="27"/>
      <c r="J450" s="28">
        <f t="shared" si="14"/>
        <v>0</v>
      </c>
      <c r="K450" s="28"/>
      <c r="L450" s="28"/>
      <c r="M450" s="28"/>
      <c r="N450" s="28"/>
      <c r="O450" s="27"/>
    </row>
    <row r="451" spans="1:15" hidden="1" x14ac:dyDescent="0.25">
      <c r="A451" s="27"/>
      <c r="B451" s="27"/>
      <c r="C451" s="27"/>
      <c r="D451" s="27"/>
      <c r="E451" s="27" t="e">
        <f>VLOOKUP(D451,Basis!F:G,2,0)</f>
        <v>#N/A</v>
      </c>
      <c r="F451" s="27"/>
      <c r="G451" s="27"/>
      <c r="H451" s="27"/>
      <c r="I451" s="27"/>
      <c r="J451" s="28">
        <f t="shared" si="14"/>
        <v>0</v>
      </c>
      <c r="K451" s="28"/>
      <c r="L451" s="28"/>
      <c r="M451" s="28"/>
      <c r="N451" s="28"/>
      <c r="O451" s="27"/>
    </row>
    <row r="452" spans="1:15" hidden="1" x14ac:dyDescent="0.25">
      <c r="A452" s="27"/>
      <c r="B452" s="27"/>
      <c r="C452" s="27"/>
      <c r="D452" s="27"/>
      <c r="E452" s="27" t="e">
        <f>VLOOKUP(D452,Basis!F:G,2,0)</f>
        <v>#N/A</v>
      </c>
      <c r="F452" s="27"/>
      <c r="G452" s="27"/>
      <c r="H452" s="27"/>
      <c r="I452" s="27"/>
      <c r="J452" s="28">
        <f t="shared" si="14"/>
        <v>0</v>
      </c>
      <c r="K452" s="28"/>
      <c r="L452" s="28"/>
      <c r="M452" s="28"/>
      <c r="N452" s="28"/>
      <c r="O452" s="27"/>
    </row>
    <row r="453" spans="1:15" hidden="1" x14ac:dyDescent="0.25">
      <c r="A453" s="27"/>
      <c r="B453" s="27"/>
      <c r="C453" s="27"/>
      <c r="D453" s="27"/>
      <c r="E453" s="27" t="e">
        <f>VLOOKUP(D453,Basis!F:G,2,0)</f>
        <v>#N/A</v>
      </c>
      <c r="F453" s="27"/>
      <c r="G453" s="27"/>
      <c r="H453" s="27"/>
      <c r="I453" s="27"/>
      <c r="J453" s="28">
        <f t="shared" si="14"/>
        <v>0</v>
      </c>
      <c r="K453" s="28"/>
      <c r="L453" s="28"/>
      <c r="M453" s="28"/>
      <c r="N453" s="28"/>
      <c r="O453" s="27"/>
    </row>
    <row r="454" spans="1:15" hidden="1" x14ac:dyDescent="0.25">
      <c r="A454" s="27"/>
      <c r="B454" s="27"/>
      <c r="C454" s="27"/>
      <c r="D454" s="27"/>
      <c r="E454" s="27" t="e">
        <f>VLOOKUP(D454,Basis!F:G,2,0)</f>
        <v>#N/A</v>
      </c>
      <c r="F454" s="27"/>
      <c r="G454" s="27"/>
      <c r="H454" s="27"/>
      <c r="I454" s="27"/>
      <c r="J454" s="28">
        <f t="shared" si="14"/>
        <v>0</v>
      </c>
      <c r="K454" s="28"/>
      <c r="L454" s="28"/>
      <c r="M454" s="28"/>
      <c r="N454" s="28"/>
      <c r="O454" s="27"/>
    </row>
    <row r="455" spans="1:15" hidden="1" x14ac:dyDescent="0.25">
      <c r="A455" s="27"/>
      <c r="B455" s="27"/>
      <c r="C455" s="27"/>
      <c r="D455" s="27"/>
      <c r="E455" s="27" t="e">
        <f>VLOOKUP(D455,Basis!F:G,2,0)</f>
        <v>#N/A</v>
      </c>
      <c r="F455" s="27"/>
      <c r="G455" s="27"/>
      <c r="H455" s="27"/>
      <c r="I455" s="27"/>
      <c r="J455" s="28">
        <f t="shared" si="14"/>
        <v>0</v>
      </c>
      <c r="K455" s="28"/>
      <c r="L455" s="28"/>
      <c r="M455" s="28"/>
      <c r="N455" s="28"/>
      <c r="O455" s="27"/>
    </row>
    <row r="456" spans="1:15" hidden="1" x14ac:dyDescent="0.25">
      <c r="A456" s="27"/>
      <c r="B456" s="27"/>
      <c r="C456" s="27"/>
      <c r="D456" s="27"/>
      <c r="E456" s="27" t="e">
        <f>VLOOKUP(D456,Basis!F:G,2,0)</f>
        <v>#N/A</v>
      </c>
      <c r="F456" s="27"/>
      <c r="G456" s="27"/>
      <c r="H456" s="27"/>
      <c r="I456" s="27"/>
      <c r="J456" s="28">
        <f t="shared" si="14"/>
        <v>0</v>
      </c>
      <c r="K456" s="28"/>
      <c r="L456" s="28"/>
      <c r="M456" s="28"/>
      <c r="N456" s="28"/>
      <c r="O456" s="27"/>
    </row>
    <row r="457" spans="1:15" hidden="1" x14ac:dyDescent="0.25">
      <c r="A457" s="27"/>
      <c r="B457" s="27"/>
      <c r="C457" s="27"/>
      <c r="D457" s="27"/>
      <c r="E457" s="27" t="e">
        <f>VLOOKUP(D457,Basis!F:G,2,0)</f>
        <v>#N/A</v>
      </c>
      <c r="F457" s="27"/>
      <c r="G457" s="27"/>
      <c r="H457" s="27"/>
      <c r="I457" s="27"/>
      <c r="J457" s="28">
        <f t="shared" si="14"/>
        <v>0</v>
      </c>
      <c r="K457" s="28"/>
      <c r="L457" s="28"/>
      <c r="M457" s="28"/>
      <c r="N457" s="28"/>
      <c r="O457" s="27"/>
    </row>
    <row r="458" spans="1:15" hidden="1" x14ac:dyDescent="0.25">
      <c r="A458" s="27"/>
      <c r="B458" s="27"/>
      <c r="C458" s="27"/>
      <c r="D458" s="27"/>
      <c r="E458" s="27" t="e">
        <f>VLOOKUP(D458,Basis!F:G,2,0)</f>
        <v>#N/A</v>
      </c>
      <c r="F458" s="27"/>
      <c r="G458" s="27"/>
      <c r="H458" s="27"/>
      <c r="I458" s="27"/>
      <c r="J458" s="28">
        <f t="shared" si="14"/>
        <v>0</v>
      </c>
      <c r="K458" s="28"/>
      <c r="L458" s="28"/>
      <c r="M458" s="28"/>
      <c r="N458" s="28"/>
      <c r="O458" s="27"/>
    </row>
    <row r="459" spans="1:15" hidden="1" x14ac:dyDescent="0.25">
      <c r="A459" s="27"/>
      <c r="B459" s="27"/>
      <c r="C459" s="27"/>
      <c r="D459" s="27"/>
      <c r="E459" s="27" t="e">
        <f>VLOOKUP(D459,Basis!F:G,2,0)</f>
        <v>#N/A</v>
      </c>
      <c r="F459" s="27"/>
      <c r="G459" s="27"/>
      <c r="H459" s="27"/>
      <c r="I459" s="27"/>
      <c r="J459" s="28">
        <f t="shared" si="14"/>
        <v>0</v>
      </c>
      <c r="K459" s="28"/>
      <c r="L459" s="28"/>
      <c r="M459" s="28"/>
      <c r="N459" s="28"/>
      <c r="O459" s="27"/>
    </row>
    <row r="460" spans="1:15" hidden="1" x14ac:dyDescent="0.25">
      <c r="A460" s="27"/>
      <c r="B460" s="27"/>
      <c r="C460" s="27"/>
      <c r="D460" s="27"/>
      <c r="E460" s="27" t="e">
        <f>VLOOKUP(D460,Basis!F:G,2,0)</f>
        <v>#N/A</v>
      </c>
      <c r="F460" s="27"/>
      <c r="G460" s="27"/>
      <c r="H460" s="27"/>
      <c r="I460" s="27"/>
      <c r="J460" s="28">
        <f t="shared" si="14"/>
        <v>0</v>
      </c>
      <c r="K460" s="28"/>
      <c r="L460" s="28"/>
      <c r="M460" s="28"/>
      <c r="N460" s="28"/>
      <c r="O460" s="27"/>
    </row>
    <row r="461" spans="1:15" hidden="1" x14ac:dyDescent="0.25">
      <c r="A461" s="27"/>
      <c r="B461" s="27"/>
      <c r="C461" s="27"/>
      <c r="D461" s="27"/>
      <c r="E461" s="27" t="e">
        <f>VLOOKUP(D461,Basis!F:G,2,0)</f>
        <v>#N/A</v>
      </c>
      <c r="F461" s="27"/>
      <c r="G461" s="27"/>
      <c r="H461" s="27"/>
      <c r="I461" s="27"/>
      <c r="J461" s="28">
        <f t="shared" ref="J461:J524" si="15">H461-I461</f>
        <v>0</v>
      </c>
      <c r="K461" s="28"/>
      <c r="L461" s="28"/>
      <c r="M461" s="28"/>
      <c r="N461" s="28"/>
      <c r="O461" s="27"/>
    </row>
    <row r="462" spans="1:15" hidden="1" x14ac:dyDescent="0.25">
      <c r="A462" s="27"/>
      <c r="B462" s="27"/>
      <c r="C462" s="27"/>
      <c r="D462" s="27"/>
      <c r="E462" s="27" t="e">
        <f>VLOOKUP(D462,Basis!F:G,2,0)</f>
        <v>#N/A</v>
      </c>
      <c r="F462" s="27"/>
      <c r="G462" s="27"/>
      <c r="H462" s="27"/>
      <c r="I462" s="27"/>
      <c r="J462" s="28">
        <f t="shared" si="15"/>
        <v>0</v>
      </c>
      <c r="K462" s="28"/>
      <c r="L462" s="28"/>
      <c r="M462" s="28"/>
      <c r="N462" s="28"/>
      <c r="O462" s="27"/>
    </row>
    <row r="463" spans="1:15" hidden="1" x14ac:dyDescent="0.25">
      <c r="A463" s="27"/>
      <c r="B463" s="27"/>
      <c r="C463" s="27"/>
      <c r="D463" s="27"/>
      <c r="E463" s="27" t="e">
        <f>VLOOKUP(D463,Basis!F:G,2,0)</f>
        <v>#N/A</v>
      </c>
      <c r="F463" s="27"/>
      <c r="G463" s="27"/>
      <c r="H463" s="27"/>
      <c r="I463" s="27"/>
      <c r="J463" s="28">
        <f t="shared" si="15"/>
        <v>0</v>
      </c>
      <c r="K463" s="28"/>
      <c r="L463" s="28"/>
      <c r="M463" s="28"/>
      <c r="N463" s="28"/>
      <c r="O463" s="27"/>
    </row>
    <row r="464" spans="1:15" hidden="1" x14ac:dyDescent="0.25">
      <c r="A464" s="27"/>
      <c r="B464" s="27"/>
      <c r="C464" s="27"/>
      <c r="D464" s="27"/>
      <c r="E464" s="27" t="e">
        <f>VLOOKUP(D464,Basis!F:G,2,0)</f>
        <v>#N/A</v>
      </c>
      <c r="F464" s="27"/>
      <c r="G464" s="27"/>
      <c r="H464" s="27"/>
      <c r="I464" s="27"/>
      <c r="J464" s="28">
        <f t="shared" si="15"/>
        <v>0</v>
      </c>
      <c r="K464" s="28"/>
      <c r="L464" s="28"/>
      <c r="M464" s="28"/>
      <c r="N464" s="28"/>
      <c r="O464" s="27"/>
    </row>
    <row r="465" spans="1:15" hidden="1" x14ac:dyDescent="0.25">
      <c r="A465" s="27"/>
      <c r="B465" s="27"/>
      <c r="C465" s="27"/>
      <c r="D465" s="27"/>
      <c r="E465" s="27" t="e">
        <f>VLOOKUP(D465,Basis!F:G,2,0)</f>
        <v>#N/A</v>
      </c>
      <c r="F465" s="27"/>
      <c r="G465" s="27"/>
      <c r="H465" s="27"/>
      <c r="I465" s="27"/>
      <c r="J465" s="28">
        <f t="shared" si="15"/>
        <v>0</v>
      </c>
      <c r="K465" s="28"/>
      <c r="L465" s="28"/>
      <c r="M465" s="28"/>
      <c r="N465" s="28"/>
      <c r="O465" s="27"/>
    </row>
    <row r="466" spans="1:15" hidden="1" x14ac:dyDescent="0.25">
      <c r="A466" s="27"/>
      <c r="B466" s="27"/>
      <c r="C466" s="27"/>
      <c r="D466" s="27"/>
      <c r="E466" s="27" t="e">
        <f>VLOOKUP(D466,Basis!F:G,2,0)</f>
        <v>#N/A</v>
      </c>
      <c r="F466" s="27"/>
      <c r="G466" s="27"/>
      <c r="H466" s="27"/>
      <c r="I466" s="27"/>
      <c r="J466" s="28">
        <f t="shared" si="15"/>
        <v>0</v>
      </c>
      <c r="K466" s="28"/>
      <c r="L466" s="28"/>
      <c r="M466" s="28"/>
      <c r="N466" s="28"/>
      <c r="O466" s="27"/>
    </row>
    <row r="467" spans="1:15" hidden="1" x14ac:dyDescent="0.25">
      <c r="A467" s="27"/>
      <c r="B467" s="27"/>
      <c r="C467" s="27"/>
      <c r="D467" s="27"/>
      <c r="E467" s="27" t="e">
        <f>VLOOKUP(D467,Basis!F:G,2,0)</f>
        <v>#N/A</v>
      </c>
      <c r="F467" s="27"/>
      <c r="G467" s="27"/>
      <c r="H467" s="27"/>
      <c r="I467" s="27"/>
      <c r="J467" s="28">
        <f t="shared" si="15"/>
        <v>0</v>
      </c>
      <c r="K467" s="28"/>
      <c r="L467" s="28"/>
      <c r="M467" s="28"/>
      <c r="N467" s="28"/>
      <c r="O467" s="27"/>
    </row>
    <row r="468" spans="1:15" hidden="1" x14ac:dyDescent="0.25">
      <c r="A468" s="27"/>
      <c r="B468" s="27"/>
      <c r="C468" s="27"/>
      <c r="D468" s="27"/>
      <c r="E468" s="27" t="e">
        <f>VLOOKUP(D468,Basis!F:G,2,0)</f>
        <v>#N/A</v>
      </c>
      <c r="F468" s="27"/>
      <c r="G468" s="27"/>
      <c r="H468" s="27"/>
      <c r="I468" s="27"/>
      <c r="J468" s="28">
        <f t="shared" si="15"/>
        <v>0</v>
      </c>
      <c r="K468" s="28"/>
      <c r="L468" s="28"/>
      <c r="M468" s="28"/>
      <c r="N468" s="28"/>
      <c r="O468" s="27"/>
    </row>
    <row r="469" spans="1:15" hidden="1" x14ac:dyDescent="0.25">
      <c r="A469" s="27"/>
      <c r="B469" s="27"/>
      <c r="C469" s="27"/>
      <c r="D469" s="27"/>
      <c r="E469" s="27" t="e">
        <f>VLOOKUP(D469,Basis!F:G,2,0)</f>
        <v>#N/A</v>
      </c>
      <c r="F469" s="27"/>
      <c r="G469" s="27"/>
      <c r="H469" s="27"/>
      <c r="I469" s="27"/>
      <c r="J469" s="28">
        <f t="shared" si="15"/>
        <v>0</v>
      </c>
      <c r="K469" s="28"/>
      <c r="L469" s="28"/>
      <c r="M469" s="28"/>
      <c r="N469" s="28"/>
      <c r="O469" s="27"/>
    </row>
    <row r="470" spans="1:15" hidden="1" x14ac:dyDescent="0.25">
      <c r="A470" s="27"/>
      <c r="B470" s="27"/>
      <c r="C470" s="27"/>
      <c r="D470" s="27"/>
      <c r="E470" s="27" t="e">
        <f>VLOOKUP(D470,Basis!F:G,2,0)</f>
        <v>#N/A</v>
      </c>
      <c r="F470" s="27"/>
      <c r="G470" s="27"/>
      <c r="H470" s="27"/>
      <c r="I470" s="27"/>
      <c r="J470" s="28">
        <f t="shared" si="15"/>
        <v>0</v>
      </c>
      <c r="K470" s="28"/>
      <c r="L470" s="28"/>
      <c r="M470" s="28"/>
      <c r="N470" s="28"/>
      <c r="O470" s="27"/>
    </row>
    <row r="471" spans="1:15" hidden="1" x14ac:dyDescent="0.25">
      <c r="A471" s="27"/>
      <c r="B471" s="27"/>
      <c r="C471" s="27"/>
      <c r="D471" s="27"/>
      <c r="E471" s="27" t="e">
        <f>VLOOKUP(D471,Basis!F:G,2,0)</f>
        <v>#N/A</v>
      </c>
      <c r="F471" s="27"/>
      <c r="G471" s="27"/>
      <c r="H471" s="27"/>
      <c r="I471" s="27"/>
      <c r="J471" s="28">
        <f t="shared" si="15"/>
        <v>0</v>
      </c>
      <c r="K471" s="28"/>
      <c r="L471" s="28"/>
      <c r="M471" s="28"/>
      <c r="N471" s="28"/>
      <c r="O471" s="27"/>
    </row>
    <row r="472" spans="1:15" hidden="1" x14ac:dyDescent="0.25">
      <c r="A472" s="27"/>
      <c r="B472" s="27"/>
      <c r="C472" s="27"/>
      <c r="D472" s="27"/>
      <c r="E472" s="27" t="e">
        <f>VLOOKUP(D472,Basis!F:G,2,0)</f>
        <v>#N/A</v>
      </c>
      <c r="F472" s="27"/>
      <c r="G472" s="27"/>
      <c r="H472" s="27"/>
      <c r="I472" s="27"/>
      <c r="J472" s="28">
        <f t="shared" si="15"/>
        <v>0</v>
      </c>
      <c r="K472" s="28"/>
      <c r="L472" s="28"/>
      <c r="M472" s="28"/>
      <c r="N472" s="28"/>
      <c r="O472" s="27"/>
    </row>
    <row r="473" spans="1:15" hidden="1" x14ac:dyDescent="0.25">
      <c r="A473" s="27"/>
      <c r="B473" s="27"/>
      <c r="C473" s="27"/>
      <c r="D473" s="27"/>
      <c r="E473" s="27" t="e">
        <f>VLOOKUP(D473,Basis!F:G,2,0)</f>
        <v>#N/A</v>
      </c>
      <c r="F473" s="27"/>
      <c r="G473" s="27"/>
      <c r="H473" s="27"/>
      <c r="I473" s="27"/>
      <c r="J473" s="28">
        <f t="shared" si="15"/>
        <v>0</v>
      </c>
      <c r="K473" s="28"/>
      <c r="L473" s="28"/>
      <c r="M473" s="28"/>
      <c r="N473" s="28"/>
      <c r="O473" s="27"/>
    </row>
    <row r="474" spans="1:15" hidden="1" x14ac:dyDescent="0.25">
      <c r="A474" s="27"/>
      <c r="B474" s="27"/>
      <c r="C474" s="27"/>
      <c r="D474" s="27"/>
      <c r="E474" s="27" t="e">
        <f>VLOOKUP(D474,Basis!F:G,2,0)</f>
        <v>#N/A</v>
      </c>
      <c r="F474" s="27"/>
      <c r="G474" s="27"/>
      <c r="H474" s="27"/>
      <c r="I474" s="27"/>
      <c r="J474" s="28">
        <f t="shared" si="15"/>
        <v>0</v>
      </c>
      <c r="K474" s="28"/>
      <c r="L474" s="28"/>
      <c r="M474" s="28"/>
      <c r="N474" s="28"/>
      <c r="O474" s="27"/>
    </row>
    <row r="475" spans="1:15" hidden="1" x14ac:dyDescent="0.25">
      <c r="A475" s="27"/>
      <c r="B475" s="27"/>
      <c r="C475" s="27"/>
      <c r="D475" s="27"/>
      <c r="E475" s="27" t="e">
        <f>VLOOKUP(D475,Basis!F:G,2,0)</f>
        <v>#N/A</v>
      </c>
      <c r="F475" s="27"/>
      <c r="G475" s="27"/>
      <c r="H475" s="27"/>
      <c r="I475" s="27"/>
      <c r="J475" s="28">
        <f t="shared" si="15"/>
        <v>0</v>
      </c>
      <c r="K475" s="28"/>
      <c r="L475" s="28"/>
      <c r="M475" s="28"/>
      <c r="N475" s="28"/>
      <c r="O475" s="27"/>
    </row>
    <row r="476" spans="1:15" hidden="1" x14ac:dyDescent="0.25">
      <c r="A476" s="27"/>
      <c r="B476" s="27"/>
      <c r="C476" s="27"/>
      <c r="D476" s="27"/>
      <c r="E476" s="27" t="e">
        <f>VLOOKUP(D476,Basis!F:G,2,0)</f>
        <v>#N/A</v>
      </c>
      <c r="F476" s="27"/>
      <c r="G476" s="27"/>
      <c r="H476" s="27"/>
      <c r="I476" s="27"/>
      <c r="J476" s="28">
        <f t="shared" si="15"/>
        <v>0</v>
      </c>
      <c r="K476" s="28"/>
      <c r="L476" s="28"/>
      <c r="M476" s="28"/>
      <c r="N476" s="28"/>
      <c r="O476" s="27"/>
    </row>
    <row r="477" spans="1:15" hidden="1" x14ac:dyDescent="0.25">
      <c r="A477" s="27"/>
      <c r="B477" s="27"/>
      <c r="C477" s="27"/>
      <c r="D477" s="27"/>
      <c r="E477" s="27" t="e">
        <f>VLOOKUP(D477,Basis!F:G,2,0)</f>
        <v>#N/A</v>
      </c>
      <c r="F477" s="27"/>
      <c r="G477" s="27"/>
      <c r="H477" s="27"/>
      <c r="I477" s="27"/>
      <c r="J477" s="28">
        <f t="shared" si="15"/>
        <v>0</v>
      </c>
      <c r="K477" s="28"/>
      <c r="L477" s="28"/>
      <c r="M477" s="28"/>
      <c r="N477" s="28"/>
      <c r="O477" s="27"/>
    </row>
    <row r="478" spans="1:15" hidden="1" x14ac:dyDescent="0.25">
      <c r="A478" s="27"/>
      <c r="B478" s="27"/>
      <c r="C478" s="27"/>
      <c r="D478" s="27"/>
      <c r="E478" s="27" t="e">
        <f>VLOOKUP(D478,Basis!F:G,2,0)</f>
        <v>#N/A</v>
      </c>
      <c r="F478" s="27"/>
      <c r="G478" s="27"/>
      <c r="H478" s="27"/>
      <c r="I478" s="27"/>
      <c r="J478" s="28">
        <f t="shared" si="15"/>
        <v>0</v>
      </c>
      <c r="K478" s="28"/>
      <c r="L478" s="28"/>
      <c r="M478" s="28"/>
      <c r="N478" s="28"/>
      <c r="O478" s="27"/>
    </row>
    <row r="479" spans="1:15" hidden="1" x14ac:dyDescent="0.25">
      <c r="A479" s="27"/>
      <c r="B479" s="27"/>
      <c r="C479" s="27"/>
      <c r="D479" s="27"/>
      <c r="E479" s="27" t="e">
        <f>VLOOKUP(D479,Basis!F:G,2,0)</f>
        <v>#N/A</v>
      </c>
      <c r="F479" s="27"/>
      <c r="G479" s="27"/>
      <c r="H479" s="27"/>
      <c r="I479" s="27"/>
      <c r="J479" s="28">
        <f t="shared" si="15"/>
        <v>0</v>
      </c>
      <c r="K479" s="28"/>
      <c r="L479" s="28"/>
      <c r="M479" s="28"/>
      <c r="N479" s="28"/>
      <c r="O479" s="27"/>
    </row>
    <row r="480" spans="1:15" hidden="1" x14ac:dyDescent="0.25">
      <c r="A480" s="27"/>
      <c r="B480" s="27"/>
      <c r="C480" s="27"/>
      <c r="D480" s="27"/>
      <c r="E480" s="27" t="e">
        <f>VLOOKUP(D480,Basis!F:G,2,0)</f>
        <v>#N/A</v>
      </c>
      <c r="F480" s="27"/>
      <c r="G480" s="27"/>
      <c r="H480" s="27"/>
      <c r="I480" s="27"/>
      <c r="J480" s="28">
        <f t="shared" si="15"/>
        <v>0</v>
      </c>
      <c r="K480" s="28"/>
      <c r="L480" s="28"/>
      <c r="M480" s="28"/>
      <c r="N480" s="28"/>
      <c r="O480" s="27"/>
    </row>
    <row r="481" spans="1:15" hidden="1" x14ac:dyDescent="0.25">
      <c r="A481" s="27"/>
      <c r="B481" s="27"/>
      <c r="C481" s="27"/>
      <c r="D481" s="27"/>
      <c r="E481" s="27" t="e">
        <f>VLOOKUP(D481,Basis!F:G,2,0)</f>
        <v>#N/A</v>
      </c>
      <c r="F481" s="27"/>
      <c r="G481" s="27"/>
      <c r="H481" s="27"/>
      <c r="I481" s="27"/>
      <c r="J481" s="28">
        <f t="shared" si="15"/>
        <v>0</v>
      </c>
      <c r="K481" s="28"/>
      <c r="L481" s="28"/>
      <c r="M481" s="28"/>
      <c r="N481" s="28"/>
      <c r="O481" s="27"/>
    </row>
    <row r="482" spans="1:15" hidden="1" x14ac:dyDescent="0.25">
      <c r="A482" s="27"/>
      <c r="B482" s="27"/>
      <c r="C482" s="27"/>
      <c r="D482" s="27"/>
      <c r="E482" s="27" t="e">
        <f>VLOOKUP(D482,Basis!F:G,2,0)</f>
        <v>#N/A</v>
      </c>
      <c r="F482" s="27"/>
      <c r="G482" s="27"/>
      <c r="H482" s="27"/>
      <c r="I482" s="27"/>
      <c r="J482" s="28">
        <f t="shared" si="15"/>
        <v>0</v>
      </c>
      <c r="K482" s="28"/>
      <c r="L482" s="28"/>
      <c r="M482" s="28"/>
      <c r="N482" s="28"/>
      <c r="O482" s="27"/>
    </row>
    <row r="483" spans="1:15" hidden="1" x14ac:dyDescent="0.25">
      <c r="A483" s="27"/>
      <c r="B483" s="27"/>
      <c r="C483" s="27"/>
      <c r="D483" s="27"/>
      <c r="E483" s="27" t="e">
        <f>VLOOKUP(D483,Basis!F:G,2,0)</f>
        <v>#N/A</v>
      </c>
      <c r="F483" s="27"/>
      <c r="G483" s="27"/>
      <c r="H483" s="27"/>
      <c r="I483" s="27"/>
      <c r="J483" s="28">
        <f t="shared" si="15"/>
        <v>0</v>
      </c>
      <c r="K483" s="28"/>
      <c r="L483" s="28"/>
      <c r="M483" s="28"/>
      <c r="N483" s="28"/>
      <c r="O483" s="27"/>
    </row>
    <row r="484" spans="1:15" hidden="1" x14ac:dyDescent="0.25">
      <c r="A484" s="27"/>
      <c r="B484" s="27"/>
      <c r="C484" s="27"/>
      <c r="D484" s="27"/>
      <c r="E484" s="27" t="e">
        <f>VLOOKUP(D484,Basis!F:G,2,0)</f>
        <v>#N/A</v>
      </c>
      <c r="F484" s="27"/>
      <c r="G484" s="27"/>
      <c r="H484" s="27"/>
      <c r="I484" s="27"/>
      <c r="J484" s="28">
        <f t="shared" si="15"/>
        <v>0</v>
      </c>
      <c r="K484" s="28"/>
      <c r="L484" s="28"/>
      <c r="M484" s="28"/>
      <c r="N484" s="28"/>
      <c r="O484" s="27"/>
    </row>
    <row r="485" spans="1:15" hidden="1" x14ac:dyDescent="0.25">
      <c r="A485" s="27"/>
      <c r="B485" s="27"/>
      <c r="C485" s="27"/>
      <c r="D485" s="27"/>
      <c r="E485" s="27" t="e">
        <f>VLOOKUP(D485,Basis!F:G,2,0)</f>
        <v>#N/A</v>
      </c>
      <c r="F485" s="27"/>
      <c r="G485" s="27"/>
      <c r="H485" s="27"/>
      <c r="I485" s="27"/>
      <c r="J485" s="28">
        <f t="shared" si="15"/>
        <v>0</v>
      </c>
      <c r="K485" s="28"/>
      <c r="L485" s="28"/>
      <c r="M485" s="28"/>
      <c r="N485" s="28"/>
      <c r="O485" s="27"/>
    </row>
    <row r="486" spans="1:15" hidden="1" x14ac:dyDescent="0.25">
      <c r="A486" s="27"/>
      <c r="B486" s="27"/>
      <c r="C486" s="27"/>
      <c r="D486" s="27"/>
      <c r="E486" s="27" t="e">
        <f>VLOOKUP(D486,Basis!F:G,2,0)</f>
        <v>#N/A</v>
      </c>
      <c r="F486" s="27"/>
      <c r="G486" s="27"/>
      <c r="H486" s="27"/>
      <c r="I486" s="27"/>
      <c r="J486" s="28">
        <f t="shared" si="15"/>
        <v>0</v>
      </c>
      <c r="K486" s="28"/>
      <c r="L486" s="28"/>
      <c r="M486" s="28"/>
      <c r="N486" s="28"/>
      <c r="O486" s="27"/>
    </row>
    <row r="487" spans="1:15" hidden="1" x14ac:dyDescent="0.25">
      <c r="A487" s="27"/>
      <c r="B487" s="27"/>
      <c r="C487" s="27"/>
      <c r="D487" s="27"/>
      <c r="E487" s="27" t="e">
        <f>VLOOKUP(D487,Basis!F:G,2,0)</f>
        <v>#N/A</v>
      </c>
      <c r="F487" s="27"/>
      <c r="G487" s="27"/>
      <c r="H487" s="27"/>
      <c r="I487" s="27"/>
      <c r="J487" s="28">
        <f t="shared" si="15"/>
        <v>0</v>
      </c>
      <c r="K487" s="28"/>
      <c r="L487" s="28"/>
      <c r="M487" s="28"/>
      <c r="N487" s="28"/>
      <c r="O487" s="27"/>
    </row>
    <row r="488" spans="1:15" hidden="1" x14ac:dyDescent="0.25">
      <c r="A488" s="27"/>
      <c r="B488" s="27"/>
      <c r="C488" s="27"/>
      <c r="D488" s="27"/>
      <c r="E488" s="27" t="e">
        <f>VLOOKUP(D488,Basis!F:G,2,0)</f>
        <v>#N/A</v>
      </c>
      <c r="F488" s="27"/>
      <c r="G488" s="27"/>
      <c r="H488" s="27"/>
      <c r="I488" s="27"/>
      <c r="J488" s="28">
        <f t="shared" si="15"/>
        <v>0</v>
      </c>
      <c r="K488" s="28"/>
      <c r="L488" s="28"/>
      <c r="M488" s="28"/>
      <c r="N488" s="28"/>
      <c r="O488" s="27"/>
    </row>
    <row r="489" spans="1:15" hidden="1" x14ac:dyDescent="0.25">
      <c r="A489" s="27"/>
      <c r="B489" s="27"/>
      <c r="C489" s="27"/>
      <c r="D489" s="27"/>
      <c r="E489" s="27" t="e">
        <f>VLOOKUP(D489,Basis!F:G,2,0)</f>
        <v>#N/A</v>
      </c>
      <c r="F489" s="27"/>
      <c r="G489" s="27"/>
      <c r="H489" s="27"/>
      <c r="I489" s="27"/>
      <c r="J489" s="28">
        <f t="shared" si="15"/>
        <v>0</v>
      </c>
      <c r="K489" s="28"/>
      <c r="L489" s="28"/>
      <c r="M489" s="28"/>
      <c r="N489" s="28"/>
      <c r="O489" s="27"/>
    </row>
    <row r="490" spans="1:15" hidden="1" x14ac:dyDescent="0.25">
      <c r="A490" s="27"/>
      <c r="B490" s="27"/>
      <c r="C490" s="27"/>
      <c r="D490" s="27"/>
      <c r="E490" s="27" t="e">
        <f>VLOOKUP(D490,Basis!F:G,2,0)</f>
        <v>#N/A</v>
      </c>
      <c r="F490" s="27"/>
      <c r="G490" s="27"/>
      <c r="H490" s="27"/>
      <c r="I490" s="27"/>
      <c r="J490" s="28">
        <f t="shared" si="15"/>
        <v>0</v>
      </c>
      <c r="K490" s="28"/>
      <c r="L490" s="28"/>
      <c r="M490" s="28"/>
      <c r="N490" s="28"/>
      <c r="O490" s="27"/>
    </row>
    <row r="491" spans="1:15" hidden="1" x14ac:dyDescent="0.25">
      <c r="A491" s="27"/>
      <c r="B491" s="27"/>
      <c r="C491" s="27"/>
      <c r="D491" s="27"/>
      <c r="E491" s="27" t="e">
        <f>VLOOKUP(D491,Basis!F:G,2,0)</f>
        <v>#N/A</v>
      </c>
      <c r="F491" s="27"/>
      <c r="G491" s="27"/>
      <c r="H491" s="27"/>
      <c r="I491" s="27"/>
      <c r="J491" s="28">
        <f t="shared" si="15"/>
        <v>0</v>
      </c>
      <c r="K491" s="28"/>
      <c r="L491" s="28"/>
      <c r="M491" s="28"/>
      <c r="N491" s="28"/>
      <c r="O491" s="27"/>
    </row>
    <row r="492" spans="1:15" hidden="1" x14ac:dyDescent="0.25">
      <c r="A492" s="27"/>
      <c r="B492" s="27"/>
      <c r="C492" s="27"/>
      <c r="D492" s="27"/>
      <c r="E492" s="27" t="e">
        <f>VLOOKUP(D492,Basis!F:G,2,0)</f>
        <v>#N/A</v>
      </c>
      <c r="F492" s="27"/>
      <c r="G492" s="27"/>
      <c r="H492" s="27"/>
      <c r="I492" s="27"/>
      <c r="J492" s="28">
        <f t="shared" si="15"/>
        <v>0</v>
      </c>
      <c r="K492" s="28"/>
      <c r="L492" s="28"/>
      <c r="M492" s="28"/>
      <c r="N492" s="28"/>
      <c r="O492" s="27"/>
    </row>
    <row r="493" spans="1:15" hidden="1" x14ac:dyDescent="0.25">
      <c r="A493" s="27"/>
      <c r="B493" s="27"/>
      <c r="C493" s="27"/>
      <c r="D493" s="27"/>
      <c r="E493" s="27" t="e">
        <f>VLOOKUP(D493,Basis!F:G,2,0)</f>
        <v>#N/A</v>
      </c>
      <c r="F493" s="27"/>
      <c r="G493" s="27"/>
      <c r="H493" s="27"/>
      <c r="I493" s="27"/>
      <c r="J493" s="28">
        <f t="shared" si="15"/>
        <v>0</v>
      </c>
      <c r="K493" s="28"/>
      <c r="L493" s="28"/>
      <c r="M493" s="28"/>
      <c r="N493" s="28"/>
      <c r="O493" s="27"/>
    </row>
    <row r="494" spans="1:15" hidden="1" x14ac:dyDescent="0.25">
      <c r="A494" s="27"/>
      <c r="B494" s="27"/>
      <c r="C494" s="27"/>
      <c r="D494" s="27"/>
      <c r="E494" s="27" t="e">
        <f>VLOOKUP(D494,Basis!F:G,2,0)</f>
        <v>#N/A</v>
      </c>
      <c r="F494" s="27"/>
      <c r="G494" s="27"/>
      <c r="H494" s="27"/>
      <c r="I494" s="27"/>
      <c r="J494" s="28">
        <f t="shared" si="15"/>
        <v>0</v>
      </c>
      <c r="K494" s="28"/>
      <c r="L494" s="28"/>
      <c r="M494" s="28"/>
      <c r="N494" s="28"/>
      <c r="O494" s="27"/>
    </row>
    <row r="495" spans="1:15" hidden="1" x14ac:dyDescent="0.25">
      <c r="A495" s="27"/>
      <c r="B495" s="27"/>
      <c r="C495" s="27"/>
      <c r="D495" s="27"/>
      <c r="E495" s="27" t="e">
        <f>VLOOKUP(D495,Basis!F:G,2,0)</f>
        <v>#N/A</v>
      </c>
      <c r="F495" s="27"/>
      <c r="G495" s="27"/>
      <c r="H495" s="27"/>
      <c r="I495" s="27"/>
      <c r="J495" s="28">
        <f t="shared" si="15"/>
        <v>0</v>
      </c>
      <c r="K495" s="28"/>
      <c r="L495" s="28"/>
      <c r="M495" s="28"/>
      <c r="N495" s="28"/>
      <c r="O495" s="27"/>
    </row>
    <row r="496" spans="1:15" hidden="1" x14ac:dyDescent="0.25">
      <c r="A496" s="27"/>
      <c r="B496" s="27"/>
      <c r="C496" s="27"/>
      <c r="D496" s="27"/>
      <c r="E496" s="27" t="e">
        <f>VLOOKUP(D496,Basis!F:G,2,0)</f>
        <v>#N/A</v>
      </c>
      <c r="F496" s="27"/>
      <c r="G496" s="27"/>
      <c r="H496" s="27"/>
      <c r="I496" s="27"/>
      <c r="J496" s="28">
        <f t="shared" si="15"/>
        <v>0</v>
      </c>
      <c r="K496" s="28"/>
      <c r="L496" s="28"/>
      <c r="M496" s="28"/>
      <c r="N496" s="28"/>
      <c r="O496" s="27"/>
    </row>
    <row r="497" spans="1:15" hidden="1" x14ac:dyDescent="0.25">
      <c r="A497" s="27"/>
      <c r="B497" s="27"/>
      <c r="C497" s="27"/>
      <c r="D497" s="27"/>
      <c r="E497" s="27" t="e">
        <f>VLOOKUP(D497,Basis!F:G,2,0)</f>
        <v>#N/A</v>
      </c>
      <c r="F497" s="27"/>
      <c r="G497" s="27"/>
      <c r="H497" s="27"/>
      <c r="I497" s="27"/>
      <c r="J497" s="28">
        <f t="shared" si="15"/>
        <v>0</v>
      </c>
      <c r="K497" s="28"/>
      <c r="L497" s="28"/>
      <c r="M497" s="28"/>
      <c r="N497" s="28"/>
      <c r="O497" s="27"/>
    </row>
    <row r="498" spans="1:15" hidden="1" x14ac:dyDescent="0.25">
      <c r="A498" s="27"/>
      <c r="B498" s="27"/>
      <c r="C498" s="27"/>
      <c r="D498" s="27"/>
      <c r="E498" s="27" t="e">
        <f>VLOOKUP(D498,Basis!F:G,2,0)</f>
        <v>#N/A</v>
      </c>
      <c r="F498" s="27"/>
      <c r="G498" s="27"/>
      <c r="H498" s="27"/>
      <c r="I498" s="27"/>
      <c r="J498" s="28">
        <f t="shared" si="15"/>
        <v>0</v>
      </c>
      <c r="K498" s="28"/>
      <c r="L498" s="28"/>
      <c r="M498" s="28"/>
      <c r="N498" s="28"/>
      <c r="O498" s="27"/>
    </row>
    <row r="499" spans="1:15" hidden="1" x14ac:dyDescent="0.25">
      <c r="A499" s="27"/>
      <c r="B499" s="27"/>
      <c r="C499" s="27"/>
      <c r="D499" s="27"/>
      <c r="E499" s="27" t="e">
        <f>VLOOKUP(D499,Basis!F:G,2,0)</f>
        <v>#N/A</v>
      </c>
      <c r="F499" s="27"/>
      <c r="G499" s="27"/>
      <c r="H499" s="27"/>
      <c r="I499" s="27"/>
      <c r="J499" s="28">
        <f t="shared" si="15"/>
        <v>0</v>
      </c>
      <c r="K499" s="28"/>
      <c r="L499" s="28"/>
      <c r="M499" s="28"/>
      <c r="N499" s="28"/>
      <c r="O499" s="27"/>
    </row>
    <row r="500" spans="1:15" hidden="1" x14ac:dyDescent="0.25">
      <c r="A500" s="27"/>
      <c r="B500" s="27"/>
      <c r="C500" s="27"/>
      <c r="D500" s="27"/>
      <c r="E500" s="27" t="e">
        <f>VLOOKUP(D500,Basis!F:G,2,0)</f>
        <v>#N/A</v>
      </c>
      <c r="F500" s="27"/>
      <c r="G500" s="27"/>
      <c r="H500" s="27"/>
      <c r="I500" s="27"/>
      <c r="J500" s="28">
        <f t="shared" si="15"/>
        <v>0</v>
      </c>
      <c r="K500" s="28"/>
      <c r="L500" s="28"/>
      <c r="M500" s="28"/>
      <c r="N500" s="28"/>
      <c r="O500" s="27"/>
    </row>
    <row r="501" spans="1:15" hidden="1" x14ac:dyDescent="0.25">
      <c r="A501" s="27"/>
      <c r="B501" s="27"/>
      <c r="C501" s="27"/>
      <c r="D501" s="27"/>
      <c r="E501" s="27" t="e">
        <f>VLOOKUP(D501,Basis!F:G,2,0)</f>
        <v>#N/A</v>
      </c>
      <c r="F501" s="27"/>
      <c r="G501" s="27"/>
      <c r="H501" s="27"/>
      <c r="I501" s="27"/>
      <c r="J501" s="28">
        <f t="shared" si="15"/>
        <v>0</v>
      </c>
      <c r="K501" s="28"/>
      <c r="L501" s="28"/>
      <c r="M501" s="28"/>
      <c r="N501" s="28"/>
      <c r="O501" s="27"/>
    </row>
    <row r="502" spans="1:15" hidden="1" x14ac:dyDescent="0.25">
      <c r="A502" s="27"/>
      <c r="B502" s="27"/>
      <c r="C502" s="27"/>
      <c r="D502" s="27"/>
      <c r="E502" s="27" t="e">
        <f>VLOOKUP(D502,Basis!F:G,2,0)</f>
        <v>#N/A</v>
      </c>
      <c r="F502" s="27"/>
      <c r="G502" s="27"/>
      <c r="H502" s="27"/>
      <c r="I502" s="27"/>
      <c r="J502" s="28">
        <f t="shared" si="15"/>
        <v>0</v>
      </c>
      <c r="K502" s="28"/>
      <c r="L502" s="28"/>
      <c r="M502" s="28"/>
      <c r="N502" s="28"/>
      <c r="O502" s="27"/>
    </row>
    <row r="503" spans="1:15" hidden="1" x14ac:dyDescent="0.25">
      <c r="A503" s="27"/>
      <c r="B503" s="27"/>
      <c r="C503" s="27"/>
      <c r="D503" s="27"/>
      <c r="E503" s="27" t="e">
        <f>VLOOKUP(D503,Basis!F:G,2,0)</f>
        <v>#N/A</v>
      </c>
      <c r="F503" s="27"/>
      <c r="G503" s="27"/>
      <c r="H503" s="27"/>
      <c r="I503" s="27"/>
      <c r="J503" s="28">
        <f t="shared" si="15"/>
        <v>0</v>
      </c>
      <c r="K503" s="28"/>
      <c r="L503" s="28"/>
      <c r="M503" s="28"/>
      <c r="N503" s="28"/>
      <c r="O503" s="27"/>
    </row>
    <row r="504" spans="1:15" hidden="1" x14ac:dyDescent="0.25">
      <c r="A504" s="27"/>
      <c r="B504" s="27"/>
      <c r="C504" s="27"/>
      <c r="D504" s="27"/>
      <c r="E504" s="27" t="e">
        <f>VLOOKUP(D504,Basis!F:G,2,0)</f>
        <v>#N/A</v>
      </c>
      <c r="F504" s="27"/>
      <c r="G504" s="27"/>
      <c r="H504" s="27"/>
      <c r="I504" s="27"/>
      <c r="J504" s="28">
        <f t="shared" si="15"/>
        <v>0</v>
      </c>
      <c r="K504" s="28"/>
      <c r="L504" s="28"/>
      <c r="M504" s="28"/>
      <c r="N504" s="28"/>
      <c r="O504" s="27"/>
    </row>
    <row r="505" spans="1:15" hidden="1" x14ac:dyDescent="0.25">
      <c r="A505" s="27"/>
      <c r="B505" s="27"/>
      <c r="C505" s="27"/>
      <c r="D505" s="27"/>
      <c r="E505" s="27" t="e">
        <f>VLOOKUP(D505,Basis!F:G,2,0)</f>
        <v>#N/A</v>
      </c>
      <c r="F505" s="27"/>
      <c r="G505" s="27"/>
      <c r="H505" s="27"/>
      <c r="I505" s="27"/>
      <c r="J505" s="28">
        <f t="shared" si="15"/>
        <v>0</v>
      </c>
      <c r="K505" s="28"/>
      <c r="L505" s="28"/>
      <c r="M505" s="28"/>
      <c r="N505" s="28"/>
      <c r="O505" s="27"/>
    </row>
    <row r="506" spans="1:15" hidden="1" x14ac:dyDescent="0.25">
      <c r="A506" s="27"/>
      <c r="B506" s="27"/>
      <c r="C506" s="27"/>
      <c r="D506" s="27"/>
      <c r="E506" s="27" t="e">
        <f>VLOOKUP(D506,Basis!F:G,2,0)</f>
        <v>#N/A</v>
      </c>
      <c r="F506" s="27"/>
      <c r="G506" s="27"/>
      <c r="H506" s="27"/>
      <c r="I506" s="27"/>
      <c r="J506" s="28">
        <f t="shared" si="15"/>
        <v>0</v>
      </c>
      <c r="K506" s="28"/>
      <c r="L506" s="28"/>
      <c r="M506" s="28"/>
      <c r="N506" s="28"/>
      <c r="O506" s="27"/>
    </row>
    <row r="507" spans="1:15" hidden="1" x14ac:dyDescent="0.25">
      <c r="A507" s="27"/>
      <c r="B507" s="27"/>
      <c r="C507" s="27"/>
      <c r="D507" s="27"/>
      <c r="E507" s="27" t="e">
        <f>VLOOKUP(D507,Basis!F:G,2,0)</f>
        <v>#N/A</v>
      </c>
      <c r="F507" s="27"/>
      <c r="G507" s="27"/>
      <c r="H507" s="27"/>
      <c r="I507" s="27"/>
      <c r="J507" s="28">
        <f t="shared" si="15"/>
        <v>0</v>
      </c>
      <c r="K507" s="28"/>
      <c r="L507" s="28"/>
      <c r="M507" s="28"/>
      <c r="N507" s="28"/>
      <c r="O507" s="27"/>
    </row>
    <row r="508" spans="1:15" hidden="1" x14ac:dyDescent="0.25">
      <c r="A508" s="27"/>
      <c r="B508" s="27"/>
      <c r="C508" s="27"/>
      <c r="D508" s="27"/>
      <c r="E508" s="27" t="e">
        <f>VLOOKUP(D508,Basis!F:G,2,0)</f>
        <v>#N/A</v>
      </c>
      <c r="F508" s="27"/>
      <c r="G508" s="27"/>
      <c r="H508" s="27"/>
      <c r="I508" s="27"/>
      <c r="J508" s="28">
        <f t="shared" si="15"/>
        <v>0</v>
      </c>
      <c r="K508" s="28"/>
      <c r="L508" s="28"/>
      <c r="M508" s="28"/>
      <c r="N508" s="28"/>
      <c r="O508" s="27"/>
    </row>
    <row r="509" spans="1:15" hidden="1" x14ac:dyDescent="0.25">
      <c r="A509" s="27"/>
      <c r="B509" s="27"/>
      <c r="C509" s="27"/>
      <c r="D509" s="27"/>
      <c r="E509" s="27" t="e">
        <f>VLOOKUP(D509,Basis!F:G,2,0)</f>
        <v>#N/A</v>
      </c>
      <c r="F509" s="27"/>
      <c r="G509" s="27"/>
      <c r="H509" s="27"/>
      <c r="I509" s="27"/>
      <c r="J509" s="28">
        <f t="shared" si="15"/>
        <v>0</v>
      </c>
      <c r="K509" s="28"/>
      <c r="L509" s="28"/>
      <c r="M509" s="28"/>
      <c r="N509" s="28"/>
      <c r="O509" s="27"/>
    </row>
    <row r="510" spans="1:15" hidden="1" x14ac:dyDescent="0.25">
      <c r="A510" s="27"/>
      <c r="B510" s="27"/>
      <c r="C510" s="27"/>
      <c r="D510" s="27"/>
      <c r="E510" s="27" t="e">
        <f>VLOOKUP(D510,Basis!F:G,2,0)</f>
        <v>#N/A</v>
      </c>
      <c r="F510" s="27"/>
      <c r="G510" s="27"/>
      <c r="H510" s="27"/>
      <c r="I510" s="27"/>
      <c r="J510" s="28">
        <f t="shared" si="15"/>
        <v>0</v>
      </c>
      <c r="K510" s="28"/>
      <c r="L510" s="28"/>
      <c r="M510" s="28"/>
      <c r="N510" s="28"/>
      <c r="O510" s="27"/>
    </row>
    <row r="511" spans="1:15" hidden="1" x14ac:dyDescent="0.25">
      <c r="A511" s="27"/>
      <c r="B511" s="27"/>
      <c r="C511" s="27"/>
      <c r="D511" s="27"/>
      <c r="E511" s="27" t="e">
        <f>VLOOKUP(D511,Basis!F:G,2,0)</f>
        <v>#N/A</v>
      </c>
      <c r="F511" s="27"/>
      <c r="G511" s="27"/>
      <c r="H511" s="27"/>
      <c r="I511" s="27"/>
      <c r="J511" s="28">
        <f t="shared" si="15"/>
        <v>0</v>
      </c>
      <c r="K511" s="28"/>
      <c r="L511" s="28"/>
      <c r="M511" s="28"/>
      <c r="N511" s="28"/>
      <c r="O511" s="27"/>
    </row>
    <row r="512" spans="1:15" hidden="1" x14ac:dyDescent="0.25">
      <c r="A512" s="27"/>
      <c r="B512" s="27"/>
      <c r="C512" s="27"/>
      <c r="D512" s="27"/>
      <c r="E512" s="27" t="e">
        <f>VLOOKUP(D512,Basis!F:G,2,0)</f>
        <v>#N/A</v>
      </c>
      <c r="F512" s="27"/>
      <c r="G512" s="27"/>
      <c r="H512" s="27"/>
      <c r="I512" s="27"/>
      <c r="J512" s="28">
        <f t="shared" si="15"/>
        <v>0</v>
      </c>
      <c r="K512" s="28"/>
      <c r="L512" s="28"/>
      <c r="M512" s="28"/>
      <c r="N512" s="28"/>
      <c r="O512" s="27"/>
    </row>
    <row r="513" spans="1:15" hidden="1" x14ac:dyDescent="0.25">
      <c r="A513" s="27"/>
      <c r="B513" s="27"/>
      <c r="C513" s="27"/>
      <c r="D513" s="27"/>
      <c r="E513" s="27" t="e">
        <f>VLOOKUP(D513,Basis!F:G,2,0)</f>
        <v>#N/A</v>
      </c>
      <c r="F513" s="27"/>
      <c r="G513" s="27"/>
      <c r="H513" s="27"/>
      <c r="I513" s="27"/>
      <c r="J513" s="28">
        <f t="shared" si="15"/>
        <v>0</v>
      </c>
      <c r="K513" s="28"/>
      <c r="L513" s="28"/>
      <c r="M513" s="28"/>
      <c r="N513" s="28"/>
      <c r="O513" s="27"/>
    </row>
    <row r="514" spans="1:15" hidden="1" x14ac:dyDescent="0.25">
      <c r="A514" s="27"/>
      <c r="B514" s="27"/>
      <c r="C514" s="27"/>
      <c r="D514" s="27"/>
      <c r="E514" s="27" t="e">
        <f>VLOOKUP(D514,Basis!F:G,2,0)</f>
        <v>#N/A</v>
      </c>
      <c r="F514" s="27"/>
      <c r="G514" s="27"/>
      <c r="H514" s="27"/>
      <c r="I514" s="27"/>
      <c r="J514" s="28">
        <f t="shared" si="15"/>
        <v>0</v>
      </c>
      <c r="K514" s="28"/>
      <c r="L514" s="28"/>
      <c r="M514" s="28"/>
      <c r="N514" s="28"/>
      <c r="O514" s="27"/>
    </row>
    <row r="515" spans="1:15" hidden="1" x14ac:dyDescent="0.25">
      <c r="A515" s="27"/>
      <c r="B515" s="27"/>
      <c r="C515" s="27"/>
      <c r="D515" s="27"/>
      <c r="E515" s="27" t="e">
        <f>VLOOKUP(D515,Basis!F:G,2,0)</f>
        <v>#N/A</v>
      </c>
      <c r="F515" s="27"/>
      <c r="G515" s="27"/>
      <c r="H515" s="27"/>
      <c r="I515" s="27"/>
      <c r="J515" s="28">
        <f t="shared" si="15"/>
        <v>0</v>
      </c>
      <c r="K515" s="28"/>
      <c r="L515" s="28"/>
      <c r="M515" s="28"/>
      <c r="N515" s="28"/>
      <c r="O515" s="27"/>
    </row>
    <row r="516" spans="1:15" hidden="1" x14ac:dyDescent="0.25">
      <c r="A516" s="27"/>
      <c r="B516" s="27"/>
      <c r="C516" s="27"/>
      <c r="D516" s="27"/>
      <c r="E516" s="27" t="e">
        <f>VLOOKUP(D516,Basis!F:G,2,0)</f>
        <v>#N/A</v>
      </c>
      <c r="F516" s="27"/>
      <c r="G516" s="27"/>
      <c r="H516" s="27"/>
      <c r="I516" s="27"/>
      <c r="J516" s="28">
        <f t="shared" si="15"/>
        <v>0</v>
      </c>
      <c r="K516" s="28"/>
      <c r="L516" s="28"/>
      <c r="M516" s="28"/>
      <c r="N516" s="28"/>
      <c r="O516" s="27"/>
    </row>
    <row r="517" spans="1:15" hidden="1" x14ac:dyDescent="0.25">
      <c r="A517" s="27"/>
      <c r="B517" s="27"/>
      <c r="C517" s="27"/>
      <c r="D517" s="27"/>
      <c r="E517" s="27" t="e">
        <f>VLOOKUP(D517,Basis!F:G,2,0)</f>
        <v>#N/A</v>
      </c>
      <c r="F517" s="27"/>
      <c r="G517" s="27"/>
      <c r="H517" s="27"/>
      <c r="I517" s="27"/>
      <c r="J517" s="28">
        <f t="shared" si="15"/>
        <v>0</v>
      </c>
      <c r="K517" s="28"/>
      <c r="L517" s="28"/>
      <c r="M517" s="28"/>
      <c r="N517" s="28"/>
      <c r="O517" s="27"/>
    </row>
    <row r="518" spans="1:15" hidden="1" x14ac:dyDescent="0.25">
      <c r="A518" s="27"/>
      <c r="B518" s="27"/>
      <c r="C518" s="27"/>
      <c r="D518" s="27"/>
      <c r="E518" s="27" t="e">
        <f>VLOOKUP(D518,Basis!F:G,2,0)</f>
        <v>#N/A</v>
      </c>
      <c r="F518" s="27"/>
      <c r="G518" s="27"/>
      <c r="H518" s="27"/>
      <c r="I518" s="27"/>
      <c r="J518" s="28">
        <f t="shared" si="15"/>
        <v>0</v>
      </c>
      <c r="K518" s="28"/>
      <c r="L518" s="28"/>
      <c r="M518" s="28"/>
      <c r="N518" s="28"/>
      <c r="O518" s="27"/>
    </row>
    <row r="519" spans="1:15" hidden="1" x14ac:dyDescent="0.25">
      <c r="A519" s="27"/>
      <c r="B519" s="27"/>
      <c r="C519" s="27"/>
      <c r="D519" s="27"/>
      <c r="E519" s="27" t="e">
        <f>VLOOKUP(D519,Basis!F:G,2,0)</f>
        <v>#N/A</v>
      </c>
      <c r="F519" s="27"/>
      <c r="G519" s="27"/>
      <c r="H519" s="27"/>
      <c r="I519" s="27"/>
      <c r="J519" s="28">
        <f t="shared" si="15"/>
        <v>0</v>
      </c>
      <c r="K519" s="28"/>
      <c r="L519" s="28"/>
      <c r="M519" s="28"/>
      <c r="N519" s="28"/>
      <c r="O519" s="27"/>
    </row>
    <row r="520" spans="1:15" hidden="1" x14ac:dyDescent="0.25">
      <c r="A520" s="27"/>
      <c r="B520" s="27"/>
      <c r="C520" s="27"/>
      <c r="D520" s="27"/>
      <c r="E520" s="27" t="e">
        <f>VLOOKUP(D520,Basis!F:G,2,0)</f>
        <v>#N/A</v>
      </c>
      <c r="F520" s="27"/>
      <c r="G520" s="27"/>
      <c r="H520" s="27"/>
      <c r="I520" s="27"/>
      <c r="J520" s="28">
        <f t="shared" si="15"/>
        <v>0</v>
      </c>
      <c r="K520" s="28"/>
      <c r="L520" s="28"/>
      <c r="M520" s="28"/>
      <c r="N520" s="28"/>
      <c r="O520" s="27"/>
    </row>
    <row r="521" spans="1:15" hidden="1" x14ac:dyDescent="0.25">
      <c r="A521" s="27"/>
      <c r="B521" s="27"/>
      <c r="C521" s="27"/>
      <c r="D521" s="27"/>
      <c r="E521" s="27" t="e">
        <f>VLOOKUP(D521,Basis!F:G,2,0)</f>
        <v>#N/A</v>
      </c>
      <c r="F521" s="27"/>
      <c r="G521" s="27"/>
      <c r="H521" s="27"/>
      <c r="I521" s="27"/>
      <c r="J521" s="28">
        <f t="shared" si="15"/>
        <v>0</v>
      </c>
      <c r="K521" s="28"/>
      <c r="L521" s="28"/>
      <c r="M521" s="28"/>
      <c r="N521" s="28"/>
      <c r="O521" s="27"/>
    </row>
    <row r="522" spans="1:15" hidden="1" x14ac:dyDescent="0.25">
      <c r="A522" s="27"/>
      <c r="B522" s="27"/>
      <c r="C522" s="27"/>
      <c r="D522" s="27"/>
      <c r="E522" s="27" t="e">
        <f>VLOOKUP(D522,Basis!F:G,2,0)</f>
        <v>#N/A</v>
      </c>
      <c r="F522" s="27"/>
      <c r="G522" s="27"/>
      <c r="H522" s="27"/>
      <c r="I522" s="27"/>
      <c r="J522" s="28">
        <f t="shared" si="15"/>
        <v>0</v>
      </c>
      <c r="K522" s="28"/>
      <c r="L522" s="28"/>
      <c r="M522" s="28"/>
      <c r="N522" s="28"/>
      <c r="O522" s="27"/>
    </row>
    <row r="523" spans="1:15" hidden="1" x14ac:dyDescent="0.25">
      <c r="A523" s="27"/>
      <c r="B523" s="27"/>
      <c r="C523" s="27"/>
      <c r="D523" s="27"/>
      <c r="E523" s="27" t="e">
        <f>VLOOKUP(D523,Basis!F:G,2,0)</f>
        <v>#N/A</v>
      </c>
      <c r="F523" s="27"/>
      <c r="G523" s="27"/>
      <c r="H523" s="27"/>
      <c r="I523" s="27"/>
      <c r="J523" s="28">
        <f t="shared" si="15"/>
        <v>0</v>
      </c>
      <c r="K523" s="28"/>
      <c r="L523" s="28"/>
      <c r="M523" s="28"/>
      <c r="N523" s="28"/>
      <c r="O523" s="27"/>
    </row>
    <row r="524" spans="1:15" hidden="1" x14ac:dyDescent="0.25">
      <c r="A524" s="27"/>
      <c r="B524" s="27"/>
      <c r="C524" s="27"/>
      <c r="D524" s="27"/>
      <c r="E524" s="27" t="e">
        <f>VLOOKUP(D524,Basis!F:G,2,0)</f>
        <v>#N/A</v>
      </c>
      <c r="F524" s="27"/>
      <c r="G524" s="27"/>
      <c r="H524" s="27"/>
      <c r="I524" s="27"/>
      <c r="J524" s="28">
        <f t="shared" si="15"/>
        <v>0</v>
      </c>
      <c r="K524" s="28"/>
      <c r="L524" s="28"/>
      <c r="M524" s="28"/>
      <c r="N524" s="28"/>
      <c r="O524" s="27"/>
    </row>
    <row r="525" spans="1:15" hidden="1" x14ac:dyDescent="0.25">
      <c r="A525" s="27"/>
      <c r="B525" s="27"/>
      <c r="C525" s="27"/>
      <c r="D525" s="27"/>
      <c r="E525" s="27" t="e">
        <f>VLOOKUP(D525,Basis!F:G,2,0)</f>
        <v>#N/A</v>
      </c>
      <c r="F525" s="27"/>
      <c r="G525" s="27"/>
      <c r="H525" s="27"/>
      <c r="I525" s="27"/>
      <c r="J525" s="28">
        <f t="shared" ref="J525:J588" si="16">H525-I525</f>
        <v>0</v>
      </c>
      <c r="K525" s="28"/>
      <c r="L525" s="28"/>
      <c r="M525" s="28"/>
      <c r="N525" s="28"/>
      <c r="O525" s="27"/>
    </row>
    <row r="526" spans="1:15" hidden="1" x14ac:dyDescent="0.25">
      <c r="A526" s="27"/>
      <c r="B526" s="27"/>
      <c r="C526" s="27"/>
      <c r="D526" s="27"/>
      <c r="E526" s="27" t="e">
        <f>VLOOKUP(D526,Basis!F:G,2,0)</f>
        <v>#N/A</v>
      </c>
      <c r="F526" s="27"/>
      <c r="G526" s="27"/>
      <c r="H526" s="27"/>
      <c r="I526" s="27"/>
      <c r="J526" s="28">
        <f t="shared" si="16"/>
        <v>0</v>
      </c>
      <c r="K526" s="28"/>
      <c r="L526" s="28"/>
      <c r="M526" s="28"/>
      <c r="N526" s="28"/>
      <c r="O526" s="27"/>
    </row>
    <row r="527" spans="1:15" hidden="1" x14ac:dyDescent="0.25">
      <c r="A527" s="27"/>
      <c r="B527" s="27"/>
      <c r="C527" s="27"/>
      <c r="D527" s="27"/>
      <c r="E527" s="27" t="e">
        <f>VLOOKUP(D527,Basis!F:G,2,0)</f>
        <v>#N/A</v>
      </c>
      <c r="F527" s="27"/>
      <c r="G527" s="27"/>
      <c r="H527" s="27"/>
      <c r="I527" s="27"/>
      <c r="J527" s="28">
        <f t="shared" si="16"/>
        <v>0</v>
      </c>
      <c r="K527" s="28"/>
      <c r="L527" s="28"/>
      <c r="M527" s="28"/>
      <c r="N527" s="28"/>
      <c r="O527" s="27"/>
    </row>
    <row r="528" spans="1:15" hidden="1" x14ac:dyDescent="0.25">
      <c r="A528" s="27"/>
      <c r="B528" s="27"/>
      <c r="C528" s="27"/>
      <c r="D528" s="27"/>
      <c r="E528" s="27" t="e">
        <f>VLOOKUP(D528,Basis!F:G,2,0)</f>
        <v>#N/A</v>
      </c>
      <c r="F528" s="27"/>
      <c r="G528" s="27"/>
      <c r="H528" s="27"/>
      <c r="I528" s="27"/>
      <c r="J528" s="28">
        <f t="shared" si="16"/>
        <v>0</v>
      </c>
      <c r="K528" s="28"/>
      <c r="L528" s="28"/>
      <c r="M528" s="28"/>
      <c r="N528" s="28"/>
      <c r="O528" s="27"/>
    </row>
    <row r="529" spans="1:15" hidden="1" x14ac:dyDescent="0.25">
      <c r="A529" s="27"/>
      <c r="B529" s="27"/>
      <c r="C529" s="27"/>
      <c r="D529" s="27"/>
      <c r="E529" s="27" t="e">
        <f>VLOOKUP(D529,Basis!F:G,2,0)</f>
        <v>#N/A</v>
      </c>
      <c r="F529" s="27"/>
      <c r="G529" s="27"/>
      <c r="H529" s="27"/>
      <c r="I529" s="27"/>
      <c r="J529" s="28">
        <f t="shared" si="16"/>
        <v>0</v>
      </c>
      <c r="K529" s="28"/>
      <c r="L529" s="28"/>
      <c r="M529" s="28"/>
      <c r="N529" s="28"/>
      <c r="O529" s="27"/>
    </row>
    <row r="530" spans="1:15" hidden="1" x14ac:dyDescent="0.25">
      <c r="A530" s="27"/>
      <c r="B530" s="27"/>
      <c r="C530" s="27"/>
      <c r="D530" s="27"/>
      <c r="E530" s="27" t="e">
        <f>VLOOKUP(D530,Basis!F:G,2,0)</f>
        <v>#N/A</v>
      </c>
      <c r="F530" s="27"/>
      <c r="G530" s="27"/>
      <c r="H530" s="27"/>
      <c r="I530" s="27"/>
      <c r="J530" s="28">
        <f t="shared" si="16"/>
        <v>0</v>
      </c>
      <c r="K530" s="28"/>
      <c r="L530" s="28"/>
      <c r="M530" s="28"/>
      <c r="N530" s="28"/>
      <c r="O530" s="27"/>
    </row>
    <row r="531" spans="1:15" hidden="1" x14ac:dyDescent="0.25">
      <c r="A531" s="27"/>
      <c r="B531" s="27"/>
      <c r="C531" s="27"/>
      <c r="D531" s="27"/>
      <c r="E531" s="27" t="e">
        <f>VLOOKUP(D531,Basis!F:G,2,0)</f>
        <v>#N/A</v>
      </c>
      <c r="F531" s="27"/>
      <c r="G531" s="27"/>
      <c r="H531" s="27"/>
      <c r="I531" s="27"/>
      <c r="J531" s="28">
        <f t="shared" si="16"/>
        <v>0</v>
      </c>
      <c r="K531" s="28"/>
      <c r="L531" s="28"/>
      <c r="M531" s="28"/>
      <c r="N531" s="28"/>
      <c r="O531" s="27"/>
    </row>
    <row r="532" spans="1:15" hidden="1" x14ac:dyDescent="0.25">
      <c r="A532" s="27"/>
      <c r="B532" s="27"/>
      <c r="C532" s="27"/>
      <c r="D532" s="27"/>
      <c r="E532" s="27" t="e">
        <f>VLOOKUP(D532,Basis!F:G,2,0)</f>
        <v>#N/A</v>
      </c>
      <c r="F532" s="27"/>
      <c r="G532" s="27"/>
      <c r="H532" s="27"/>
      <c r="I532" s="27"/>
      <c r="J532" s="28">
        <f t="shared" si="16"/>
        <v>0</v>
      </c>
      <c r="K532" s="28"/>
      <c r="L532" s="28"/>
      <c r="M532" s="28"/>
      <c r="N532" s="28"/>
      <c r="O532" s="27"/>
    </row>
    <row r="533" spans="1:15" hidden="1" x14ac:dyDescent="0.25">
      <c r="A533" s="27"/>
      <c r="B533" s="27"/>
      <c r="C533" s="27"/>
      <c r="D533" s="27"/>
      <c r="E533" s="27" t="e">
        <f>VLOOKUP(D533,Basis!F:G,2,0)</f>
        <v>#N/A</v>
      </c>
      <c r="F533" s="27"/>
      <c r="G533" s="27"/>
      <c r="H533" s="27"/>
      <c r="I533" s="27"/>
      <c r="J533" s="28">
        <f t="shared" si="16"/>
        <v>0</v>
      </c>
      <c r="K533" s="28"/>
      <c r="L533" s="28"/>
      <c r="M533" s="28"/>
      <c r="N533" s="28"/>
      <c r="O533" s="27"/>
    </row>
    <row r="534" spans="1:15" hidden="1" x14ac:dyDescent="0.25">
      <c r="A534" s="27"/>
      <c r="B534" s="27"/>
      <c r="C534" s="27"/>
      <c r="D534" s="27"/>
      <c r="E534" s="27" t="e">
        <f>VLOOKUP(D534,Basis!F:G,2,0)</f>
        <v>#N/A</v>
      </c>
      <c r="F534" s="27"/>
      <c r="G534" s="27"/>
      <c r="H534" s="27"/>
      <c r="I534" s="27"/>
      <c r="J534" s="28">
        <f t="shared" si="16"/>
        <v>0</v>
      </c>
      <c r="K534" s="28"/>
      <c r="L534" s="28"/>
      <c r="M534" s="28"/>
      <c r="N534" s="28"/>
      <c r="O534" s="27"/>
    </row>
    <row r="535" spans="1:15" hidden="1" x14ac:dyDescent="0.25">
      <c r="A535" s="27"/>
      <c r="B535" s="27"/>
      <c r="C535" s="27"/>
      <c r="D535" s="27"/>
      <c r="E535" s="27" t="e">
        <f>VLOOKUP(D535,Basis!F:G,2,0)</f>
        <v>#N/A</v>
      </c>
      <c r="F535" s="27"/>
      <c r="G535" s="27"/>
      <c r="H535" s="27"/>
      <c r="I535" s="27"/>
      <c r="J535" s="28">
        <f t="shared" si="16"/>
        <v>0</v>
      </c>
      <c r="K535" s="28"/>
      <c r="L535" s="28"/>
      <c r="M535" s="28"/>
      <c r="N535" s="28"/>
      <c r="O535" s="27"/>
    </row>
    <row r="536" spans="1:15" hidden="1" x14ac:dyDescent="0.25">
      <c r="A536" s="27"/>
      <c r="B536" s="27"/>
      <c r="C536" s="27"/>
      <c r="D536" s="27"/>
      <c r="E536" s="27" t="e">
        <f>VLOOKUP(D536,Basis!F:G,2,0)</f>
        <v>#N/A</v>
      </c>
      <c r="F536" s="27"/>
      <c r="G536" s="27"/>
      <c r="H536" s="27"/>
      <c r="I536" s="27"/>
      <c r="J536" s="28">
        <f t="shared" si="16"/>
        <v>0</v>
      </c>
      <c r="K536" s="28"/>
      <c r="L536" s="28"/>
      <c r="M536" s="28"/>
      <c r="N536" s="28"/>
      <c r="O536" s="27"/>
    </row>
    <row r="537" spans="1:15" hidden="1" x14ac:dyDescent="0.25">
      <c r="A537" s="27"/>
      <c r="B537" s="27"/>
      <c r="C537" s="27"/>
      <c r="D537" s="27"/>
      <c r="E537" s="27" t="e">
        <f>VLOOKUP(D537,Basis!F:G,2,0)</f>
        <v>#N/A</v>
      </c>
      <c r="F537" s="27"/>
      <c r="G537" s="27"/>
      <c r="H537" s="27"/>
      <c r="I537" s="27"/>
      <c r="J537" s="28">
        <f t="shared" si="16"/>
        <v>0</v>
      </c>
      <c r="K537" s="28"/>
      <c r="L537" s="28"/>
      <c r="M537" s="28"/>
      <c r="N537" s="28"/>
      <c r="O537" s="27"/>
    </row>
    <row r="538" spans="1:15" hidden="1" x14ac:dyDescent="0.25">
      <c r="A538" s="27"/>
      <c r="B538" s="27"/>
      <c r="C538" s="27"/>
      <c r="D538" s="27"/>
      <c r="E538" s="27" t="e">
        <f>VLOOKUP(D538,Basis!F:G,2,0)</f>
        <v>#N/A</v>
      </c>
      <c r="F538" s="27"/>
      <c r="G538" s="27"/>
      <c r="H538" s="27"/>
      <c r="I538" s="27"/>
      <c r="J538" s="28">
        <f t="shared" si="16"/>
        <v>0</v>
      </c>
      <c r="K538" s="28"/>
      <c r="L538" s="28"/>
      <c r="M538" s="28"/>
      <c r="N538" s="28"/>
      <c r="O538" s="27"/>
    </row>
    <row r="539" spans="1:15" hidden="1" x14ac:dyDescent="0.25">
      <c r="A539" s="27"/>
      <c r="B539" s="27"/>
      <c r="C539" s="27"/>
      <c r="D539" s="27"/>
      <c r="E539" s="27" t="e">
        <f>VLOOKUP(D539,Basis!F:G,2,0)</f>
        <v>#N/A</v>
      </c>
      <c r="F539" s="27"/>
      <c r="G539" s="27"/>
      <c r="H539" s="27"/>
      <c r="I539" s="27"/>
      <c r="J539" s="28">
        <f t="shared" si="16"/>
        <v>0</v>
      </c>
      <c r="K539" s="28"/>
      <c r="L539" s="28"/>
      <c r="M539" s="28"/>
      <c r="N539" s="28"/>
      <c r="O539" s="27"/>
    </row>
    <row r="540" spans="1:15" hidden="1" x14ac:dyDescent="0.25">
      <c r="A540" s="27"/>
      <c r="B540" s="27"/>
      <c r="C540" s="27"/>
      <c r="D540" s="27"/>
      <c r="E540" s="27" t="e">
        <f>VLOOKUP(D540,Basis!F:G,2,0)</f>
        <v>#N/A</v>
      </c>
      <c r="F540" s="27"/>
      <c r="G540" s="27"/>
      <c r="H540" s="27"/>
      <c r="I540" s="27"/>
      <c r="J540" s="28">
        <f t="shared" si="16"/>
        <v>0</v>
      </c>
      <c r="K540" s="28"/>
      <c r="L540" s="28"/>
      <c r="M540" s="28"/>
      <c r="N540" s="28"/>
      <c r="O540" s="27"/>
    </row>
    <row r="541" spans="1:15" hidden="1" x14ac:dyDescent="0.25">
      <c r="A541" s="27"/>
      <c r="B541" s="27"/>
      <c r="C541" s="27"/>
      <c r="D541" s="27"/>
      <c r="E541" s="27" t="e">
        <f>VLOOKUP(D541,Basis!F:G,2,0)</f>
        <v>#N/A</v>
      </c>
      <c r="F541" s="27"/>
      <c r="G541" s="27"/>
      <c r="H541" s="27"/>
      <c r="I541" s="27"/>
      <c r="J541" s="28">
        <f t="shared" si="16"/>
        <v>0</v>
      </c>
      <c r="K541" s="28"/>
      <c r="L541" s="28"/>
      <c r="M541" s="28"/>
      <c r="N541" s="28"/>
      <c r="O541" s="27"/>
    </row>
    <row r="542" spans="1:15" hidden="1" x14ac:dyDescent="0.25">
      <c r="A542" s="27"/>
      <c r="B542" s="27"/>
      <c r="C542" s="27"/>
      <c r="D542" s="27"/>
      <c r="E542" s="27" t="e">
        <f>VLOOKUP(D542,Basis!F:G,2,0)</f>
        <v>#N/A</v>
      </c>
      <c r="F542" s="27"/>
      <c r="G542" s="27"/>
      <c r="H542" s="27"/>
      <c r="I542" s="27"/>
      <c r="J542" s="28">
        <f t="shared" si="16"/>
        <v>0</v>
      </c>
      <c r="K542" s="28"/>
      <c r="L542" s="28"/>
      <c r="M542" s="28"/>
      <c r="N542" s="28"/>
      <c r="O542" s="27"/>
    </row>
    <row r="543" spans="1:15" hidden="1" x14ac:dyDescent="0.25">
      <c r="A543" s="27"/>
      <c r="B543" s="27"/>
      <c r="C543" s="27"/>
      <c r="D543" s="27"/>
      <c r="E543" s="27" t="e">
        <f>VLOOKUP(D543,Basis!F:G,2,0)</f>
        <v>#N/A</v>
      </c>
      <c r="F543" s="27"/>
      <c r="G543" s="27"/>
      <c r="H543" s="27"/>
      <c r="I543" s="27"/>
      <c r="J543" s="28">
        <f t="shared" si="16"/>
        <v>0</v>
      </c>
      <c r="K543" s="28"/>
      <c r="L543" s="28"/>
      <c r="M543" s="28"/>
      <c r="N543" s="28"/>
      <c r="O543" s="27"/>
    </row>
    <row r="544" spans="1:15" hidden="1" x14ac:dyDescent="0.25">
      <c r="A544" s="27"/>
      <c r="B544" s="27"/>
      <c r="C544" s="27"/>
      <c r="D544" s="27"/>
      <c r="E544" s="27" t="e">
        <f>VLOOKUP(D544,Basis!F:G,2,0)</f>
        <v>#N/A</v>
      </c>
      <c r="F544" s="27"/>
      <c r="G544" s="27"/>
      <c r="H544" s="27"/>
      <c r="I544" s="27"/>
      <c r="J544" s="28">
        <f t="shared" si="16"/>
        <v>0</v>
      </c>
      <c r="K544" s="28"/>
      <c r="L544" s="28"/>
      <c r="M544" s="28"/>
      <c r="N544" s="28"/>
      <c r="O544" s="27"/>
    </row>
    <row r="545" spans="1:15" hidden="1" x14ac:dyDescent="0.25">
      <c r="A545" s="27"/>
      <c r="B545" s="27"/>
      <c r="C545" s="27"/>
      <c r="D545" s="27"/>
      <c r="E545" s="27" t="e">
        <f>VLOOKUP(D545,Basis!F:G,2,0)</f>
        <v>#N/A</v>
      </c>
      <c r="F545" s="27"/>
      <c r="G545" s="27"/>
      <c r="H545" s="27"/>
      <c r="I545" s="27"/>
      <c r="J545" s="28">
        <f t="shared" si="16"/>
        <v>0</v>
      </c>
      <c r="K545" s="28"/>
      <c r="L545" s="28"/>
      <c r="M545" s="28"/>
      <c r="N545" s="28"/>
      <c r="O545" s="27"/>
    </row>
    <row r="546" spans="1:15" hidden="1" x14ac:dyDescent="0.25">
      <c r="A546" s="27"/>
      <c r="B546" s="27"/>
      <c r="C546" s="27"/>
      <c r="D546" s="27"/>
      <c r="E546" s="27" t="e">
        <f>VLOOKUP(D546,Basis!F:G,2,0)</f>
        <v>#N/A</v>
      </c>
      <c r="F546" s="27"/>
      <c r="G546" s="27"/>
      <c r="H546" s="27"/>
      <c r="I546" s="27"/>
      <c r="J546" s="28">
        <f t="shared" si="16"/>
        <v>0</v>
      </c>
      <c r="K546" s="28"/>
      <c r="L546" s="28"/>
      <c r="M546" s="28"/>
      <c r="N546" s="28"/>
      <c r="O546" s="27"/>
    </row>
    <row r="547" spans="1:15" hidden="1" x14ac:dyDescent="0.25">
      <c r="A547" s="27"/>
      <c r="B547" s="27"/>
      <c r="C547" s="27"/>
      <c r="D547" s="27"/>
      <c r="E547" s="27" t="e">
        <f>VLOOKUP(D547,Basis!F:G,2,0)</f>
        <v>#N/A</v>
      </c>
      <c r="F547" s="27"/>
      <c r="G547" s="27"/>
      <c r="H547" s="27"/>
      <c r="I547" s="27"/>
      <c r="J547" s="28">
        <f t="shared" si="16"/>
        <v>0</v>
      </c>
      <c r="K547" s="28"/>
      <c r="L547" s="28"/>
      <c r="M547" s="28"/>
      <c r="N547" s="28"/>
      <c r="O547" s="27"/>
    </row>
    <row r="548" spans="1:15" hidden="1" x14ac:dyDescent="0.25">
      <c r="A548" s="27"/>
      <c r="B548" s="27"/>
      <c r="C548" s="27"/>
      <c r="D548" s="27"/>
      <c r="E548" s="27" t="e">
        <f>VLOOKUP(D548,Basis!F:G,2,0)</f>
        <v>#N/A</v>
      </c>
      <c r="F548" s="27"/>
      <c r="G548" s="27"/>
      <c r="H548" s="27"/>
      <c r="I548" s="27"/>
      <c r="J548" s="28">
        <f t="shared" si="16"/>
        <v>0</v>
      </c>
      <c r="K548" s="28"/>
      <c r="L548" s="28"/>
      <c r="M548" s="28"/>
      <c r="N548" s="28"/>
      <c r="O548" s="27"/>
    </row>
    <row r="549" spans="1:15" hidden="1" x14ac:dyDescent="0.25">
      <c r="A549" s="27"/>
      <c r="B549" s="27"/>
      <c r="C549" s="27"/>
      <c r="D549" s="27"/>
      <c r="E549" s="27" t="e">
        <f>VLOOKUP(D549,Basis!F:G,2,0)</f>
        <v>#N/A</v>
      </c>
      <c r="F549" s="27"/>
      <c r="G549" s="27"/>
      <c r="H549" s="27"/>
      <c r="I549" s="27"/>
      <c r="J549" s="28">
        <f t="shared" si="16"/>
        <v>0</v>
      </c>
      <c r="K549" s="28"/>
      <c r="L549" s="28"/>
      <c r="M549" s="28"/>
      <c r="N549" s="28"/>
      <c r="O549" s="27"/>
    </row>
    <row r="550" spans="1:15" hidden="1" x14ac:dyDescent="0.25">
      <c r="A550" s="27"/>
      <c r="B550" s="27"/>
      <c r="C550" s="27"/>
      <c r="D550" s="27"/>
      <c r="E550" s="27" t="e">
        <f>VLOOKUP(D550,Basis!F:G,2,0)</f>
        <v>#N/A</v>
      </c>
      <c r="F550" s="27"/>
      <c r="G550" s="27"/>
      <c r="H550" s="27"/>
      <c r="I550" s="27"/>
      <c r="J550" s="28">
        <f t="shared" si="16"/>
        <v>0</v>
      </c>
      <c r="K550" s="28"/>
      <c r="L550" s="28"/>
      <c r="M550" s="28"/>
      <c r="N550" s="28"/>
      <c r="O550" s="27"/>
    </row>
    <row r="551" spans="1:15" hidden="1" x14ac:dyDescent="0.25">
      <c r="A551" s="27"/>
      <c r="B551" s="27"/>
      <c r="C551" s="27"/>
      <c r="D551" s="27"/>
      <c r="E551" s="27" t="e">
        <f>VLOOKUP(D551,Basis!F:G,2,0)</f>
        <v>#N/A</v>
      </c>
      <c r="F551" s="27"/>
      <c r="G551" s="27"/>
      <c r="H551" s="27"/>
      <c r="I551" s="27"/>
      <c r="J551" s="28">
        <f t="shared" si="16"/>
        <v>0</v>
      </c>
      <c r="K551" s="28"/>
      <c r="L551" s="28"/>
      <c r="M551" s="28"/>
      <c r="N551" s="28"/>
      <c r="O551" s="27"/>
    </row>
    <row r="552" spans="1:15" hidden="1" x14ac:dyDescent="0.25">
      <c r="A552" s="27"/>
      <c r="B552" s="27"/>
      <c r="C552" s="27"/>
      <c r="D552" s="27"/>
      <c r="E552" s="27" t="e">
        <f>VLOOKUP(D552,Basis!F:G,2,0)</f>
        <v>#N/A</v>
      </c>
      <c r="F552" s="27"/>
      <c r="G552" s="27"/>
      <c r="H552" s="27"/>
      <c r="I552" s="27"/>
      <c r="J552" s="28">
        <f t="shared" si="16"/>
        <v>0</v>
      </c>
      <c r="K552" s="28"/>
      <c r="L552" s="28"/>
      <c r="M552" s="28"/>
      <c r="N552" s="28"/>
      <c r="O552" s="27"/>
    </row>
    <row r="553" spans="1:15" hidden="1" x14ac:dyDescent="0.25">
      <c r="A553" s="27"/>
      <c r="B553" s="27"/>
      <c r="C553" s="27"/>
      <c r="D553" s="27"/>
      <c r="E553" s="27" t="e">
        <f>VLOOKUP(D553,Basis!F:G,2,0)</f>
        <v>#N/A</v>
      </c>
      <c r="F553" s="27"/>
      <c r="G553" s="27"/>
      <c r="H553" s="27"/>
      <c r="I553" s="27"/>
      <c r="J553" s="28">
        <f t="shared" si="16"/>
        <v>0</v>
      </c>
      <c r="K553" s="28"/>
      <c r="L553" s="28"/>
      <c r="M553" s="28"/>
      <c r="N553" s="28"/>
      <c r="O553" s="27"/>
    </row>
    <row r="554" spans="1:15" hidden="1" x14ac:dyDescent="0.25">
      <c r="A554" s="27"/>
      <c r="B554" s="27"/>
      <c r="C554" s="27"/>
      <c r="D554" s="27"/>
      <c r="E554" s="27" t="e">
        <f>VLOOKUP(D554,Basis!F:G,2,0)</f>
        <v>#N/A</v>
      </c>
      <c r="F554" s="27"/>
      <c r="G554" s="27"/>
      <c r="H554" s="27"/>
      <c r="I554" s="27"/>
      <c r="J554" s="28">
        <f t="shared" si="16"/>
        <v>0</v>
      </c>
      <c r="K554" s="28"/>
      <c r="L554" s="28"/>
      <c r="M554" s="28"/>
      <c r="N554" s="28"/>
      <c r="O554" s="27"/>
    </row>
    <row r="555" spans="1:15" hidden="1" x14ac:dyDescent="0.25">
      <c r="A555" s="27"/>
      <c r="B555" s="27"/>
      <c r="C555" s="27"/>
      <c r="D555" s="27"/>
      <c r="E555" s="27" t="e">
        <f>VLOOKUP(D555,Basis!F:G,2,0)</f>
        <v>#N/A</v>
      </c>
      <c r="F555" s="27"/>
      <c r="G555" s="27"/>
      <c r="H555" s="27"/>
      <c r="I555" s="27"/>
      <c r="J555" s="28">
        <f t="shared" si="16"/>
        <v>0</v>
      </c>
      <c r="K555" s="28"/>
      <c r="L555" s="28"/>
      <c r="M555" s="28"/>
      <c r="N555" s="28"/>
      <c r="O555" s="27"/>
    </row>
    <row r="556" spans="1:15" hidden="1" x14ac:dyDescent="0.25">
      <c r="A556" s="27"/>
      <c r="B556" s="27"/>
      <c r="C556" s="27"/>
      <c r="D556" s="27"/>
      <c r="E556" s="27" t="e">
        <f>VLOOKUP(D556,Basis!F:G,2,0)</f>
        <v>#N/A</v>
      </c>
      <c r="F556" s="27"/>
      <c r="G556" s="27"/>
      <c r="H556" s="27"/>
      <c r="I556" s="27"/>
      <c r="J556" s="28">
        <f t="shared" si="16"/>
        <v>0</v>
      </c>
      <c r="K556" s="28"/>
      <c r="L556" s="28"/>
      <c r="M556" s="28"/>
      <c r="N556" s="28"/>
      <c r="O556" s="27"/>
    </row>
    <row r="557" spans="1:15" hidden="1" x14ac:dyDescent="0.25">
      <c r="A557" s="27"/>
      <c r="B557" s="27"/>
      <c r="C557" s="27"/>
      <c r="D557" s="27"/>
      <c r="E557" s="27" t="e">
        <f>VLOOKUP(D557,Basis!F:G,2,0)</f>
        <v>#N/A</v>
      </c>
      <c r="F557" s="27"/>
      <c r="G557" s="27"/>
      <c r="H557" s="27"/>
      <c r="I557" s="27"/>
      <c r="J557" s="28">
        <f t="shared" si="16"/>
        <v>0</v>
      </c>
      <c r="K557" s="28"/>
      <c r="L557" s="28"/>
      <c r="M557" s="28"/>
      <c r="N557" s="28"/>
      <c r="O557" s="27"/>
    </row>
    <row r="558" spans="1:15" hidden="1" x14ac:dyDescent="0.25">
      <c r="A558" s="27"/>
      <c r="B558" s="27"/>
      <c r="C558" s="27"/>
      <c r="D558" s="27"/>
      <c r="E558" s="27" t="e">
        <f>VLOOKUP(D558,Basis!F:G,2,0)</f>
        <v>#N/A</v>
      </c>
      <c r="F558" s="27"/>
      <c r="G558" s="27"/>
      <c r="H558" s="27"/>
      <c r="I558" s="27"/>
      <c r="J558" s="28">
        <f t="shared" si="16"/>
        <v>0</v>
      </c>
      <c r="K558" s="28"/>
      <c r="L558" s="28"/>
      <c r="M558" s="28"/>
      <c r="N558" s="28"/>
      <c r="O558" s="27"/>
    </row>
    <row r="559" spans="1:15" hidden="1" x14ac:dyDescent="0.25">
      <c r="A559" s="27"/>
      <c r="B559" s="27"/>
      <c r="C559" s="27"/>
      <c r="D559" s="27"/>
      <c r="E559" s="27" t="e">
        <f>VLOOKUP(D559,Basis!F:G,2,0)</f>
        <v>#N/A</v>
      </c>
      <c r="F559" s="27"/>
      <c r="G559" s="27"/>
      <c r="H559" s="27"/>
      <c r="I559" s="27"/>
      <c r="J559" s="28">
        <f t="shared" si="16"/>
        <v>0</v>
      </c>
      <c r="K559" s="28"/>
      <c r="L559" s="28"/>
      <c r="M559" s="28"/>
      <c r="N559" s="28"/>
      <c r="O559" s="27"/>
    </row>
    <row r="560" spans="1:15" hidden="1" x14ac:dyDescent="0.25">
      <c r="A560" s="27"/>
      <c r="B560" s="27"/>
      <c r="C560" s="27"/>
      <c r="D560" s="27"/>
      <c r="E560" s="27" t="e">
        <f>VLOOKUP(D560,Basis!F:G,2,0)</f>
        <v>#N/A</v>
      </c>
      <c r="F560" s="27"/>
      <c r="G560" s="27"/>
      <c r="H560" s="27"/>
      <c r="I560" s="27"/>
      <c r="J560" s="28">
        <f t="shared" si="16"/>
        <v>0</v>
      </c>
      <c r="K560" s="28"/>
      <c r="L560" s="28"/>
      <c r="M560" s="28"/>
      <c r="N560" s="28"/>
      <c r="O560" s="27"/>
    </row>
    <row r="561" spans="1:15" hidden="1" x14ac:dyDescent="0.25">
      <c r="A561" s="27"/>
      <c r="B561" s="27"/>
      <c r="C561" s="27"/>
      <c r="D561" s="27"/>
      <c r="E561" s="27" t="e">
        <f>VLOOKUP(D561,Basis!F:G,2,0)</f>
        <v>#N/A</v>
      </c>
      <c r="F561" s="27"/>
      <c r="G561" s="27"/>
      <c r="H561" s="27"/>
      <c r="I561" s="27"/>
      <c r="J561" s="28">
        <f t="shared" si="16"/>
        <v>0</v>
      </c>
      <c r="K561" s="28"/>
      <c r="L561" s="28"/>
      <c r="M561" s="28"/>
      <c r="N561" s="28"/>
      <c r="O561" s="27"/>
    </row>
    <row r="562" spans="1:15" hidden="1" x14ac:dyDescent="0.25">
      <c r="A562" s="27"/>
      <c r="B562" s="27"/>
      <c r="C562" s="27"/>
      <c r="D562" s="27"/>
      <c r="E562" s="27" t="e">
        <f>VLOOKUP(D562,Basis!F:G,2,0)</f>
        <v>#N/A</v>
      </c>
      <c r="F562" s="27"/>
      <c r="G562" s="27"/>
      <c r="H562" s="27"/>
      <c r="I562" s="27"/>
      <c r="J562" s="28">
        <f t="shared" si="16"/>
        <v>0</v>
      </c>
      <c r="K562" s="28"/>
      <c r="L562" s="28"/>
      <c r="M562" s="28"/>
      <c r="N562" s="28"/>
      <c r="O562" s="27"/>
    </row>
    <row r="563" spans="1:15" hidden="1" x14ac:dyDescent="0.25">
      <c r="A563" s="27"/>
      <c r="B563" s="27"/>
      <c r="C563" s="27"/>
      <c r="D563" s="27"/>
      <c r="E563" s="27" t="e">
        <f>VLOOKUP(D563,Basis!F:G,2,0)</f>
        <v>#N/A</v>
      </c>
      <c r="F563" s="27"/>
      <c r="G563" s="27"/>
      <c r="H563" s="27"/>
      <c r="I563" s="27"/>
      <c r="J563" s="28">
        <f t="shared" si="16"/>
        <v>0</v>
      </c>
      <c r="K563" s="28"/>
      <c r="L563" s="28"/>
      <c r="M563" s="28"/>
      <c r="N563" s="28"/>
      <c r="O563" s="27"/>
    </row>
    <row r="564" spans="1:15" hidden="1" x14ac:dyDescent="0.25">
      <c r="A564" s="27"/>
      <c r="B564" s="27"/>
      <c r="C564" s="27"/>
      <c r="D564" s="27"/>
      <c r="E564" s="27" t="e">
        <f>VLOOKUP(D564,Basis!F:G,2,0)</f>
        <v>#N/A</v>
      </c>
      <c r="F564" s="27"/>
      <c r="G564" s="27"/>
      <c r="H564" s="27"/>
      <c r="I564" s="27"/>
      <c r="J564" s="28">
        <f t="shared" si="16"/>
        <v>0</v>
      </c>
      <c r="K564" s="28"/>
      <c r="L564" s="28"/>
      <c r="M564" s="28"/>
      <c r="N564" s="28"/>
      <c r="O564" s="27"/>
    </row>
    <row r="565" spans="1:15" hidden="1" x14ac:dyDescent="0.25">
      <c r="A565" s="27"/>
      <c r="B565" s="27"/>
      <c r="C565" s="27"/>
      <c r="D565" s="27"/>
      <c r="E565" s="27" t="e">
        <f>VLOOKUP(D565,Basis!F:G,2,0)</f>
        <v>#N/A</v>
      </c>
      <c r="F565" s="27"/>
      <c r="G565" s="27"/>
      <c r="H565" s="27"/>
      <c r="I565" s="27"/>
      <c r="J565" s="28">
        <f t="shared" si="16"/>
        <v>0</v>
      </c>
      <c r="K565" s="28"/>
      <c r="L565" s="28"/>
      <c r="M565" s="28"/>
      <c r="N565" s="28"/>
      <c r="O565" s="27"/>
    </row>
    <row r="566" spans="1:15" hidden="1" x14ac:dyDescent="0.25">
      <c r="A566" s="27"/>
      <c r="B566" s="27"/>
      <c r="C566" s="27"/>
      <c r="D566" s="27"/>
      <c r="E566" s="27" t="e">
        <f>VLOOKUP(D566,Basis!F:G,2,0)</f>
        <v>#N/A</v>
      </c>
      <c r="F566" s="27"/>
      <c r="G566" s="27"/>
      <c r="H566" s="27"/>
      <c r="I566" s="27"/>
      <c r="J566" s="28">
        <f t="shared" si="16"/>
        <v>0</v>
      </c>
      <c r="K566" s="28"/>
      <c r="L566" s="28"/>
      <c r="M566" s="28"/>
      <c r="N566" s="28"/>
      <c r="O566" s="27"/>
    </row>
    <row r="567" spans="1:15" hidden="1" x14ac:dyDescent="0.25">
      <c r="A567" s="27"/>
      <c r="B567" s="27"/>
      <c r="C567" s="27"/>
      <c r="D567" s="27"/>
      <c r="E567" s="27" t="e">
        <f>VLOOKUP(D567,Basis!F:G,2,0)</f>
        <v>#N/A</v>
      </c>
      <c r="F567" s="27"/>
      <c r="G567" s="27"/>
      <c r="H567" s="27"/>
      <c r="I567" s="27"/>
      <c r="J567" s="28">
        <f t="shared" si="16"/>
        <v>0</v>
      </c>
      <c r="K567" s="28"/>
      <c r="L567" s="28"/>
      <c r="M567" s="28"/>
      <c r="N567" s="28"/>
      <c r="O567" s="27"/>
    </row>
    <row r="568" spans="1:15" hidden="1" x14ac:dyDescent="0.25">
      <c r="A568" s="27"/>
      <c r="B568" s="27"/>
      <c r="C568" s="27"/>
      <c r="D568" s="27"/>
      <c r="E568" s="27" t="e">
        <f>VLOOKUP(D568,Basis!F:G,2,0)</f>
        <v>#N/A</v>
      </c>
      <c r="F568" s="27"/>
      <c r="G568" s="27"/>
      <c r="H568" s="27"/>
      <c r="I568" s="27"/>
      <c r="J568" s="28">
        <f t="shared" si="16"/>
        <v>0</v>
      </c>
      <c r="K568" s="28"/>
      <c r="L568" s="28"/>
      <c r="M568" s="28"/>
      <c r="N568" s="28"/>
      <c r="O568" s="27"/>
    </row>
    <row r="569" spans="1:15" hidden="1" x14ac:dyDescent="0.25">
      <c r="A569" s="27"/>
      <c r="B569" s="27"/>
      <c r="C569" s="27"/>
      <c r="D569" s="27"/>
      <c r="E569" s="27" t="e">
        <f>VLOOKUP(D569,Basis!F:G,2,0)</f>
        <v>#N/A</v>
      </c>
      <c r="F569" s="27"/>
      <c r="G569" s="27"/>
      <c r="H569" s="27"/>
      <c r="I569" s="27"/>
      <c r="J569" s="28">
        <f t="shared" si="16"/>
        <v>0</v>
      </c>
      <c r="K569" s="28"/>
      <c r="L569" s="28"/>
      <c r="M569" s="28"/>
      <c r="N569" s="28"/>
      <c r="O569" s="27"/>
    </row>
    <row r="570" spans="1:15" hidden="1" x14ac:dyDescent="0.25">
      <c r="A570" s="27"/>
      <c r="B570" s="27"/>
      <c r="C570" s="27"/>
      <c r="D570" s="27"/>
      <c r="E570" s="27" t="e">
        <f>VLOOKUP(D570,Basis!F:G,2,0)</f>
        <v>#N/A</v>
      </c>
      <c r="F570" s="27"/>
      <c r="G570" s="27"/>
      <c r="H570" s="27"/>
      <c r="I570" s="27"/>
      <c r="J570" s="28">
        <f t="shared" si="16"/>
        <v>0</v>
      </c>
      <c r="K570" s="28"/>
      <c r="L570" s="28"/>
      <c r="M570" s="28"/>
      <c r="N570" s="28"/>
      <c r="O570" s="27"/>
    </row>
    <row r="571" spans="1:15" hidden="1" x14ac:dyDescent="0.25">
      <c r="A571" s="27"/>
      <c r="B571" s="27"/>
      <c r="C571" s="27"/>
      <c r="D571" s="27"/>
      <c r="E571" s="27" t="e">
        <f>VLOOKUP(D571,Basis!F:G,2,0)</f>
        <v>#N/A</v>
      </c>
      <c r="F571" s="27"/>
      <c r="G571" s="27"/>
      <c r="H571" s="27"/>
      <c r="I571" s="27"/>
      <c r="J571" s="28">
        <f t="shared" si="16"/>
        <v>0</v>
      </c>
      <c r="K571" s="28"/>
      <c r="L571" s="28"/>
      <c r="M571" s="28"/>
      <c r="N571" s="28"/>
      <c r="O571" s="27"/>
    </row>
    <row r="572" spans="1:15" hidden="1" x14ac:dyDescent="0.25">
      <c r="A572" s="27"/>
      <c r="B572" s="27"/>
      <c r="C572" s="27"/>
      <c r="D572" s="27"/>
      <c r="E572" s="27" t="e">
        <f>VLOOKUP(D572,Basis!F:G,2,0)</f>
        <v>#N/A</v>
      </c>
      <c r="F572" s="27"/>
      <c r="G572" s="27"/>
      <c r="H572" s="27"/>
      <c r="I572" s="27"/>
      <c r="J572" s="28">
        <f t="shared" si="16"/>
        <v>0</v>
      </c>
      <c r="K572" s="28"/>
      <c r="L572" s="28"/>
      <c r="M572" s="28"/>
      <c r="N572" s="28"/>
      <c r="O572" s="27"/>
    </row>
    <row r="573" spans="1:15" hidden="1" x14ac:dyDescent="0.25">
      <c r="A573" s="27"/>
      <c r="B573" s="27"/>
      <c r="C573" s="27"/>
      <c r="D573" s="27"/>
      <c r="E573" s="27" t="e">
        <f>VLOOKUP(D573,Basis!F:G,2,0)</f>
        <v>#N/A</v>
      </c>
      <c r="F573" s="27"/>
      <c r="G573" s="27"/>
      <c r="H573" s="27"/>
      <c r="I573" s="27"/>
      <c r="J573" s="28">
        <f t="shared" si="16"/>
        <v>0</v>
      </c>
      <c r="K573" s="28"/>
      <c r="L573" s="28"/>
      <c r="M573" s="28"/>
      <c r="N573" s="28"/>
      <c r="O573" s="27"/>
    </row>
    <row r="574" spans="1:15" hidden="1" x14ac:dyDescent="0.25">
      <c r="A574" s="27"/>
      <c r="B574" s="27"/>
      <c r="C574" s="27"/>
      <c r="D574" s="27"/>
      <c r="E574" s="27" t="e">
        <f>VLOOKUP(D574,Basis!F:G,2,0)</f>
        <v>#N/A</v>
      </c>
      <c r="F574" s="27"/>
      <c r="G574" s="27"/>
      <c r="H574" s="27"/>
      <c r="I574" s="27"/>
      <c r="J574" s="28">
        <f t="shared" si="16"/>
        <v>0</v>
      </c>
      <c r="K574" s="28"/>
      <c r="L574" s="28"/>
      <c r="M574" s="28"/>
      <c r="N574" s="28"/>
      <c r="O574" s="27"/>
    </row>
    <row r="575" spans="1:15" hidden="1" x14ac:dyDescent="0.25">
      <c r="A575" s="27"/>
      <c r="B575" s="27"/>
      <c r="C575" s="27"/>
      <c r="D575" s="27"/>
      <c r="E575" s="27" t="e">
        <f>VLOOKUP(D575,Basis!F:G,2,0)</f>
        <v>#N/A</v>
      </c>
      <c r="F575" s="27"/>
      <c r="G575" s="27"/>
      <c r="H575" s="27"/>
      <c r="I575" s="27"/>
      <c r="J575" s="28">
        <f t="shared" si="16"/>
        <v>0</v>
      </c>
      <c r="K575" s="28"/>
      <c r="L575" s="28"/>
      <c r="M575" s="28"/>
      <c r="N575" s="28"/>
      <c r="O575" s="27"/>
    </row>
    <row r="576" spans="1:15" hidden="1" x14ac:dyDescent="0.25">
      <c r="A576" s="27"/>
      <c r="B576" s="27"/>
      <c r="C576" s="27"/>
      <c r="D576" s="27"/>
      <c r="E576" s="27" t="e">
        <f>VLOOKUP(D576,Basis!F:G,2,0)</f>
        <v>#N/A</v>
      </c>
      <c r="F576" s="27"/>
      <c r="G576" s="27"/>
      <c r="H576" s="27"/>
      <c r="I576" s="27"/>
      <c r="J576" s="28">
        <f t="shared" si="16"/>
        <v>0</v>
      </c>
      <c r="K576" s="28"/>
      <c r="L576" s="28"/>
      <c r="M576" s="28"/>
      <c r="N576" s="28"/>
      <c r="O576" s="27"/>
    </row>
    <row r="577" spans="1:15" hidden="1" x14ac:dyDescent="0.25">
      <c r="A577" s="27"/>
      <c r="B577" s="27"/>
      <c r="C577" s="27"/>
      <c r="D577" s="27"/>
      <c r="E577" s="27" t="e">
        <f>VLOOKUP(D577,Basis!F:G,2,0)</f>
        <v>#N/A</v>
      </c>
      <c r="F577" s="27"/>
      <c r="G577" s="27"/>
      <c r="H577" s="27"/>
      <c r="I577" s="27"/>
      <c r="J577" s="28">
        <f t="shared" si="16"/>
        <v>0</v>
      </c>
      <c r="K577" s="28"/>
      <c r="L577" s="28"/>
      <c r="M577" s="28"/>
      <c r="N577" s="28"/>
      <c r="O577" s="27"/>
    </row>
    <row r="578" spans="1:15" hidden="1" x14ac:dyDescent="0.25">
      <c r="A578" s="27"/>
      <c r="B578" s="27"/>
      <c r="C578" s="27"/>
      <c r="D578" s="27"/>
      <c r="E578" s="27" t="e">
        <f>VLOOKUP(D578,Basis!F:G,2,0)</f>
        <v>#N/A</v>
      </c>
      <c r="F578" s="27"/>
      <c r="G578" s="27"/>
      <c r="H578" s="27"/>
      <c r="I578" s="27"/>
      <c r="J578" s="28">
        <f t="shared" si="16"/>
        <v>0</v>
      </c>
      <c r="K578" s="28"/>
      <c r="L578" s="28"/>
      <c r="M578" s="28"/>
      <c r="N578" s="28"/>
      <c r="O578" s="27"/>
    </row>
    <row r="579" spans="1:15" hidden="1" x14ac:dyDescent="0.25">
      <c r="A579" s="27"/>
      <c r="B579" s="27"/>
      <c r="C579" s="27"/>
      <c r="D579" s="27"/>
      <c r="E579" s="27" t="e">
        <f>VLOOKUP(D579,Basis!F:G,2,0)</f>
        <v>#N/A</v>
      </c>
      <c r="F579" s="27"/>
      <c r="G579" s="27"/>
      <c r="H579" s="27"/>
      <c r="I579" s="27"/>
      <c r="J579" s="28">
        <f t="shared" si="16"/>
        <v>0</v>
      </c>
      <c r="K579" s="28"/>
      <c r="L579" s="28"/>
      <c r="M579" s="28"/>
      <c r="N579" s="28"/>
      <c r="O579" s="27"/>
    </row>
    <row r="580" spans="1:15" hidden="1" x14ac:dyDescent="0.25">
      <c r="A580" s="27"/>
      <c r="B580" s="27"/>
      <c r="C580" s="27"/>
      <c r="D580" s="27"/>
      <c r="E580" s="27" t="e">
        <f>VLOOKUP(D580,Basis!F:G,2,0)</f>
        <v>#N/A</v>
      </c>
      <c r="F580" s="27"/>
      <c r="G580" s="27"/>
      <c r="H580" s="27"/>
      <c r="I580" s="27"/>
      <c r="J580" s="28">
        <f t="shared" si="16"/>
        <v>0</v>
      </c>
      <c r="K580" s="28"/>
      <c r="L580" s="28"/>
      <c r="M580" s="28"/>
      <c r="N580" s="28"/>
      <c r="O580" s="27"/>
    </row>
    <row r="581" spans="1:15" hidden="1" x14ac:dyDescent="0.25">
      <c r="A581" s="27"/>
      <c r="B581" s="27"/>
      <c r="C581" s="27"/>
      <c r="D581" s="27"/>
      <c r="E581" s="27" t="e">
        <f>VLOOKUP(D581,Basis!F:G,2,0)</f>
        <v>#N/A</v>
      </c>
      <c r="F581" s="27"/>
      <c r="G581" s="27"/>
      <c r="H581" s="27"/>
      <c r="I581" s="27"/>
      <c r="J581" s="28">
        <f t="shared" si="16"/>
        <v>0</v>
      </c>
      <c r="K581" s="28"/>
      <c r="L581" s="28"/>
      <c r="M581" s="28"/>
      <c r="N581" s="28"/>
      <c r="O581" s="27"/>
    </row>
    <row r="582" spans="1:15" hidden="1" x14ac:dyDescent="0.25">
      <c r="A582" s="27"/>
      <c r="B582" s="27"/>
      <c r="C582" s="27"/>
      <c r="D582" s="27"/>
      <c r="E582" s="27" t="e">
        <f>VLOOKUP(D582,Basis!F:G,2,0)</f>
        <v>#N/A</v>
      </c>
      <c r="F582" s="27"/>
      <c r="G582" s="27"/>
      <c r="H582" s="27"/>
      <c r="I582" s="27"/>
      <c r="J582" s="28">
        <f t="shared" si="16"/>
        <v>0</v>
      </c>
      <c r="K582" s="28"/>
      <c r="L582" s="28"/>
      <c r="M582" s="28"/>
      <c r="N582" s="28"/>
      <c r="O582" s="27"/>
    </row>
    <row r="583" spans="1:15" hidden="1" x14ac:dyDescent="0.25">
      <c r="A583" s="27"/>
      <c r="B583" s="27"/>
      <c r="C583" s="27"/>
      <c r="D583" s="27"/>
      <c r="E583" s="27" t="e">
        <f>VLOOKUP(D583,Basis!F:G,2,0)</f>
        <v>#N/A</v>
      </c>
      <c r="F583" s="27"/>
      <c r="G583" s="27"/>
      <c r="H583" s="27"/>
      <c r="I583" s="27"/>
      <c r="J583" s="28">
        <f t="shared" si="16"/>
        <v>0</v>
      </c>
      <c r="K583" s="28"/>
      <c r="L583" s="28"/>
      <c r="M583" s="28"/>
      <c r="N583" s="28"/>
      <c r="O583" s="27"/>
    </row>
    <row r="584" spans="1:15" hidden="1" x14ac:dyDescent="0.25">
      <c r="A584" s="27"/>
      <c r="B584" s="27"/>
      <c r="C584" s="27"/>
      <c r="D584" s="27"/>
      <c r="E584" s="27" t="e">
        <f>VLOOKUP(D584,Basis!F:G,2,0)</f>
        <v>#N/A</v>
      </c>
      <c r="F584" s="27"/>
      <c r="G584" s="27"/>
      <c r="H584" s="27"/>
      <c r="I584" s="27"/>
      <c r="J584" s="28">
        <f t="shared" si="16"/>
        <v>0</v>
      </c>
      <c r="K584" s="28"/>
      <c r="L584" s="28"/>
      <c r="M584" s="28"/>
      <c r="N584" s="28"/>
      <c r="O584" s="27"/>
    </row>
    <row r="585" spans="1:15" hidden="1" x14ac:dyDescent="0.25">
      <c r="A585" s="27"/>
      <c r="B585" s="27"/>
      <c r="C585" s="27"/>
      <c r="D585" s="27"/>
      <c r="E585" s="27" t="e">
        <f>VLOOKUP(D585,Basis!F:G,2,0)</f>
        <v>#N/A</v>
      </c>
      <c r="F585" s="27"/>
      <c r="G585" s="27"/>
      <c r="H585" s="27"/>
      <c r="I585" s="27"/>
      <c r="J585" s="28">
        <f t="shared" si="16"/>
        <v>0</v>
      </c>
      <c r="K585" s="28"/>
      <c r="L585" s="28"/>
      <c r="M585" s="28"/>
      <c r="N585" s="28"/>
      <c r="O585" s="27"/>
    </row>
    <row r="586" spans="1:15" hidden="1" x14ac:dyDescent="0.25">
      <c r="A586" s="27"/>
      <c r="B586" s="27"/>
      <c r="C586" s="27"/>
      <c r="D586" s="27"/>
      <c r="E586" s="27" t="e">
        <f>VLOOKUP(D586,Basis!F:G,2,0)</f>
        <v>#N/A</v>
      </c>
      <c r="F586" s="27"/>
      <c r="G586" s="27"/>
      <c r="H586" s="27"/>
      <c r="I586" s="27"/>
      <c r="J586" s="28">
        <f t="shared" si="16"/>
        <v>0</v>
      </c>
      <c r="K586" s="28"/>
      <c r="L586" s="28"/>
      <c r="M586" s="28"/>
      <c r="N586" s="28"/>
      <c r="O586" s="27"/>
    </row>
    <row r="587" spans="1:15" hidden="1" x14ac:dyDescent="0.25">
      <c r="A587" s="27"/>
      <c r="B587" s="27"/>
      <c r="C587" s="27"/>
      <c r="D587" s="27"/>
      <c r="E587" s="27" t="e">
        <f>VLOOKUP(D587,Basis!F:G,2,0)</f>
        <v>#N/A</v>
      </c>
      <c r="F587" s="27"/>
      <c r="G587" s="27"/>
      <c r="H587" s="27"/>
      <c r="I587" s="27"/>
      <c r="J587" s="28">
        <f t="shared" si="16"/>
        <v>0</v>
      </c>
      <c r="K587" s="28"/>
      <c r="L587" s="28"/>
      <c r="M587" s="28"/>
      <c r="N587" s="28"/>
      <c r="O587" s="27"/>
    </row>
    <row r="588" spans="1:15" hidden="1" x14ac:dyDescent="0.25">
      <c r="A588" s="27"/>
      <c r="B588" s="27"/>
      <c r="C588" s="27"/>
      <c r="D588" s="27"/>
      <c r="E588" s="27" t="e">
        <f>VLOOKUP(D588,Basis!F:G,2,0)</f>
        <v>#N/A</v>
      </c>
      <c r="F588" s="27"/>
      <c r="G588" s="27"/>
      <c r="H588" s="27"/>
      <c r="I588" s="27"/>
      <c r="J588" s="28">
        <f t="shared" si="16"/>
        <v>0</v>
      </c>
      <c r="K588" s="28"/>
      <c r="L588" s="28"/>
      <c r="M588" s="28"/>
      <c r="N588" s="28"/>
      <c r="O588" s="27"/>
    </row>
    <row r="589" spans="1:15" hidden="1" x14ac:dyDescent="0.25">
      <c r="A589" s="27"/>
      <c r="B589" s="27"/>
      <c r="C589" s="27"/>
      <c r="D589" s="27"/>
      <c r="E589" s="27" t="e">
        <f>VLOOKUP(D589,Basis!F:G,2,0)</f>
        <v>#N/A</v>
      </c>
      <c r="F589" s="27"/>
      <c r="G589" s="27"/>
      <c r="H589" s="27"/>
      <c r="I589" s="27"/>
      <c r="J589" s="28">
        <f t="shared" ref="J589:J652" si="17">H589-I589</f>
        <v>0</v>
      </c>
      <c r="K589" s="28"/>
      <c r="L589" s="28"/>
      <c r="M589" s="28"/>
      <c r="N589" s="28"/>
      <c r="O589" s="27"/>
    </row>
    <row r="590" spans="1:15" hidden="1" x14ac:dyDescent="0.25">
      <c r="A590" s="27"/>
      <c r="B590" s="27"/>
      <c r="C590" s="27"/>
      <c r="D590" s="27"/>
      <c r="E590" s="27" t="e">
        <f>VLOOKUP(D590,Basis!F:G,2,0)</f>
        <v>#N/A</v>
      </c>
      <c r="F590" s="27"/>
      <c r="G590" s="27"/>
      <c r="H590" s="27"/>
      <c r="I590" s="27"/>
      <c r="J590" s="28">
        <f t="shared" si="17"/>
        <v>0</v>
      </c>
      <c r="K590" s="28"/>
      <c r="L590" s="28"/>
      <c r="M590" s="28"/>
      <c r="N590" s="28"/>
      <c r="O590" s="27"/>
    </row>
    <row r="591" spans="1:15" hidden="1" x14ac:dyDescent="0.25">
      <c r="A591" s="27"/>
      <c r="B591" s="27"/>
      <c r="C591" s="27"/>
      <c r="D591" s="27"/>
      <c r="E591" s="27" t="e">
        <f>VLOOKUP(D591,Basis!F:G,2,0)</f>
        <v>#N/A</v>
      </c>
      <c r="F591" s="27"/>
      <c r="G591" s="27"/>
      <c r="H591" s="27"/>
      <c r="I591" s="27"/>
      <c r="J591" s="28">
        <f t="shared" si="17"/>
        <v>0</v>
      </c>
      <c r="K591" s="28"/>
      <c r="L591" s="28"/>
      <c r="M591" s="28"/>
      <c r="N591" s="28"/>
      <c r="O591" s="27"/>
    </row>
    <row r="592" spans="1:15" hidden="1" x14ac:dyDescent="0.25">
      <c r="A592" s="27"/>
      <c r="B592" s="27"/>
      <c r="C592" s="27"/>
      <c r="D592" s="27"/>
      <c r="E592" s="27" t="e">
        <f>VLOOKUP(D592,Basis!F:G,2,0)</f>
        <v>#N/A</v>
      </c>
      <c r="F592" s="27"/>
      <c r="G592" s="27"/>
      <c r="H592" s="27"/>
      <c r="I592" s="27"/>
      <c r="J592" s="28">
        <f t="shared" si="17"/>
        <v>0</v>
      </c>
      <c r="K592" s="28"/>
      <c r="L592" s="28"/>
      <c r="M592" s="28"/>
      <c r="N592" s="28"/>
      <c r="O592" s="27"/>
    </row>
    <row r="593" spans="1:15" hidden="1" x14ac:dyDescent="0.25">
      <c r="A593" s="27"/>
      <c r="B593" s="27"/>
      <c r="C593" s="27"/>
      <c r="D593" s="27"/>
      <c r="E593" s="27" t="e">
        <f>VLOOKUP(D593,Basis!F:G,2,0)</f>
        <v>#N/A</v>
      </c>
      <c r="F593" s="27"/>
      <c r="G593" s="27"/>
      <c r="H593" s="27"/>
      <c r="I593" s="27"/>
      <c r="J593" s="28">
        <f t="shared" si="17"/>
        <v>0</v>
      </c>
      <c r="K593" s="28"/>
      <c r="L593" s="28"/>
      <c r="M593" s="28"/>
      <c r="N593" s="28"/>
      <c r="O593" s="27"/>
    </row>
    <row r="594" spans="1:15" hidden="1" x14ac:dyDescent="0.25">
      <c r="A594" s="27"/>
      <c r="B594" s="27"/>
      <c r="C594" s="27"/>
      <c r="D594" s="27"/>
      <c r="E594" s="27" t="e">
        <f>VLOOKUP(D594,Basis!F:G,2,0)</f>
        <v>#N/A</v>
      </c>
      <c r="F594" s="27"/>
      <c r="G594" s="27"/>
      <c r="H594" s="27"/>
      <c r="I594" s="27"/>
      <c r="J594" s="28">
        <f t="shared" si="17"/>
        <v>0</v>
      </c>
      <c r="K594" s="28"/>
      <c r="L594" s="28"/>
      <c r="M594" s="28"/>
      <c r="N594" s="28"/>
      <c r="O594" s="27"/>
    </row>
    <row r="595" spans="1:15" hidden="1" x14ac:dyDescent="0.25">
      <c r="A595" s="27"/>
      <c r="B595" s="27"/>
      <c r="C595" s="27"/>
      <c r="D595" s="27"/>
      <c r="E595" s="27" t="e">
        <f>VLOOKUP(D595,Basis!F:G,2,0)</f>
        <v>#N/A</v>
      </c>
      <c r="F595" s="27"/>
      <c r="G595" s="27"/>
      <c r="H595" s="27"/>
      <c r="I595" s="27"/>
      <c r="J595" s="28">
        <f t="shared" si="17"/>
        <v>0</v>
      </c>
      <c r="K595" s="28"/>
      <c r="L595" s="28"/>
      <c r="M595" s="28"/>
      <c r="N595" s="28"/>
      <c r="O595" s="27"/>
    </row>
    <row r="596" spans="1:15" hidden="1" x14ac:dyDescent="0.25">
      <c r="A596" s="27"/>
      <c r="B596" s="27"/>
      <c r="C596" s="27"/>
      <c r="D596" s="27"/>
      <c r="E596" s="27" t="e">
        <f>VLOOKUP(D596,Basis!F:G,2,0)</f>
        <v>#N/A</v>
      </c>
      <c r="F596" s="27"/>
      <c r="G596" s="27"/>
      <c r="H596" s="27"/>
      <c r="I596" s="27"/>
      <c r="J596" s="28">
        <f t="shared" si="17"/>
        <v>0</v>
      </c>
      <c r="K596" s="28"/>
      <c r="L596" s="28"/>
      <c r="M596" s="28"/>
      <c r="N596" s="28"/>
      <c r="O596" s="27"/>
    </row>
    <row r="597" spans="1:15" hidden="1" x14ac:dyDescent="0.25">
      <c r="A597" s="27"/>
      <c r="B597" s="27"/>
      <c r="C597" s="27"/>
      <c r="D597" s="27"/>
      <c r="E597" s="27" t="e">
        <f>VLOOKUP(D597,Basis!F:G,2,0)</f>
        <v>#N/A</v>
      </c>
      <c r="F597" s="27"/>
      <c r="G597" s="27"/>
      <c r="H597" s="27"/>
      <c r="I597" s="27"/>
      <c r="J597" s="28">
        <f t="shared" si="17"/>
        <v>0</v>
      </c>
      <c r="K597" s="28"/>
      <c r="L597" s="28"/>
      <c r="M597" s="28"/>
      <c r="N597" s="28"/>
      <c r="O597" s="27"/>
    </row>
    <row r="598" spans="1:15" hidden="1" x14ac:dyDescent="0.25">
      <c r="A598" s="27"/>
      <c r="B598" s="27"/>
      <c r="C598" s="27"/>
      <c r="D598" s="27"/>
      <c r="E598" s="27" t="e">
        <f>VLOOKUP(D598,Basis!F:G,2,0)</f>
        <v>#N/A</v>
      </c>
      <c r="F598" s="27"/>
      <c r="G598" s="27"/>
      <c r="H598" s="27"/>
      <c r="I598" s="27"/>
      <c r="J598" s="28">
        <f t="shared" si="17"/>
        <v>0</v>
      </c>
      <c r="K598" s="28"/>
      <c r="L598" s="28"/>
      <c r="M598" s="28"/>
      <c r="N598" s="28"/>
      <c r="O598" s="27"/>
    </row>
    <row r="599" spans="1:15" hidden="1" x14ac:dyDescent="0.25">
      <c r="A599" s="27"/>
      <c r="B599" s="27"/>
      <c r="C599" s="27"/>
      <c r="D599" s="27"/>
      <c r="E599" s="27" t="e">
        <f>VLOOKUP(D599,Basis!F:G,2,0)</f>
        <v>#N/A</v>
      </c>
      <c r="F599" s="27"/>
      <c r="G599" s="27"/>
      <c r="H599" s="27"/>
      <c r="I599" s="27"/>
      <c r="J599" s="28">
        <f t="shared" si="17"/>
        <v>0</v>
      </c>
      <c r="K599" s="28"/>
      <c r="L599" s="28"/>
      <c r="M599" s="28"/>
      <c r="N599" s="28"/>
      <c r="O599" s="27"/>
    </row>
    <row r="600" spans="1:15" hidden="1" x14ac:dyDescent="0.25">
      <c r="A600" s="27"/>
      <c r="B600" s="27"/>
      <c r="C600" s="27"/>
      <c r="D600" s="27"/>
      <c r="E600" s="27" t="e">
        <f>VLOOKUP(D600,Basis!F:G,2,0)</f>
        <v>#N/A</v>
      </c>
      <c r="F600" s="27"/>
      <c r="G600" s="27"/>
      <c r="H600" s="27"/>
      <c r="I600" s="27"/>
      <c r="J600" s="28">
        <f t="shared" si="17"/>
        <v>0</v>
      </c>
      <c r="K600" s="28"/>
      <c r="L600" s="28"/>
      <c r="M600" s="28"/>
      <c r="N600" s="28"/>
      <c r="O600" s="27"/>
    </row>
    <row r="601" spans="1:15" hidden="1" x14ac:dyDescent="0.25">
      <c r="A601" s="27"/>
      <c r="B601" s="27"/>
      <c r="C601" s="27"/>
      <c r="D601" s="27"/>
      <c r="E601" s="27" t="e">
        <f>VLOOKUP(D601,Basis!F:G,2,0)</f>
        <v>#N/A</v>
      </c>
      <c r="F601" s="27"/>
      <c r="G601" s="27"/>
      <c r="H601" s="27"/>
      <c r="I601" s="27"/>
      <c r="J601" s="28">
        <f t="shared" si="17"/>
        <v>0</v>
      </c>
      <c r="K601" s="28"/>
      <c r="L601" s="28"/>
      <c r="M601" s="28"/>
      <c r="N601" s="28"/>
      <c r="O601" s="27"/>
    </row>
    <row r="602" spans="1:15" hidden="1" x14ac:dyDescent="0.25">
      <c r="A602" s="27"/>
      <c r="B602" s="27"/>
      <c r="C602" s="27"/>
      <c r="D602" s="27"/>
      <c r="E602" s="27" t="e">
        <f>VLOOKUP(D602,Basis!F:G,2,0)</f>
        <v>#N/A</v>
      </c>
      <c r="F602" s="27"/>
      <c r="G602" s="27"/>
      <c r="H602" s="27"/>
      <c r="I602" s="27"/>
      <c r="J602" s="28">
        <f t="shared" si="17"/>
        <v>0</v>
      </c>
      <c r="K602" s="28"/>
      <c r="L602" s="28"/>
      <c r="M602" s="28"/>
      <c r="N602" s="28"/>
      <c r="O602" s="27"/>
    </row>
    <row r="603" spans="1:15" hidden="1" x14ac:dyDescent="0.25">
      <c r="A603" s="27"/>
      <c r="B603" s="27"/>
      <c r="C603" s="27"/>
      <c r="D603" s="27"/>
      <c r="E603" s="27" t="e">
        <f>VLOOKUP(D603,Basis!F:G,2,0)</f>
        <v>#N/A</v>
      </c>
      <c r="F603" s="27"/>
      <c r="G603" s="27"/>
      <c r="H603" s="27"/>
      <c r="I603" s="27"/>
      <c r="J603" s="28">
        <f t="shared" si="17"/>
        <v>0</v>
      </c>
      <c r="K603" s="28"/>
      <c r="L603" s="28"/>
      <c r="M603" s="28"/>
      <c r="N603" s="28"/>
      <c r="O603" s="27"/>
    </row>
    <row r="604" spans="1:15" hidden="1" x14ac:dyDescent="0.25">
      <c r="A604" s="27"/>
      <c r="B604" s="27"/>
      <c r="C604" s="27"/>
      <c r="D604" s="27"/>
      <c r="E604" s="27" t="e">
        <f>VLOOKUP(D604,Basis!F:G,2,0)</f>
        <v>#N/A</v>
      </c>
      <c r="F604" s="27"/>
      <c r="G604" s="27"/>
      <c r="H604" s="27"/>
      <c r="I604" s="27"/>
      <c r="J604" s="28">
        <f t="shared" si="17"/>
        <v>0</v>
      </c>
      <c r="K604" s="28"/>
      <c r="L604" s="28"/>
      <c r="M604" s="28"/>
      <c r="N604" s="28"/>
      <c r="O604" s="27"/>
    </row>
    <row r="605" spans="1:15" hidden="1" x14ac:dyDescent="0.25">
      <c r="A605" s="27"/>
      <c r="B605" s="27"/>
      <c r="C605" s="27"/>
      <c r="D605" s="27"/>
      <c r="E605" s="27" t="e">
        <f>VLOOKUP(D605,Basis!F:G,2,0)</f>
        <v>#N/A</v>
      </c>
      <c r="F605" s="27"/>
      <c r="G605" s="27"/>
      <c r="H605" s="27"/>
      <c r="I605" s="27"/>
      <c r="J605" s="28">
        <f t="shared" si="17"/>
        <v>0</v>
      </c>
      <c r="K605" s="28"/>
      <c r="L605" s="28"/>
      <c r="M605" s="28"/>
      <c r="N605" s="28"/>
      <c r="O605" s="27"/>
    </row>
    <row r="606" spans="1:15" hidden="1" x14ac:dyDescent="0.25">
      <c r="A606" s="27"/>
      <c r="B606" s="27"/>
      <c r="C606" s="27"/>
      <c r="D606" s="27"/>
      <c r="E606" s="27" t="e">
        <f>VLOOKUP(D606,Basis!F:G,2,0)</f>
        <v>#N/A</v>
      </c>
      <c r="F606" s="27"/>
      <c r="G606" s="27"/>
      <c r="H606" s="27"/>
      <c r="I606" s="27"/>
      <c r="J606" s="28">
        <f t="shared" si="17"/>
        <v>0</v>
      </c>
      <c r="K606" s="28"/>
      <c r="L606" s="28"/>
      <c r="M606" s="28"/>
      <c r="N606" s="28"/>
      <c r="O606" s="27"/>
    </row>
    <row r="607" spans="1:15" hidden="1" x14ac:dyDescent="0.25">
      <c r="A607" s="27"/>
      <c r="B607" s="27"/>
      <c r="C607" s="27"/>
      <c r="D607" s="27"/>
      <c r="E607" s="27" t="e">
        <f>VLOOKUP(D607,Basis!F:G,2,0)</f>
        <v>#N/A</v>
      </c>
      <c r="F607" s="27"/>
      <c r="G607" s="27"/>
      <c r="H607" s="27"/>
      <c r="I607" s="27"/>
      <c r="J607" s="28">
        <f t="shared" si="17"/>
        <v>0</v>
      </c>
      <c r="K607" s="28"/>
      <c r="L607" s="28"/>
      <c r="M607" s="28"/>
      <c r="N607" s="28"/>
      <c r="O607" s="27"/>
    </row>
    <row r="608" spans="1:15" hidden="1" x14ac:dyDescent="0.25">
      <c r="A608" s="27"/>
      <c r="B608" s="27"/>
      <c r="C608" s="27"/>
      <c r="D608" s="27"/>
      <c r="E608" s="27" t="e">
        <f>VLOOKUP(D608,Basis!F:G,2,0)</f>
        <v>#N/A</v>
      </c>
      <c r="F608" s="27"/>
      <c r="G608" s="27"/>
      <c r="H608" s="27"/>
      <c r="I608" s="27"/>
      <c r="J608" s="28">
        <f t="shared" si="17"/>
        <v>0</v>
      </c>
      <c r="K608" s="28"/>
      <c r="L608" s="28"/>
      <c r="M608" s="28"/>
      <c r="N608" s="28"/>
      <c r="O608" s="27"/>
    </row>
    <row r="609" spans="1:15" hidden="1" x14ac:dyDescent="0.25">
      <c r="A609" s="27"/>
      <c r="B609" s="27"/>
      <c r="C609" s="27"/>
      <c r="D609" s="27"/>
      <c r="E609" s="27" t="e">
        <f>VLOOKUP(D609,Basis!F:G,2,0)</f>
        <v>#N/A</v>
      </c>
      <c r="F609" s="27"/>
      <c r="G609" s="27"/>
      <c r="H609" s="27"/>
      <c r="I609" s="27"/>
      <c r="J609" s="28">
        <f t="shared" si="17"/>
        <v>0</v>
      </c>
      <c r="K609" s="28"/>
      <c r="L609" s="28"/>
      <c r="M609" s="28"/>
      <c r="N609" s="28"/>
      <c r="O609" s="27"/>
    </row>
    <row r="610" spans="1:15" hidden="1" x14ac:dyDescent="0.25">
      <c r="A610" s="27"/>
      <c r="B610" s="27"/>
      <c r="C610" s="27"/>
      <c r="D610" s="27"/>
      <c r="E610" s="27" t="e">
        <f>VLOOKUP(D610,Basis!F:G,2,0)</f>
        <v>#N/A</v>
      </c>
      <c r="F610" s="27"/>
      <c r="G610" s="27"/>
      <c r="H610" s="27"/>
      <c r="I610" s="27"/>
      <c r="J610" s="28">
        <f t="shared" si="17"/>
        <v>0</v>
      </c>
      <c r="K610" s="28"/>
      <c r="L610" s="28"/>
      <c r="M610" s="28"/>
      <c r="N610" s="28"/>
      <c r="O610" s="27"/>
    </row>
    <row r="611" spans="1:15" hidden="1" x14ac:dyDescent="0.25">
      <c r="A611" s="27"/>
      <c r="B611" s="27"/>
      <c r="C611" s="27"/>
      <c r="D611" s="27"/>
      <c r="E611" s="27" t="e">
        <f>VLOOKUP(D611,Basis!F:G,2,0)</f>
        <v>#N/A</v>
      </c>
      <c r="F611" s="27"/>
      <c r="G611" s="27"/>
      <c r="H611" s="27"/>
      <c r="I611" s="27"/>
      <c r="J611" s="28">
        <f t="shared" si="17"/>
        <v>0</v>
      </c>
      <c r="K611" s="28"/>
      <c r="L611" s="28"/>
      <c r="M611" s="28"/>
      <c r="N611" s="28"/>
      <c r="O611" s="27"/>
    </row>
    <row r="612" spans="1:15" hidden="1" x14ac:dyDescent="0.25">
      <c r="A612" s="27"/>
      <c r="B612" s="27"/>
      <c r="C612" s="27"/>
      <c r="D612" s="27"/>
      <c r="E612" s="27" t="e">
        <f>VLOOKUP(D612,Basis!F:G,2,0)</f>
        <v>#N/A</v>
      </c>
      <c r="F612" s="27"/>
      <c r="G612" s="27"/>
      <c r="H612" s="27"/>
      <c r="I612" s="27"/>
      <c r="J612" s="28">
        <f t="shared" si="17"/>
        <v>0</v>
      </c>
      <c r="K612" s="28"/>
      <c r="L612" s="28"/>
      <c r="M612" s="28"/>
      <c r="N612" s="28"/>
      <c r="O612" s="27"/>
    </row>
    <row r="613" spans="1:15" hidden="1" x14ac:dyDescent="0.25">
      <c r="A613" s="27"/>
      <c r="B613" s="27"/>
      <c r="C613" s="27"/>
      <c r="D613" s="27"/>
      <c r="E613" s="27" t="e">
        <f>VLOOKUP(D613,Basis!F:G,2,0)</f>
        <v>#N/A</v>
      </c>
      <c r="F613" s="27"/>
      <c r="G613" s="27"/>
      <c r="H613" s="27"/>
      <c r="I613" s="27"/>
      <c r="J613" s="28">
        <f t="shared" si="17"/>
        <v>0</v>
      </c>
      <c r="K613" s="28"/>
      <c r="L613" s="28"/>
      <c r="M613" s="28"/>
      <c r="N613" s="28"/>
      <c r="O613" s="27"/>
    </row>
    <row r="614" spans="1:15" hidden="1" x14ac:dyDescent="0.25">
      <c r="A614" s="27"/>
      <c r="B614" s="27"/>
      <c r="C614" s="27"/>
      <c r="D614" s="27"/>
      <c r="E614" s="27" t="e">
        <f>VLOOKUP(D614,Basis!F:G,2,0)</f>
        <v>#N/A</v>
      </c>
      <c r="F614" s="27"/>
      <c r="G614" s="27"/>
      <c r="H614" s="27"/>
      <c r="I614" s="27"/>
      <c r="J614" s="28">
        <f t="shared" si="17"/>
        <v>0</v>
      </c>
      <c r="K614" s="28"/>
      <c r="L614" s="28"/>
      <c r="M614" s="28"/>
      <c r="N614" s="28"/>
      <c r="O614" s="27"/>
    </row>
    <row r="615" spans="1:15" hidden="1" x14ac:dyDescent="0.25">
      <c r="A615" s="27"/>
      <c r="B615" s="27"/>
      <c r="C615" s="27"/>
      <c r="D615" s="27"/>
      <c r="E615" s="27" t="e">
        <f>VLOOKUP(D615,Basis!F:G,2,0)</f>
        <v>#N/A</v>
      </c>
      <c r="F615" s="27"/>
      <c r="G615" s="27"/>
      <c r="H615" s="27"/>
      <c r="I615" s="27"/>
      <c r="J615" s="28">
        <f t="shared" si="17"/>
        <v>0</v>
      </c>
      <c r="K615" s="28"/>
      <c r="L615" s="28"/>
      <c r="M615" s="28"/>
      <c r="N615" s="28"/>
      <c r="O615" s="27"/>
    </row>
    <row r="616" spans="1:15" hidden="1" x14ac:dyDescent="0.25">
      <c r="A616" s="27"/>
      <c r="B616" s="27"/>
      <c r="C616" s="27"/>
      <c r="D616" s="27"/>
      <c r="E616" s="27" t="e">
        <f>VLOOKUP(D616,Basis!F:G,2,0)</f>
        <v>#N/A</v>
      </c>
      <c r="F616" s="27"/>
      <c r="G616" s="27"/>
      <c r="H616" s="27"/>
      <c r="I616" s="27"/>
      <c r="J616" s="28">
        <f t="shared" si="17"/>
        <v>0</v>
      </c>
      <c r="K616" s="28"/>
      <c r="L616" s="28"/>
      <c r="M616" s="28"/>
      <c r="N616" s="28"/>
      <c r="O616" s="27"/>
    </row>
    <row r="617" spans="1:15" hidden="1" x14ac:dyDescent="0.25">
      <c r="A617" s="27"/>
      <c r="B617" s="27"/>
      <c r="C617" s="27"/>
      <c r="D617" s="27"/>
      <c r="E617" s="27" t="e">
        <f>VLOOKUP(D617,Basis!F:G,2,0)</f>
        <v>#N/A</v>
      </c>
      <c r="F617" s="27"/>
      <c r="G617" s="27"/>
      <c r="H617" s="27"/>
      <c r="I617" s="27"/>
      <c r="J617" s="28">
        <f t="shared" si="17"/>
        <v>0</v>
      </c>
      <c r="K617" s="28"/>
      <c r="L617" s="28"/>
      <c r="M617" s="28"/>
      <c r="N617" s="28"/>
      <c r="O617" s="27"/>
    </row>
    <row r="618" spans="1:15" hidden="1" x14ac:dyDescent="0.25">
      <c r="A618" s="27"/>
      <c r="B618" s="27"/>
      <c r="C618" s="27"/>
      <c r="D618" s="27"/>
      <c r="E618" s="27" t="e">
        <f>VLOOKUP(D618,Basis!F:G,2,0)</f>
        <v>#N/A</v>
      </c>
      <c r="F618" s="27"/>
      <c r="G618" s="27"/>
      <c r="H618" s="27"/>
      <c r="I618" s="27"/>
      <c r="J618" s="28">
        <f t="shared" si="17"/>
        <v>0</v>
      </c>
      <c r="K618" s="28"/>
      <c r="L618" s="28"/>
      <c r="M618" s="28"/>
      <c r="N618" s="28"/>
      <c r="O618" s="27"/>
    </row>
    <row r="619" spans="1:15" hidden="1" x14ac:dyDescent="0.25">
      <c r="A619" s="27"/>
      <c r="B619" s="27"/>
      <c r="C619" s="27"/>
      <c r="D619" s="27"/>
      <c r="E619" s="27" t="e">
        <f>VLOOKUP(D619,Basis!F:G,2,0)</f>
        <v>#N/A</v>
      </c>
      <c r="F619" s="27"/>
      <c r="G619" s="27"/>
      <c r="H619" s="27"/>
      <c r="I619" s="27"/>
      <c r="J619" s="28">
        <f t="shared" si="17"/>
        <v>0</v>
      </c>
      <c r="K619" s="28"/>
      <c r="L619" s="28"/>
      <c r="M619" s="28"/>
      <c r="N619" s="28"/>
      <c r="O619" s="27"/>
    </row>
    <row r="620" spans="1:15" hidden="1" x14ac:dyDescent="0.25">
      <c r="A620" s="27"/>
      <c r="B620" s="27"/>
      <c r="C620" s="27"/>
      <c r="D620" s="27"/>
      <c r="E620" s="27" t="e">
        <f>VLOOKUP(D620,Basis!F:G,2,0)</f>
        <v>#N/A</v>
      </c>
      <c r="F620" s="27"/>
      <c r="G620" s="27"/>
      <c r="H620" s="27"/>
      <c r="I620" s="27"/>
      <c r="J620" s="28">
        <f t="shared" si="17"/>
        <v>0</v>
      </c>
      <c r="K620" s="28"/>
      <c r="L620" s="28"/>
      <c r="M620" s="28"/>
      <c r="N620" s="28"/>
      <c r="O620" s="27"/>
    </row>
    <row r="621" spans="1:15" hidden="1" x14ac:dyDescent="0.25">
      <c r="A621" s="27"/>
      <c r="B621" s="27"/>
      <c r="C621" s="27"/>
      <c r="D621" s="27"/>
      <c r="E621" s="27" t="e">
        <f>VLOOKUP(D621,Basis!F:G,2,0)</f>
        <v>#N/A</v>
      </c>
      <c r="F621" s="27"/>
      <c r="G621" s="27"/>
      <c r="H621" s="27"/>
      <c r="I621" s="27"/>
      <c r="J621" s="28">
        <f t="shared" si="17"/>
        <v>0</v>
      </c>
      <c r="K621" s="28"/>
      <c r="L621" s="28"/>
      <c r="M621" s="28"/>
      <c r="N621" s="28"/>
      <c r="O621" s="27"/>
    </row>
    <row r="622" spans="1:15" hidden="1" x14ac:dyDescent="0.25">
      <c r="A622" s="27"/>
      <c r="B622" s="27"/>
      <c r="C622" s="27"/>
      <c r="D622" s="27"/>
      <c r="E622" s="27" t="e">
        <f>VLOOKUP(D622,Basis!F:G,2,0)</f>
        <v>#N/A</v>
      </c>
      <c r="F622" s="27"/>
      <c r="G622" s="27"/>
      <c r="H622" s="27"/>
      <c r="I622" s="27"/>
      <c r="J622" s="28">
        <f t="shared" si="17"/>
        <v>0</v>
      </c>
      <c r="K622" s="28"/>
      <c r="L622" s="28"/>
      <c r="M622" s="28"/>
      <c r="N622" s="28"/>
      <c r="O622" s="27"/>
    </row>
    <row r="623" spans="1:15" hidden="1" x14ac:dyDescent="0.25">
      <c r="A623" s="27"/>
      <c r="B623" s="27"/>
      <c r="C623" s="27"/>
      <c r="D623" s="27"/>
      <c r="E623" s="27" t="e">
        <f>VLOOKUP(D623,Basis!F:G,2,0)</f>
        <v>#N/A</v>
      </c>
      <c r="F623" s="27"/>
      <c r="G623" s="27"/>
      <c r="H623" s="27"/>
      <c r="I623" s="27"/>
      <c r="J623" s="28">
        <f t="shared" si="17"/>
        <v>0</v>
      </c>
      <c r="K623" s="28"/>
      <c r="L623" s="28"/>
      <c r="M623" s="28"/>
      <c r="N623" s="28"/>
      <c r="O623" s="27"/>
    </row>
    <row r="624" spans="1:15" hidden="1" x14ac:dyDescent="0.25">
      <c r="A624" s="27"/>
      <c r="B624" s="27"/>
      <c r="C624" s="27"/>
      <c r="D624" s="27"/>
      <c r="E624" s="27" t="e">
        <f>VLOOKUP(D624,Basis!F:G,2,0)</f>
        <v>#N/A</v>
      </c>
      <c r="F624" s="27"/>
      <c r="G624" s="27"/>
      <c r="H624" s="27"/>
      <c r="I624" s="27"/>
      <c r="J624" s="28">
        <f t="shared" si="17"/>
        <v>0</v>
      </c>
      <c r="K624" s="28"/>
      <c r="L624" s="28"/>
      <c r="M624" s="28"/>
      <c r="N624" s="28"/>
      <c r="O624" s="27"/>
    </row>
    <row r="625" spans="1:15" hidden="1" x14ac:dyDescent="0.25">
      <c r="A625" s="27"/>
      <c r="B625" s="27"/>
      <c r="C625" s="27"/>
      <c r="D625" s="27"/>
      <c r="E625" s="27" t="e">
        <f>VLOOKUP(D625,Basis!F:G,2,0)</f>
        <v>#N/A</v>
      </c>
      <c r="F625" s="27"/>
      <c r="G625" s="27"/>
      <c r="H625" s="27"/>
      <c r="I625" s="27"/>
      <c r="J625" s="28">
        <f t="shared" si="17"/>
        <v>0</v>
      </c>
      <c r="K625" s="28"/>
      <c r="L625" s="28"/>
      <c r="M625" s="28"/>
      <c r="N625" s="28"/>
      <c r="O625" s="27"/>
    </row>
    <row r="626" spans="1:15" hidden="1" x14ac:dyDescent="0.25">
      <c r="A626" s="27"/>
      <c r="B626" s="27"/>
      <c r="C626" s="27"/>
      <c r="D626" s="27"/>
      <c r="E626" s="27" t="e">
        <f>VLOOKUP(D626,Basis!F:G,2,0)</f>
        <v>#N/A</v>
      </c>
      <c r="F626" s="27"/>
      <c r="G626" s="27"/>
      <c r="H626" s="27"/>
      <c r="I626" s="27"/>
      <c r="J626" s="28">
        <f t="shared" si="17"/>
        <v>0</v>
      </c>
      <c r="K626" s="28"/>
      <c r="L626" s="28"/>
      <c r="M626" s="28"/>
      <c r="N626" s="28"/>
      <c r="O626" s="27"/>
    </row>
    <row r="627" spans="1:15" hidden="1" x14ac:dyDescent="0.25">
      <c r="A627" s="27"/>
      <c r="B627" s="27"/>
      <c r="C627" s="27"/>
      <c r="D627" s="27"/>
      <c r="E627" s="27" t="e">
        <f>VLOOKUP(D627,Basis!F:G,2,0)</f>
        <v>#N/A</v>
      </c>
      <c r="F627" s="27"/>
      <c r="G627" s="27"/>
      <c r="H627" s="27"/>
      <c r="I627" s="27"/>
      <c r="J627" s="28">
        <f t="shared" si="17"/>
        <v>0</v>
      </c>
      <c r="K627" s="28"/>
      <c r="L627" s="28"/>
      <c r="M627" s="28"/>
      <c r="N627" s="28"/>
      <c r="O627" s="27"/>
    </row>
    <row r="628" spans="1:15" hidden="1" x14ac:dyDescent="0.25">
      <c r="A628" s="27"/>
      <c r="B628" s="27"/>
      <c r="C628" s="27"/>
      <c r="D628" s="27"/>
      <c r="E628" s="27" t="e">
        <f>VLOOKUP(D628,Basis!F:G,2,0)</f>
        <v>#N/A</v>
      </c>
      <c r="F628" s="27"/>
      <c r="G628" s="27"/>
      <c r="H628" s="27"/>
      <c r="I628" s="27"/>
      <c r="J628" s="28">
        <f t="shared" si="17"/>
        <v>0</v>
      </c>
      <c r="K628" s="28"/>
      <c r="L628" s="28"/>
      <c r="M628" s="28"/>
      <c r="N628" s="28"/>
      <c r="O628" s="27"/>
    </row>
    <row r="629" spans="1:15" hidden="1" x14ac:dyDescent="0.25">
      <c r="A629" s="27"/>
      <c r="B629" s="27"/>
      <c r="C629" s="27"/>
      <c r="D629" s="27"/>
      <c r="E629" s="27" t="e">
        <f>VLOOKUP(D629,Basis!F:G,2,0)</f>
        <v>#N/A</v>
      </c>
      <c r="F629" s="27"/>
      <c r="G629" s="27"/>
      <c r="H629" s="27"/>
      <c r="I629" s="27"/>
      <c r="J629" s="28">
        <f t="shared" si="17"/>
        <v>0</v>
      </c>
      <c r="K629" s="28"/>
      <c r="L629" s="28"/>
      <c r="M629" s="28"/>
      <c r="N629" s="28"/>
      <c r="O629" s="27"/>
    </row>
    <row r="630" spans="1:15" hidden="1" x14ac:dyDescent="0.25">
      <c r="A630" s="27"/>
      <c r="B630" s="27"/>
      <c r="C630" s="27"/>
      <c r="D630" s="27"/>
      <c r="E630" s="27" t="e">
        <f>VLOOKUP(D630,Basis!F:G,2,0)</f>
        <v>#N/A</v>
      </c>
      <c r="F630" s="27"/>
      <c r="G630" s="27"/>
      <c r="H630" s="27"/>
      <c r="I630" s="27"/>
      <c r="J630" s="28">
        <f t="shared" si="17"/>
        <v>0</v>
      </c>
      <c r="K630" s="28"/>
      <c r="L630" s="28"/>
      <c r="M630" s="28"/>
      <c r="N630" s="28"/>
      <c r="O630" s="27"/>
    </row>
    <row r="631" spans="1:15" hidden="1" x14ac:dyDescent="0.25">
      <c r="A631" s="27"/>
      <c r="B631" s="27"/>
      <c r="C631" s="27"/>
      <c r="D631" s="27"/>
      <c r="E631" s="27" t="e">
        <f>VLOOKUP(D631,Basis!F:G,2,0)</f>
        <v>#N/A</v>
      </c>
      <c r="F631" s="27"/>
      <c r="G631" s="27"/>
      <c r="H631" s="27"/>
      <c r="I631" s="27"/>
      <c r="J631" s="28">
        <f t="shared" si="17"/>
        <v>0</v>
      </c>
      <c r="K631" s="28"/>
      <c r="L631" s="28"/>
      <c r="M631" s="28"/>
      <c r="N631" s="28"/>
      <c r="O631" s="27"/>
    </row>
    <row r="632" spans="1:15" hidden="1" x14ac:dyDescent="0.25">
      <c r="A632" s="27"/>
      <c r="B632" s="27"/>
      <c r="C632" s="27"/>
      <c r="D632" s="27"/>
      <c r="E632" s="27" t="e">
        <f>VLOOKUP(D632,Basis!F:G,2,0)</f>
        <v>#N/A</v>
      </c>
      <c r="F632" s="27"/>
      <c r="G632" s="27"/>
      <c r="H632" s="27"/>
      <c r="I632" s="27"/>
      <c r="J632" s="28">
        <f t="shared" si="17"/>
        <v>0</v>
      </c>
      <c r="K632" s="28"/>
      <c r="L632" s="28"/>
      <c r="M632" s="28"/>
      <c r="N632" s="28"/>
      <c r="O632" s="27"/>
    </row>
    <row r="633" spans="1:15" hidden="1" x14ac:dyDescent="0.25">
      <c r="A633" s="27"/>
      <c r="B633" s="27"/>
      <c r="C633" s="27"/>
      <c r="D633" s="27"/>
      <c r="E633" s="27" t="e">
        <f>VLOOKUP(D633,Basis!F:G,2,0)</f>
        <v>#N/A</v>
      </c>
      <c r="F633" s="27"/>
      <c r="G633" s="27"/>
      <c r="H633" s="27"/>
      <c r="I633" s="27"/>
      <c r="J633" s="28">
        <f t="shared" si="17"/>
        <v>0</v>
      </c>
      <c r="K633" s="28"/>
      <c r="L633" s="28"/>
      <c r="M633" s="28"/>
      <c r="N633" s="28"/>
      <c r="O633" s="27"/>
    </row>
    <row r="634" spans="1:15" hidden="1" x14ac:dyDescent="0.25">
      <c r="A634" s="27"/>
      <c r="B634" s="27"/>
      <c r="C634" s="27"/>
      <c r="D634" s="27"/>
      <c r="E634" s="27" t="e">
        <f>VLOOKUP(D634,Basis!F:G,2,0)</f>
        <v>#N/A</v>
      </c>
      <c r="F634" s="27"/>
      <c r="G634" s="27"/>
      <c r="H634" s="27"/>
      <c r="I634" s="27"/>
      <c r="J634" s="28">
        <f t="shared" si="17"/>
        <v>0</v>
      </c>
      <c r="K634" s="28"/>
      <c r="L634" s="28"/>
      <c r="M634" s="28"/>
      <c r="N634" s="28"/>
      <c r="O634" s="27"/>
    </row>
    <row r="635" spans="1:15" hidden="1" x14ac:dyDescent="0.25">
      <c r="A635" s="27"/>
      <c r="B635" s="27"/>
      <c r="C635" s="27"/>
      <c r="D635" s="27"/>
      <c r="E635" s="27" t="e">
        <f>VLOOKUP(D635,Basis!F:G,2,0)</f>
        <v>#N/A</v>
      </c>
      <c r="F635" s="27"/>
      <c r="G635" s="27"/>
      <c r="H635" s="27"/>
      <c r="I635" s="27"/>
      <c r="J635" s="28">
        <f t="shared" si="17"/>
        <v>0</v>
      </c>
      <c r="K635" s="28"/>
      <c r="L635" s="28"/>
      <c r="M635" s="28"/>
      <c r="N635" s="28"/>
      <c r="O635" s="27"/>
    </row>
    <row r="636" spans="1:15" hidden="1" x14ac:dyDescent="0.25">
      <c r="A636" s="27"/>
      <c r="B636" s="27"/>
      <c r="C636" s="27"/>
      <c r="D636" s="27"/>
      <c r="E636" s="27" t="e">
        <f>VLOOKUP(D636,Basis!F:G,2,0)</f>
        <v>#N/A</v>
      </c>
      <c r="F636" s="27"/>
      <c r="G636" s="27"/>
      <c r="H636" s="27"/>
      <c r="I636" s="27"/>
      <c r="J636" s="28">
        <f t="shared" si="17"/>
        <v>0</v>
      </c>
      <c r="K636" s="28"/>
      <c r="L636" s="28"/>
      <c r="M636" s="28"/>
      <c r="N636" s="28"/>
      <c r="O636" s="27"/>
    </row>
    <row r="637" spans="1:15" hidden="1" x14ac:dyDescent="0.25">
      <c r="A637" s="27"/>
      <c r="B637" s="27"/>
      <c r="C637" s="27"/>
      <c r="D637" s="27"/>
      <c r="E637" s="27" t="e">
        <f>VLOOKUP(D637,Basis!F:G,2,0)</f>
        <v>#N/A</v>
      </c>
      <c r="F637" s="27"/>
      <c r="G637" s="27"/>
      <c r="H637" s="27"/>
      <c r="I637" s="27"/>
      <c r="J637" s="28">
        <f t="shared" si="17"/>
        <v>0</v>
      </c>
      <c r="K637" s="28"/>
      <c r="L637" s="28"/>
      <c r="M637" s="28"/>
      <c r="N637" s="28"/>
      <c r="O637" s="27"/>
    </row>
    <row r="638" spans="1:15" hidden="1" x14ac:dyDescent="0.25">
      <c r="A638" s="27"/>
      <c r="B638" s="27"/>
      <c r="C638" s="27"/>
      <c r="D638" s="27"/>
      <c r="E638" s="27" t="e">
        <f>VLOOKUP(D638,Basis!F:G,2,0)</f>
        <v>#N/A</v>
      </c>
      <c r="F638" s="27"/>
      <c r="G638" s="27"/>
      <c r="H638" s="27"/>
      <c r="I638" s="27"/>
      <c r="J638" s="28">
        <f t="shared" si="17"/>
        <v>0</v>
      </c>
      <c r="K638" s="28"/>
      <c r="L638" s="28"/>
      <c r="M638" s="28"/>
      <c r="N638" s="28"/>
      <c r="O638" s="27"/>
    </row>
    <row r="639" spans="1:15" hidden="1" x14ac:dyDescent="0.25">
      <c r="A639" s="27"/>
      <c r="B639" s="27"/>
      <c r="C639" s="27"/>
      <c r="D639" s="27"/>
      <c r="E639" s="27" t="e">
        <f>VLOOKUP(D639,Basis!F:G,2,0)</f>
        <v>#N/A</v>
      </c>
      <c r="F639" s="27"/>
      <c r="G639" s="27"/>
      <c r="H639" s="27"/>
      <c r="I639" s="27"/>
      <c r="J639" s="28">
        <f t="shared" si="17"/>
        <v>0</v>
      </c>
      <c r="K639" s="28"/>
      <c r="L639" s="28"/>
      <c r="M639" s="28"/>
      <c r="N639" s="28"/>
      <c r="O639" s="27"/>
    </row>
    <row r="640" spans="1:15" hidden="1" x14ac:dyDescent="0.25">
      <c r="A640" s="27"/>
      <c r="B640" s="27"/>
      <c r="C640" s="27"/>
      <c r="D640" s="27"/>
      <c r="E640" s="27" t="e">
        <f>VLOOKUP(D640,Basis!F:G,2,0)</f>
        <v>#N/A</v>
      </c>
      <c r="F640" s="27"/>
      <c r="G640" s="27"/>
      <c r="H640" s="27"/>
      <c r="I640" s="27"/>
      <c r="J640" s="28">
        <f t="shared" si="17"/>
        <v>0</v>
      </c>
      <c r="K640" s="28"/>
      <c r="L640" s="28"/>
      <c r="M640" s="28"/>
      <c r="N640" s="28"/>
      <c r="O640" s="27"/>
    </row>
    <row r="641" spans="1:15" hidden="1" x14ac:dyDescent="0.25">
      <c r="A641" s="27"/>
      <c r="B641" s="27"/>
      <c r="C641" s="27"/>
      <c r="D641" s="27"/>
      <c r="E641" s="27" t="e">
        <f>VLOOKUP(D641,Basis!F:G,2,0)</f>
        <v>#N/A</v>
      </c>
      <c r="F641" s="27"/>
      <c r="G641" s="27"/>
      <c r="H641" s="27"/>
      <c r="I641" s="27"/>
      <c r="J641" s="28">
        <f t="shared" si="17"/>
        <v>0</v>
      </c>
      <c r="K641" s="28"/>
      <c r="L641" s="28"/>
      <c r="M641" s="28"/>
      <c r="N641" s="28"/>
      <c r="O641" s="27"/>
    </row>
    <row r="642" spans="1:15" hidden="1" x14ac:dyDescent="0.25">
      <c r="A642" s="27"/>
      <c r="B642" s="27"/>
      <c r="C642" s="27"/>
      <c r="D642" s="27"/>
      <c r="E642" s="27" t="e">
        <f>VLOOKUP(D642,Basis!F:G,2,0)</f>
        <v>#N/A</v>
      </c>
      <c r="F642" s="27"/>
      <c r="G642" s="27"/>
      <c r="H642" s="27"/>
      <c r="I642" s="27"/>
      <c r="J642" s="28">
        <f t="shared" si="17"/>
        <v>0</v>
      </c>
      <c r="K642" s="28"/>
      <c r="L642" s="28"/>
      <c r="M642" s="28"/>
      <c r="N642" s="28"/>
      <c r="O642" s="27"/>
    </row>
    <row r="643" spans="1:15" hidden="1" x14ac:dyDescent="0.25">
      <c r="A643" s="27"/>
      <c r="B643" s="27"/>
      <c r="C643" s="27"/>
      <c r="D643" s="27"/>
      <c r="E643" s="27" t="e">
        <f>VLOOKUP(D643,Basis!F:G,2,0)</f>
        <v>#N/A</v>
      </c>
      <c r="F643" s="27"/>
      <c r="G643" s="27"/>
      <c r="H643" s="27"/>
      <c r="I643" s="27"/>
      <c r="J643" s="28">
        <f t="shared" si="17"/>
        <v>0</v>
      </c>
      <c r="K643" s="28"/>
      <c r="L643" s="28"/>
      <c r="M643" s="28"/>
      <c r="N643" s="28"/>
      <c r="O643" s="27"/>
    </row>
    <row r="644" spans="1:15" hidden="1" x14ac:dyDescent="0.25">
      <c r="A644" s="27"/>
      <c r="B644" s="27"/>
      <c r="C644" s="27"/>
      <c r="D644" s="27"/>
      <c r="E644" s="27" t="e">
        <f>VLOOKUP(D644,Basis!F:G,2,0)</f>
        <v>#N/A</v>
      </c>
      <c r="F644" s="27"/>
      <c r="G644" s="27"/>
      <c r="H644" s="27"/>
      <c r="I644" s="27"/>
      <c r="J644" s="28">
        <f t="shared" si="17"/>
        <v>0</v>
      </c>
      <c r="K644" s="28"/>
      <c r="L644" s="28"/>
      <c r="M644" s="28"/>
      <c r="N644" s="28"/>
      <c r="O644" s="27"/>
    </row>
    <row r="645" spans="1:15" hidden="1" x14ac:dyDescent="0.25">
      <c r="A645" s="27"/>
      <c r="B645" s="27"/>
      <c r="C645" s="27"/>
      <c r="D645" s="27"/>
      <c r="E645" s="27" t="e">
        <f>VLOOKUP(D645,Basis!F:G,2,0)</f>
        <v>#N/A</v>
      </c>
      <c r="F645" s="27"/>
      <c r="G645" s="27"/>
      <c r="H645" s="27"/>
      <c r="I645" s="27"/>
      <c r="J645" s="28">
        <f t="shared" si="17"/>
        <v>0</v>
      </c>
      <c r="K645" s="28"/>
      <c r="L645" s="28"/>
      <c r="M645" s="28"/>
      <c r="N645" s="28"/>
      <c r="O645" s="27"/>
    </row>
    <row r="646" spans="1:15" hidden="1" x14ac:dyDescent="0.25">
      <c r="A646" s="27"/>
      <c r="B646" s="27"/>
      <c r="C646" s="27"/>
      <c r="D646" s="27"/>
      <c r="E646" s="27" t="e">
        <f>VLOOKUP(D646,Basis!F:G,2,0)</f>
        <v>#N/A</v>
      </c>
      <c r="F646" s="27"/>
      <c r="G646" s="27"/>
      <c r="H646" s="27"/>
      <c r="I646" s="27"/>
      <c r="J646" s="28">
        <f t="shared" si="17"/>
        <v>0</v>
      </c>
      <c r="K646" s="28"/>
      <c r="L646" s="28"/>
      <c r="M646" s="28"/>
      <c r="N646" s="28"/>
      <c r="O646" s="27"/>
    </row>
    <row r="647" spans="1:15" hidden="1" x14ac:dyDescent="0.25">
      <c r="A647" s="27"/>
      <c r="B647" s="27"/>
      <c r="C647" s="27"/>
      <c r="D647" s="27"/>
      <c r="E647" s="27" t="e">
        <f>VLOOKUP(D647,Basis!F:G,2,0)</f>
        <v>#N/A</v>
      </c>
      <c r="F647" s="27"/>
      <c r="G647" s="27"/>
      <c r="H647" s="27"/>
      <c r="I647" s="27"/>
      <c r="J647" s="28">
        <f t="shared" si="17"/>
        <v>0</v>
      </c>
      <c r="K647" s="28"/>
      <c r="L647" s="28"/>
      <c r="M647" s="28"/>
      <c r="N647" s="28"/>
      <c r="O647" s="27"/>
    </row>
    <row r="648" spans="1:15" hidden="1" x14ac:dyDescent="0.25">
      <c r="A648" s="27"/>
      <c r="B648" s="27"/>
      <c r="C648" s="27"/>
      <c r="D648" s="27"/>
      <c r="E648" s="27" t="e">
        <f>VLOOKUP(D648,Basis!F:G,2,0)</f>
        <v>#N/A</v>
      </c>
      <c r="F648" s="27"/>
      <c r="G648" s="27"/>
      <c r="H648" s="27"/>
      <c r="I648" s="27"/>
      <c r="J648" s="28">
        <f t="shared" si="17"/>
        <v>0</v>
      </c>
      <c r="K648" s="28"/>
      <c r="L648" s="28"/>
      <c r="M648" s="28"/>
      <c r="N648" s="28"/>
      <c r="O648" s="27"/>
    </row>
    <row r="649" spans="1:15" hidden="1" x14ac:dyDescent="0.25">
      <c r="A649" s="27"/>
      <c r="B649" s="27"/>
      <c r="C649" s="27"/>
      <c r="D649" s="27"/>
      <c r="E649" s="27" t="e">
        <f>VLOOKUP(D649,Basis!F:G,2,0)</f>
        <v>#N/A</v>
      </c>
      <c r="F649" s="27"/>
      <c r="G649" s="27"/>
      <c r="H649" s="27"/>
      <c r="I649" s="27"/>
      <c r="J649" s="28">
        <f t="shared" si="17"/>
        <v>0</v>
      </c>
      <c r="K649" s="28"/>
      <c r="L649" s="28"/>
      <c r="M649" s="28"/>
      <c r="N649" s="28"/>
      <c r="O649" s="27"/>
    </row>
    <row r="650" spans="1:15" hidden="1" x14ac:dyDescent="0.25">
      <c r="A650" s="27"/>
      <c r="B650" s="27"/>
      <c r="C650" s="27"/>
      <c r="D650" s="27"/>
      <c r="E650" s="27" t="e">
        <f>VLOOKUP(D650,Basis!F:G,2,0)</f>
        <v>#N/A</v>
      </c>
      <c r="F650" s="27"/>
      <c r="G650" s="27"/>
      <c r="H650" s="27"/>
      <c r="I650" s="27"/>
      <c r="J650" s="28">
        <f t="shared" si="17"/>
        <v>0</v>
      </c>
      <c r="K650" s="28"/>
      <c r="L650" s="28"/>
      <c r="M650" s="28"/>
      <c r="N650" s="28"/>
      <c r="O650" s="27"/>
    </row>
    <row r="651" spans="1:15" hidden="1" x14ac:dyDescent="0.25">
      <c r="A651" s="27"/>
      <c r="B651" s="27"/>
      <c r="C651" s="27"/>
      <c r="D651" s="27"/>
      <c r="E651" s="27" t="e">
        <f>VLOOKUP(D651,Basis!F:G,2,0)</f>
        <v>#N/A</v>
      </c>
      <c r="F651" s="27"/>
      <c r="G651" s="27"/>
      <c r="H651" s="27"/>
      <c r="I651" s="27"/>
      <c r="J651" s="28">
        <f t="shared" si="17"/>
        <v>0</v>
      </c>
      <c r="K651" s="28"/>
      <c r="L651" s="28"/>
      <c r="M651" s="28"/>
      <c r="N651" s="28"/>
      <c r="O651" s="27"/>
    </row>
    <row r="652" spans="1:15" hidden="1" x14ac:dyDescent="0.25">
      <c r="A652" s="27"/>
      <c r="B652" s="27"/>
      <c r="C652" s="27"/>
      <c r="D652" s="27"/>
      <c r="E652" s="27" t="e">
        <f>VLOOKUP(D652,Basis!F:G,2,0)</f>
        <v>#N/A</v>
      </c>
      <c r="F652" s="27"/>
      <c r="G652" s="27"/>
      <c r="H652" s="27"/>
      <c r="I652" s="27"/>
      <c r="J652" s="28">
        <f t="shared" si="17"/>
        <v>0</v>
      </c>
      <c r="K652" s="28"/>
      <c r="L652" s="28"/>
      <c r="M652" s="28"/>
      <c r="N652" s="28"/>
      <c r="O652" s="27"/>
    </row>
    <row r="653" spans="1:15" hidden="1" x14ac:dyDescent="0.25">
      <c r="A653" s="27"/>
      <c r="B653" s="27"/>
      <c r="C653" s="27"/>
      <c r="D653" s="27"/>
      <c r="E653" s="27" t="e">
        <f>VLOOKUP(D653,Basis!F:G,2,0)</f>
        <v>#N/A</v>
      </c>
      <c r="F653" s="27"/>
      <c r="G653" s="27"/>
      <c r="H653" s="27"/>
      <c r="I653" s="27"/>
      <c r="J653" s="28">
        <f t="shared" ref="J653:J716" si="18">H653-I653</f>
        <v>0</v>
      </c>
      <c r="K653" s="28"/>
      <c r="L653" s="28"/>
      <c r="M653" s="28"/>
      <c r="N653" s="28"/>
      <c r="O653" s="27"/>
    </row>
    <row r="654" spans="1:15" hidden="1" x14ac:dyDescent="0.25">
      <c r="A654" s="27"/>
      <c r="B654" s="27"/>
      <c r="C654" s="27"/>
      <c r="D654" s="27"/>
      <c r="E654" s="27" t="e">
        <f>VLOOKUP(D654,Basis!F:G,2,0)</f>
        <v>#N/A</v>
      </c>
      <c r="F654" s="27"/>
      <c r="G654" s="27"/>
      <c r="H654" s="27"/>
      <c r="I654" s="27"/>
      <c r="J654" s="28">
        <f t="shared" si="18"/>
        <v>0</v>
      </c>
      <c r="K654" s="28"/>
      <c r="L654" s="28"/>
      <c r="M654" s="28"/>
      <c r="N654" s="28"/>
      <c r="O654" s="27"/>
    </row>
    <row r="655" spans="1:15" hidden="1" x14ac:dyDescent="0.25">
      <c r="A655" s="27"/>
      <c r="B655" s="27"/>
      <c r="C655" s="27"/>
      <c r="D655" s="27"/>
      <c r="E655" s="27" t="e">
        <f>VLOOKUP(D655,Basis!F:G,2,0)</f>
        <v>#N/A</v>
      </c>
      <c r="F655" s="27"/>
      <c r="G655" s="27"/>
      <c r="H655" s="27"/>
      <c r="I655" s="27"/>
      <c r="J655" s="28">
        <f t="shared" si="18"/>
        <v>0</v>
      </c>
      <c r="K655" s="28"/>
      <c r="L655" s="28"/>
      <c r="M655" s="28"/>
      <c r="N655" s="28"/>
      <c r="O655" s="27"/>
    </row>
    <row r="656" spans="1:15" hidden="1" x14ac:dyDescent="0.25">
      <c r="A656" s="27"/>
      <c r="B656" s="27"/>
      <c r="C656" s="27"/>
      <c r="D656" s="27"/>
      <c r="E656" s="27" t="e">
        <f>VLOOKUP(D656,Basis!F:G,2,0)</f>
        <v>#N/A</v>
      </c>
      <c r="F656" s="27"/>
      <c r="G656" s="27"/>
      <c r="H656" s="27"/>
      <c r="I656" s="27"/>
      <c r="J656" s="28">
        <f t="shared" si="18"/>
        <v>0</v>
      </c>
      <c r="K656" s="28"/>
      <c r="L656" s="28"/>
      <c r="M656" s="28"/>
      <c r="N656" s="28"/>
      <c r="O656" s="27"/>
    </row>
    <row r="657" spans="1:15" hidden="1" x14ac:dyDescent="0.25">
      <c r="A657" s="27"/>
      <c r="B657" s="27"/>
      <c r="C657" s="27"/>
      <c r="D657" s="27"/>
      <c r="E657" s="27" t="e">
        <f>VLOOKUP(D657,Basis!F:G,2,0)</f>
        <v>#N/A</v>
      </c>
      <c r="F657" s="27"/>
      <c r="G657" s="27"/>
      <c r="H657" s="27"/>
      <c r="I657" s="27"/>
      <c r="J657" s="28">
        <f t="shared" si="18"/>
        <v>0</v>
      </c>
      <c r="K657" s="28"/>
      <c r="L657" s="28"/>
      <c r="M657" s="28"/>
      <c r="N657" s="28"/>
      <c r="O657" s="27"/>
    </row>
    <row r="658" spans="1:15" hidden="1" x14ac:dyDescent="0.25">
      <c r="A658" s="27"/>
      <c r="B658" s="27"/>
      <c r="C658" s="27"/>
      <c r="D658" s="27"/>
      <c r="E658" s="27" t="e">
        <f>VLOOKUP(D658,Basis!F:G,2,0)</f>
        <v>#N/A</v>
      </c>
      <c r="F658" s="27"/>
      <c r="G658" s="27"/>
      <c r="H658" s="27"/>
      <c r="I658" s="27"/>
      <c r="J658" s="28">
        <f t="shared" si="18"/>
        <v>0</v>
      </c>
      <c r="K658" s="28"/>
      <c r="L658" s="28"/>
      <c r="M658" s="28"/>
      <c r="N658" s="28"/>
      <c r="O658" s="27"/>
    </row>
    <row r="659" spans="1:15" hidden="1" x14ac:dyDescent="0.25">
      <c r="A659" s="27"/>
      <c r="B659" s="27"/>
      <c r="C659" s="27"/>
      <c r="D659" s="27"/>
      <c r="E659" s="27" t="e">
        <f>VLOOKUP(D659,Basis!F:G,2,0)</f>
        <v>#N/A</v>
      </c>
      <c r="F659" s="27"/>
      <c r="G659" s="27"/>
      <c r="H659" s="27"/>
      <c r="I659" s="27"/>
      <c r="J659" s="28">
        <f t="shared" si="18"/>
        <v>0</v>
      </c>
      <c r="K659" s="28"/>
      <c r="L659" s="28"/>
      <c r="M659" s="28"/>
      <c r="N659" s="28"/>
      <c r="O659" s="27"/>
    </row>
    <row r="660" spans="1:15" hidden="1" x14ac:dyDescent="0.25">
      <c r="A660" s="27"/>
      <c r="B660" s="27"/>
      <c r="C660" s="27"/>
      <c r="D660" s="27"/>
      <c r="E660" s="27" t="e">
        <f>VLOOKUP(D660,Basis!F:G,2,0)</f>
        <v>#N/A</v>
      </c>
      <c r="F660" s="27"/>
      <c r="G660" s="27"/>
      <c r="H660" s="27"/>
      <c r="I660" s="27"/>
      <c r="J660" s="28">
        <f t="shared" si="18"/>
        <v>0</v>
      </c>
      <c r="K660" s="28"/>
      <c r="L660" s="28"/>
      <c r="M660" s="28"/>
      <c r="N660" s="28"/>
      <c r="O660" s="27"/>
    </row>
    <row r="661" spans="1:15" hidden="1" x14ac:dyDescent="0.25">
      <c r="A661" s="27"/>
      <c r="B661" s="27"/>
      <c r="C661" s="27"/>
      <c r="D661" s="27"/>
      <c r="E661" s="27" t="e">
        <f>VLOOKUP(D661,Basis!F:G,2,0)</f>
        <v>#N/A</v>
      </c>
      <c r="F661" s="27"/>
      <c r="G661" s="27"/>
      <c r="H661" s="27"/>
      <c r="I661" s="27"/>
      <c r="J661" s="28">
        <f t="shared" si="18"/>
        <v>0</v>
      </c>
      <c r="K661" s="28"/>
      <c r="L661" s="28"/>
      <c r="M661" s="28"/>
      <c r="N661" s="28"/>
      <c r="O661" s="27"/>
    </row>
    <row r="662" spans="1:15" hidden="1" x14ac:dyDescent="0.25">
      <c r="A662" s="27"/>
      <c r="B662" s="27"/>
      <c r="C662" s="27"/>
      <c r="D662" s="27"/>
      <c r="E662" s="27" t="e">
        <f>VLOOKUP(D662,Basis!F:G,2,0)</f>
        <v>#N/A</v>
      </c>
      <c r="F662" s="27"/>
      <c r="G662" s="27"/>
      <c r="H662" s="27"/>
      <c r="I662" s="27"/>
      <c r="J662" s="28">
        <f t="shared" si="18"/>
        <v>0</v>
      </c>
      <c r="K662" s="28"/>
      <c r="L662" s="28"/>
      <c r="M662" s="28"/>
      <c r="N662" s="28"/>
      <c r="O662" s="27"/>
    </row>
    <row r="663" spans="1:15" hidden="1" x14ac:dyDescent="0.25">
      <c r="A663" s="27"/>
      <c r="B663" s="27"/>
      <c r="C663" s="27"/>
      <c r="D663" s="27"/>
      <c r="E663" s="27" t="e">
        <f>VLOOKUP(D663,Basis!F:G,2,0)</f>
        <v>#N/A</v>
      </c>
      <c r="F663" s="27"/>
      <c r="G663" s="27"/>
      <c r="H663" s="27"/>
      <c r="I663" s="27"/>
      <c r="J663" s="28">
        <f t="shared" si="18"/>
        <v>0</v>
      </c>
      <c r="K663" s="28"/>
      <c r="L663" s="28"/>
      <c r="M663" s="28"/>
      <c r="N663" s="28"/>
      <c r="O663" s="27"/>
    </row>
    <row r="664" spans="1:15" hidden="1" x14ac:dyDescent="0.25">
      <c r="A664" s="27"/>
      <c r="B664" s="27"/>
      <c r="C664" s="27"/>
      <c r="D664" s="27"/>
      <c r="E664" s="27" t="e">
        <f>VLOOKUP(D664,Basis!F:G,2,0)</f>
        <v>#N/A</v>
      </c>
      <c r="F664" s="27"/>
      <c r="G664" s="27"/>
      <c r="H664" s="27"/>
      <c r="I664" s="27"/>
      <c r="J664" s="28">
        <f t="shared" si="18"/>
        <v>0</v>
      </c>
      <c r="K664" s="28"/>
      <c r="L664" s="28"/>
      <c r="M664" s="28"/>
      <c r="N664" s="28"/>
      <c r="O664" s="27"/>
    </row>
    <row r="665" spans="1:15" hidden="1" x14ac:dyDescent="0.25">
      <c r="A665" s="27"/>
      <c r="B665" s="27"/>
      <c r="C665" s="27"/>
      <c r="D665" s="27"/>
      <c r="E665" s="27" t="e">
        <f>VLOOKUP(D665,Basis!F:G,2,0)</f>
        <v>#N/A</v>
      </c>
      <c r="F665" s="27"/>
      <c r="G665" s="27"/>
      <c r="H665" s="27"/>
      <c r="I665" s="27"/>
      <c r="J665" s="28">
        <f t="shared" si="18"/>
        <v>0</v>
      </c>
      <c r="K665" s="28"/>
      <c r="L665" s="28"/>
      <c r="M665" s="28"/>
      <c r="N665" s="28"/>
      <c r="O665" s="27"/>
    </row>
    <row r="666" spans="1:15" hidden="1" x14ac:dyDescent="0.25">
      <c r="A666" s="27"/>
      <c r="B666" s="27"/>
      <c r="C666" s="27"/>
      <c r="D666" s="27"/>
      <c r="E666" s="27" t="e">
        <f>VLOOKUP(D666,Basis!F:G,2,0)</f>
        <v>#N/A</v>
      </c>
      <c r="F666" s="27"/>
      <c r="G666" s="27"/>
      <c r="H666" s="27"/>
      <c r="I666" s="27"/>
      <c r="J666" s="28">
        <f t="shared" si="18"/>
        <v>0</v>
      </c>
      <c r="K666" s="28"/>
      <c r="L666" s="28"/>
      <c r="M666" s="28"/>
      <c r="N666" s="28"/>
      <c r="O666" s="27"/>
    </row>
    <row r="667" spans="1:15" hidden="1" x14ac:dyDescent="0.25">
      <c r="A667" s="27"/>
      <c r="B667" s="27"/>
      <c r="C667" s="27"/>
      <c r="D667" s="27"/>
      <c r="E667" s="27" t="e">
        <f>VLOOKUP(D667,Basis!F:G,2,0)</f>
        <v>#N/A</v>
      </c>
      <c r="F667" s="27"/>
      <c r="G667" s="27"/>
      <c r="H667" s="27"/>
      <c r="I667" s="27"/>
      <c r="J667" s="28">
        <f t="shared" si="18"/>
        <v>0</v>
      </c>
      <c r="K667" s="28"/>
      <c r="L667" s="28"/>
      <c r="M667" s="28"/>
      <c r="N667" s="28"/>
      <c r="O667" s="27"/>
    </row>
    <row r="668" spans="1:15" hidden="1" x14ac:dyDescent="0.25">
      <c r="A668" s="27"/>
      <c r="B668" s="27"/>
      <c r="C668" s="27"/>
      <c r="D668" s="27"/>
      <c r="E668" s="27" t="e">
        <f>VLOOKUP(D668,Basis!F:G,2,0)</f>
        <v>#N/A</v>
      </c>
      <c r="F668" s="27"/>
      <c r="G668" s="27"/>
      <c r="H668" s="27"/>
      <c r="I668" s="27"/>
      <c r="J668" s="28">
        <f t="shared" si="18"/>
        <v>0</v>
      </c>
      <c r="K668" s="28"/>
      <c r="L668" s="28"/>
      <c r="M668" s="28"/>
      <c r="N668" s="28"/>
      <c r="O668" s="27"/>
    </row>
    <row r="669" spans="1:15" hidden="1" x14ac:dyDescent="0.25">
      <c r="A669" s="27"/>
      <c r="B669" s="27"/>
      <c r="C669" s="27"/>
      <c r="D669" s="27"/>
      <c r="E669" s="27" t="e">
        <f>VLOOKUP(D669,Basis!F:G,2,0)</f>
        <v>#N/A</v>
      </c>
      <c r="F669" s="27"/>
      <c r="G669" s="27"/>
      <c r="H669" s="27"/>
      <c r="I669" s="27"/>
      <c r="J669" s="28">
        <f t="shared" si="18"/>
        <v>0</v>
      </c>
      <c r="K669" s="28"/>
      <c r="L669" s="28"/>
      <c r="M669" s="28"/>
      <c r="N669" s="28"/>
      <c r="O669" s="27"/>
    </row>
    <row r="670" spans="1:15" hidden="1" x14ac:dyDescent="0.25">
      <c r="A670" s="27"/>
      <c r="B670" s="27"/>
      <c r="C670" s="27"/>
      <c r="D670" s="27"/>
      <c r="E670" s="27" t="e">
        <f>VLOOKUP(D670,Basis!F:G,2,0)</f>
        <v>#N/A</v>
      </c>
      <c r="F670" s="27"/>
      <c r="G670" s="27"/>
      <c r="H670" s="27"/>
      <c r="I670" s="27"/>
      <c r="J670" s="28">
        <f t="shared" si="18"/>
        <v>0</v>
      </c>
      <c r="K670" s="28"/>
      <c r="L670" s="28"/>
      <c r="M670" s="28"/>
      <c r="N670" s="28"/>
      <c r="O670" s="27"/>
    </row>
    <row r="671" spans="1:15" hidden="1" x14ac:dyDescent="0.25">
      <c r="A671" s="27"/>
      <c r="B671" s="27"/>
      <c r="C671" s="27"/>
      <c r="D671" s="27"/>
      <c r="E671" s="27" t="e">
        <f>VLOOKUP(D671,Basis!F:G,2,0)</f>
        <v>#N/A</v>
      </c>
      <c r="F671" s="27"/>
      <c r="G671" s="27"/>
      <c r="H671" s="27"/>
      <c r="I671" s="27"/>
      <c r="J671" s="28">
        <f t="shared" si="18"/>
        <v>0</v>
      </c>
      <c r="K671" s="28"/>
      <c r="L671" s="28"/>
      <c r="M671" s="28"/>
      <c r="N671" s="28"/>
      <c r="O671" s="27"/>
    </row>
    <row r="672" spans="1:15" hidden="1" x14ac:dyDescent="0.25">
      <c r="A672" s="27"/>
      <c r="B672" s="27"/>
      <c r="C672" s="27"/>
      <c r="D672" s="27"/>
      <c r="E672" s="27" t="e">
        <f>VLOOKUP(D672,Basis!F:G,2,0)</f>
        <v>#N/A</v>
      </c>
      <c r="F672" s="27"/>
      <c r="G672" s="27"/>
      <c r="H672" s="27"/>
      <c r="I672" s="27"/>
      <c r="J672" s="28">
        <f t="shared" si="18"/>
        <v>0</v>
      </c>
      <c r="K672" s="28"/>
      <c r="L672" s="28"/>
      <c r="M672" s="28"/>
      <c r="N672" s="28"/>
      <c r="O672" s="27"/>
    </row>
    <row r="673" spans="1:15" hidden="1" x14ac:dyDescent="0.25">
      <c r="A673" s="27"/>
      <c r="B673" s="27"/>
      <c r="C673" s="27"/>
      <c r="D673" s="27"/>
      <c r="E673" s="27" t="e">
        <f>VLOOKUP(D673,Basis!F:G,2,0)</f>
        <v>#N/A</v>
      </c>
      <c r="F673" s="27"/>
      <c r="G673" s="27"/>
      <c r="H673" s="27"/>
      <c r="I673" s="27"/>
      <c r="J673" s="28">
        <f t="shared" si="18"/>
        <v>0</v>
      </c>
      <c r="K673" s="28"/>
      <c r="L673" s="28"/>
      <c r="M673" s="28"/>
      <c r="N673" s="28"/>
      <c r="O673" s="27"/>
    </row>
    <row r="674" spans="1:15" hidden="1" x14ac:dyDescent="0.25">
      <c r="A674" s="27"/>
      <c r="B674" s="27"/>
      <c r="C674" s="27"/>
      <c r="D674" s="27"/>
      <c r="E674" s="27" t="e">
        <f>VLOOKUP(D674,Basis!F:G,2,0)</f>
        <v>#N/A</v>
      </c>
      <c r="F674" s="27"/>
      <c r="G674" s="27"/>
      <c r="H674" s="27"/>
      <c r="I674" s="27"/>
      <c r="J674" s="28">
        <f t="shared" si="18"/>
        <v>0</v>
      </c>
      <c r="K674" s="28"/>
      <c r="L674" s="28"/>
      <c r="M674" s="28"/>
      <c r="N674" s="28"/>
      <c r="O674" s="27"/>
    </row>
    <row r="675" spans="1:15" hidden="1" x14ac:dyDescent="0.25">
      <c r="A675" s="27"/>
      <c r="B675" s="27"/>
      <c r="C675" s="27"/>
      <c r="D675" s="27"/>
      <c r="E675" s="27" t="e">
        <f>VLOOKUP(D675,Basis!F:G,2,0)</f>
        <v>#N/A</v>
      </c>
      <c r="F675" s="27"/>
      <c r="G675" s="27"/>
      <c r="H675" s="27"/>
      <c r="I675" s="27"/>
      <c r="J675" s="28">
        <f t="shared" si="18"/>
        <v>0</v>
      </c>
      <c r="K675" s="28"/>
      <c r="L675" s="28"/>
      <c r="M675" s="28"/>
      <c r="N675" s="28"/>
      <c r="O675" s="27"/>
    </row>
    <row r="676" spans="1:15" hidden="1" x14ac:dyDescent="0.25">
      <c r="A676" s="27"/>
      <c r="B676" s="27"/>
      <c r="C676" s="27"/>
      <c r="D676" s="27"/>
      <c r="E676" s="27" t="e">
        <f>VLOOKUP(D676,Basis!F:G,2,0)</f>
        <v>#N/A</v>
      </c>
      <c r="F676" s="27"/>
      <c r="G676" s="27"/>
      <c r="H676" s="27"/>
      <c r="I676" s="27"/>
      <c r="J676" s="28">
        <f t="shared" si="18"/>
        <v>0</v>
      </c>
      <c r="K676" s="28"/>
      <c r="L676" s="28"/>
      <c r="M676" s="28"/>
      <c r="N676" s="28"/>
      <c r="O676" s="27"/>
    </row>
    <row r="677" spans="1:15" hidden="1" x14ac:dyDescent="0.25">
      <c r="A677" s="27"/>
      <c r="B677" s="27"/>
      <c r="C677" s="27"/>
      <c r="D677" s="27"/>
      <c r="E677" s="27" t="e">
        <f>VLOOKUP(D677,Basis!F:G,2,0)</f>
        <v>#N/A</v>
      </c>
      <c r="F677" s="27"/>
      <c r="G677" s="27"/>
      <c r="H677" s="27"/>
      <c r="I677" s="27"/>
      <c r="J677" s="28">
        <f t="shared" si="18"/>
        <v>0</v>
      </c>
      <c r="K677" s="28"/>
      <c r="L677" s="28"/>
      <c r="M677" s="28"/>
      <c r="N677" s="28"/>
      <c r="O677" s="27"/>
    </row>
    <row r="678" spans="1:15" hidden="1" x14ac:dyDescent="0.25">
      <c r="A678" s="27"/>
      <c r="B678" s="27"/>
      <c r="C678" s="27"/>
      <c r="D678" s="27"/>
      <c r="E678" s="27" t="e">
        <f>VLOOKUP(D678,Basis!F:G,2,0)</f>
        <v>#N/A</v>
      </c>
      <c r="F678" s="27"/>
      <c r="G678" s="27"/>
      <c r="H678" s="27"/>
      <c r="I678" s="27"/>
      <c r="J678" s="28">
        <f t="shared" si="18"/>
        <v>0</v>
      </c>
      <c r="K678" s="28"/>
      <c r="L678" s="28"/>
      <c r="M678" s="28"/>
      <c r="N678" s="28"/>
      <c r="O678" s="27"/>
    </row>
    <row r="679" spans="1:15" hidden="1" x14ac:dyDescent="0.25">
      <c r="A679" s="27"/>
      <c r="B679" s="27"/>
      <c r="C679" s="27"/>
      <c r="D679" s="27"/>
      <c r="E679" s="27" t="e">
        <f>VLOOKUP(D679,Basis!F:G,2,0)</f>
        <v>#N/A</v>
      </c>
      <c r="F679" s="27"/>
      <c r="G679" s="27"/>
      <c r="H679" s="27"/>
      <c r="I679" s="27"/>
      <c r="J679" s="28">
        <f t="shared" si="18"/>
        <v>0</v>
      </c>
      <c r="K679" s="28"/>
      <c r="L679" s="28"/>
      <c r="M679" s="28"/>
      <c r="N679" s="28"/>
      <c r="O679" s="27"/>
    </row>
    <row r="680" spans="1:15" hidden="1" x14ac:dyDescent="0.25">
      <c r="A680" s="27"/>
      <c r="B680" s="27"/>
      <c r="C680" s="27"/>
      <c r="D680" s="27"/>
      <c r="E680" s="27" t="e">
        <f>VLOOKUP(D680,Basis!F:G,2,0)</f>
        <v>#N/A</v>
      </c>
      <c r="F680" s="27"/>
      <c r="G680" s="27"/>
      <c r="H680" s="27"/>
      <c r="I680" s="27"/>
      <c r="J680" s="28">
        <f t="shared" si="18"/>
        <v>0</v>
      </c>
      <c r="K680" s="28"/>
      <c r="L680" s="28"/>
      <c r="M680" s="28"/>
      <c r="N680" s="28"/>
      <c r="O680" s="27"/>
    </row>
    <row r="681" spans="1:15" hidden="1" x14ac:dyDescent="0.25">
      <c r="A681" s="27"/>
      <c r="B681" s="27"/>
      <c r="C681" s="27"/>
      <c r="D681" s="27"/>
      <c r="E681" s="27" t="e">
        <f>VLOOKUP(D681,Basis!F:G,2,0)</f>
        <v>#N/A</v>
      </c>
      <c r="F681" s="27"/>
      <c r="G681" s="27"/>
      <c r="H681" s="27"/>
      <c r="I681" s="27"/>
      <c r="J681" s="28">
        <f t="shared" si="18"/>
        <v>0</v>
      </c>
      <c r="K681" s="28"/>
      <c r="L681" s="28"/>
      <c r="M681" s="28"/>
      <c r="N681" s="28"/>
      <c r="O681" s="27"/>
    </row>
    <row r="682" spans="1:15" hidden="1" x14ac:dyDescent="0.25">
      <c r="A682" s="27"/>
      <c r="B682" s="27"/>
      <c r="C682" s="27"/>
      <c r="D682" s="27"/>
      <c r="E682" s="27" t="e">
        <f>VLOOKUP(D682,Basis!F:G,2,0)</f>
        <v>#N/A</v>
      </c>
      <c r="F682" s="27"/>
      <c r="G682" s="27"/>
      <c r="H682" s="27"/>
      <c r="I682" s="27"/>
      <c r="J682" s="28">
        <f t="shared" si="18"/>
        <v>0</v>
      </c>
      <c r="K682" s="28"/>
      <c r="L682" s="28"/>
      <c r="M682" s="28"/>
      <c r="N682" s="28"/>
      <c r="O682" s="27"/>
    </row>
    <row r="683" spans="1:15" hidden="1" x14ac:dyDescent="0.25">
      <c r="A683" s="27"/>
      <c r="B683" s="27"/>
      <c r="C683" s="27"/>
      <c r="D683" s="27"/>
      <c r="E683" s="27" t="e">
        <f>VLOOKUP(D683,Basis!F:G,2,0)</f>
        <v>#N/A</v>
      </c>
      <c r="F683" s="27"/>
      <c r="G683" s="27"/>
      <c r="H683" s="27"/>
      <c r="I683" s="27"/>
      <c r="J683" s="28">
        <f t="shared" si="18"/>
        <v>0</v>
      </c>
      <c r="K683" s="28"/>
      <c r="L683" s="28"/>
      <c r="M683" s="28"/>
      <c r="N683" s="28"/>
      <c r="O683" s="27"/>
    </row>
    <row r="684" spans="1:15" hidden="1" x14ac:dyDescent="0.25">
      <c r="A684" s="27"/>
      <c r="B684" s="27"/>
      <c r="C684" s="27"/>
      <c r="D684" s="27"/>
      <c r="E684" s="27" t="e">
        <f>VLOOKUP(D684,Basis!F:G,2,0)</f>
        <v>#N/A</v>
      </c>
      <c r="F684" s="27"/>
      <c r="G684" s="27"/>
      <c r="H684" s="27"/>
      <c r="I684" s="27"/>
      <c r="J684" s="28">
        <f t="shared" si="18"/>
        <v>0</v>
      </c>
      <c r="K684" s="28"/>
      <c r="L684" s="28"/>
      <c r="M684" s="28"/>
      <c r="N684" s="28"/>
      <c r="O684" s="27"/>
    </row>
    <row r="685" spans="1:15" hidden="1" x14ac:dyDescent="0.25">
      <c r="A685" s="27"/>
      <c r="B685" s="27"/>
      <c r="C685" s="27"/>
      <c r="D685" s="27"/>
      <c r="E685" s="27" t="e">
        <f>VLOOKUP(D685,Basis!F:G,2,0)</f>
        <v>#N/A</v>
      </c>
      <c r="F685" s="27"/>
      <c r="G685" s="27"/>
      <c r="H685" s="27"/>
      <c r="I685" s="27"/>
      <c r="J685" s="28">
        <f t="shared" si="18"/>
        <v>0</v>
      </c>
      <c r="K685" s="28"/>
      <c r="L685" s="28"/>
      <c r="M685" s="28"/>
      <c r="N685" s="28"/>
      <c r="O685" s="27"/>
    </row>
    <row r="686" spans="1:15" hidden="1" x14ac:dyDescent="0.25">
      <c r="A686" s="27"/>
      <c r="B686" s="27"/>
      <c r="C686" s="27"/>
      <c r="D686" s="27"/>
      <c r="E686" s="27" t="e">
        <f>VLOOKUP(D686,Basis!F:G,2,0)</f>
        <v>#N/A</v>
      </c>
      <c r="F686" s="27"/>
      <c r="G686" s="27"/>
      <c r="H686" s="27"/>
      <c r="I686" s="27"/>
      <c r="J686" s="28">
        <f t="shared" si="18"/>
        <v>0</v>
      </c>
      <c r="K686" s="28"/>
      <c r="L686" s="28"/>
      <c r="M686" s="28"/>
      <c r="N686" s="28"/>
      <c r="O686" s="27"/>
    </row>
    <row r="687" spans="1:15" hidden="1" x14ac:dyDescent="0.25">
      <c r="A687" s="27"/>
      <c r="B687" s="27"/>
      <c r="C687" s="27"/>
      <c r="D687" s="27"/>
      <c r="E687" s="27" t="e">
        <f>VLOOKUP(D687,Basis!F:G,2,0)</f>
        <v>#N/A</v>
      </c>
      <c r="F687" s="27"/>
      <c r="G687" s="27"/>
      <c r="H687" s="27"/>
      <c r="I687" s="27"/>
      <c r="J687" s="28">
        <f t="shared" si="18"/>
        <v>0</v>
      </c>
      <c r="K687" s="28"/>
      <c r="L687" s="28"/>
      <c r="M687" s="28"/>
      <c r="N687" s="28"/>
      <c r="O687" s="27"/>
    </row>
    <row r="688" spans="1:15" hidden="1" x14ac:dyDescent="0.25">
      <c r="A688" s="27"/>
      <c r="B688" s="27"/>
      <c r="C688" s="27"/>
      <c r="D688" s="27"/>
      <c r="E688" s="27" t="e">
        <f>VLOOKUP(D688,Basis!F:G,2,0)</f>
        <v>#N/A</v>
      </c>
      <c r="F688" s="27"/>
      <c r="G688" s="27"/>
      <c r="H688" s="27"/>
      <c r="I688" s="27"/>
      <c r="J688" s="28">
        <f t="shared" si="18"/>
        <v>0</v>
      </c>
      <c r="K688" s="28"/>
      <c r="L688" s="28"/>
      <c r="M688" s="28"/>
      <c r="N688" s="28"/>
      <c r="O688" s="27"/>
    </row>
    <row r="689" spans="1:15" hidden="1" x14ac:dyDescent="0.25">
      <c r="A689" s="27"/>
      <c r="B689" s="27"/>
      <c r="C689" s="27"/>
      <c r="D689" s="27"/>
      <c r="E689" s="27" t="e">
        <f>VLOOKUP(D689,Basis!F:G,2,0)</f>
        <v>#N/A</v>
      </c>
      <c r="F689" s="27"/>
      <c r="G689" s="27"/>
      <c r="H689" s="27"/>
      <c r="I689" s="27"/>
      <c r="J689" s="28">
        <f t="shared" si="18"/>
        <v>0</v>
      </c>
      <c r="K689" s="28"/>
      <c r="L689" s="28"/>
      <c r="M689" s="28"/>
      <c r="N689" s="28"/>
      <c r="O689" s="27"/>
    </row>
    <row r="690" spans="1:15" hidden="1" x14ac:dyDescent="0.25">
      <c r="A690" s="27"/>
      <c r="B690" s="27"/>
      <c r="C690" s="27"/>
      <c r="D690" s="27"/>
      <c r="E690" s="27" t="e">
        <f>VLOOKUP(D690,Basis!F:G,2,0)</f>
        <v>#N/A</v>
      </c>
      <c r="F690" s="27"/>
      <c r="G690" s="27"/>
      <c r="H690" s="27"/>
      <c r="I690" s="27"/>
      <c r="J690" s="28">
        <f t="shared" si="18"/>
        <v>0</v>
      </c>
      <c r="K690" s="28"/>
      <c r="L690" s="28"/>
      <c r="M690" s="28"/>
      <c r="N690" s="28"/>
      <c r="O690" s="27"/>
    </row>
    <row r="691" spans="1:15" hidden="1" x14ac:dyDescent="0.25">
      <c r="A691" s="27"/>
      <c r="B691" s="27"/>
      <c r="C691" s="27"/>
      <c r="D691" s="27"/>
      <c r="E691" s="27" t="e">
        <f>VLOOKUP(D691,Basis!F:G,2,0)</f>
        <v>#N/A</v>
      </c>
      <c r="F691" s="27"/>
      <c r="G691" s="27"/>
      <c r="H691" s="27"/>
      <c r="I691" s="27"/>
      <c r="J691" s="28">
        <f t="shared" si="18"/>
        <v>0</v>
      </c>
      <c r="K691" s="28"/>
      <c r="L691" s="28"/>
      <c r="M691" s="28"/>
      <c r="N691" s="28"/>
      <c r="O691" s="27"/>
    </row>
    <row r="692" spans="1:15" hidden="1" x14ac:dyDescent="0.25">
      <c r="A692" s="27"/>
      <c r="B692" s="27"/>
      <c r="C692" s="27"/>
      <c r="D692" s="27"/>
      <c r="E692" s="27" t="e">
        <f>VLOOKUP(D692,Basis!F:G,2,0)</f>
        <v>#N/A</v>
      </c>
      <c r="F692" s="27"/>
      <c r="G692" s="27"/>
      <c r="H692" s="27"/>
      <c r="I692" s="27"/>
      <c r="J692" s="28">
        <f t="shared" si="18"/>
        <v>0</v>
      </c>
      <c r="K692" s="28"/>
      <c r="L692" s="28"/>
      <c r="M692" s="28"/>
      <c r="N692" s="28"/>
      <c r="O692" s="27"/>
    </row>
    <row r="693" spans="1:15" hidden="1" x14ac:dyDescent="0.25">
      <c r="A693" s="27"/>
      <c r="B693" s="27"/>
      <c r="C693" s="27"/>
      <c r="D693" s="27"/>
      <c r="E693" s="27" t="e">
        <f>VLOOKUP(D693,Basis!F:G,2,0)</f>
        <v>#N/A</v>
      </c>
      <c r="F693" s="27"/>
      <c r="G693" s="27"/>
      <c r="H693" s="27"/>
      <c r="I693" s="27"/>
      <c r="J693" s="28">
        <f t="shared" si="18"/>
        <v>0</v>
      </c>
      <c r="K693" s="28"/>
      <c r="L693" s="28"/>
      <c r="M693" s="28"/>
      <c r="N693" s="28"/>
      <c r="O693" s="27"/>
    </row>
    <row r="694" spans="1:15" hidden="1" x14ac:dyDescent="0.25">
      <c r="A694" s="27"/>
      <c r="B694" s="27"/>
      <c r="C694" s="27"/>
      <c r="D694" s="27"/>
      <c r="E694" s="27" t="e">
        <f>VLOOKUP(D694,Basis!F:G,2,0)</f>
        <v>#N/A</v>
      </c>
      <c r="F694" s="27"/>
      <c r="G694" s="27"/>
      <c r="H694" s="27"/>
      <c r="I694" s="27"/>
      <c r="J694" s="28">
        <f t="shared" si="18"/>
        <v>0</v>
      </c>
      <c r="K694" s="28"/>
      <c r="L694" s="28"/>
      <c r="M694" s="28"/>
      <c r="N694" s="28"/>
      <c r="O694" s="27"/>
    </row>
    <row r="695" spans="1:15" hidden="1" x14ac:dyDescent="0.25">
      <c r="A695" s="27"/>
      <c r="B695" s="27"/>
      <c r="C695" s="27"/>
      <c r="D695" s="27"/>
      <c r="E695" s="27" t="e">
        <f>VLOOKUP(D695,Basis!F:G,2,0)</f>
        <v>#N/A</v>
      </c>
      <c r="F695" s="27"/>
      <c r="G695" s="27"/>
      <c r="H695" s="27"/>
      <c r="I695" s="27"/>
      <c r="J695" s="28">
        <f t="shared" si="18"/>
        <v>0</v>
      </c>
      <c r="K695" s="28"/>
      <c r="L695" s="28"/>
      <c r="M695" s="28"/>
      <c r="N695" s="28"/>
      <c r="O695" s="27"/>
    </row>
    <row r="696" spans="1:15" hidden="1" x14ac:dyDescent="0.25">
      <c r="A696" s="27"/>
      <c r="B696" s="27"/>
      <c r="C696" s="27"/>
      <c r="D696" s="27"/>
      <c r="E696" s="27" t="e">
        <f>VLOOKUP(D696,Basis!F:G,2,0)</f>
        <v>#N/A</v>
      </c>
      <c r="F696" s="27"/>
      <c r="G696" s="27"/>
      <c r="H696" s="27"/>
      <c r="I696" s="27"/>
      <c r="J696" s="28">
        <f t="shared" si="18"/>
        <v>0</v>
      </c>
      <c r="K696" s="28"/>
      <c r="L696" s="28"/>
      <c r="M696" s="28"/>
      <c r="N696" s="28"/>
      <c r="O696" s="27"/>
    </row>
    <row r="697" spans="1:15" hidden="1" x14ac:dyDescent="0.25">
      <c r="A697" s="27"/>
      <c r="B697" s="27"/>
      <c r="C697" s="27"/>
      <c r="D697" s="27"/>
      <c r="E697" s="27" t="e">
        <f>VLOOKUP(D697,Basis!F:G,2,0)</f>
        <v>#N/A</v>
      </c>
      <c r="F697" s="27"/>
      <c r="G697" s="27"/>
      <c r="H697" s="27"/>
      <c r="I697" s="27"/>
      <c r="J697" s="28">
        <f t="shared" si="18"/>
        <v>0</v>
      </c>
      <c r="K697" s="28"/>
      <c r="L697" s="28"/>
      <c r="M697" s="28"/>
      <c r="N697" s="28"/>
      <c r="O697" s="27"/>
    </row>
    <row r="698" spans="1:15" hidden="1" x14ac:dyDescent="0.25">
      <c r="A698" s="27"/>
      <c r="B698" s="27"/>
      <c r="C698" s="27"/>
      <c r="D698" s="27"/>
      <c r="E698" s="27" t="e">
        <f>VLOOKUP(D698,Basis!F:G,2,0)</f>
        <v>#N/A</v>
      </c>
      <c r="F698" s="27"/>
      <c r="G698" s="27"/>
      <c r="H698" s="27"/>
      <c r="I698" s="27"/>
      <c r="J698" s="28">
        <f t="shared" si="18"/>
        <v>0</v>
      </c>
      <c r="K698" s="28"/>
      <c r="L698" s="28"/>
      <c r="M698" s="28"/>
      <c r="N698" s="28"/>
      <c r="O698" s="27"/>
    </row>
    <row r="699" spans="1:15" hidden="1" x14ac:dyDescent="0.25">
      <c r="A699" s="27"/>
      <c r="B699" s="27"/>
      <c r="C699" s="27"/>
      <c r="D699" s="27"/>
      <c r="E699" s="27" t="e">
        <f>VLOOKUP(D699,Basis!F:G,2,0)</f>
        <v>#N/A</v>
      </c>
      <c r="F699" s="27"/>
      <c r="G699" s="27"/>
      <c r="H699" s="27"/>
      <c r="I699" s="27"/>
      <c r="J699" s="28">
        <f t="shared" si="18"/>
        <v>0</v>
      </c>
      <c r="K699" s="28"/>
      <c r="L699" s="28"/>
      <c r="M699" s="28"/>
      <c r="N699" s="28"/>
      <c r="O699" s="27"/>
    </row>
    <row r="700" spans="1:15" hidden="1" x14ac:dyDescent="0.25">
      <c r="A700" s="27"/>
      <c r="B700" s="27"/>
      <c r="C700" s="27"/>
      <c r="D700" s="27"/>
      <c r="E700" s="27" t="e">
        <f>VLOOKUP(D700,Basis!F:G,2,0)</f>
        <v>#N/A</v>
      </c>
      <c r="F700" s="27"/>
      <c r="G700" s="27"/>
      <c r="H700" s="27"/>
      <c r="I700" s="27"/>
      <c r="J700" s="28">
        <f t="shared" si="18"/>
        <v>0</v>
      </c>
      <c r="K700" s="28"/>
      <c r="L700" s="28"/>
      <c r="M700" s="28"/>
      <c r="N700" s="28"/>
      <c r="O700" s="27"/>
    </row>
    <row r="701" spans="1:15" hidden="1" x14ac:dyDescent="0.25">
      <c r="A701" s="27"/>
      <c r="B701" s="27"/>
      <c r="C701" s="27"/>
      <c r="D701" s="27"/>
      <c r="E701" s="27" t="e">
        <f>VLOOKUP(D701,Basis!F:G,2,0)</f>
        <v>#N/A</v>
      </c>
      <c r="F701" s="27"/>
      <c r="G701" s="27"/>
      <c r="H701" s="27"/>
      <c r="I701" s="27"/>
      <c r="J701" s="28">
        <f t="shared" si="18"/>
        <v>0</v>
      </c>
      <c r="K701" s="28"/>
      <c r="L701" s="28"/>
      <c r="M701" s="28"/>
      <c r="N701" s="28"/>
      <c r="O701" s="27"/>
    </row>
    <row r="702" spans="1:15" hidden="1" x14ac:dyDescent="0.25">
      <c r="A702" s="27"/>
      <c r="B702" s="27"/>
      <c r="C702" s="27"/>
      <c r="D702" s="27"/>
      <c r="E702" s="27" t="e">
        <f>VLOOKUP(D702,Basis!F:G,2,0)</f>
        <v>#N/A</v>
      </c>
      <c r="F702" s="27"/>
      <c r="G702" s="27"/>
      <c r="H702" s="27"/>
      <c r="I702" s="27"/>
      <c r="J702" s="28">
        <f t="shared" si="18"/>
        <v>0</v>
      </c>
      <c r="K702" s="28"/>
      <c r="L702" s="28"/>
      <c r="M702" s="28"/>
      <c r="N702" s="28"/>
      <c r="O702" s="27"/>
    </row>
    <row r="703" spans="1:15" hidden="1" x14ac:dyDescent="0.25">
      <c r="A703" s="27"/>
      <c r="B703" s="27"/>
      <c r="C703" s="27"/>
      <c r="D703" s="27"/>
      <c r="E703" s="27" t="e">
        <f>VLOOKUP(D703,Basis!F:G,2,0)</f>
        <v>#N/A</v>
      </c>
      <c r="F703" s="27"/>
      <c r="G703" s="27"/>
      <c r="H703" s="27"/>
      <c r="I703" s="27"/>
      <c r="J703" s="28">
        <f t="shared" si="18"/>
        <v>0</v>
      </c>
      <c r="K703" s="28"/>
      <c r="L703" s="28"/>
      <c r="M703" s="28"/>
      <c r="N703" s="28"/>
      <c r="O703" s="27"/>
    </row>
    <row r="704" spans="1:15" hidden="1" x14ac:dyDescent="0.25">
      <c r="A704" s="27"/>
      <c r="B704" s="27"/>
      <c r="C704" s="27"/>
      <c r="D704" s="27"/>
      <c r="E704" s="27" t="e">
        <f>VLOOKUP(D704,Basis!F:G,2,0)</f>
        <v>#N/A</v>
      </c>
      <c r="F704" s="27"/>
      <c r="G704" s="27"/>
      <c r="H704" s="27"/>
      <c r="I704" s="27"/>
      <c r="J704" s="28">
        <f t="shared" si="18"/>
        <v>0</v>
      </c>
      <c r="K704" s="28"/>
      <c r="L704" s="28"/>
      <c r="M704" s="28"/>
      <c r="N704" s="28"/>
      <c r="O704" s="27"/>
    </row>
    <row r="705" spans="1:15" hidden="1" x14ac:dyDescent="0.25">
      <c r="A705" s="27"/>
      <c r="B705" s="27"/>
      <c r="C705" s="27"/>
      <c r="D705" s="27"/>
      <c r="E705" s="27" t="e">
        <f>VLOOKUP(D705,Basis!F:G,2,0)</f>
        <v>#N/A</v>
      </c>
      <c r="F705" s="27"/>
      <c r="G705" s="27"/>
      <c r="H705" s="27"/>
      <c r="I705" s="27"/>
      <c r="J705" s="28">
        <f t="shared" si="18"/>
        <v>0</v>
      </c>
      <c r="K705" s="28"/>
      <c r="L705" s="28"/>
      <c r="M705" s="28"/>
      <c r="N705" s="28"/>
      <c r="O705" s="27"/>
    </row>
    <row r="706" spans="1:15" hidden="1" x14ac:dyDescent="0.25">
      <c r="A706" s="27"/>
      <c r="B706" s="27"/>
      <c r="C706" s="27"/>
      <c r="D706" s="27"/>
      <c r="E706" s="27" t="e">
        <f>VLOOKUP(D706,Basis!F:G,2,0)</f>
        <v>#N/A</v>
      </c>
      <c r="F706" s="27"/>
      <c r="G706" s="27"/>
      <c r="H706" s="27"/>
      <c r="I706" s="27"/>
      <c r="J706" s="28">
        <f t="shared" si="18"/>
        <v>0</v>
      </c>
      <c r="K706" s="28"/>
      <c r="L706" s="28"/>
      <c r="M706" s="28"/>
      <c r="N706" s="28"/>
      <c r="O706" s="27"/>
    </row>
    <row r="707" spans="1:15" hidden="1" x14ac:dyDescent="0.25">
      <c r="A707" s="27"/>
      <c r="B707" s="27"/>
      <c r="C707" s="27"/>
      <c r="D707" s="27"/>
      <c r="E707" s="27" t="e">
        <f>VLOOKUP(D707,Basis!F:G,2,0)</f>
        <v>#N/A</v>
      </c>
      <c r="F707" s="27"/>
      <c r="G707" s="27"/>
      <c r="H707" s="27"/>
      <c r="I707" s="27"/>
      <c r="J707" s="28">
        <f t="shared" si="18"/>
        <v>0</v>
      </c>
      <c r="K707" s="28"/>
      <c r="L707" s="28"/>
      <c r="M707" s="28"/>
      <c r="N707" s="28"/>
      <c r="O707" s="27"/>
    </row>
    <row r="708" spans="1:15" hidden="1" x14ac:dyDescent="0.25">
      <c r="A708" s="27"/>
      <c r="B708" s="27"/>
      <c r="C708" s="27"/>
      <c r="D708" s="27"/>
      <c r="E708" s="27" t="e">
        <f>VLOOKUP(D708,Basis!F:G,2,0)</f>
        <v>#N/A</v>
      </c>
      <c r="F708" s="27"/>
      <c r="G708" s="27"/>
      <c r="H708" s="27"/>
      <c r="I708" s="27"/>
      <c r="J708" s="28">
        <f t="shared" si="18"/>
        <v>0</v>
      </c>
      <c r="K708" s="28"/>
      <c r="L708" s="28"/>
      <c r="M708" s="28"/>
      <c r="N708" s="28"/>
      <c r="O708" s="27"/>
    </row>
    <row r="709" spans="1:15" hidden="1" x14ac:dyDescent="0.25">
      <c r="A709" s="27"/>
      <c r="B709" s="27"/>
      <c r="C709" s="27"/>
      <c r="D709" s="27"/>
      <c r="E709" s="27" t="e">
        <f>VLOOKUP(D709,Basis!F:G,2,0)</f>
        <v>#N/A</v>
      </c>
      <c r="F709" s="27"/>
      <c r="G709" s="27"/>
      <c r="H709" s="27"/>
      <c r="I709" s="27"/>
      <c r="J709" s="28">
        <f t="shared" si="18"/>
        <v>0</v>
      </c>
      <c r="K709" s="28"/>
      <c r="L709" s="28"/>
      <c r="M709" s="28"/>
      <c r="N709" s="28"/>
      <c r="O709" s="27"/>
    </row>
    <row r="710" spans="1:15" hidden="1" x14ac:dyDescent="0.25">
      <c r="A710" s="27"/>
      <c r="B710" s="27"/>
      <c r="C710" s="27"/>
      <c r="D710" s="27"/>
      <c r="E710" s="27" t="e">
        <f>VLOOKUP(D710,Basis!F:G,2,0)</f>
        <v>#N/A</v>
      </c>
      <c r="F710" s="27"/>
      <c r="G710" s="27"/>
      <c r="H710" s="27"/>
      <c r="I710" s="27"/>
      <c r="J710" s="28">
        <f t="shared" si="18"/>
        <v>0</v>
      </c>
      <c r="K710" s="28"/>
      <c r="L710" s="28"/>
      <c r="M710" s="28"/>
      <c r="N710" s="28"/>
      <c r="O710" s="27"/>
    </row>
    <row r="711" spans="1:15" hidden="1" x14ac:dyDescent="0.25">
      <c r="A711" s="27"/>
      <c r="B711" s="27"/>
      <c r="C711" s="27"/>
      <c r="D711" s="27"/>
      <c r="E711" s="27" t="e">
        <f>VLOOKUP(D711,Basis!F:G,2,0)</f>
        <v>#N/A</v>
      </c>
      <c r="F711" s="27"/>
      <c r="G711" s="27"/>
      <c r="H711" s="27"/>
      <c r="I711" s="27"/>
      <c r="J711" s="28">
        <f t="shared" si="18"/>
        <v>0</v>
      </c>
      <c r="K711" s="28"/>
      <c r="L711" s="28"/>
      <c r="M711" s="28"/>
      <c r="N711" s="28"/>
      <c r="O711" s="27"/>
    </row>
    <row r="712" spans="1:15" hidden="1" x14ac:dyDescent="0.25">
      <c r="A712" s="27"/>
      <c r="B712" s="27"/>
      <c r="C712" s="27"/>
      <c r="D712" s="27"/>
      <c r="E712" s="27" t="e">
        <f>VLOOKUP(D712,Basis!F:G,2,0)</f>
        <v>#N/A</v>
      </c>
      <c r="F712" s="27"/>
      <c r="G712" s="27"/>
      <c r="H712" s="27"/>
      <c r="I712" s="27"/>
      <c r="J712" s="28">
        <f t="shared" si="18"/>
        <v>0</v>
      </c>
      <c r="K712" s="28"/>
      <c r="L712" s="28"/>
      <c r="M712" s="28"/>
      <c r="N712" s="28"/>
      <c r="O712" s="27"/>
    </row>
    <row r="713" spans="1:15" hidden="1" x14ac:dyDescent="0.25">
      <c r="A713" s="27"/>
      <c r="B713" s="27"/>
      <c r="C713" s="27"/>
      <c r="D713" s="27"/>
      <c r="E713" s="27" t="e">
        <f>VLOOKUP(D713,Basis!F:G,2,0)</f>
        <v>#N/A</v>
      </c>
      <c r="F713" s="27"/>
      <c r="G713" s="27"/>
      <c r="H713" s="27"/>
      <c r="I713" s="27"/>
      <c r="J713" s="28">
        <f t="shared" si="18"/>
        <v>0</v>
      </c>
      <c r="K713" s="28"/>
      <c r="L713" s="28"/>
      <c r="M713" s="28"/>
      <c r="N713" s="28"/>
      <c r="O713" s="27"/>
    </row>
    <row r="714" spans="1:15" hidden="1" x14ac:dyDescent="0.25">
      <c r="A714" s="27"/>
      <c r="B714" s="27"/>
      <c r="C714" s="27"/>
      <c r="D714" s="27"/>
      <c r="E714" s="27" t="e">
        <f>VLOOKUP(D714,Basis!F:G,2,0)</f>
        <v>#N/A</v>
      </c>
      <c r="F714" s="27"/>
      <c r="G714" s="27"/>
      <c r="H714" s="27"/>
      <c r="I714" s="27"/>
      <c r="J714" s="28">
        <f t="shared" si="18"/>
        <v>0</v>
      </c>
      <c r="K714" s="28"/>
      <c r="L714" s="28"/>
      <c r="M714" s="28"/>
      <c r="N714" s="28"/>
      <c r="O714" s="27"/>
    </row>
    <row r="715" spans="1:15" hidden="1" x14ac:dyDescent="0.25">
      <c r="A715" s="27"/>
      <c r="B715" s="27"/>
      <c r="C715" s="27"/>
      <c r="D715" s="27"/>
      <c r="E715" s="27" t="e">
        <f>VLOOKUP(D715,Basis!F:G,2,0)</f>
        <v>#N/A</v>
      </c>
      <c r="F715" s="27"/>
      <c r="G715" s="27"/>
      <c r="H715" s="27"/>
      <c r="I715" s="27"/>
      <c r="J715" s="28">
        <f t="shared" si="18"/>
        <v>0</v>
      </c>
      <c r="K715" s="28"/>
      <c r="L715" s="28"/>
      <c r="M715" s="28"/>
      <c r="N715" s="28"/>
      <c r="O715" s="27"/>
    </row>
    <row r="716" spans="1:15" hidden="1" x14ac:dyDescent="0.25">
      <c r="A716" s="27"/>
      <c r="B716" s="27"/>
      <c r="C716" s="27"/>
      <c r="D716" s="27"/>
      <c r="E716" s="27" t="e">
        <f>VLOOKUP(D716,Basis!F:G,2,0)</f>
        <v>#N/A</v>
      </c>
      <c r="F716" s="27"/>
      <c r="G716" s="27"/>
      <c r="H716" s="27"/>
      <c r="I716" s="27"/>
      <c r="J716" s="28">
        <f t="shared" si="18"/>
        <v>0</v>
      </c>
      <c r="K716" s="28"/>
      <c r="L716" s="28"/>
      <c r="M716" s="28"/>
      <c r="N716" s="28"/>
      <c r="O716" s="27"/>
    </row>
    <row r="717" spans="1:15" hidden="1" x14ac:dyDescent="0.25">
      <c r="A717" s="27"/>
      <c r="B717" s="27"/>
      <c r="C717" s="27"/>
      <c r="D717" s="27"/>
      <c r="E717" s="27" t="e">
        <f>VLOOKUP(D717,Basis!F:G,2,0)</f>
        <v>#N/A</v>
      </c>
      <c r="F717" s="27"/>
      <c r="G717" s="27"/>
      <c r="H717" s="27"/>
      <c r="I717" s="27"/>
      <c r="J717" s="28">
        <f t="shared" ref="J717:J780" si="19">H717-I717</f>
        <v>0</v>
      </c>
      <c r="K717" s="28"/>
      <c r="L717" s="28"/>
      <c r="M717" s="28"/>
      <c r="N717" s="28"/>
      <c r="O717" s="27"/>
    </row>
    <row r="718" spans="1:15" hidden="1" x14ac:dyDescent="0.25">
      <c r="A718" s="27"/>
      <c r="B718" s="27"/>
      <c r="C718" s="27"/>
      <c r="D718" s="27"/>
      <c r="E718" s="27" t="e">
        <f>VLOOKUP(D718,Basis!F:G,2,0)</f>
        <v>#N/A</v>
      </c>
      <c r="F718" s="27"/>
      <c r="G718" s="27"/>
      <c r="H718" s="27"/>
      <c r="I718" s="27"/>
      <c r="J718" s="28">
        <f t="shared" si="19"/>
        <v>0</v>
      </c>
      <c r="K718" s="28"/>
      <c r="L718" s="28"/>
      <c r="M718" s="28"/>
      <c r="N718" s="28"/>
      <c r="O718" s="27"/>
    </row>
    <row r="719" spans="1:15" hidden="1" x14ac:dyDescent="0.25">
      <c r="A719" s="27"/>
      <c r="B719" s="27"/>
      <c r="C719" s="27"/>
      <c r="D719" s="27"/>
      <c r="E719" s="27" t="e">
        <f>VLOOKUP(D719,Basis!F:G,2,0)</f>
        <v>#N/A</v>
      </c>
      <c r="F719" s="27"/>
      <c r="G719" s="27"/>
      <c r="H719" s="27"/>
      <c r="I719" s="27"/>
      <c r="J719" s="28">
        <f t="shared" si="19"/>
        <v>0</v>
      </c>
      <c r="K719" s="28"/>
      <c r="L719" s="28"/>
      <c r="M719" s="28"/>
      <c r="N719" s="28"/>
      <c r="O719" s="27"/>
    </row>
    <row r="720" spans="1:15" hidden="1" x14ac:dyDescent="0.25">
      <c r="A720" s="27"/>
      <c r="B720" s="27"/>
      <c r="C720" s="27"/>
      <c r="D720" s="27"/>
      <c r="E720" s="27" t="e">
        <f>VLOOKUP(D720,Basis!F:G,2,0)</f>
        <v>#N/A</v>
      </c>
      <c r="F720" s="27"/>
      <c r="G720" s="27"/>
      <c r="H720" s="27"/>
      <c r="I720" s="27"/>
      <c r="J720" s="28">
        <f t="shared" si="19"/>
        <v>0</v>
      </c>
      <c r="K720" s="28"/>
      <c r="L720" s="28"/>
      <c r="M720" s="28"/>
      <c r="N720" s="28"/>
      <c r="O720" s="27"/>
    </row>
    <row r="721" spans="1:15" hidden="1" x14ac:dyDescent="0.25">
      <c r="A721" s="27"/>
      <c r="B721" s="27"/>
      <c r="C721" s="27"/>
      <c r="D721" s="27"/>
      <c r="E721" s="27" t="e">
        <f>VLOOKUP(D721,Basis!F:G,2,0)</f>
        <v>#N/A</v>
      </c>
      <c r="F721" s="27"/>
      <c r="G721" s="27"/>
      <c r="H721" s="27"/>
      <c r="I721" s="27"/>
      <c r="J721" s="28">
        <f t="shared" si="19"/>
        <v>0</v>
      </c>
      <c r="K721" s="28"/>
      <c r="L721" s="28"/>
      <c r="M721" s="28"/>
      <c r="N721" s="28"/>
      <c r="O721" s="27"/>
    </row>
    <row r="722" spans="1:15" hidden="1" x14ac:dyDescent="0.25">
      <c r="A722" s="27"/>
      <c r="B722" s="27"/>
      <c r="C722" s="27"/>
      <c r="D722" s="27"/>
      <c r="E722" s="27" t="e">
        <f>VLOOKUP(D722,Basis!F:G,2,0)</f>
        <v>#N/A</v>
      </c>
      <c r="F722" s="27"/>
      <c r="G722" s="27"/>
      <c r="H722" s="27"/>
      <c r="I722" s="27"/>
      <c r="J722" s="28">
        <f t="shared" si="19"/>
        <v>0</v>
      </c>
      <c r="K722" s="28"/>
      <c r="L722" s="28"/>
      <c r="M722" s="28"/>
      <c r="N722" s="28"/>
      <c r="O722" s="27"/>
    </row>
    <row r="723" spans="1:15" hidden="1" x14ac:dyDescent="0.25">
      <c r="A723" s="27"/>
      <c r="B723" s="27"/>
      <c r="C723" s="27"/>
      <c r="D723" s="27"/>
      <c r="E723" s="27" t="e">
        <f>VLOOKUP(D723,Basis!F:G,2,0)</f>
        <v>#N/A</v>
      </c>
      <c r="F723" s="27"/>
      <c r="G723" s="27"/>
      <c r="H723" s="27"/>
      <c r="I723" s="27"/>
      <c r="J723" s="28">
        <f t="shared" si="19"/>
        <v>0</v>
      </c>
      <c r="K723" s="28"/>
      <c r="L723" s="28"/>
      <c r="M723" s="28"/>
      <c r="N723" s="28"/>
      <c r="O723" s="27"/>
    </row>
    <row r="724" spans="1:15" hidden="1" x14ac:dyDescent="0.25">
      <c r="A724" s="27"/>
      <c r="B724" s="27"/>
      <c r="C724" s="27"/>
      <c r="D724" s="27"/>
      <c r="E724" s="27" t="e">
        <f>VLOOKUP(D724,Basis!F:G,2,0)</f>
        <v>#N/A</v>
      </c>
      <c r="F724" s="27"/>
      <c r="G724" s="27"/>
      <c r="H724" s="27"/>
      <c r="I724" s="27"/>
      <c r="J724" s="28">
        <f t="shared" si="19"/>
        <v>0</v>
      </c>
      <c r="K724" s="28"/>
      <c r="L724" s="28"/>
      <c r="M724" s="28"/>
      <c r="N724" s="28"/>
      <c r="O724" s="27"/>
    </row>
    <row r="725" spans="1:15" hidden="1" x14ac:dyDescent="0.25">
      <c r="A725" s="27"/>
      <c r="B725" s="27"/>
      <c r="C725" s="27"/>
      <c r="D725" s="27"/>
      <c r="E725" s="27" t="e">
        <f>VLOOKUP(D725,Basis!F:G,2,0)</f>
        <v>#N/A</v>
      </c>
      <c r="F725" s="27"/>
      <c r="G725" s="27"/>
      <c r="H725" s="27"/>
      <c r="I725" s="27"/>
      <c r="J725" s="28">
        <f t="shared" si="19"/>
        <v>0</v>
      </c>
      <c r="K725" s="28"/>
      <c r="L725" s="28"/>
      <c r="M725" s="28"/>
      <c r="N725" s="28"/>
      <c r="O725" s="27"/>
    </row>
    <row r="726" spans="1:15" hidden="1" x14ac:dyDescent="0.25">
      <c r="A726" s="27"/>
      <c r="B726" s="27"/>
      <c r="C726" s="27"/>
      <c r="D726" s="27"/>
      <c r="E726" s="27" t="e">
        <f>VLOOKUP(D726,Basis!F:G,2,0)</f>
        <v>#N/A</v>
      </c>
      <c r="F726" s="27"/>
      <c r="G726" s="27"/>
      <c r="H726" s="27"/>
      <c r="I726" s="27"/>
      <c r="J726" s="28">
        <f t="shared" si="19"/>
        <v>0</v>
      </c>
      <c r="K726" s="28"/>
      <c r="L726" s="28"/>
      <c r="M726" s="28"/>
      <c r="N726" s="28"/>
      <c r="O726" s="27"/>
    </row>
    <row r="727" spans="1:15" hidden="1" x14ac:dyDescent="0.25">
      <c r="A727" s="27"/>
      <c r="B727" s="27"/>
      <c r="C727" s="27"/>
      <c r="D727" s="27"/>
      <c r="E727" s="27" t="e">
        <f>VLOOKUP(D727,Basis!F:G,2,0)</f>
        <v>#N/A</v>
      </c>
      <c r="F727" s="27"/>
      <c r="G727" s="27"/>
      <c r="H727" s="27"/>
      <c r="I727" s="27"/>
      <c r="J727" s="28">
        <f t="shared" si="19"/>
        <v>0</v>
      </c>
      <c r="K727" s="28"/>
      <c r="L727" s="28"/>
      <c r="M727" s="28"/>
      <c r="N727" s="28"/>
      <c r="O727" s="27"/>
    </row>
    <row r="728" spans="1:15" hidden="1" x14ac:dyDescent="0.25">
      <c r="A728" s="27"/>
      <c r="B728" s="27"/>
      <c r="C728" s="27"/>
      <c r="D728" s="27"/>
      <c r="E728" s="27" t="e">
        <f>VLOOKUP(D728,Basis!F:G,2,0)</f>
        <v>#N/A</v>
      </c>
      <c r="F728" s="27"/>
      <c r="G728" s="27"/>
      <c r="H728" s="27"/>
      <c r="I728" s="27"/>
      <c r="J728" s="28">
        <f t="shared" si="19"/>
        <v>0</v>
      </c>
      <c r="K728" s="28"/>
      <c r="L728" s="28"/>
      <c r="M728" s="28"/>
      <c r="N728" s="28"/>
      <c r="O728" s="27"/>
    </row>
    <row r="729" spans="1:15" hidden="1" x14ac:dyDescent="0.25">
      <c r="A729" s="27"/>
      <c r="B729" s="27"/>
      <c r="C729" s="27"/>
      <c r="D729" s="27"/>
      <c r="E729" s="27" t="e">
        <f>VLOOKUP(D729,Basis!F:G,2,0)</f>
        <v>#N/A</v>
      </c>
      <c r="F729" s="27"/>
      <c r="G729" s="27"/>
      <c r="H729" s="27"/>
      <c r="I729" s="27"/>
      <c r="J729" s="28">
        <f t="shared" si="19"/>
        <v>0</v>
      </c>
      <c r="K729" s="28"/>
      <c r="L729" s="28"/>
      <c r="M729" s="28"/>
      <c r="N729" s="28"/>
      <c r="O729" s="27"/>
    </row>
    <row r="730" spans="1:15" hidden="1" x14ac:dyDescent="0.25">
      <c r="A730" s="27"/>
      <c r="B730" s="27"/>
      <c r="C730" s="27"/>
      <c r="D730" s="27"/>
      <c r="E730" s="27" t="e">
        <f>VLOOKUP(D730,Basis!F:G,2,0)</f>
        <v>#N/A</v>
      </c>
      <c r="F730" s="27"/>
      <c r="G730" s="27"/>
      <c r="H730" s="27"/>
      <c r="I730" s="27"/>
      <c r="J730" s="28">
        <f t="shared" si="19"/>
        <v>0</v>
      </c>
      <c r="K730" s="28"/>
      <c r="L730" s="28"/>
      <c r="M730" s="28"/>
      <c r="N730" s="28"/>
      <c r="O730" s="27"/>
    </row>
    <row r="731" spans="1:15" hidden="1" x14ac:dyDescent="0.25">
      <c r="A731" s="27"/>
      <c r="B731" s="27"/>
      <c r="C731" s="27"/>
      <c r="D731" s="27"/>
      <c r="E731" s="27" t="e">
        <f>VLOOKUP(D731,Basis!F:G,2,0)</f>
        <v>#N/A</v>
      </c>
      <c r="F731" s="27"/>
      <c r="G731" s="27"/>
      <c r="H731" s="27"/>
      <c r="I731" s="27"/>
      <c r="J731" s="28">
        <f t="shared" si="19"/>
        <v>0</v>
      </c>
      <c r="K731" s="28"/>
      <c r="L731" s="28"/>
      <c r="M731" s="28"/>
      <c r="N731" s="28"/>
      <c r="O731" s="27"/>
    </row>
    <row r="732" spans="1:15" hidden="1" x14ac:dyDescent="0.25">
      <c r="A732" s="27"/>
      <c r="B732" s="27"/>
      <c r="C732" s="27"/>
      <c r="D732" s="27"/>
      <c r="E732" s="27" t="e">
        <f>VLOOKUP(D732,Basis!F:G,2,0)</f>
        <v>#N/A</v>
      </c>
      <c r="F732" s="27"/>
      <c r="G732" s="27"/>
      <c r="H732" s="27"/>
      <c r="I732" s="27"/>
      <c r="J732" s="28">
        <f t="shared" si="19"/>
        <v>0</v>
      </c>
      <c r="K732" s="28"/>
      <c r="L732" s="28"/>
      <c r="M732" s="28"/>
      <c r="N732" s="28"/>
      <c r="O732" s="27"/>
    </row>
    <row r="733" spans="1:15" hidden="1" x14ac:dyDescent="0.25">
      <c r="A733" s="27"/>
      <c r="B733" s="27"/>
      <c r="C733" s="27"/>
      <c r="D733" s="27"/>
      <c r="E733" s="27" t="e">
        <f>VLOOKUP(D733,Basis!F:G,2,0)</f>
        <v>#N/A</v>
      </c>
      <c r="F733" s="27"/>
      <c r="G733" s="27"/>
      <c r="H733" s="27"/>
      <c r="I733" s="27"/>
      <c r="J733" s="28">
        <f t="shared" si="19"/>
        <v>0</v>
      </c>
      <c r="K733" s="28"/>
      <c r="L733" s="28"/>
      <c r="M733" s="28"/>
      <c r="N733" s="28"/>
      <c r="O733" s="27"/>
    </row>
    <row r="734" spans="1:15" hidden="1" x14ac:dyDescent="0.25">
      <c r="A734" s="27"/>
      <c r="B734" s="27"/>
      <c r="C734" s="27"/>
      <c r="D734" s="27"/>
      <c r="E734" s="27" t="e">
        <f>VLOOKUP(D734,Basis!F:G,2,0)</f>
        <v>#N/A</v>
      </c>
      <c r="F734" s="27"/>
      <c r="G734" s="27"/>
      <c r="H734" s="27"/>
      <c r="I734" s="27"/>
      <c r="J734" s="28">
        <f t="shared" si="19"/>
        <v>0</v>
      </c>
      <c r="K734" s="28"/>
      <c r="L734" s="28"/>
      <c r="M734" s="28"/>
      <c r="N734" s="28"/>
      <c r="O734" s="27"/>
    </row>
    <row r="735" spans="1:15" hidden="1" x14ac:dyDescent="0.25">
      <c r="A735" s="27"/>
      <c r="B735" s="27"/>
      <c r="C735" s="27"/>
      <c r="D735" s="27"/>
      <c r="E735" s="27" t="e">
        <f>VLOOKUP(D735,Basis!F:G,2,0)</f>
        <v>#N/A</v>
      </c>
      <c r="F735" s="27"/>
      <c r="G735" s="27"/>
      <c r="H735" s="27"/>
      <c r="I735" s="27"/>
      <c r="J735" s="28">
        <f t="shared" si="19"/>
        <v>0</v>
      </c>
      <c r="K735" s="28"/>
      <c r="L735" s="28"/>
      <c r="M735" s="28"/>
      <c r="N735" s="28"/>
      <c r="O735" s="27"/>
    </row>
    <row r="736" spans="1:15" hidden="1" x14ac:dyDescent="0.25">
      <c r="A736" s="27"/>
      <c r="B736" s="27"/>
      <c r="C736" s="27"/>
      <c r="D736" s="27"/>
      <c r="E736" s="27" t="e">
        <f>VLOOKUP(D736,Basis!F:G,2,0)</f>
        <v>#N/A</v>
      </c>
      <c r="F736" s="27"/>
      <c r="G736" s="27"/>
      <c r="H736" s="27"/>
      <c r="I736" s="27"/>
      <c r="J736" s="28">
        <f t="shared" si="19"/>
        <v>0</v>
      </c>
      <c r="K736" s="28"/>
      <c r="L736" s="28"/>
      <c r="M736" s="28"/>
      <c r="N736" s="28"/>
      <c r="O736" s="27"/>
    </row>
    <row r="737" spans="1:15" hidden="1" x14ac:dyDescent="0.25">
      <c r="A737" s="27"/>
      <c r="B737" s="27"/>
      <c r="C737" s="27"/>
      <c r="D737" s="27"/>
      <c r="E737" s="27" t="e">
        <f>VLOOKUP(D737,Basis!F:G,2,0)</f>
        <v>#N/A</v>
      </c>
      <c r="F737" s="27"/>
      <c r="G737" s="27"/>
      <c r="H737" s="27"/>
      <c r="I737" s="27"/>
      <c r="J737" s="28">
        <f t="shared" si="19"/>
        <v>0</v>
      </c>
      <c r="K737" s="28"/>
      <c r="L737" s="28"/>
      <c r="M737" s="28"/>
      <c r="N737" s="28"/>
      <c r="O737" s="27"/>
    </row>
    <row r="738" spans="1:15" hidden="1" x14ac:dyDescent="0.25">
      <c r="A738" s="27"/>
      <c r="B738" s="27"/>
      <c r="C738" s="27"/>
      <c r="D738" s="27"/>
      <c r="E738" s="27" t="e">
        <f>VLOOKUP(D738,Basis!F:G,2,0)</f>
        <v>#N/A</v>
      </c>
      <c r="F738" s="27"/>
      <c r="G738" s="27"/>
      <c r="H738" s="27"/>
      <c r="I738" s="27"/>
      <c r="J738" s="28">
        <f t="shared" si="19"/>
        <v>0</v>
      </c>
      <c r="K738" s="28"/>
      <c r="L738" s="28"/>
      <c r="M738" s="28"/>
      <c r="N738" s="28"/>
      <c r="O738" s="27"/>
    </row>
    <row r="739" spans="1:15" hidden="1" x14ac:dyDescent="0.25">
      <c r="A739" s="27"/>
      <c r="B739" s="27"/>
      <c r="C739" s="27"/>
      <c r="D739" s="27"/>
      <c r="E739" s="27" t="e">
        <f>VLOOKUP(D739,Basis!F:G,2,0)</f>
        <v>#N/A</v>
      </c>
      <c r="F739" s="27"/>
      <c r="G739" s="27"/>
      <c r="H739" s="27"/>
      <c r="I739" s="27"/>
      <c r="J739" s="28">
        <f t="shared" si="19"/>
        <v>0</v>
      </c>
      <c r="K739" s="28"/>
      <c r="L739" s="28"/>
      <c r="M739" s="28"/>
      <c r="N739" s="28"/>
      <c r="O739" s="27"/>
    </row>
    <row r="740" spans="1:15" hidden="1" x14ac:dyDescent="0.25">
      <c r="A740" s="27"/>
      <c r="B740" s="27"/>
      <c r="C740" s="27"/>
      <c r="D740" s="27"/>
      <c r="E740" s="27" t="e">
        <f>VLOOKUP(D740,Basis!F:G,2,0)</f>
        <v>#N/A</v>
      </c>
      <c r="F740" s="27"/>
      <c r="G740" s="27"/>
      <c r="H740" s="27"/>
      <c r="I740" s="27"/>
      <c r="J740" s="28">
        <f t="shared" si="19"/>
        <v>0</v>
      </c>
      <c r="K740" s="28"/>
      <c r="L740" s="28"/>
      <c r="M740" s="28"/>
      <c r="N740" s="28"/>
      <c r="O740" s="27"/>
    </row>
    <row r="741" spans="1:15" hidden="1" x14ac:dyDescent="0.25">
      <c r="A741" s="27"/>
      <c r="B741" s="27"/>
      <c r="C741" s="27"/>
      <c r="D741" s="27"/>
      <c r="E741" s="27" t="e">
        <f>VLOOKUP(D741,Basis!F:G,2,0)</f>
        <v>#N/A</v>
      </c>
      <c r="F741" s="27"/>
      <c r="G741" s="27"/>
      <c r="H741" s="27"/>
      <c r="I741" s="27"/>
      <c r="J741" s="28">
        <f t="shared" si="19"/>
        <v>0</v>
      </c>
      <c r="K741" s="28"/>
      <c r="L741" s="28"/>
      <c r="M741" s="28"/>
      <c r="N741" s="28"/>
      <c r="O741" s="27"/>
    </row>
    <row r="742" spans="1:15" hidden="1" x14ac:dyDescent="0.25">
      <c r="A742" s="27"/>
      <c r="B742" s="27"/>
      <c r="C742" s="27"/>
      <c r="D742" s="27"/>
      <c r="E742" s="27" t="e">
        <f>VLOOKUP(D742,Basis!F:G,2,0)</f>
        <v>#N/A</v>
      </c>
      <c r="F742" s="27"/>
      <c r="G742" s="27"/>
      <c r="H742" s="27"/>
      <c r="I742" s="27"/>
      <c r="J742" s="28">
        <f t="shared" si="19"/>
        <v>0</v>
      </c>
      <c r="K742" s="28"/>
      <c r="L742" s="28"/>
      <c r="M742" s="28"/>
      <c r="N742" s="28"/>
      <c r="O742" s="27"/>
    </row>
    <row r="743" spans="1:15" hidden="1" x14ac:dyDescent="0.25">
      <c r="A743" s="27"/>
      <c r="B743" s="27"/>
      <c r="C743" s="27"/>
      <c r="D743" s="27"/>
      <c r="E743" s="27" t="e">
        <f>VLOOKUP(D743,Basis!F:G,2,0)</f>
        <v>#N/A</v>
      </c>
      <c r="F743" s="27"/>
      <c r="G743" s="27"/>
      <c r="H743" s="27"/>
      <c r="I743" s="27"/>
      <c r="J743" s="28">
        <f t="shared" si="19"/>
        <v>0</v>
      </c>
      <c r="K743" s="28"/>
      <c r="L743" s="28"/>
      <c r="M743" s="28"/>
      <c r="N743" s="28"/>
      <c r="O743" s="27"/>
    </row>
    <row r="744" spans="1:15" hidden="1" x14ac:dyDescent="0.25">
      <c r="A744" s="27"/>
      <c r="B744" s="27"/>
      <c r="C744" s="27"/>
      <c r="D744" s="27"/>
      <c r="E744" s="27" t="e">
        <f>VLOOKUP(D744,Basis!F:G,2,0)</f>
        <v>#N/A</v>
      </c>
      <c r="F744" s="27"/>
      <c r="G744" s="27"/>
      <c r="H744" s="27"/>
      <c r="I744" s="27"/>
      <c r="J744" s="28">
        <f t="shared" si="19"/>
        <v>0</v>
      </c>
      <c r="K744" s="28"/>
      <c r="L744" s="28"/>
      <c r="M744" s="28"/>
      <c r="N744" s="28"/>
      <c r="O744" s="27"/>
    </row>
    <row r="745" spans="1:15" hidden="1" x14ac:dyDescent="0.25">
      <c r="A745" s="27"/>
      <c r="B745" s="27"/>
      <c r="C745" s="27"/>
      <c r="D745" s="27"/>
      <c r="E745" s="27" t="e">
        <f>VLOOKUP(D745,Basis!F:G,2,0)</f>
        <v>#N/A</v>
      </c>
      <c r="F745" s="27"/>
      <c r="G745" s="27"/>
      <c r="H745" s="27"/>
      <c r="I745" s="27"/>
      <c r="J745" s="28">
        <f t="shared" si="19"/>
        <v>0</v>
      </c>
      <c r="K745" s="28"/>
      <c r="L745" s="28"/>
      <c r="M745" s="28"/>
      <c r="N745" s="28"/>
      <c r="O745" s="27"/>
    </row>
    <row r="746" spans="1:15" hidden="1" x14ac:dyDescent="0.25">
      <c r="A746" s="27"/>
      <c r="B746" s="27"/>
      <c r="C746" s="27"/>
      <c r="D746" s="27"/>
      <c r="E746" s="27" t="e">
        <f>VLOOKUP(D746,Basis!F:G,2,0)</f>
        <v>#N/A</v>
      </c>
      <c r="F746" s="27"/>
      <c r="G746" s="27"/>
      <c r="H746" s="27"/>
      <c r="I746" s="27"/>
      <c r="J746" s="28">
        <f t="shared" si="19"/>
        <v>0</v>
      </c>
      <c r="K746" s="28"/>
      <c r="L746" s="28"/>
      <c r="M746" s="28"/>
      <c r="N746" s="28"/>
      <c r="O746" s="27"/>
    </row>
    <row r="747" spans="1:15" hidden="1" x14ac:dyDescent="0.25">
      <c r="A747" s="27"/>
      <c r="B747" s="27"/>
      <c r="C747" s="27"/>
      <c r="D747" s="27"/>
      <c r="E747" s="27" t="e">
        <f>VLOOKUP(D747,Basis!F:G,2,0)</f>
        <v>#N/A</v>
      </c>
      <c r="F747" s="27"/>
      <c r="G747" s="27"/>
      <c r="H747" s="27"/>
      <c r="I747" s="27"/>
      <c r="J747" s="28">
        <f t="shared" si="19"/>
        <v>0</v>
      </c>
      <c r="K747" s="28"/>
      <c r="L747" s="28"/>
      <c r="M747" s="28"/>
      <c r="N747" s="28"/>
      <c r="O747" s="27"/>
    </row>
    <row r="748" spans="1:15" hidden="1" x14ac:dyDescent="0.25">
      <c r="A748" s="27"/>
      <c r="B748" s="27"/>
      <c r="C748" s="27"/>
      <c r="D748" s="27"/>
      <c r="E748" s="27" t="e">
        <f>VLOOKUP(D748,Basis!F:G,2,0)</f>
        <v>#N/A</v>
      </c>
      <c r="F748" s="27"/>
      <c r="G748" s="27"/>
      <c r="H748" s="27"/>
      <c r="I748" s="27"/>
      <c r="J748" s="28">
        <f t="shared" si="19"/>
        <v>0</v>
      </c>
      <c r="K748" s="28"/>
      <c r="L748" s="28"/>
      <c r="M748" s="28"/>
      <c r="N748" s="28"/>
      <c r="O748" s="27"/>
    </row>
    <row r="749" spans="1:15" hidden="1" x14ac:dyDescent="0.25">
      <c r="A749" s="27"/>
      <c r="B749" s="27"/>
      <c r="C749" s="27"/>
      <c r="D749" s="27"/>
      <c r="E749" s="27" t="e">
        <f>VLOOKUP(D749,Basis!F:G,2,0)</f>
        <v>#N/A</v>
      </c>
      <c r="F749" s="27"/>
      <c r="G749" s="27"/>
      <c r="H749" s="27"/>
      <c r="I749" s="27"/>
      <c r="J749" s="28">
        <f t="shared" si="19"/>
        <v>0</v>
      </c>
      <c r="K749" s="28"/>
      <c r="L749" s="28"/>
      <c r="M749" s="28"/>
      <c r="N749" s="28"/>
      <c r="O749" s="27"/>
    </row>
    <row r="750" spans="1:15" hidden="1" x14ac:dyDescent="0.25">
      <c r="A750" s="27"/>
      <c r="B750" s="27"/>
      <c r="C750" s="27"/>
      <c r="D750" s="27"/>
      <c r="E750" s="27" t="e">
        <f>VLOOKUP(D750,Basis!F:G,2,0)</f>
        <v>#N/A</v>
      </c>
      <c r="F750" s="27"/>
      <c r="G750" s="27"/>
      <c r="H750" s="27"/>
      <c r="I750" s="27"/>
      <c r="J750" s="28">
        <f t="shared" si="19"/>
        <v>0</v>
      </c>
      <c r="K750" s="28"/>
      <c r="L750" s="28"/>
      <c r="M750" s="28"/>
      <c r="N750" s="28"/>
      <c r="O750" s="27"/>
    </row>
    <row r="751" spans="1:15" hidden="1" x14ac:dyDescent="0.25">
      <c r="A751" s="27"/>
      <c r="B751" s="27"/>
      <c r="C751" s="27"/>
      <c r="D751" s="27"/>
      <c r="E751" s="27" t="e">
        <f>VLOOKUP(D751,Basis!F:G,2,0)</f>
        <v>#N/A</v>
      </c>
      <c r="F751" s="27"/>
      <c r="G751" s="27"/>
      <c r="H751" s="27"/>
      <c r="I751" s="27"/>
      <c r="J751" s="28">
        <f t="shared" si="19"/>
        <v>0</v>
      </c>
      <c r="K751" s="28"/>
      <c r="L751" s="28"/>
      <c r="M751" s="28"/>
      <c r="N751" s="28"/>
      <c r="O751" s="27"/>
    </row>
    <row r="752" spans="1:15" hidden="1" x14ac:dyDescent="0.25">
      <c r="A752" s="27"/>
      <c r="B752" s="27"/>
      <c r="C752" s="27"/>
      <c r="D752" s="27"/>
      <c r="E752" s="27" t="e">
        <f>VLOOKUP(D752,Basis!F:G,2,0)</f>
        <v>#N/A</v>
      </c>
      <c r="F752" s="27"/>
      <c r="G752" s="27"/>
      <c r="H752" s="27"/>
      <c r="I752" s="27"/>
      <c r="J752" s="28">
        <f t="shared" si="19"/>
        <v>0</v>
      </c>
      <c r="K752" s="28"/>
      <c r="L752" s="28"/>
      <c r="M752" s="28"/>
      <c r="N752" s="28"/>
      <c r="O752" s="27"/>
    </row>
    <row r="753" spans="1:15" hidden="1" x14ac:dyDescent="0.25">
      <c r="A753" s="27"/>
      <c r="B753" s="27"/>
      <c r="C753" s="27"/>
      <c r="D753" s="27"/>
      <c r="E753" s="27" t="e">
        <f>VLOOKUP(D753,Basis!F:G,2,0)</f>
        <v>#N/A</v>
      </c>
      <c r="F753" s="27"/>
      <c r="G753" s="27"/>
      <c r="H753" s="27"/>
      <c r="I753" s="27"/>
      <c r="J753" s="28">
        <f t="shared" si="19"/>
        <v>0</v>
      </c>
      <c r="K753" s="28"/>
      <c r="L753" s="28"/>
      <c r="M753" s="28"/>
      <c r="N753" s="28"/>
      <c r="O753" s="27"/>
    </row>
    <row r="754" spans="1:15" hidden="1" x14ac:dyDescent="0.25">
      <c r="A754" s="27"/>
      <c r="B754" s="27"/>
      <c r="C754" s="27"/>
      <c r="D754" s="27"/>
      <c r="E754" s="27" t="e">
        <f>VLOOKUP(D754,Basis!F:G,2,0)</f>
        <v>#N/A</v>
      </c>
      <c r="F754" s="27"/>
      <c r="G754" s="27"/>
      <c r="H754" s="27"/>
      <c r="I754" s="27"/>
      <c r="J754" s="28">
        <f t="shared" si="19"/>
        <v>0</v>
      </c>
      <c r="K754" s="28"/>
      <c r="L754" s="28"/>
      <c r="M754" s="28"/>
      <c r="N754" s="28"/>
      <c r="O754" s="27"/>
    </row>
    <row r="755" spans="1:15" hidden="1" x14ac:dyDescent="0.25">
      <c r="A755" s="27"/>
      <c r="B755" s="27"/>
      <c r="C755" s="27"/>
      <c r="D755" s="27"/>
      <c r="E755" s="27" t="e">
        <f>VLOOKUP(D755,Basis!F:G,2,0)</f>
        <v>#N/A</v>
      </c>
      <c r="F755" s="27"/>
      <c r="G755" s="27"/>
      <c r="H755" s="27"/>
      <c r="I755" s="27"/>
      <c r="J755" s="28">
        <f t="shared" si="19"/>
        <v>0</v>
      </c>
      <c r="K755" s="28"/>
      <c r="L755" s="28"/>
      <c r="M755" s="28"/>
      <c r="N755" s="28"/>
      <c r="O755" s="27"/>
    </row>
    <row r="756" spans="1:15" hidden="1" x14ac:dyDescent="0.25">
      <c r="A756" s="27"/>
      <c r="B756" s="27"/>
      <c r="C756" s="27"/>
      <c r="D756" s="27"/>
      <c r="E756" s="27" t="e">
        <f>VLOOKUP(D756,Basis!F:G,2,0)</f>
        <v>#N/A</v>
      </c>
      <c r="F756" s="27"/>
      <c r="G756" s="27"/>
      <c r="H756" s="27"/>
      <c r="I756" s="27"/>
      <c r="J756" s="28">
        <f t="shared" si="19"/>
        <v>0</v>
      </c>
      <c r="K756" s="28"/>
      <c r="L756" s="28"/>
      <c r="M756" s="28"/>
      <c r="N756" s="28"/>
      <c r="O756" s="27"/>
    </row>
    <row r="757" spans="1:15" hidden="1" x14ac:dyDescent="0.25">
      <c r="A757" s="27"/>
      <c r="B757" s="27"/>
      <c r="C757" s="27"/>
      <c r="D757" s="27"/>
      <c r="E757" s="27" t="e">
        <f>VLOOKUP(D757,Basis!F:G,2,0)</f>
        <v>#N/A</v>
      </c>
      <c r="F757" s="27"/>
      <c r="G757" s="27"/>
      <c r="H757" s="27"/>
      <c r="I757" s="27"/>
      <c r="J757" s="28">
        <f t="shared" si="19"/>
        <v>0</v>
      </c>
      <c r="K757" s="28"/>
      <c r="L757" s="28"/>
      <c r="M757" s="28"/>
      <c r="N757" s="28"/>
      <c r="O757" s="27"/>
    </row>
    <row r="758" spans="1:15" hidden="1" x14ac:dyDescent="0.25">
      <c r="A758" s="27"/>
      <c r="B758" s="27"/>
      <c r="C758" s="27"/>
      <c r="D758" s="27"/>
      <c r="E758" s="27" t="e">
        <f>VLOOKUP(D758,Basis!F:G,2,0)</f>
        <v>#N/A</v>
      </c>
      <c r="F758" s="27"/>
      <c r="G758" s="27"/>
      <c r="H758" s="27"/>
      <c r="I758" s="27"/>
      <c r="J758" s="28">
        <f t="shared" si="19"/>
        <v>0</v>
      </c>
      <c r="K758" s="28"/>
      <c r="L758" s="28"/>
      <c r="M758" s="28"/>
      <c r="N758" s="28"/>
      <c r="O758" s="27"/>
    </row>
    <row r="759" spans="1:15" hidden="1" x14ac:dyDescent="0.25">
      <c r="A759" s="27"/>
      <c r="B759" s="27"/>
      <c r="C759" s="27"/>
      <c r="D759" s="27"/>
      <c r="E759" s="27" t="e">
        <f>VLOOKUP(D759,Basis!F:G,2,0)</f>
        <v>#N/A</v>
      </c>
      <c r="F759" s="27"/>
      <c r="G759" s="27"/>
      <c r="H759" s="27"/>
      <c r="I759" s="27"/>
      <c r="J759" s="28">
        <f t="shared" si="19"/>
        <v>0</v>
      </c>
      <c r="K759" s="28"/>
      <c r="L759" s="28"/>
      <c r="M759" s="28"/>
      <c r="N759" s="28"/>
      <c r="O759" s="27"/>
    </row>
    <row r="760" spans="1:15" hidden="1" x14ac:dyDescent="0.25">
      <c r="A760" s="27"/>
      <c r="B760" s="27"/>
      <c r="C760" s="27"/>
      <c r="D760" s="27"/>
      <c r="E760" s="27" t="e">
        <f>VLOOKUP(D760,Basis!F:G,2,0)</f>
        <v>#N/A</v>
      </c>
      <c r="F760" s="27"/>
      <c r="G760" s="27"/>
      <c r="H760" s="27"/>
      <c r="I760" s="27"/>
      <c r="J760" s="28">
        <f t="shared" si="19"/>
        <v>0</v>
      </c>
      <c r="K760" s="28"/>
      <c r="L760" s="28"/>
      <c r="M760" s="28"/>
      <c r="N760" s="28"/>
      <c r="O760" s="27"/>
    </row>
    <row r="761" spans="1:15" hidden="1" x14ac:dyDescent="0.25">
      <c r="A761" s="27"/>
      <c r="B761" s="27"/>
      <c r="C761" s="27"/>
      <c r="D761" s="27"/>
      <c r="E761" s="27" t="e">
        <f>VLOOKUP(D761,Basis!F:G,2,0)</f>
        <v>#N/A</v>
      </c>
      <c r="F761" s="27"/>
      <c r="G761" s="27"/>
      <c r="H761" s="27"/>
      <c r="I761" s="27"/>
      <c r="J761" s="28">
        <f t="shared" si="19"/>
        <v>0</v>
      </c>
      <c r="K761" s="28"/>
      <c r="L761" s="28"/>
      <c r="M761" s="28"/>
      <c r="N761" s="28"/>
      <c r="O761" s="27"/>
    </row>
    <row r="762" spans="1:15" hidden="1" x14ac:dyDescent="0.25">
      <c r="A762" s="27"/>
      <c r="B762" s="27"/>
      <c r="C762" s="27"/>
      <c r="D762" s="27"/>
      <c r="E762" s="27" t="e">
        <f>VLOOKUP(D762,Basis!F:G,2,0)</f>
        <v>#N/A</v>
      </c>
      <c r="F762" s="27"/>
      <c r="G762" s="27"/>
      <c r="H762" s="27"/>
      <c r="I762" s="27"/>
      <c r="J762" s="28">
        <f t="shared" si="19"/>
        <v>0</v>
      </c>
      <c r="K762" s="28"/>
      <c r="L762" s="28"/>
      <c r="M762" s="28"/>
      <c r="N762" s="28"/>
      <c r="O762" s="27"/>
    </row>
    <row r="763" spans="1:15" hidden="1" x14ac:dyDescent="0.25">
      <c r="A763" s="27"/>
      <c r="B763" s="27"/>
      <c r="C763" s="27"/>
      <c r="D763" s="27"/>
      <c r="E763" s="27" t="e">
        <f>VLOOKUP(D763,Basis!F:G,2,0)</f>
        <v>#N/A</v>
      </c>
      <c r="F763" s="27"/>
      <c r="G763" s="27"/>
      <c r="H763" s="27"/>
      <c r="I763" s="27"/>
      <c r="J763" s="28">
        <f t="shared" si="19"/>
        <v>0</v>
      </c>
      <c r="K763" s="28"/>
      <c r="L763" s="28"/>
      <c r="M763" s="28"/>
      <c r="N763" s="28"/>
      <c r="O763" s="27"/>
    </row>
    <row r="764" spans="1:15" hidden="1" x14ac:dyDescent="0.25">
      <c r="A764" s="27"/>
      <c r="B764" s="27"/>
      <c r="C764" s="27"/>
      <c r="D764" s="27"/>
      <c r="E764" s="27" t="e">
        <f>VLOOKUP(D764,Basis!F:G,2,0)</f>
        <v>#N/A</v>
      </c>
      <c r="F764" s="27"/>
      <c r="G764" s="27"/>
      <c r="H764" s="27"/>
      <c r="I764" s="27"/>
      <c r="J764" s="28">
        <f t="shared" si="19"/>
        <v>0</v>
      </c>
      <c r="K764" s="28"/>
      <c r="L764" s="28"/>
      <c r="M764" s="28"/>
      <c r="N764" s="28"/>
      <c r="O764" s="27"/>
    </row>
    <row r="765" spans="1:15" hidden="1" x14ac:dyDescent="0.25">
      <c r="A765" s="27"/>
      <c r="B765" s="27"/>
      <c r="C765" s="27"/>
      <c r="D765" s="27"/>
      <c r="E765" s="27" t="e">
        <f>VLOOKUP(D765,Basis!F:G,2,0)</f>
        <v>#N/A</v>
      </c>
      <c r="F765" s="27"/>
      <c r="G765" s="27"/>
      <c r="H765" s="27"/>
      <c r="I765" s="27"/>
      <c r="J765" s="28">
        <f t="shared" si="19"/>
        <v>0</v>
      </c>
      <c r="K765" s="28"/>
      <c r="L765" s="28"/>
      <c r="M765" s="28"/>
      <c r="N765" s="28"/>
      <c r="O765" s="27"/>
    </row>
    <row r="766" spans="1:15" hidden="1" x14ac:dyDescent="0.25">
      <c r="A766" s="27"/>
      <c r="B766" s="27"/>
      <c r="C766" s="27"/>
      <c r="D766" s="27"/>
      <c r="E766" s="27" t="e">
        <f>VLOOKUP(D766,Basis!F:G,2,0)</f>
        <v>#N/A</v>
      </c>
      <c r="F766" s="27"/>
      <c r="G766" s="27"/>
      <c r="H766" s="27"/>
      <c r="I766" s="27"/>
      <c r="J766" s="28">
        <f t="shared" si="19"/>
        <v>0</v>
      </c>
      <c r="K766" s="28"/>
      <c r="L766" s="28"/>
      <c r="M766" s="28"/>
      <c r="N766" s="28"/>
      <c r="O766" s="27"/>
    </row>
    <row r="767" spans="1:15" hidden="1" x14ac:dyDescent="0.25">
      <c r="A767" s="27"/>
      <c r="B767" s="27"/>
      <c r="C767" s="27"/>
      <c r="D767" s="27"/>
      <c r="E767" s="27" t="e">
        <f>VLOOKUP(D767,Basis!F:G,2,0)</f>
        <v>#N/A</v>
      </c>
      <c r="F767" s="27"/>
      <c r="G767" s="27"/>
      <c r="H767" s="27"/>
      <c r="I767" s="27"/>
      <c r="J767" s="28">
        <f t="shared" si="19"/>
        <v>0</v>
      </c>
      <c r="K767" s="28"/>
      <c r="L767" s="28"/>
      <c r="M767" s="28"/>
      <c r="N767" s="28"/>
      <c r="O767" s="27"/>
    </row>
    <row r="768" spans="1:15" hidden="1" x14ac:dyDescent="0.25">
      <c r="A768" s="27"/>
      <c r="B768" s="27"/>
      <c r="C768" s="27"/>
      <c r="D768" s="27"/>
      <c r="E768" s="27" t="e">
        <f>VLOOKUP(D768,Basis!F:G,2,0)</f>
        <v>#N/A</v>
      </c>
      <c r="F768" s="27"/>
      <c r="G768" s="27"/>
      <c r="H768" s="27"/>
      <c r="I768" s="27"/>
      <c r="J768" s="28">
        <f t="shared" si="19"/>
        <v>0</v>
      </c>
      <c r="K768" s="28"/>
      <c r="L768" s="28"/>
      <c r="M768" s="28"/>
      <c r="N768" s="28"/>
      <c r="O768" s="27"/>
    </row>
    <row r="769" spans="1:15" hidden="1" x14ac:dyDescent="0.25">
      <c r="A769" s="27"/>
      <c r="B769" s="27"/>
      <c r="C769" s="27"/>
      <c r="D769" s="27"/>
      <c r="E769" s="27" t="e">
        <f>VLOOKUP(D769,Basis!F:G,2,0)</f>
        <v>#N/A</v>
      </c>
      <c r="F769" s="27"/>
      <c r="G769" s="27"/>
      <c r="H769" s="27"/>
      <c r="I769" s="27"/>
      <c r="J769" s="28">
        <f t="shared" si="19"/>
        <v>0</v>
      </c>
      <c r="K769" s="28"/>
      <c r="L769" s="28"/>
      <c r="M769" s="28"/>
      <c r="N769" s="28"/>
      <c r="O769" s="27"/>
    </row>
    <row r="770" spans="1:15" hidden="1" x14ac:dyDescent="0.25">
      <c r="A770" s="27"/>
      <c r="B770" s="27"/>
      <c r="C770" s="27"/>
      <c r="D770" s="27"/>
      <c r="E770" s="27" t="e">
        <f>VLOOKUP(D770,Basis!F:G,2,0)</f>
        <v>#N/A</v>
      </c>
      <c r="F770" s="27"/>
      <c r="G770" s="27"/>
      <c r="H770" s="27"/>
      <c r="I770" s="27"/>
      <c r="J770" s="28">
        <f t="shared" si="19"/>
        <v>0</v>
      </c>
      <c r="K770" s="28"/>
      <c r="L770" s="28"/>
      <c r="M770" s="28"/>
      <c r="N770" s="28"/>
      <c r="O770" s="27"/>
    </row>
    <row r="771" spans="1:15" hidden="1" x14ac:dyDescent="0.25">
      <c r="A771" s="27"/>
      <c r="B771" s="27"/>
      <c r="C771" s="27"/>
      <c r="D771" s="27"/>
      <c r="E771" s="27" t="e">
        <f>VLOOKUP(D771,Basis!F:G,2,0)</f>
        <v>#N/A</v>
      </c>
      <c r="F771" s="27"/>
      <c r="G771" s="27"/>
      <c r="H771" s="27"/>
      <c r="I771" s="27"/>
      <c r="J771" s="28">
        <f t="shared" si="19"/>
        <v>0</v>
      </c>
      <c r="K771" s="28"/>
      <c r="L771" s="28"/>
      <c r="M771" s="28"/>
      <c r="N771" s="28"/>
      <c r="O771" s="27"/>
    </row>
    <row r="772" spans="1:15" hidden="1" x14ac:dyDescent="0.25">
      <c r="A772" s="27"/>
      <c r="B772" s="27"/>
      <c r="C772" s="27"/>
      <c r="D772" s="27"/>
      <c r="E772" s="27" t="e">
        <f>VLOOKUP(D772,Basis!F:G,2,0)</f>
        <v>#N/A</v>
      </c>
      <c r="F772" s="27"/>
      <c r="G772" s="27"/>
      <c r="H772" s="27"/>
      <c r="I772" s="27"/>
      <c r="J772" s="28">
        <f t="shared" si="19"/>
        <v>0</v>
      </c>
      <c r="K772" s="28"/>
      <c r="L772" s="28"/>
      <c r="M772" s="28"/>
      <c r="N772" s="28"/>
      <c r="O772" s="27"/>
    </row>
    <row r="773" spans="1:15" hidden="1" x14ac:dyDescent="0.25">
      <c r="A773" s="27"/>
      <c r="B773" s="27"/>
      <c r="C773" s="27"/>
      <c r="D773" s="27"/>
      <c r="E773" s="27" t="e">
        <f>VLOOKUP(D773,Basis!F:G,2,0)</f>
        <v>#N/A</v>
      </c>
      <c r="F773" s="27"/>
      <c r="G773" s="27"/>
      <c r="H773" s="27"/>
      <c r="I773" s="27"/>
      <c r="J773" s="28">
        <f t="shared" si="19"/>
        <v>0</v>
      </c>
      <c r="K773" s="28"/>
      <c r="L773" s="28"/>
      <c r="M773" s="28"/>
      <c r="N773" s="28"/>
      <c r="O773" s="27"/>
    </row>
    <row r="774" spans="1:15" hidden="1" x14ac:dyDescent="0.25">
      <c r="A774" s="27"/>
      <c r="B774" s="27"/>
      <c r="C774" s="27"/>
      <c r="D774" s="27"/>
      <c r="E774" s="27" t="e">
        <f>VLOOKUP(D774,Basis!F:G,2,0)</f>
        <v>#N/A</v>
      </c>
      <c r="F774" s="27"/>
      <c r="G774" s="27"/>
      <c r="H774" s="27"/>
      <c r="I774" s="27"/>
      <c r="J774" s="28">
        <f t="shared" si="19"/>
        <v>0</v>
      </c>
      <c r="K774" s="28"/>
      <c r="L774" s="28"/>
      <c r="M774" s="28"/>
      <c r="N774" s="28"/>
      <c r="O774" s="27"/>
    </row>
    <row r="775" spans="1:15" hidden="1" x14ac:dyDescent="0.25">
      <c r="A775" s="27"/>
      <c r="B775" s="27"/>
      <c r="C775" s="27"/>
      <c r="D775" s="27"/>
      <c r="E775" s="27" t="e">
        <f>VLOOKUP(D775,Basis!F:G,2,0)</f>
        <v>#N/A</v>
      </c>
      <c r="F775" s="27"/>
      <c r="G775" s="27"/>
      <c r="H775" s="27"/>
      <c r="I775" s="27"/>
      <c r="J775" s="28">
        <f t="shared" si="19"/>
        <v>0</v>
      </c>
      <c r="K775" s="28"/>
      <c r="L775" s="28"/>
      <c r="M775" s="28"/>
      <c r="N775" s="28"/>
      <c r="O775" s="27"/>
    </row>
    <row r="776" spans="1:15" hidden="1" x14ac:dyDescent="0.25">
      <c r="A776" s="27"/>
      <c r="B776" s="27"/>
      <c r="C776" s="27"/>
      <c r="D776" s="27"/>
      <c r="E776" s="27" t="e">
        <f>VLOOKUP(D776,Basis!F:G,2,0)</f>
        <v>#N/A</v>
      </c>
      <c r="F776" s="27"/>
      <c r="G776" s="27"/>
      <c r="H776" s="27"/>
      <c r="I776" s="27"/>
      <c r="J776" s="28">
        <f t="shared" si="19"/>
        <v>0</v>
      </c>
      <c r="K776" s="28"/>
      <c r="L776" s="28"/>
      <c r="M776" s="28"/>
      <c r="N776" s="28"/>
      <c r="O776" s="27"/>
    </row>
    <row r="777" spans="1:15" hidden="1" x14ac:dyDescent="0.25">
      <c r="A777" s="27"/>
      <c r="B777" s="27"/>
      <c r="C777" s="27"/>
      <c r="D777" s="27"/>
      <c r="E777" s="27" t="e">
        <f>VLOOKUP(D777,Basis!F:G,2,0)</f>
        <v>#N/A</v>
      </c>
      <c r="F777" s="27"/>
      <c r="G777" s="27"/>
      <c r="H777" s="27"/>
      <c r="I777" s="27"/>
      <c r="J777" s="28">
        <f t="shared" si="19"/>
        <v>0</v>
      </c>
      <c r="K777" s="28"/>
      <c r="L777" s="28"/>
      <c r="M777" s="28"/>
      <c r="N777" s="28"/>
      <c r="O777" s="27"/>
    </row>
    <row r="778" spans="1:15" hidden="1" x14ac:dyDescent="0.25">
      <c r="A778" s="27"/>
      <c r="B778" s="27"/>
      <c r="C778" s="27"/>
      <c r="D778" s="27"/>
      <c r="E778" s="27" t="e">
        <f>VLOOKUP(D778,Basis!F:G,2,0)</f>
        <v>#N/A</v>
      </c>
      <c r="F778" s="27"/>
      <c r="G778" s="27"/>
      <c r="H778" s="27"/>
      <c r="I778" s="27"/>
      <c r="J778" s="28">
        <f t="shared" si="19"/>
        <v>0</v>
      </c>
      <c r="K778" s="28"/>
      <c r="L778" s="28"/>
      <c r="M778" s="28"/>
      <c r="N778" s="28"/>
      <c r="O778" s="27"/>
    </row>
    <row r="779" spans="1:15" hidden="1" x14ac:dyDescent="0.25">
      <c r="A779" s="27"/>
      <c r="B779" s="27"/>
      <c r="C779" s="27"/>
      <c r="D779" s="27"/>
      <c r="E779" s="27" t="e">
        <f>VLOOKUP(D779,Basis!F:G,2,0)</f>
        <v>#N/A</v>
      </c>
      <c r="F779" s="27"/>
      <c r="G779" s="27"/>
      <c r="H779" s="27"/>
      <c r="I779" s="27"/>
      <c r="J779" s="28">
        <f t="shared" si="19"/>
        <v>0</v>
      </c>
      <c r="K779" s="28"/>
      <c r="L779" s="28"/>
      <c r="M779" s="28"/>
      <c r="N779" s="28"/>
      <c r="O779" s="27"/>
    </row>
    <row r="780" spans="1:15" hidden="1" x14ac:dyDescent="0.25">
      <c r="A780" s="27"/>
      <c r="B780" s="27"/>
      <c r="C780" s="27"/>
      <c r="D780" s="27"/>
      <c r="E780" s="27" t="e">
        <f>VLOOKUP(D780,Basis!F:G,2,0)</f>
        <v>#N/A</v>
      </c>
      <c r="F780" s="27"/>
      <c r="G780" s="27"/>
      <c r="H780" s="27"/>
      <c r="I780" s="27"/>
      <c r="J780" s="28">
        <f t="shared" si="19"/>
        <v>0</v>
      </c>
      <c r="K780" s="28"/>
      <c r="L780" s="28"/>
      <c r="M780" s="28"/>
      <c r="N780" s="28"/>
      <c r="O780" s="27"/>
    </row>
    <row r="781" spans="1:15" hidden="1" x14ac:dyDescent="0.25">
      <c r="A781" s="27"/>
      <c r="B781" s="27"/>
      <c r="C781" s="27"/>
      <c r="D781" s="27"/>
      <c r="E781" s="27" t="e">
        <f>VLOOKUP(D781,Basis!F:G,2,0)</f>
        <v>#N/A</v>
      </c>
      <c r="F781" s="27"/>
      <c r="G781" s="27"/>
      <c r="H781" s="27"/>
      <c r="I781" s="27"/>
      <c r="J781" s="28">
        <f t="shared" ref="J781:J844" si="20">H781-I781</f>
        <v>0</v>
      </c>
      <c r="K781" s="28"/>
      <c r="L781" s="28"/>
      <c r="M781" s="28"/>
      <c r="N781" s="28"/>
      <c r="O781" s="27"/>
    </row>
    <row r="782" spans="1:15" hidden="1" x14ac:dyDescent="0.25">
      <c r="A782" s="27"/>
      <c r="B782" s="27"/>
      <c r="C782" s="27"/>
      <c r="D782" s="27"/>
      <c r="E782" s="27" t="e">
        <f>VLOOKUP(D782,Basis!F:G,2,0)</f>
        <v>#N/A</v>
      </c>
      <c r="F782" s="27"/>
      <c r="G782" s="27"/>
      <c r="H782" s="27"/>
      <c r="I782" s="27"/>
      <c r="J782" s="28">
        <f t="shared" si="20"/>
        <v>0</v>
      </c>
      <c r="K782" s="28"/>
      <c r="L782" s="28"/>
      <c r="M782" s="28"/>
      <c r="N782" s="28"/>
      <c r="O782" s="27"/>
    </row>
    <row r="783" spans="1:15" hidden="1" x14ac:dyDescent="0.25">
      <c r="A783" s="27"/>
      <c r="B783" s="27"/>
      <c r="C783" s="27"/>
      <c r="D783" s="27"/>
      <c r="E783" s="27" t="e">
        <f>VLOOKUP(D783,Basis!F:G,2,0)</f>
        <v>#N/A</v>
      </c>
      <c r="F783" s="27"/>
      <c r="G783" s="27"/>
      <c r="H783" s="27"/>
      <c r="I783" s="27"/>
      <c r="J783" s="28">
        <f t="shared" si="20"/>
        <v>0</v>
      </c>
      <c r="K783" s="28"/>
      <c r="L783" s="28"/>
      <c r="M783" s="28"/>
      <c r="N783" s="28"/>
      <c r="O783" s="27"/>
    </row>
    <row r="784" spans="1:15" hidden="1" x14ac:dyDescent="0.25">
      <c r="A784" s="27"/>
      <c r="B784" s="27"/>
      <c r="C784" s="27"/>
      <c r="D784" s="27"/>
      <c r="E784" s="27" t="e">
        <f>VLOOKUP(D784,Basis!F:G,2,0)</f>
        <v>#N/A</v>
      </c>
      <c r="F784" s="27"/>
      <c r="G784" s="27"/>
      <c r="H784" s="27"/>
      <c r="I784" s="27"/>
      <c r="J784" s="28">
        <f t="shared" si="20"/>
        <v>0</v>
      </c>
      <c r="K784" s="28"/>
      <c r="L784" s="28"/>
      <c r="M784" s="28"/>
      <c r="N784" s="28"/>
      <c r="O784" s="27"/>
    </row>
    <row r="785" spans="1:15" hidden="1" x14ac:dyDescent="0.25">
      <c r="A785" s="27"/>
      <c r="B785" s="27"/>
      <c r="C785" s="27"/>
      <c r="D785" s="27"/>
      <c r="E785" s="27" t="e">
        <f>VLOOKUP(D785,Basis!F:G,2,0)</f>
        <v>#N/A</v>
      </c>
      <c r="F785" s="27"/>
      <c r="G785" s="27"/>
      <c r="H785" s="27"/>
      <c r="I785" s="27"/>
      <c r="J785" s="28">
        <f t="shared" si="20"/>
        <v>0</v>
      </c>
      <c r="K785" s="28"/>
      <c r="L785" s="28"/>
      <c r="M785" s="28"/>
      <c r="N785" s="28"/>
      <c r="O785" s="27"/>
    </row>
    <row r="786" spans="1:15" hidden="1" x14ac:dyDescent="0.25">
      <c r="A786" s="27"/>
      <c r="B786" s="27"/>
      <c r="C786" s="27"/>
      <c r="D786" s="27"/>
      <c r="E786" s="27" t="e">
        <f>VLOOKUP(D786,Basis!F:G,2,0)</f>
        <v>#N/A</v>
      </c>
      <c r="F786" s="27"/>
      <c r="G786" s="27"/>
      <c r="H786" s="27"/>
      <c r="I786" s="27"/>
      <c r="J786" s="28">
        <f t="shared" si="20"/>
        <v>0</v>
      </c>
      <c r="K786" s="28"/>
      <c r="L786" s="28"/>
      <c r="M786" s="28"/>
      <c r="N786" s="28"/>
      <c r="O786" s="27"/>
    </row>
    <row r="787" spans="1:15" hidden="1" x14ac:dyDescent="0.25">
      <c r="A787" s="27"/>
      <c r="B787" s="27"/>
      <c r="C787" s="27"/>
      <c r="D787" s="27"/>
      <c r="E787" s="27" t="e">
        <f>VLOOKUP(D787,Basis!F:G,2,0)</f>
        <v>#N/A</v>
      </c>
      <c r="F787" s="27"/>
      <c r="G787" s="27"/>
      <c r="H787" s="27"/>
      <c r="I787" s="27"/>
      <c r="J787" s="28">
        <f t="shared" si="20"/>
        <v>0</v>
      </c>
      <c r="K787" s="28"/>
      <c r="L787" s="28"/>
      <c r="M787" s="28"/>
      <c r="N787" s="28"/>
      <c r="O787" s="27"/>
    </row>
    <row r="788" spans="1:15" hidden="1" x14ac:dyDescent="0.25">
      <c r="A788" s="27"/>
      <c r="B788" s="27"/>
      <c r="C788" s="27"/>
      <c r="D788" s="27"/>
      <c r="E788" s="27" t="e">
        <f>VLOOKUP(D788,Basis!F:G,2,0)</f>
        <v>#N/A</v>
      </c>
      <c r="F788" s="27"/>
      <c r="G788" s="27"/>
      <c r="H788" s="27"/>
      <c r="I788" s="27"/>
      <c r="J788" s="28">
        <f t="shared" si="20"/>
        <v>0</v>
      </c>
      <c r="K788" s="28"/>
      <c r="L788" s="28"/>
      <c r="M788" s="28"/>
      <c r="N788" s="28"/>
      <c r="O788" s="27"/>
    </row>
    <row r="789" spans="1:15" hidden="1" x14ac:dyDescent="0.25">
      <c r="A789" s="27"/>
      <c r="B789" s="27"/>
      <c r="C789" s="27"/>
      <c r="D789" s="27"/>
      <c r="E789" s="27" t="e">
        <f>VLOOKUP(D789,Basis!F:G,2,0)</f>
        <v>#N/A</v>
      </c>
      <c r="F789" s="27"/>
      <c r="G789" s="27"/>
      <c r="H789" s="27"/>
      <c r="I789" s="27"/>
      <c r="J789" s="28">
        <f t="shared" si="20"/>
        <v>0</v>
      </c>
      <c r="K789" s="28"/>
      <c r="L789" s="28"/>
      <c r="M789" s="28"/>
      <c r="N789" s="28"/>
      <c r="O789" s="27"/>
    </row>
    <row r="790" spans="1:15" hidden="1" x14ac:dyDescent="0.25">
      <c r="A790" s="27"/>
      <c r="B790" s="27"/>
      <c r="C790" s="27"/>
      <c r="D790" s="27"/>
      <c r="E790" s="27" t="e">
        <f>VLOOKUP(D790,Basis!F:G,2,0)</f>
        <v>#N/A</v>
      </c>
      <c r="F790" s="27"/>
      <c r="G790" s="27"/>
      <c r="H790" s="27"/>
      <c r="I790" s="27"/>
      <c r="J790" s="28">
        <f t="shared" si="20"/>
        <v>0</v>
      </c>
      <c r="K790" s="28"/>
      <c r="L790" s="28"/>
      <c r="M790" s="28"/>
      <c r="N790" s="28"/>
      <c r="O790" s="27"/>
    </row>
    <row r="791" spans="1:15" hidden="1" x14ac:dyDescent="0.25">
      <c r="A791" s="27"/>
      <c r="B791" s="27"/>
      <c r="C791" s="27"/>
      <c r="D791" s="27"/>
      <c r="E791" s="27" t="e">
        <f>VLOOKUP(D791,Basis!F:G,2,0)</f>
        <v>#N/A</v>
      </c>
      <c r="F791" s="27"/>
      <c r="G791" s="27"/>
      <c r="H791" s="27"/>
      <c r="I791" s="27"/>
      <c r="J791" s="28">
        <f t="shared" si="20"/>
        <v>0</v>
      </c>
      <c r="K791" s="28"/>
      <c r="L791" s="28"/>
      <c r="M791" s="28"/>
      <c r="N791" s="28"/>
      <c r="O791" s="27"/>
    </row>
    <row r="792" spans="1:15" hidden="1" x14ac:dyDescent="0.25">
      <c r="A792" s="27"/>
      <c r="B792" s="27"/>
      <c r="C792" s="27"/>
      <c r="D792" s="27"/>
      <c r="E792" s="27" t="e">
        <f>VLOOKUP(D792,Basis!F:G,2,0)</f>
        <v>#N/A</v>
      </c>
      <c r="F792" s="27"/>
      <c r="G792" s="27"/>
      <c r="H792" s="27"/>
      <c r="I792" s="27"/>
      <c r="J792" s="28">
        <f t="shared" si="20"/>
        <v>0</v>
      </c>
      <c r="K792" s="28"/>
      <c r="L792" s="28"/>
      <c r="M792" s="28"/>
      <c r="N792" s="28"/>
      <c r="O792" s="27"/>
    </row>
    <row r="793" spans="1:15" hidden="1" x14ac:dyDescent="0.25">
      <c r="A793" s="27"/>
      <c r="B793" s="27"/>
      <c r="C793" s="27"/>
      <c r="D793" s="27"/>
      <c r="E793" s="27" t="e">
        <f>VLOOKUP(D793,Basis!F:G,2,0)</f>
        <v>#N/A</v>
      </c>
      <c r="F793" s="27"/>
      <c r="G793" s="27"/>
      <c r="H793" s="27"/>
      <c r="I793" s="27"/>
      <c r="J793" s="28">
        <f t="shared" si="20"/>
        <v>0</v>
      </c>
      <c r="K793" s="28"/>
      <c r="L793" s="28"/>
      <c r="M793" s="28"/>
      <c r="N793" s="28"/>
      <c r="O793" s="27"/>
    </row>
    <row r="794" spans="1:15" hidden="1" x14ac:dyDescent="0.25">
      <c r="A794" s="27"/>
      <c r="B794" s="27"/>
      <c r="C794" s="27"/>
      <c r="D794" s="27"/>
      <c r="E794" s="27" t="e">
        <f>VLOOKUP(D794,Basis!F:G,2,0)</f>
        <v>#N/A</v>
      </c>
      <c r="F794" s="27"/>
      <c r="G794" s="27"/>
      <c r="H794" s="27"/>
      <c r="I794" s="27"/>
      <c r="J794" s="28">
        <f t="shared" si="20"/>
        <v>0</v>
      </c>
      <c r="K794" s="28"/>
      <c r="L794" s="28"/>
      <c r="M794" s="28"/>
      <c r="N794" s="28"/>
      <c r="O794" s="27"/>
    </row>
    <row r="795" spans="1:15" hidden="1" x14ac:dyDescent="0.25">
      <c r="A795" s="27"/>
      <c r="B795" s="27"/>
      <c r="C795" s="27"/>
      <c r="D795" s="27"/>
      <c r="E795" s="27" t="e">
        <f>VLOOKUP(D795,Basis!F:G,2,0)</f>
        <v>#N/A</v>
      </c>
      <c r="F795" s="27"/>
      <c r="G795" s="27"/>
      <c r="H795" s="27"/>
      <c r="I795" s="27"/>
      <c r="J795" s="28">
        <f t="shared" si="20"/>
        <v>0</v>
      </c>
      <c r="K795" s="28"/>
      <c r="L795" s="28"/>
      <c r="M795" s="28"/>
      <c r="N795" s="28"/>
      <c r="O795" s="27"/>
    </row>
    <row r="796" spans="1:15" hidden="1" x14ac:dyDescent="0.25">
      <c r="A796" s="27"/>
      <c r="B796" s="27"/>
      <c r="C796" s="27"/>
      <c r="D796" s="27"/>
      <c r="E796" s="27" t="e">
        <f>VLOOKUP(D796,Basis!F:G,2,0)</f>
        <v>#N/A</v>
      </c>
      <c r="F796" s="27"/>
      <c r="G796" s="27"/>
      <c r="H796" s="27"/>
      <c r="I796" s="27"/>
      <c r="J796" s="28">
        <f t="shared" si="20"/>
        <v>0</v>
      </c>
      <c r="K796" s="28"/>
      <c r="L796" s="28"/>
      <c r="M796" s="28"/>
      <c r="N796" s="28"/>
      <c r="O796" s="27"/>
    </row>
    <row r="797" spans="1:15" hidden="1" x14ac:dyDescent="0.25">
      <c r="A797" s="27"/>
      <c r="B797" s="27"/>
      <c r="C797" s="27"/>
      <c r="D797" s="27"/>
      <c r="E797" s="27" t="e">
        <f>VLOOKUP(D797,Basis!F:G,2,0)</f>
        <v>#N/A</v>
      </c>
      <c r="F797" s="27"/>
      <c r="G797" s="27"/>
      <c r="H797" s="27"/>
      <c r="I797" s="27"/>
      <c r="J797" s="28">
        <f t="shared" si="20"/>
        <v>0</v>
      </c>
      <c r="K797" s="28"/>
      <c r="L797" s="28"/>
      <c r="M797" s="28"/>
      <c r="N797" s="28"/>
      <c r="O797" s="27"/>
    </row>
    <row r="798" spans="1:15" hidden="1" x14ac:dyDescent="0.25">
      <c r="A798" s="27"/>
      <c r="B798" s="27"/>
      <c r="C798" s="27"/>
      <c r="D798" s="27"/>
      <c r="E798" s="27" t="e">
        <f>VLOOKUP(D798,Basis!F:G,2,0)</f>
        <v>#N/A</v>
      </c>
      <c r="F798" s="27"/>
      <c r="G798" s="27"/>
      <c r="H798" s="27"/>
      <c r="I798" s="27"/>
      <c r="J798" s="28">
        <f t="shared" si="20"/>
        <v>0</v>
      </c>
      <c r="K798" s="28"/>
      <c r="L798" s="28"/>
      <c r="M798" s="28"/>
      <c r="N798" s="28"/>
      <c r="O798" s="27"/>
    </row>
    <row r="799" spans="1:15" hidden="1" x14ac:dyDescent="0.25">
      <c r="A799" s="27"/>
      <c r="B799" s="27"/>
      <c r="C799" s="27"/>
      <c r="D799" s="27"/>
      <c r="E799" s="27" t="e">
        <f>VLOOKUP(D799,Basis!F:G,2,0)</f>
        <v>#N/A</v>
      </c>
      <c r="F799" s="27"/>
      <c r="G799" s="27"/>
      <c r="H799" s="27"/>
      <c r="I799" s="27"/>
      <c r="J799" s="28">
        <f t="shared" si="20"/>
        <v>0</v>
      </c>
      <c r="K799" s="28"/>
      <c r="L799" s="28"/>
      <c r="M799" s="28"/>
      <c r="N799" s="28"/>
      <c r="O799" s="27"/>
    </row>
    <row r="800" spans="1:15" hidden="1" x14ac:dyDescent="0.25">
      <c r="A800" s="27"/>
      <c r="B800" s="27"/>
      <c r="C800" s="27"/>
      <c r="D800" s="27"/>
      <c r="E800" s="27" t="e">
        <f>VLOOKUP(D800,Basis!F:G,2,0)</f>
        <v>#N/A</v>
      </c>
      <c r="F800" s="27"/>
      <c r="G800" s="27"/>
      <c r="H800" s="27"/>
      <c r="I800" s="27"/>
      <c r="J800" s="28">
        <f t="shared" si="20"/>
        <v>0</v>
      </c>
      <c r="K800" s="28"/>
      <c r="L800" s="28"/>
      <c r="M800" s="28"/>
      <c r="N800" s="28"/>
      <c r="O800" s="27"/>
    </row>
    <row r="801" spans="1:15" hidden="1" x14ac:dyDescent="0.25">
      <c r="A801" s="27"/>
      <c r="B801" s="27"/>
      <c r="C801" s="27"/>
      <c r="D801" s="27"/>
      <c r="E801" s="27" t="e">
        <f>VLOOKUP(D801,Basis!F:G,2,0)</f>
        <v>#N/A</v>
      </c>
      <c r="F801" s="27"/>
      <c r="G801" s="27"/>
      <c r="H801" s="27"/>
      <c r="I801" s="27"/>
      <c r="J801" s="28">
        <f t="shared" si="20"/>
        <v>0</v>
      </c>
      <c r="K801" s="28"/>
      <c r="L801" s="28"/>
      <c r="M801" s="28"/>
      <c r="N801" s="28"/>
      <c r="O801" s="27"/>
    </row>
    <row r="802" spans="1:15" hidden="1" x14ac:dyDescent="0.25">
      <c r="A802" s="27"/>
      <c r="B802" s="27"/>
      <c r="C802" s="27"/>
      <c r="D802" s="27"/>
      <c r="E802" s="27" t="e">
        <f>VLOOKUP(D802,Basis!F:G,2,0)</f>
        <v>#N/A</v>
      </c>
      <c r="F802" s="27"/>
      <c r="G802" s="27"/>
      <c r="H802" s="27"/>
      <c r="I802" s="27"/>
      <c r="J802" s="28">
        <f t="shared" si="20"/>
        <v>0</v>
      </c>
      <c r="K802" s="28"/>
      <c r="L802" s="28"/>
      <c r="M802" s="28"/>
      <c r="N802" s="28"/>
      <c r="O802" s="27"/>
    </row>
    <row r="803" spans="1:15" hidden="1" x14ac:dyDescent="0.25">
      <c r="A803" s="27"/>
      <c r="B803" s="27"/>
      <c r="C803" s="27"/>
      <c r="D803" s="27"/>
      <c r="E803" s="27" t="e">
        <f>VLOOKUP(D803,Basis!F:G,2,0)</f>
        <v>#N/A</v>
      </c>
      <c r="F803" s="27"/>
      <c r="G803" s="27"/>
      <c r="H803" s="27"/>
      <c r="I803" s="27"/>
      <c r="J803" s="28">
        <f t="shared" si="20"/>
        <v>0</v>
      </c>
      <c r="K803" s="28"/>
      <c r="L803" s="28"/>
      <c r="M803" s="28"/>
      <c r="N803" s="28"/>
      <c r="O803" s="27"/>
    </row>
    <row r="804" spans="1:15" hidden="1" x14ac:dyDescent="0.25">
      <c r="A804" s="27"/>
      <c r="B804" s="27"/>
      <c r="C804" s="27"/>
      <c r="D804" s="27"/>
      <c r="E804" s="27" t="e">
        <f>VLOOKUP(D804,Basis!F:G,2,0)</f>
        <v>#N/A</v>
      </c>
      <c r="F804" s="27"/>
      <c r="G804" s="27"/>
      <c r="H804" s="27"/>
      <c r="I804" s="27"/>
      <c r="J804" s="28">
        <f t="shared" si="20"/>
        <v>0</v>
      </c>
      <c r="K804" s="28"/>
      <c r="L804" s="28"/>
      <c r="M804" s="28"/>
      <c r="N804" s="28"/>
      <c r="O804" s="27"/>
    </row>
    <row r="805" spans="1:15" hidden="1" x14ac:dyDescent="0.25">
      <c r="A805" s="27"/>
      <c r="B805" s="27"/>
      <c r="C805" s="27"/>
      <c r="D805" s="27"/>
      <c r="E805" s="27" t="e">
        <f>VLOOKUP(D805,Basis!F:G,2,0)</f>
        <v>#N/A</v>
      </c>
      <c r="F805" s="27"/>
      <c r="G805" s="27"/>
      <c r="H805" s="27"/>
      <c r="I805" s="27"/>
      <c r="J805" s="28">
        <f t="shared" si="20"/>
        <v>0</v>
      </c>
      <c r="K805" s="28"/>
      <c r="L805" s="28"/>
      <c r="M805" s="28"/>
      <c r="N805" s="28"/>
      <c r="O805" s="27"/>
    </row>
    <row r="806" spans="1:15" hidden="1" x14ac:dyDescent="0.25">
      <c r="A806" s="27"/>
      <c r="B806" s="27"/>
      <c r="C806" s="27"/>
      <c r="D806" s="27"/>
      <c r="E806" s="27" t="e">
        <f>VLOOKUP(D806,Basis!F:G,2,0)</f>
        <v>#N/A</v>
      </c>
      <c r="F806" s="27"/>
      <c r="G806" s="27"/>
      <c r="H806" s="27"/>
      <c r="I806" s="27"/>
      <c r="J806" s="28">
        <f t="shared" si="20"/>
        <v>0</v>
      </c>
      <c r="K806" s="28"/>
      <c r="L806" s="28"/>
      <c r="M806" s="28"/>
      <c r="N806" s="28"/>
      <c r="O806" s="27"/>
    </row>
    <row r="807" spans="1:15" hidden="1" x14ac:dyDescent="0.25">
      <c r="A807" s="27"/>
      <c r="B807" s="27"/>
      <c r="C807" s="27"/>
      <c r="D807" s="27"/>
      <c r="E807" s="27" t="e">
        <f>VLOOKUP(D807,Basis!F:G,2,0)</f>
        <v>#N/A</v>
      </c>
      <c r="F807" s="27"/>
      <c r="G807" s="27"/>
      <c r="H807" s="27"/>
      <c r="I807" s="27"/>
      <c r="J807" s="28">
        <f t="shared" si="20"/>
        <v>0</v>
      </c>
      <c r="K807" s="28"/>
      <c r="L807" s="28"/>
      <c r="M807" s="28"/>
      <c r="N807" s="28"/>
      <c r="O807" s="27"/>
    </row>
    <row r="808" spans="1:15" hidden="1" x14ac:dyDescent="0.25">
      <c r="A808" s="27"/>
      <c r="B808" s="27"/>
      <c r="C808" s="27"/>
      <c r="D808" s="27"/>
      <c r="E808" s="27" t="e">
        <f>VLOOKUP(D808,Basis!F:G,2,0)</f>
        <v>#N/A</v>
      </c>
      <c r="F808" s="27"/>
      <c r="G808" s="27"/>
      <c r="H808" s="27"/>
      <c r="I808" s="27"/>
      <c r="J808" s="28">
        <f t="shared" si="20"/>
        <v>0</v>
      </c>
      <c r="K808" s="28"/>
      <c r="L808" s="28"/>
      <c r="M808" s="28"/>
      <c r="N808" s="28"/>
      <c r="O808" s="27"/>
    </row>
    <row r="809" spans="1:15" hidden="1" x14ac:dyDescent="0.25">
      <c r="A809" s="27"/>
      <c r="B809" s="27"/>
      <c r="C809" s="27"/>
      <c r="D809" s="27"/>
      <c r="E809" s="27" t="e">
        <f>VLOOKUP(D809,Basis!F:G,2,0)</f>
        <v>#N/A</v>
      </c>
      <c r="F809" s="27"/>
      <c r="G809" s="27"/>
      <c r="H809" s="27"/>
      <c r="I809" s="27"/>
      <c r="J809" s="28">
        <f t="shared" si="20"/>
        <v>0</v>
      </c>
      <c r="K809" s="28"/>
      <c r="L809" s="28"/>
      <c r="M809" s="28"/>
      <c r="N809" s="28"/>
      <c r="O809" s="27"/>
    </row>
    <row r="810" spans="1:15" hidden="1" x14ac:dyDescent="0.25">
      <c r="A810" s="27"/>
      <c r="B810" s="27"/>
      <c r="C810" s="27"/>
      <c r="D810" s="27"/>
      <c r="E810" s="27" t="e">
        <f>VLOOKUP(D810,Basis!F:G,2,0)</f>
        <v>#N/A</v>
      </c>
      <c r="F810" s="27"/>
      <c r="G810" s="27"/>
      <c r="H810" s="27"/>
      <c r="I810" s="27"/>
      <c r="J810" s="28">
        <f t="shared" si="20"/>
        <v>0</v>
      </c>
      <c r="K810" s="28"/>
      <c r="L810" s="28"/>
      <c r="M810" s="28"/>
      <c r="N810" s="28"/>
      <c r="O810" s="27"/>
    </row>
    <row r="811" spans="1:15" hidden="1" x14ac:dyDescent="0.25">
      <c r="A811" s="27"/>
      <c r="B811" s="27"/>
      <c r="C811" s="27"/>
      <c r="D811" s="27"/>
      <c r="E811" s="27" t="e">
        <f>VLOOKUP(D811,Basis!F:G,2,0)</f>
        <v>#N/A</v>
      </c>
      <c r="F811" s="27"/>
      <c r="G811" s="27"/>
      <c r="H811" s="27"/>
      <c r="I811" s="27"/>
      <c r="J811" s="28">
        <f t="shared" si="20"/>
        <v>0</v>
      </c>
      <c r="K811" s="28"/>
      <c r="L811" s="28"/>
      <c r="M811" s="28"/>
      <c r="N811" s="28"/>
      <c r="O811" s="27"/>
    </row>
    <row r="812" spans="1:15" hidden="1" x14ac:dyDescent="0.25">
      <c r="A812" s="27"/>
      <c r="B812" s="27"/>
      <c r="C812" s="27"/>
      <c r="D812" s="27"/>
      <c r="E812" s="27" t="e">
        <f>VLOOKUP(D812,Basis!F:G,2,0)</f>
        <v>#N/A</v>
      </c>
      <c r="F812" s="27"/>
      <c r="G812" s="27"/>
      <c r="H812" s="27"/>
      <c r="I812" s="27"/>
      <c r="J812" s="28">
        <f t="shared" si="20"/>
        <v>0</v>
      </c>
      <c r="K812" s="28"/>
      <c r="L812" s="28"/>
      <c r="M812" s="28"/>
      <c r="N812" s="28"/>
      <c r="O812" s="27"/>
    </row>
    <row r="813" spans="1:15" hidden="1" x14ac:dyDescent="0.25">
      <c r="A813" s="27"/>
      <c r="B813" s="27"/>
      <c r="C813" s="27"/>
      <c r="D813" s="27"/>
      <c r="E813" s="27" t="e">
        <f>VLOOKUP(D813,Basis!F:G,2,0)</f>
        <v>#N/A</v>
      </c>
      <c r="F813" s="27"/>
      <c r="G813" s="27"/>
      <c r="H813" s="27"/>
      <c r="I813" s="27"/>
      <c r="J813" s="28">
        <f t="shared" si="20"/>
        <v>0</v>
      </c>
      <c r="K813" s="28"/>
      <c r="L813" s="28"/>
      <c r="M813" s="28"/>
      <c r="N813" s="28"/>
      <c r="O813" s="27"/>
    </row>
    <row r="814" spans="1:15" hidden="1" x14ac:dyDescent="0.25">
      <c r="A814" s="27"/>
      <c r="B814" s="27"/>
      <c r="C814" s="27"/>
      <c r="D814" s="27"/>
      <c r="E814" s="27" t="e">
        <f>VLOOKUP(D814,Basis!F:G,2,0)</f>
        <v>#N/A</v>
      </c>
      <c r="F814" s="27"/>
      <c r="G814" s="27"/>
      <c r="H814" s="27"/>
      <c r="I814" s="27"/>
      <c r="J814" s="28">
        <f t="shared" si="20"/>
        <v>0</v>
      </c>
      <c r="K814" s="28"/>
      <c r="L814" s="28"/>
      <c r="M814" s="28"/>
      <c r="N814" s="28"/>
      <c r="O814" s="27"/>
    </row>
    <row r="815" spans="1:15" hidden="1" x14ac:dyDescent="0.25">
      <c r="A815" s="27"/>
      <c r="B815" s="27"/>
      <c r="C815" s="27"/>
      <c r="D815" s="27"/>
      <c r="E815" s="27" t="e">
        <f>VLOOKUP(D815,Basis!F:G,2,0)</f>
        <v>#N/A</v>
      </c>
      <c r="F815" s="27"/>
      <c r="G815" s="27"/>
      <c r="H815" s="27"/>
      <c r="I815" s="27"/>
      <c r="J815" s="28">
        <f t="shared" si="20"/>
        <v>0</v>
      </c>
      <c r="K815" s="28"/>
      <c r="L815" s="28"/>
      <c r="M815" s="28"/>
      <c r="N815" s="28"/>
      <c r="O815" s="27"/>
    </row>
    <row r="816" spans="1:15" hidden="1" x14ac:dyDescent="0.25">
      <c r="A816" s="27"/>
      <c r="B816" s="27"/>
      <c r="C816" s="27"/>
      <c r="D816" s="27"/>
      <c r="E816" s="27" t="e">
        <f>VLOOKUP(D816,Basis!F:G,2,0)</f>
        <v>#N/A</v>
      </c>
      <c r="F816" s="27"/>
      <c r="G816" s="27"/>
      <c r="H816" s="27"/>
      <c r="I816" s="27"/>
      <c r="J816" s="28">
        <f t="shared" si="20"/>
        <v>0</v>
      </c>
      <c r="K816" s="28"/>
      <c r="L816" s="28"/>
      <c r="M816" s="28"/>
      <c r="N816" s="28"/>
      <c r="O816" s="27"/>
    </row>
    <row r="817" spans="1:15" hidden="1" x14ac:dyDescent="0.25">
      <c r="A817" s="27"/>
      <c r="B817" s="27"/>
      <c r="C817" s="27"/>
      <c r="D817" s="27"/>
      <c r="E817" s="27" t="e">
        <f>VLOOKUP(D817,Basis!F:G,2,0)</f>
        <v>#N/A</v>
      </c>
      <c r="F817" s="27"/>
      <c r="G817" s="27"/>
      <c r="H817" s="27"/>
      <c r="I817" s="27"/>
      <c r="J817" s="28">
        <f t="shared" si="20"/>
        <v>0</v>
      </c>
      <c r="K817" s="28"/>
      <c r="L817" s="28"/>
      <c r="M817" s="28"/>
      <c r="N817" s="28"/>
      <c r="O817" s="27"/>
    </row>
    <row r="818" spans="1:15" hidden="1" x14ac:dyDescent="0.25">
      <c r="A818" s="27"/>
      <c r="B818" s="27"/>
      <c r="C818" s="27"/>
      <c r="D818" s="27"/>
      <c r="E818" s="27" t="e">
        <f>VLOOKUP(D818,Basis!F:G,2,0)</f>
        <v>#N/A</v>
      </c>
      <c r="F818" s="27"/>
      <c r="G818" s="27"/>
      <c r="H818" s="27"/>
      <c r="I818" s="27"/>
      <c r="J818" s="28">
        <f t="shared" si="20"/>
        <v>0</v>
      </c>
      <c r="K818" s="28"/>
      <c r="L818" s="28"/>
      <c r="M818" s="28"/>
      <c r="N818" s="28"/>
      <c r="O818" s="27"/>
    </row>
    <row r="819" spans="1:15" hidden="1" x14ac:dyDescent="0.25">
      <c r="A819" s="27"/>
      <c r="B819" s="27"/>
      <c r="C819" s="27"/>
      <c r="D819" s="27"/>
      <c r="E819" s="27" t="e">
        <f>VLOOKUP(D819,Basis!F:G,2,0)</f>
        <v>#N/A</v>
      </c>
      <c r="F819" s="27"/>
      <c r="G819" s="27"/>
      <c r="H819" s="27"/>
      <c r="I819" s="27"/>
      <c r="J819" s="28">
        <f t="shared" si="20"/>
        <v>0</v>
      </c>
      <c r="K819" s="28"/>
      <c r="L819" s="28"/>
      <c r="M819" s="28"/>
      <c r="N819" s="28"/>
      <c r="O819" s="27"/>
    </row>
    <row r="820" spans="1:15" hidden="1" x14ac:dyDescent="0.25">
      <c r="A820" s="27"/>
      <c r="B820" s="27"/>
      <c r="C820" s="27"/>
      <c r="D820" s="27"/>
      <c r="E820" s="27" t="e">
        <f>VLOOKUP(D820,Basis!F:G,2,0)</f>
        <v>#N/A</v>
      </c>
      <c r="F820" s="27"/>
      <c r="G820" s="27"/>
      <c r="H820" s="27"/>
      <c r="I820" s="27"/>
      <c r="J820" s="28">
        <f t="shared" si="20"/>
        <v>0</v>
      </c>
      <c r="K820" s="28"/>
      <c r="L820" s="28"/>
      <c r="M820" s="28"/>
      <c r="N820" s="28"/>
      <c r="O820" s="27"/>
    </row>
    <row r="821" spans="1:15" hidden="1" x14ac:dyDescent="0.25">
      <c r="A821" s="27"/>
      <c r="B821" s="27"/>
      <c r="C821" s="27"/>
      <c r="D821" s="27"/>
      <c r="E821" s="27" t="e">
        <f>VLOOKUP(D821,Basis!F:G,2,0)</f>
        <v>#N/A</v>
      </c>
      <c r="F821" s="27"/>
      <c r="G821" s="27"/>
      <c r="H821" s="27"/>
      <c r="I821" s="27"/>
      <c r="J821" s="28">
        <f t="shared" si="20"/>
        <v>0</v>
      </c>
      <c r="K821" s="28"/>
      <c r="L821" s="28"/>
      <c r="M821" s="28"/>
      <c r="N821" s="28"/>
      <c r="O821" s="27"/>
    </row>
    <row r="822" spans="1:15" hidden="1" x14ac:dyDescent="0.25">
      <c r="A822" s="27"/>
      <c r="B822" s="27"/>
      <c r="C822" s="27"/>
      <c r="D822" s="27"/>
      <c r="E822" s="27" t="e">
        <f>VLOOKUP(D822,Basis!F:G,2,0)</f>
        <v>#N/A</v>
      </c>
      <c r="F822" s="27"/>
      <c r="G822" s="27"/>
      <c r="H822" s="27"/>
      <c r="I822" s="27"/>
      <c r="J822" s="28">
        <f t="shared" si="20"/>
        <v>0</v>
      </c>
      <c r="K822" s="28"/>
      <c r="L822" s="28"/>
      <c r="M822" s="28"/>
      <c r="N822" s="28"/>
      <c r="O822" s="27"/>
    </row>
    <row r="823" spans="1:15" hidden="1" x14ac:dyDescent="0.25">
      <c r="A823" s="27"/>
      <c r="B823" s="27"/>
      <c r="C823" s="27"/>
      <c r="D823" s="27"/>
      <c r="E823" s="27" t="e">
        <f>VLOOKUP(D823,Basis!F:G,2,0)</f>
        <v>#N/A</v>
      </c>
      <c r="F823" s="27"/>
      <c r="G823" s="27"/>
      <c r="H823" s="27"/>
      <c r="I823" s="27"/>
      <c r="J823" s="28">
        <f t="shared" si="20"/>
        <v>0</v>
      </c>
      <c r="K823" s="28"/>
      <c r="L823" s="28"/>
      <c r="M823" s="28"/>
      <c r="N823" s="28"/>
      <c r="O823" s="27"/>
    </row>
    <row r="824" spans="1:15" hidden="1" x14ac:dyDescent="0.25">
      <c r="A824" s="27"/>
      <c r="B824" s="27"/>
      <c r="C824" s="27"/>
      <c r="D824" s="27"/>
      <c r="E824" s="27" t="e">
        <f>VLOOKUP(D824,Basis!F:G,2,0)</f>
        <v>#N/A</v>
      </c>
      <c r="F824" s="27"/>
      <c r="G824" s="27"/>
      <c r="H824" s="27"/>
      <c r="I824" s="27"/>
      <c r="J824" s="28">
        <f t="shared" si="20"/>
        <v>0</v>
      </c>
      <c r="K824" s="28"/>
      <c r="L824" s="28"/>
      <c r="M824" s="28"/>
      <c r="N824" s="28"/>
      <c r="O824" s="27"/>
    </row>
    <row r="825" spans="1:15" hidden="1" x14ac:dyDescent="0.25">
      <c r="A825" s="27"/>
      <c r="B825" s="27"/>
      <c r="C825" s="27"/>
      <c r="D825" s="27"/>
      <c r="E825" s="27" t="e">
        <f>VLOOKUP(D825,Basis!F:G,2,0)</f>
        <v>#N/A</v>
      </c>
      <c r="F825" s="27"/>
      <c r="G825" s="27"/>
      <c r="H825" s="27"/>
      <c r="I825" s="27"/>
      <c r="J825" s="28">
        <f t="shared" si="20"/>
        <v>0</v>
      </c>
      <c r="K825" s="28"/>
      <c r="L825" s="28"/>
      <c r="M825" s="28"/>
      <c r="N825" s="28"/>
      <c r="O825" s="27"/>
    </row>
    <row r="826" spans="1:15" hidden="1" x14ac:dyDescent="0.25">
      <c r="A826" s="27"/>
      <c r="B826" s="27"/>
      <c r="C826" s="27"/>
      <c r="D826" s="27"/>
      <c r="E826" s="27" t="e">
        <f>VLOOKUP(D826,Basis!F:G,2,0)</f>
        <v>#N/A</v>
      </c>
      <c r="F826" s="27"/>
      <c r="G826" s="27"/>
      <c r="H826" s="27"/>
      <c r="I826" s="27"/>
      <c r="J826" s="28">
        <f t="shared" si="20"/>
        <v>0</v>
      </c>
      <c r="K826" s="28"/>
      <c r="L826" s="28"/>
      <c r="M826" s="28"/>
      <c r="N826" s="28"/>
      <c r="O826" s="27"/>
    </row>
    <row r="827" spans="1:15" hidden="1" x14ac:dyDescent="0.25">
      <c r="A827" s="27"/>
      <c r="B827" s="27"/>
      <c r="C827" s="27"/>
      <c r="D827" s="27"/>
      <c r="E827" s="27" t="e">
        <f>VLOOKUP(D827,Basis!F:G,2,0)</f>
        <v>#N/A</v>
      </c>
      <c r="F827" s="27"/>
      <c r="G827" s="27"/>
      <c r="H827" s="27"/>
      <c r="I827" s="27"/>
      <c r="J827" s="28">
        <f t="shared" si="20"/>
        <v>0</v>
      </c>
      <c r="K827" s="28"/>
      <c r="L827" s="28"/>
      <c r="M827" s="28"/>
      <c r="N827" s="28"/>
      <c r="O827" s="27"/>
    </row>
    <row r="828" spans="1:15" hidden="1" x14ac:dyDescent="0.25">
      <c r="A828" s="27"/>
      <c r="B828" s="27"/>
      <c r="C828" s="27"/>
      <c r="D828" s="27"/>
      <c r="E828" s="27" t="e">
        <f>VLOOKUP(D828,Basis!F:G,2,0)</f>
        <v>#N/A</v>
      </c>
      <c r="F828" s="27"/>
      <c r="G828" s="27"/>
      <c r="H828" s="27"/>
      <c r="I828" s="27"/>
      <c r="J828" s="28">
        <f t="shared" si="20"/>
        <v>0</v>
      </c>
      <c r="K828" s="28"/>
      <c r="L828" s="28"/>
      <c r="M828" s="28"/>
      <c r="N828" s="28"/>
      <c r="O828" s="27"/>
    </row>
    <row r="829" spans="1:15" hidden="1" x14ac:dyDescent="0.25">
      <c r="A829" s="27"/>
      <c r="B829" s="27"/>
      <c r="C829" s="27"/>
      <c r="D829" s="27"/>
      <c r="E829" s="27" t="e">
        <f>VLOOKUP(D829,Basis!F:G,2,0)</f>
        <v>#N/A</v>
      </c>
      <c r="F829" s="27"/>
      <c r="G829" s="27"/>
      <c r="H829" s="27"/>
      <c r="I829" s="27"/>
      <c r="J829" s="28">
        <f t="shared" si="20"/>
        <v>0</v>
      </c>
      <c r="K829" s="28"/>
      <c r="L829" s="28"/>
      <c r="M829" s="28"/>
      <c r="N829" s="28"/>
      <c r="O829" s="27"/>
    </row>
    <row r="830" spans="1:15" hidden="1" x14ac:dyDescent="0.25">
      <c r="A830" s="27"/>
      <c r="B830" s="27"/>
      <c r="C830" s="27"/>
      <c r="D830" s="27"/>
      <c r="E830" s="27" t="e">
        <f>VLOOKUP(D830,Basis!F:G,2,0)</f>
        <v>#N/A</v>
      </c>
      <c r="F830" s="27"/>
      <c r="G830" s="27"/>
      <c r="H830" s="27"/>
      <c r="I830" s="27"/>
      <c r="J830" s="28">
        <f t="shared" si="20"/>
        <v>0</v>
      </c>
      <c r="K830" s="28"/>
      <c r="L830" s="28"/>
      <c r="M830" s="28"/>
      <c r="N830" s="28"/>
      <c r="O830" s="27"/>
    </row>
    <row r="831" spans="1:15" hidden="1" x14ac:dyDescent="0.25">
      <c r="A831" s="27"/>
      <c r="B831" s="27"/>
      <c r="C831" s="27"/>
      <c r="D831" s="27"/>
      <c r="E831" s="27" t="e">
        <f>VLOOKUP(D831,Basis!F:G,2,0)</f>
        <v>#N/A</v>
      </c>
      <c r="F831" s="27"/>
      <c r="G831" s="27"/>
      <c r="H831" s="27"/>
      <c r="I831" s="27"/>
      <c r="J831" s="28">
        <f t="shared" si="20"/>
        <v>0</v>
      </c>
      <c r="K831" s="28"/>
      <c r="L831" s="28"/>
      <c r="M831" s="28"/>
      <c r="N831" s="28"/>
      <c r="O831" s="27"/>
    </row>
    <row r="832" spans="1:15" hidden="1" x14ac:dyDescent="0.25">
      <c r="A832" s="27"/>
      <c r="B832" s="27"/>
      <c r="C832" s="27"/>
      <c r="D832" s="27"/>
      <c r="E832" s="27" t="e">
        <f>VLOOKUP(D832,Basis!F:G,2,0)</f>
        <v>#N/A</v>
      </c>
      <c r="F832" s="27"/>
      <c r="G832" s="27"/>
      <c r="H832" s="27"/>
      <c r="I832" s="27"/>
      <c r="J832" s="28">
        <f t="shared" si="20"/>
        <v>0</v>
      </c>
      <c r="K832" s="28"/>
      <c r="L832" s="28"/>
      <c r="M832" s="28"/>
      <c r="N832" s="28"/>
      <c r="O832" s="27"/>
    </row>
    <row r="833" spans="1:15" hidden="1" x14ac:dyDescent="0.25">
      <c r="A833" s="27"/>
      <c r="B833" s="27"/>
      <c r="C833" s="27"/>
      <c r="D833" s="27"/>
      <c r="E833" s="27" t="e">
        <f>VLOOKUP(D833,Basis!F:G,2,0)</f>
        <v>#N/A</v>
      </c>
      <c r="F833" s="27"/>
      <c r="G833" s="27"/>
      <c r="H833" s="27"/>
      <c r="I833" s="27"/>
      <c r="J833" s="28">
        <f t="shared" si="20"/>
        <v>0</v>
      </c>
      <c r="K833" s="28"/>
      <c r="L833" s="28"/>
      <c r="M833" s="28"/>
      <c r="N833" s="28"/>
      <c r="O833" s="27"/>
    </row>
    <row r="834" spans="1:15" hidden="1" x14ac:dyDescent="0.25">
      <c r="A834" s="27"/>
      <c r="B834" s="27"/>
      <c r="C834" s="27"/>
      <c r="D834" s="27"/>
      <c r="E834" s="27" t="e">
        <f>VLOOKUP(D834,Basis!F:G,2,0)</f>
        <v>#N/A</v>
      </c>
      <c r="F834" s="27"/>
      <c r="G834" s="27"/>
      <c r="H834" s="27"/>
      <c r="I834" s="27"/>
      <c r="J834" s="28">
        <f t="shared" si="20"/>
        <v>0</v>
      </c>
      <c r="K834" s="28"/>
      <c r="L834" s="28"/>
      <c r="M834" s="28"/>
      <c r="N834" s="28"/>
      <c r="O834" s="27"/>
    </row>
    <row r="835" spans="1:15" hidden="1" x14ac:dyDescent="0.25">
      <c r="A835" s="27"/>
      <c r="B835" s="27"/>
      <c r="C835" s="27"/>
      <c r="D835" s="27"/>
      <c r="E835" s="27" t="e">
        <f>VLOOKUP(D835,Basis!F:G,2,0)</f>
        <v>#N/A</v>
      </c>
      <c r="F835" s="27"/>
      <c r="G835" s="27"/>
      <c r="H835" s="27"/>
      <c r="I835" s="27"/>
      <c r="J835" s="28">
        <f t="shared" si="20"/>
        <v>0</v>
      </c>
      <c r="K835" s="28"/>
      <c r="L835" s="28"/>
      <c r="M835" s="28"/>
      <c r="N835" s="28"/>
      <c r="O835" s="27"/>
    </row>
    <row r="836" spans="1:15" hidden="1" x14ac:dyDescent="0.25">
      <c r="A836" s="27"/>
      <c r="B836" s="27"/>
      <c r="C836" s="27"/>
      <c r="D836" s="27"/>
      <c r="E836" s="27" t="e">
        <f>VLOOKUP(D836,Basis!F:G,2,0)</f>
        <v>#N/A</v>
      </c>
      <c r="F836" s="27"/>
      <c r="G836" s="27"/>
      <c r="H836" s="27"/>
      <c r="I836" s="27"/>
      <c r="J836" s="28">
        <f t="shared" si="20"/>
        <v>0</v>
      </c>
      <c r="K836" s="28"/>
      <c r="L836" s="28"/>
      <c r="M836" s="28"/>
      <c r="N836" s="28"/>
      <c r="O836" s="27"/>
    </row>
    <row r="837" spans="1:15" hidden="1" x14ac:dyDescent="0.25">
      <c r="A837" s="27"/>
      <c r="B837" s="27"/>
      <c r="C837" s="27"/>
      <c r="D837" s="27"/>
      <c r="E837" s="27" t="e">
        <f>VLOOKUP(D837,Basis!F:G,2,0)</f>
        <v>#N/A</v>
      </c>
      <c r="F837" s="27"/>
      <c r="G837" s="27"/>
      <c r="H837" s="27"/>
      <c r="I837" s="27"/>
      <c r="J837" s="28">
        <f t="shared" si="20"/>
        <v>0</v>
      </c>
      <c r="K837" s="28"/>
      <c r="L837" s="28"/>
      <c r="M837" s="28"/>
      <c r="N837" s="28"/>
      <c r="O837" s="27"/>
    </row>
    <row r="838" spans="1:15" hidden="1" x14ac:dyDescent="0.25">
      <c r="A838" s="27"/>
      <c r="B838" s="27"/>
      <c r="C838" s="27"/>
      <c r="D838" s="27"/>
      <c r="E838" s="27" t="e">
        <f>VLOOKUP(D838,Basis!F:G,2,0)</f>
        <v>#N/A</v>
      </c>
      <c r="F838" s="27"/>
      <c r="G838" s="27"/>
      <c r="H838" s="27"/>
      <c r="I838" s="27"/>
      <c r="J838" s="28">
        <f t="shared" si="20"/>
        <v>0</v>
      </c>
      <c r="K838" s="28"/>
      <c r="L838" s="28"/>
      <c r="M838" s="28"/>
      <c r="N838" s="28"/>
      <c r="O838" s="27"/>
    </row>
    <row r="839" spans="1:15" hidden="1" x14ac:dyDescent="0.25">
      <c r="A839" s="27"/>
      <c r="B839" s="27"/>
      <c r="C839" s="27"/>
      <c r="D839" s="27"/>
      <c r="E839" s="27" t="e">
        <f>VLOOKUP(D839,Basis!F:G,2,0)</f>
        <v>#N/A</v>
      </c>
      <c r="F839" s="27"/>
      <c r="G839" s="27"/>
      <c r="H839" s="27"/>
      <c r="I839" s="27"/>
      <c r="J839" s="28">
        <f t="shared" si="20"/>
        <v>0</v>
      </c>
      <c r="K839" s="28"/>
      <c r="L839" s="28"/>
      <c r="M839" s="28"/>
      <c r="N839" s="28"/>
      <c r="O839" s="27"/>
    </row>
    <row r="840" spans="1:15" hidden="1" x14ac:dyDescent="0.25">
      <c r="A840" s="27"/>
      <c r="B840" s="27"/>
      <c r="C840" s="27"/>
      <c r="D840" s="27"/>
      <c r="E840" s="27" t="e">
        <f>VLOOKUP(D840,Basis!F:G,2,0)</f>
        <v>#N/A</v>
      </c>
      <c r="F840" s="27"/>
      <c r="G840" s="27"/>
      <c r="H840" s="27"/>
      <c r="I840" s="27"/>
      <c r="J840" s="28">
        <f t="shared" si="20"/>
        <v>0</v>
      </c>
      <c r="K840" s="28"/>
      <c r="L840" s="28"/>
      <c r="M840" s="28"/>
      <c r="N840" s="28"/>
      <c r="O840" s="27"/>
    </row>
    <row r="841" spans="1:15" hidden="1" x14ac:dyDescent="0.25">
      <c r="A841" s="27"/>
      <c r="B841" s="27"/>
      <c r="C841" s="27"/>
      <c r="D841" s="27"/>
      <c r="E841" s="27" t="e">
        <f>VLOOKUP(D841,Basis!F:G,2,0)</f>
        <v>#N/A</v>
      </c>
      <c r="F841" s="27"/>
      <c r="G841" s="27"/>
      <c r="H841" s="27"/>
      <c r="I841" s="27"/>
      <c r="J841" s="28">
        <f t="shared" si="20"/>
        <v>0</v>
      </c>
      <c r="K841" s="28"/>
      <c r="L841" s="28"/>
      <c r="M841" s="28"/>
      <c r="N841" s="28"/>
      <c r="O841" s="27"/>
    </row>
    <row r="842" spans="1:15" hidden="1" x14ac:dyDescent="0.25">
      <c r="A842" s="27"/>
      <c r="B842" s="27"/>
      <c r="C842" s="27"/>
      <c r="D842" s="27"/>
      <c r="E842" s="27" t="e">
        <f>VLOOKUP(D842,Basis!F:G,2,0)</f>
        <v>#N/A</v>
      </c>
      <c r="F842" s="27"/>
      <c r="G842" s="27"/>
      <c r="H842" s="27"/>
      <c r="I842" s="27"/>
      <c r="J842" s="28">
        <f t="shared" si="20"/>
        <v>0</v>
      </c>
      <c r="K842" s="28"/>
      <c r="L842" s="28"/>
      <c r="M842" s="28"/>
      <c r="N842" s="28"/>
      <c r="O842" s="27"/>
    </row>
    <row r="843" spans="1:15" hidden="1" x14ac:dyDescent="0.25">
      <c r="A843" s="27"/>
      <c r="B843" s="27"/>
      <c r="C843" s="27"/>
      <c r="D843" s="27"/>
      <c r="E843" s="27" t="e">
        <f>VLOOKUP(D843,Basis!F:G,2,0)</f>
        <v>#N/A</v>
      </c>
      <c r="F843" s="27"/>
      <c r="G843" s="27"/>
      <c r="H843" s="27"/>
      <c r="I843" s="27"/>
      <c r="J843" s="28">
        <f t="shared" si="20"/>
        <v>0</v>
      </c>
      <c r="K843" s="28"/>
      <c r="L843" s="28"/>
      <c r="M843" s="28"/>
      <c r="N843" s="28"/>
      <c r="O843" s="27"/>
    </row>
    <row r="844" spans="1:15" hidden="1" x14ac:dyDescent="0.25">
      <c r="A844" s="27"/>
      <c r="B844" s="27"/>
      <c r="C844" s="27"/>
      <c r="D844" s="27"/>
      <c r="E844" s="27" t="e">
        <f>VLOOKUP(D844,Basis!F:G,2,0)</f>
        <v>#N/A</v>
      </c>
      <c r="F844" s="27"/>
      <c r="G844" s="27"/>
      <c r="H844" s="27"/>
      <c r="I844" s="27"/>
      <c r="J844" s="28">
        <f t="shared" si="20"/>
        <v>0</v>
      </c>
      <c r="K844" s="28"/>
      <c r="L844" s="28"/>
      <c r="M844" s="28"/>
      <c r="N844" s="28"/>
      <c r="O844" s="27"/>
    </row>
    <row r="845" spans="1:15" hidden="1" x14ac:dyDescent="0.25">
      <c r="A845" s="27"/>
      <c r="B845" s="27"/>
      <c r="C845" s="27"/>
      <c r="D845" s="27"/>
      <c r="E845" s="27" t="e">
        <f>VLOOKUP(D845,Basis!F:G,2,0)</f>
        <v>#N/A</v>
      </c>
      <c r="F845" s="27"/>
      <c r="G845" s="27"/>
      <c r="H845" s="27"/>
      <c r="I845" s="27"/>
      <c r="J845" s="28">
        <f t="shared" ref="J845:J908" si="21">H845-I845</f>
        <v>0</v>
      </c>
      <c r="K845" s="28"/>
      <c r="L845" s="28"/>
      <c r="M845" s="28"/>
      <c r="N845" s="28"/>
      <c r="O845" s="27"/>
    </row>
    <row r="846" spans="1:15" hidden="1" x14ac:dyDescent="0.25">
      <c r="A846" s="27"/>
      <c r="B846" s="27"/>
      <c r="C846" s="27"/>
      <c r="D846" s="27"/>
      <c r="E846" s="27" t="e">
        <f>VLOOKUP(D846,Basis!F:G,2,0)</f>
        <v>#N/A</v>
      </c>
      <c r="F846" s="27"/>
      <c r="G846" s="27"/>
      <c r="H846" s="27"/>
      <c r="I846" s="27"/>
      <c r="J846" s="28">
        <f t="shared" si="21"/>
        <v>0</v>
      </c>
      <c r="K846" s="28"/>
      <c r="L846" s="28"/>
      <c r="M846" s="28"/>
      <c r="N846" s="28"/>
      <c r="O846" s="27"/>
    </row>
    <row r="847" spans="1:15" hidden="1" x14ac:dyDescent="0.25">
      <c r="A847" s="27"/>
      <c r="B847" s="27"/>
      <c r="C847" s="27"/>
      <c r="D847" s="27"/>
      <c r="E847" s="27" t="e">
        <f>VLOOKUP(D847,Basis!F:G,2,0)</f>
        <v>#N/A</v>
      </c>
      <c r="F847" s="27"/>
      <c r="G847" s="27"/>
      <c r="H847" s="27"/>
      <c r="I847" s="27"/>
      <c r="J847" s="28">
        <f t="shared" si="21"/>
        <v>0</v>
      </c>
      <c r="K847" s="28"/>
      <c r="L847" s="28"/>
      <c r="M847" s="28"/>
      <c r="N847" s="28"/>
      <c r="O847" s="27"/>
    </row>
    <row r="848" spans="1:15" hidden="1" x14ac:dyDescent="0.25">
      <c r="A848" s="27"/>
      <c r="B848" s="27"/>
      <c r="C848" s="27"/>
      <c r="D848" s="27"/>
      <c r="E848" s="27" t="e">
        <f>VLOOKUP(D848,Basis!F:G,2,0)</f>
        <v>#N/A</v>
      </c>
      <c r="F848" s="27"/>
      <c r="G848" s="27"/>
      <c r="H848" s="27"/>
      <c r="I848" s="27"/>
      <c r="J848" s="28">
        <f t="shared" si="21"/>
        <v>0</v>
      </c>
      <c r="K848" s="28"/>
      <c r="L848" s="28"/>
      <c r="M848" s="28"/>
      <c r="N848" s="28"/>
      <c r="O848" s="27"/>
    </row>
    <row r="849" spans="1:15" hidden="1" x14ac:dyDescent="0.25">
      <c r="A849" s="27"/>
      <c r="B849" s="27"/>
      <c r="C849" s="27"/>
      <c r="D849" s="27"/>
      <c r="E849" s="27" t="e">
        <f>VLOOKUP(D849,Basis!F:G,2,0)</f>
        <v>#N/A</v>
      </c>
      <c r="F849" s="27"/>
      <c r="G849" s="27"/>
      <c r="H849" s="27"/>
      <c r="I849" s="27"/>
      <c r="J849" s="28">
        <f t="shared" si="21"/>
        <v>0</v>
      </c>
      <c r="K849" s="28"/>
      <c r="L849" s="28"/>
      <c r="M849" s="28"/>
      <c r="N849" s="28"/>
      <c r="O849" s="27"/>
    </row>
    <row r="850" spans="1:15" hidden="1" x14ac:dyDescent="0.25">
      <c r="A850" s="27"/>
      <c r="B850" s="27"/>
      <c r="C850" s="27"/>
      <c r="D850" s="27"/>
      <c r="E850" s="27" t="e">
        <f>VLOOKUP(D850,Basis!F:G,2,0)</f>
        <v>#N/A</v>
      </c>
      <c r="F850" s="27"/>
      <c r="G850" s="27"/>
      <c r="H850" s="27"/>
      <c r="I850" s="27"/>
      <c r="J850" s="28">
        <f t="shared" si="21"/>
        <v>0</v>
      </c>
      <c r="K850" s="28"/>
      <c r="L850" s="28"/>
      <c r="M850" s="28"/>
      <c r="N850" s="28"/>
      <c r="O850" s="27"/>
    </row>
    <row r="851" spans="1:15" hidden="1" x14ac:dyDescent="0.25">
      <c r="A851" s="27"/>
      <c r="B851" s="27"/>
      <c r="C851" s="27"/>
      <c r="D851" s="27"/>
      <c r="E851" s="27" t="e">
        <f>VLOOKUP(D851,Basis!F:G,2,0)</f>
        <v>#N/A</v>
      </c>
      <c r="F851" s="27"/>
      <c r="G851" s="27"/>
      <c r="H851" s="27"/>
      <c r="I851" s="27"/>
      <c r="J851" s="28">
        <f t="shared" si="21"/>
        <v>0</v>
      </c>
      <c r="K851" s="28"/>
      <c r="L851" s="28"/>
      <c r="M851" s="28"/>
      <c r="N851" s="28"/>
      <c r="O851" s="27"/>
    </row>
    <row r="852" spans="1:15" hidden="1" x14ac:dyDescent="0.25">
      <c r="A852" s="27"/>
      <c r="B852" s="27"/>
      <c r="C852" s="27"/>
      <c r="D852" s="27"/>
      <c r="E852" s="27" t="e">
        <f>VLOOKUP(D852,Basis!F:G,2,0)</f>
        <v>#N/A</v>
      </c>
      <c r="F852" s="27"/>
      <c r="G852" s="27"/>
      <c r="H852" s="27"/>
      <c r="I852" s="27"/>
      <c r="J852" s="28">
        <f t="shared" si="21"/>
        <v>0</v>
      </c>
      <c r="K852" s="28"/>
      <c r="L852" s="28"/>
      <c r="M852" s="28"/>
      <c r="N852" s="28"/>
      <c r="O852" s="27"/>
    </row>
    <row r="853" spans="1:15" hidden="1" x14ac:dyDescent="0.25">
      <c r="A853" s="27"/>
      <c r="B853" s="27"/>
      <c r="C853" s="27"/>
      <c r="D853" s="27"/>
      <c r="E853" s="27" t="e">
        <f>VLOOKUP(D853,Basis!F:G,2,0)</f>
        <v>#N/A</v>
      </c>
      <c r="F853" s="27"/>
      <c r="G853" s="27"/>
      <c r="H853" s="27"/>
      <c r="I853" s="27"/>
      <c r="J853" s="28">
        <f t="shared" si="21"/>
        <v>0</v>
      </c>
      <c r="K853" s="28"/>
      <c r="L853" s="28"/>
      <c r="M853" s="28"/>
      <c r="N853" s="28"/>
      <c r="O853" s="27"/>
    </row>
    <row r="854" spans="1:15" hidden="1" x14ac:dyDescent="0.25">
      <c r="A854" s="27"/>
      <c r="B854" s="27"/>
      <c r="C854" s="27"/>
      <c r="D854" s="27"/>
      <c r="E854" s="27" t="e">
        <f>VLOOKUP(D854,Basis!F:G,2,0)</f>
        <v>#N/A</v>
      </c>
      <c r="F854" s="27"/>
      <c r="G854" s="27"/>
      <c r="H854" s="27"/>
      <c r="I854" s="27"/>
      <c r="J854" s="28">
        <f t="shared" si="21"/>
        <v>0</v>
      </c>
      <c r="K854" s="28"/>
      <c r="L854" s="28"/>
      <c r="M854" s="28"/>
      <c r="N854" s="28"/>
      <c r="O854" s="27"/>
    </row>
    <row r="855" spans="1:15" hidden="1" x14ac:dyDescent="0.25">
      <c r="A855" s="27"/>
      <c r="B855" s="27"/>
      <c r="C855" s="27"/>
      <c r="D855" s="27"/>
      <c r="E855" s="27" t="e">
        <f>VLOOKUP(D855,Basis!F:G,2,0)</f>
        <v>#N/A</v>
      </c>
      <c r="F855" s="27"/>
      <c r="G855" s="27"/>
      <c r="H855" s="27"/>
      <c r="I855" s="27"/>
      <c r="J855" s="28">
        <f t="shared" si="21"/>
        <v>0</v>
      </c>
      <c r="K855" s="28"/>
      <c r="L855" s="28"/>
      <c r="M855" s="28"/>
      <c r="N855" s="28"/>
      <c r="O855" s="27"/>
    </row>
    <row r="856" spans="1:15" hidden="1" x14ac:dyDescent="0.25">
      <c r="A856" s="27"/>
      <c r="B856" s="27"/>
      <c r="C856" s="27"/>
      <c r="D856" s="27"/>
      <c r="E856" s="27" t="e">
        <f>VLOOKUP(D856,Basis!F:G,2,0)</f>
        <v>#N/A</v>
      </c>
      <c r="F856" s="27"/>
      <c r="G856" s="27"/>
      <c r="H856" s="27"/>
      <c r="I856" s="27"/>
      <c r="J856" s="28">
        <f t="shared" si="21"/>
        <v>0</v>
      </c>
      <c r="K856" s="28"/>
      <c r="L856" s="28"/>
      <c r="M856" s="28"/>
      <c r="N856" s="28"/>
      <c r="O856" s="27"/>
    </row>
    <row r="857" spans="1:15" hidden="1" x14ac:dyDescent="0.25">
      <c r="A857" s="27"/>
      <c r="B857" s="27"/>
      <c r="C857" s="27"/>
      <c r="D857" s="27"/>
      <c r="E857" s="27" t="e">
        <f>VLOOKUP(D857,Basis!F:G,2,0)</f>
        <v>#N/A</v>
      </c>
      <c r="F857" s="27"/>
      <c r="G857" s="27"/>
      <c r="H857" s="27"/>
      <c r="I857" s="27"/>
      <c r="J857" s="28">
        <f t="shared" si="21"/>
        <v>0</v>
      </c>
      <c r="K857" s="28"/>
      <c r="L857" s="28"/>
      <c r="M857" s="28"/>
      <c r="N857" s="28"/>
      <c r="O857" s="27"/>
    </row>
    <row r="858" spans="1:15" hidden="1" x14ac:dyDescent="0.25">
      <c r="A858" s="27"/>
      <c r="B858" s="27"/>
      <c r="C858" s="27"/>
      <c r="D858" s="27"/>
      <c r="E858" s="27" t="e">
        <f>VLOOKUP(D858,Basis!F:G,2,0)</f>
        <v>#N/A</v>
      </c>
      <c r="F858" s="27"/>
      <c r="G858" s="27"/>
      <c r="H858" s="27"/>
      <c r="I858" s="27"/>
      <c r="J858" s="28">
        <f t="shared" si="21"/>
        <v>0</v>
      </c>
      <c r="K858" s="28"/>
      <c r="L858" s="28"/>
      <c r="M858" s="28"/>
      <c r="N858" s="28"/>
      <c r="O858" s="27"/>
    </row>
    <row r="859" spans="1:15" hidden="1" x14ac:dyDescent="0.25">
      <c r="A859" s="27"/>
      <c r="B859" s="27"/>
      <c r="C859" s="27"/>
      <c r="D859" s="27"/>
      <c r="E859" s="27" t="e">
        <f>VLOOKUP(D859,Basis!F:G,2,0)</f>
        <v>#N/A</v>
      </c>
      <c r="F859" s="27"/>
      <c r="G859" s="27"/>
      <c r="H859" s="27"/>
      <c r="I859" s="27"/>
      <c r="J859" s="28">
        <f t="shared" si="21"/>
        <v>0</v>
      </c>
      <c r="K859" s="28"/>
      <c r="L859" s="28"/>
      <c r="M859" s="28"/>
      <c r="N859" s="28"/>
      <c r="O859" s="27"/>
    </row>
    <row r="860" spans="1:15" hidden="1" x14ac:dyDescent="0.25">
      <c r="A860" s="27"/>
      <c r="B860" s="27"/>
      <c r="C860" s="27"/>
      <c r="D860" s="27"/>
      <c r="E860" s="27" t="e">
        <f>VLOOKUP(D860,Basis!F:G,2,0)</f>
        <v>#N/A</v>
      </c>
      <c r="F860" s="27"/>
      <c r="G860" s="27"/>
      <c r="H860" s="27"/>
      <c r="I860" s="27"/>
      <c r="J860" s="28">
        <f t="shared" si="21"/>
        <v>0</v>
      </c>
      <c r="K860" s="28"/>
      <c r="L860" s="28"/>
      <c r="M860" s="28"/>
      <c r="N860" s="28"/>
      <c r="O860" s="27"/>
    </row>
    <row r="861" spans="1:15" hidden="1" x14ac:dyDescent="0.25">
      <c r="A861" s="27"/>
      <c r="B861" s="27"/>
      <c r="C861" s="27"/>
      <c r="D861" s="27"/>
      <c r="E861" s="27" t="e">
        <f>VLOOKUP(D861,Basis!F:G,2,0)</f>
        <v>#N/A</v>
      </c>
      <c r="F861" s="27"/>
      <c r="G861" s="27"/>
      <c r="H861" s="27"/>
      <c r="I861" s="27"/>
      <c r="J861" s="28">
        <f t="shared" si="21"/>
        <v>0</v>
      </c>
      <c r="K861" s="28"/>
      <c r="L861" s="28"/>
      <c r="M861" s="28"/>
      <c r="N861" s="28"/>
      <c r="O861" s="27"/>
    </row>
    <row r="862" spans="1:15" hidden="1" x14ac:dyDescent="0.25">
      <c r="A862" s="27"/>
      <c r="B862" s="27"/>
      <c r="C862" s="27"/>
      <c r="D862" s="27"/>
      <c r="E862" s="27" t="e">
        <f>VLOOKUP(D862,Basis!F:G,2,0)</f>
        <v>#N/A</v>
      </c>
      <c r="F862" s="27"/>
      <c r="G862" s="27"/>
      <c r="H862" s="27"/>
      <c r="I862" s="27"/>
      <c r="J862" s="28">
        <f t="shared" si="21"/>
        <v>0</v>
      </c>
      <c r="K862" s="28"/>
      <c r="L862" s="28"/>
      <c r="M862" s="28"/>
      <c r="N862" s="28"/>
      <c r="O862" s="27"/>
    </row>
    <row r="863" spans="1:15" hidden="1" x14ac:dyDescent="0.25">
      <c r="A863" s="27"/>
      <c r="B863" s="27"/>
      <c r="C863" s="27"/>
      <c r="D863" s="27"/>
      <c r="E863" s="27" t="e">
        <f>VLOOKUP(D863,Basis!F:G,2,0)</f>
        <v>#N/A</v>
      </c>
      <c r="F863" s="27"/>
      <c r="G863" s="27"/>
      <c r="H863" s="27"/>
      <c r="I863" s="27"/>
      <c r="J863" s="28">
        <f t="shared" si="21"/>
        <v>0</v>
      </c>
      <c r="K863" s="28"/>
      <c r="L863" s="28"/>
      <c r="M863" s="28"/>
      <c r="N863" s="28"/>
      <c r="O863" s="27"/>
    </row>
    <row r="864" spans="1:15" hidden="1" x14ac:dyDescent="0.25">
      <c r="A864" s="27"/>
      <c r="B864" s="27"/>
      <c r="C864" s="27"/>
      <c r="D864" s="27"/>
      <c r="E864" s="27" t="e">
        <f>VLOOKUP(D864,Basis!F:G,2,0)</f>
        <v>#N/A</v>
      </c>
      <c r="F864" s="27"/>
      <c r="G864" s="27"/>
      <c r="H864" s="27"/>
      <c r="I864" s="27"/>
      <c r="J864" s="28">
        <f t="shared" si="21"/>
        <v>0</v>
      </c>
      <c r="K864" s="28"/>
      <c r="L864" s="28"/>
      <c r="M864" s="28"/>
      <c r="N864" s="28"/>
      <c r="O864" s="27"/>
    </row>
    <row r="865" spans="1:15" hidden="1" x14ac:dyDescent="0.25">
      <c r="A865" s="27"/>
      <c r="B865" s="27"/>
      <c r="C865" s="27"/>
      <c r="D865" s="27"/>
      <c r="E865" s="27" t="e">
        <f>VLOOKUP(D865,Basis!F:G,2,0)</f>
        <v>#N/A</v>
      </c>
      <c r="F865" s="27"/>
      <c r="G865" s="27"/>
      <c r="H865" s="27"/>
      <c r="I865" s="27"/>
      <c r="J865" s="28">
        <f t="shared" si="21"/>
        <v>0</v>
      </c>
      <c r="K865" s="28"/>
      <c r="L865" s="28"/>
      <c r="M865" s="28"/>
      <c r="N865" s="28"/>
      <c r="O865" s="27"/>
    </row>
    <row r="866" spans="1:15" hidden="1" x14ac:dyDescent="0.25">
      <c r="A866" s="27"/>
      <c r="B866" s="27"/>
      <c r="C866" s="27"/>
      <c r="D866" s="27"/>
      <c r="E866" s="27" t="e">
        <f>VLOOKUP(D866,Basis!F:G,2,0)</f>
        <v>#N/A</v>
      </c>
      <c r="F866" s="27"/>
      <c r="G866" s="27"/>
      <c r="H866" s="27"/>
      <c r="I866" s="27"/>
      <c r="J866" s="28">
        <f t="shared" si="21"/>
        <v>0</v>
      </c>
      <c r="K866" s="28"/>
      <c r="L866" s="28"/>
      <c r="M866" s="28"/>
      <c r="N866" s="28"/>
      <c r="O866" s="27"/>
    </row>
    <row r="867" spans="1:15" hidden="1" x14ac:dyDescent="0.25">
      <c r="A867" s="27"/>
      <c r="B867" s="27"/>
      <c r="C867" s="27"/>
      <c r="D867" s="27"/>
      <c r="E867" s="27" t="e">
        <f>VLOOKUP(D867,Basis!F:G,2,0)</f>
        <v>#N/A</v>
      </c>
      <c r="F867" s="27"/>
      <c r="G867" s="27"/>
      <c r="H867" s="27"/>
      <c r="I867" s="27"/>
      <c r="J867" s="28">
        <f t="shared" si="21"/>
        <v>0</v>
      </c>
      <c r="K867" s="28"/>
      <c r="L867" s="28"/>
      <c r="M867" s="28"/>
      <c r="N867" s="28"/>
      <c r="O867" s="27"/>
    </row>
    <row r="868" spans="1:15" hidden="1" x14ac:dyDescent="0.25">
      <c r="A868" s="27"/>
      <c r="B868" s="27"/>
      <c r="C868" s="27"/>
      <c r="D868" s="27"/>
      <c r="E868" s="27" t="e">
        <f>VLOOKUP(D868,Basis!F:G,2,0)</f>
        <v>#N/A</v>
      </c>
      <c r="F868" s="27"/>
      <c r="G868" s="27"/>
      <c r="H868" s="27"/>
      <c r="I868" s="27"/>
      <c r="J868" s="28">
        <f t="shared" si="21"/>
        <v>0</v>
      </c>
      <c r="K868" s="28"/>
      <c r="L868" s="28"/>
      <c r="M868" s="28"/>
      <c r="N868" s="28"/>
      <c r="O868" s="27"/>
    </row>
    <row r="869" spans="1:15" hidden="1" x14ac:dyDescent="0.25">
      <c r="A869" s="27"/>
      <c r="B869" s="27"/>
      <c r="C869" s="27"/>
      <c r="D869" s="27"/>
      <c r="E869" s="27" t="e">
        <f>VLOOKUP(D869,Basis!F:G,2,0)</f>
        <v>#N/A</v>
      </c>
      <c r="F869" s="27"/>
      <c r="G869" s="27"/>
      <c r="H869" s="27"/>
      <c r="I869" s="27"/>
      <c r="J869" s="28">
        <f t="shared" si="21"/>
        <v>0</v>
      </c>
      <c r="K869" s="28"/>
      <c r="L869" s="28"/>
      <c r="M869" s="28"/>
      <c r="N869" s="28"/>
      <c r="O869" s="27"/>
    </row>
    <row r="870" spans="1:15" hidden="1" x14ac:dyDescent="0.25">
      <c r="A870" s="27"/>
      <c r="B870" s="27"/>
      <c r="C870" s="27"/>
      <c r="D870" s="27"/>
      <c r="E870" s="27" t="e">
        <f>VLOOKUP(D870,Basis!F:G,2,0)</f>
        <v>#N/A</v>
      </c>
      <c r="F870" s="27"/>
      <c r="G870" s="27"/>
      <c r="H870" s="27"/>
      <c r="I870" s="27"/>
      <c r="J870" s="28">
        <f t="shared" si="21"/>
        <v>0</v>
      </c>
      <c r="K870" s="28"/>
      <c r="L870" s="28"/>
      <c r="M870" s="28"/>
      <c r="N870" s="28"/>
      <c r="O870" s="27"/>
    </row>
    <row r="871" spans="1:15" hidden="1" x14ac:dyDescent="0.25">
      <c r="A871" s="27"/>
      <c r="B871" s="27"/>
      <c r="C871" s="27"/>
      <c r="D871" s="27"/>
      <c r="E871" s="27" t="e">
        <f>VLOOKUP(D871,Basis!F:G,2,0)</f>
        <v>#N/A</v>
      </c>
      <c r="F871" s="27"/>
      <c r="G871" s="27"/>
      <c r="H871" s="27"/>
      <c r="I871" s="27"/>
      <c r="J871" s="28">
        <f t="shared" si="21"/>
        <v>0</v>
      </c>
      <c r="K871" s="28"/>
      <c r="L871" s="28"/>
      <c r="M871" s="28"/>
      <c r="N871" s="28"/>
      <c r="O871" s="27"/>
    </row>
    <row r="872" spans="1:15" hidden="1" x14ac:dyDescent="0.25">
      <c r="A872" s="27"/>
      <c r="B872" s="27"/>
      <c r="C872" s="27"/>
      <c r="D872" s="27"/>
      <c r="E872" s="27" t="e">
        <f>VLOOKUP(D872,Basis!F:G,2,0)</f>
        <v>#N/A</v>
      </c>
      <c r="F872" s="27"/>
      <c r="G872" s="27"/>
      <c r="H872" s="27"/>
      <c r="I872" s="27"/>
      <c r="J872" s="28">
        <f t="shared" si="21"/>
        <v>0</v>
      </c>
      <c r="K872" s="28"/>
      <c r="L872" s="28"/>
      <c r="M872" s="28"/>
      <c r="N872" s="28"/>
      <c r="O872" s="27"/>
    </row>
    <row r="873" spans="1:15" hidden="1" x14ac:dyDescent="0.25">
      <c r="A873" s="27"/>
      <c r="B873" s="27"/>
      <c r="C873" s="27"/>
      <c r="D873" s="27"/>
      <c r="E873" s="27" t="e">
        <f>VLOOKUP(D873,Basis!F:G,2,0)</f>
        <v>#N/A</v>
      </c>
      <c r="F873" s="27"/>
      <c r="G873" s="27"/>
      <c r="H873" s="27"/>
      <c r="I873" s="27"/>
      <c r="J873" s="28">
        <f t="shared" si="21"/>
        <v>0</v>
      </c>
      <c r="K873" s="28"/>
      <c r="L873" s="28"/>
      <c r="M873" s="28"/>
      <c r="N873" s="28"/>
      <c r="O873" s="27"/>
    </row>
    <row r="874" spans="1:15" hidden="1" x14ac:dyDescent="0.25">
      <c r="A874" s="27"/>
      <c r="B874" s="27"/>
      <c r="C874" s="27"/>
      <c r="D874" s="27"/>
      <c r="E874" s="27" t="e">
        <f>VLOOKUP(D874,Basis!F:G,2,0)</f>
        <v>#N/A</v>
      </c>
      <c r="F874" s="27"/>
      <c r="G874" s="27"/>
      <c r="H874" s="27"/>
      <c r="I874" s="27"/>
      <c r="J874" s="28">
        <f t="shared" si="21"/>
        <v>0</v>
      </c>
      <c r="K874" s="28"/>
      <c r="L874" s="28"/>
      <c r="M874" s="28"/>
      <c r="N874" s="28"/>
      <c r="O874" s="27"/>
    </row>
    <row r="875" spans="1:15" hidden="1" x14ac:dyDescent="0.25">
      <c r="A875" s="27"/>
      <c r="B875" s="27"/>
      <c r="C875" s="27"/>
      <c r="D875" s="27"/>
      <c r="E875" s="27" t="e">
        <f>VLOOKUP(D875,Basis!F:G,2,0)</f>
        <v>#N/A</v>
      </c>
      <c r="F875" s="27"/>
      <c r="G875" s="27"/>
      <c r="H875" s="27"/>
      <c r="I875" s="27"/>
      <c r="J875" s="28">
        <f t="shared" si="21"/>
        <v>0</v>
      </c>
      <c r="K875" s="28"/>
      <c r="L875" s="28"/>
      <c r="M875" s="28"/>
      <c r="N875" s="28"/>
      <c r="O875" s="27"/>
    </row>
    <row r="876" spans="1:15" hidden="1" x14ac:dyDescent="0.25">
      <c r="A876" s="27"/>
      <c r="B876" s="27"/>
      <c r="C876" s="27"/>
      <c r="D876" s="27"/>
      <c r="E876" s="27" t="e">
        <f>VLOOKUP(D876,Basis!F:G,2,0)</f>
        <v>#N/A</v>
      </c>
      <c r="F876" s="27"/>
      <c r="G876" s="27"/>
      <c r="H876" s="27"/>
      <c r="I876" s="27"/>
      <c r="J876" s="28">
        <f t="shared" si="21"/>
        <v>0</v>
      </c>
      <c r="K876" s="28"/>
      <c r="L876" s="28"/>
      <c r="M876" s="28"/>
      <c r="N876" s="28"/>
      <c r="O876" s="27"/>
    </row>
    <row r="877" spans="1:15" hidden="1" x14ac:dyDescent="0.25">
      <c r="A877" s="27"/>
      <c r="B877" s="27"/>
      <c r="C877" s="27"/>
      <c r="D877" s="27"/>
      <c r="E877" s="27" t="e">
        <f>VLOOKUP(D877,Basis!F:G,2,0)</f>
        <v>#N/A</v>
      </c>
      <c r="F877" s="27"/>
      <c r="G877" s="27"/>
      <c r="H877" s="27"/>
      <c r="I877" s="27"/>
      <c r="J877" s="28">
        <f t="shared" si="21"/>
        <v>0</v>
      </c>
      <c r="K877" s="28"/>
      <c r="L877" s="28"/>
      <c r="M877" s="28"/>
      <c r="N877" s="28"/>
      <c r="O877" s="27"/>
    </row>
    <row r="878" spans="1:15" hidden="1" x14ac:dyDescent="0.25">
      <c r="A878" s="27"/>
      <c r="B878" s="27"/>
      <c r="C878" s="27"/>
      <c r="D878" s="27"/>
      <c r="E878" s="27" t="e">
        <f>VLOOKUP(D878,Basis!F:G,2,0)</f>
        <v>#N/A</v>
      </c>
      <c r="F878" s="27"/>
      <c r="G878" s="27"/>
      <c r="H878" s="27"/>
      <c r="I878" s="27"/>
      <c r="J878" s="28">
        <f t="shared" si="21"/>
        <v>0</v>
      </c>
      <c r="K878" s="28"/>
      <c r="L878" s="28"/>
      <c r="M878" s="28"/>
      <c r="N878" s="28"/>
      <c r="O878" s="27"/>
    </row>
    <row r="879" spans="1:15" hidden="1" x14ac:dyDescent="0.25">
      <c r="A879" s="27"/>
      <c r="B879" s="27"/>
      <c r="C879" s="27"/>
      <c r="D879" s="27"/>
      <c r="E879" s="27" t="e">
        <f>VLOOKUP(D879,Basis!F:G,2,0)</f>
        <v>#N/A</v>
      </c>
      <c r="F879" s="27"/>
      <c r="G879" s="27"/>
      <c r="H879" s="27"/>
      <c r="I879" s="27"/>
      <c r="J879" s="28">
        <f t="shared" si="21"/>
        <v>0</v>
      </c>
      <c r="K879" s="28"/>
      <c r="L879" s="28"/>
      <c r="M879" s="28"/>
      <c r="N879" s="28"/>
      <c r="O879" s="27"/>
    </row>
    <row r="880" spans="1:15" hidden="1" x14ac:dyDescent="0.25">
      <c r="A880" s="27"/>
      <c r="B880" s="27"/>
      <c r="C880" s="27"/>
      <c r="D880" s="27"/>
      <c r="E880" s="27" t="e">
        <f>VLOOKUP(D880,Basis!F:G,2,0)</f>
        <v>#N/A</v>
      </c>
      <c r="F880" s="27"/>
      <c r="G880" s="27"/>
      <c r="H880" s="27"/>
      <c r="I880" s="27"/>
      <c r="J880" s="28">
        <f t="shared" si="21"/>
        <v>0</v>
      </c>
      <c r="K880" s="28"/>
      <c r="L880" s="28"/>
      <c r="M880" s="28"/>
      <c r="N880" s="28"/>
      <c r="O880" s="27"/>
    </row>
    <row r="881" spans="1:15" hidden="1" x14ac:dyDescent="0.25">
      <c r="A881" s="27"/>
      <c r="B881" s="27"/>
      <c r="C881" s="27"/>
      <c r="D881" s="27"/>
      <c r="E881" s="27" t="e">
        <f>VLOOKUP(D881,Basis!F:G,2,0)</f>
        <v>#N/A</v>
      </c>
      <c r="F881" s="27"/>
      <c r="G881" s="27"/>
      <c r="H881" s="27"/>
      <c r="I881" s="27"/>
      <c r="J881" s="28">
        <f t="shared" si="21"/>
        <v>0</v>
      </c>
      <c r="K881" s="28"/>
      <c r="L881" s="28"/>
      <c r="M881" s="28"/>
      <c r="N881" s="28"/>
      <c r="O881" s="27"/>
    </row>
    <row r="882" spans="1:15" hidden="1" x14ac:dyDescent="0.25">
      <c r="A882" s="27"/>
      <c r="B882" s="27"/>
      <c r="C882" s="27"/>
      <c r="D882" s="27"/>
      <c r="E882" s="27" t="e">
        <f>VLOOKUP(D882,Basis!F:G,2,0)</f>
        <v>#N/A</v>
      </c>
      <c r="F882" s="27"/>
      <c r="G882" s="27"/>
      <c r="H882" s="27"/>
      <c r="I882" s="27"/>
      <c r="J882" s="28">
        <f t="shared" si="21"/>
        <v>0</v>
      </c>
      <c r="K882" s="28"/>
      <c r="L882" s="28"/>
      <c r="M882" s="28"/>
      <c r="N882" s="28"/>
      <c r="O882" s="27"/>
    </row>
    <row r="883" spans="1:15" hidden="1" x14ac:dyDescent="0.25">
      <c r="A883" s="27"/>
      <c r="B883" s="27"/>
      <c r="C883" s="27"/>
      <c r="D883" s="27"/>
      <c r="E883" s="27" t="e">
        <f>VLOOKUP(D883,Basis!F:G,2,0)</f>
        <v>#N/A</v>
      </c>
      <c r="F883" s="27"/>
      <c r="G883" s="27"/>
      <c r="H883" s="27"/>
      <c r="I883" s="27"/>
      <c r="J883" s="28">
        <f t="shared" si="21"/>
        <v>0</v>
      </c>
      <c r="K883" s="28"/>
      <c r="L883" s="28"/>
      <c r="M883" s="28"/>
      <c r="N883" s="28"/>
      <c r="O883" s="27"/>
    </row>
    <row r="884" spans="1:15" hidden="1" x14ac:dyDescent="0.25">
      <c r="A884" s="27"/>
      <c r="B884" s="27"/>
      <c r="C884" s="27"/>
      <c r="D884" s="27"/>
      <c r="E884" s="27" t="e">
        <f>VLOOKUP(D884,Basis!F:G,2,0)</f>
        <v>#N/A</v>
      </c>
      <c r="F884" s="27"/>
      <c r="G884" s="27"/>
      <c r="H884" s="27"/>
      <c r="I884" s="27"/>
      <c r="J884" s="28">
        <f t="shared" si="21"/>
        <v>0</v>
      </c>
      <c r="K884" s="28"/>
      <c r="L884" s="28"/>
      <c r="M884" s="28"/>
      <c r="N884" s="28"/>
      <c r="O884" s="27"/>
    </row>
    <row r="885" spans="1:15" hidden="1" x14ac:dyDescent="0.25">
      <c r="A885" s="27"/>
      <c r="B885" s="27"/>
      <c r="C885" s="27"/>
      <c r="D885" s="27"/>
      <c r="E885" s="27" t="e">
        <f>VLOOKUP(D885,Basis!F:G,2,0)</f>
        <v>#N/A</v>
      </c>
      <c r="F885" s="27"/>
      <c r="G885" s="27"/>
      <c r="H885" s="27"/>
      <c r="I885" s="27"/>
      <c r="J885" s="28">
        <f t="shared" si="21"/>
        <v>0</v>
      </c>
      <c r="K885" s="28"/>
      <c r="L885" s="28"/>
      <c r="M885" s="28"/>
      <c r="N885" s="28"/>
      <c r="O885" s="27"/>
    </row>
    <row r="886" spans="1:15" hidden="1" x14ac:dyDescent="0.25">
      <c r="A886" s="27"/>
      <c r="B886" s="27"/>
      <c r="C886" s="27"/>
      <c r="D886" s="27"/>
      <c r="E886" s="27" t="e">
        <f>VLOOKUP(D886,Basis!F:G,2,0)</f>
        <v>#N/A</v>
      </c>
      <c r="F886" s="27"/>
      <c r="G886" s="27"/>
      <c r="H886" s="27"/>
      <c r="I886" s="27"/>
      <c r="J886" s="28">
        <f t="shared" si="21"/>
        <v>0</v>
      </c>
      <c r="K886" s="28"/>
      <c r="L886" s="28"/>
      <c r="M886" s="28"/>
      <c r="N886" s="28"/>
      <c r="O886" s="27"/>
    </row>
    <row r="887" spans="1:15" hidden="1" x14ac:dyDescent="0.25">
      <c r="A887" s="27"/>
      <c r="B887" s="27"/>
      <c r="C887" s="27"/>
      <c r="D887" s="27"/>
      <c r="E887" s="27" t="e">
        <f>VLOOKUP(D887,Basis!F:G,2,0)</f>
        <v>#N/A</v>
      </c>
      <c r="F887" s="27"/>
      <c r="G887" s="27"/>
      <c r="H887" s="27"/>
      <c r="I887" s="27"/>
      <c r="J887" s="28">
        <f t="shared" si="21"/>
        <v>0</v>
      </c>
      <c r="K887" s="28"/>
      <c r="L887" s="28"/>
      <c r="M887" s="28"/>
      <c r="N887" s="28"/>
      <c r="O887" s="27"/>
    </row>
    <row r="888" spans="1:15" hidden="1" x14ac:dyDescent="0.25">
      <c r="A888" s="27"/>
      <c r="B888" s="27"/>
      <c r="C888" s="27"/>
      <c r="D888" s="27"/>
      <c r="E888" s="27" t="e">
        <f>VLOOKUP(D888,Basis!F:G,2,0)</f>
        <v>#N/A</v>
      </c>
      <c r="F888" s="27"/>
      <c r="G888" s="27"/>
      <c r="H888" s="27"/>
      <c r="I888" s="27"/>
      <c r="J888" s="28">
        <f t="shared" si="21"/>
        <v>0</v>
      </c>
      <c r="K888" s="28"/>
      <c r="L888" s="28"/>
      <c r="M888" s="28"/>
      <c r="N888" s="28"/>
      <c r="O888" s="27"/>
    </row>
    <row r="889" spans="1:15" hidden="1" x14ac:dyDescent="0.25">
      <c r="A889" s="27"/>
      <c r="B889" s="27"/>
      <c r="C889" s="27"/>
      <c r="D889" s="27"/>
      <c r="E889" s="27" t="e">
        <f>VLOOKUP(D889,Basis!F:G,2,0)</f>
        <v>#N/A</v>
      </c>
      <c r="F889" s="27"/>
      <c r="G889" s="27"/>
      <c r="H889" s="27"/>
      <c r="I889" s="27"/>
      <c r="J889" s="28">
        <f t="shared" si="21"/>
        <v>0</v>
      </c>
      <c r="K889" s="28"/>
      <c r="L889" s="28"/>
      <c r="M889" s="28"/>
      <c r="N889" s="28"/>
      <c r="O889" s="27"/>
    </row>
    <row r="890" spans="1:15" hidden="1" x14ac:dyDescent="0.25">
      <c r="A890" s="27"/>
      <c r="B890" s="27"/>
      <c r="C890" s="27"/>
      <c r="D890" s="27"/>
      <c r="E890" s="27" t="e">
        <f>VLOOKUP(D890,Basis!F:G,2,0)</f>
        <v>#N/A</v>
      </c>
      <c r="F890" s="27"/>
      <c r="G890" s="27"/>
      <c r="H890" s="27"/>
      <c r="I890" s="27"/>
      <c r="J890" s="28">
        <f t="shared" si="21"/>
        <v>0</v>
      </c>
      <c r="K890" s="28"/>
      <c r="L890" s="28"/>
      <c r="M890" s="28"/>
      <c r="N890" s="28"/>
      <c r="O890" s="27"/>
    </row>
    <row r="891" spans="1:15" hidden="1" x14ac:dyDescent="0.25">
      <c r="A891" s="27"/>
      <c r="B891" s="27"/>
      <c r="C891" s="27"/>
      <c r="D891" s="27"/>
      <c r="E891" s="27" t="e">
        <f>VLOOKUP(D891,Basis!F:G,2,0)</f>
        <v>#N/A</v>
      </c>
      <c r="F891" s="27"/>
      <c r="G891" s="27"/>
      <c r="H891" s="27"/>
      <c r="I891" s="27"/>
      <c r="J891" s="28">
        <f t="shared" si="21"/>
        <v>0</v>
      </c>
      <c r="K891" s="28"/>
      <c r="L891" s="28"/>
      <c r="M891" s="28"/>
      <c r="N891" s="28"/>
      <c r="O891" s="27"/>
    </row>
    <row r="892" spans="1:15" hidden="1" x14ac:dyDescent="0.25">
      <c r="A892" s="27"/>
      <c r="B892" s="27"/>
      <c r="C892" s="27"/>
      <c r="D892" s="27"/>
      <c r="E892" s="27" t="e">
        <f>VLOOKUP(D892,Basis!F:G,2,0)</f>
        <v>#N/A</v>
      </c>
      <c r="F892" s="27"/>
      <c r="G892" s="27"/>
      <c r="H892" s="27"/>
      <c r="I892" s="27"/>
      <c r="J892" s="28">
        <f t="shared" si="21"/>
        <v>0</v>
      </c>
      <c r="K892" s="28"/>
      <c r="L892" s="28"/>
      <c r="M892" s="28"/>
      <c r="N892" s="28"/>
      <c r="O892" s="27"/>
    </row>
    <row r="893" spans="1:15" hidden="1" x14ac:dyDescent="0.25">
      <c r="A893" s="27"/>
      <c r="B893" s="27"/>
      <c r="C893" s="27"/>
      <c r="D893" s="27"/>
      <c r="E893" s="27" t="e">
        <f>VLOOKUP(D893,Basis!F:G,2,0)</f>
        <v>#N/A</v>
      </c>
      <c r="F893" s="27"/>
      <c r="G893" s="27"/>
      <c r="H893" s="27"/>
      <c r="I893" s="27"/>
      <c r="J893" s="28">
        <f t="shared" si="21"/>
        <v>0</v>
      </c>
      <c r="K893" s="28"/>
      <c r="L893" s="28"/>
      <c r="M893" s="28"/>
      <c r="N893" s="28"/>
      <c r="O893" s="27"/>
    </row>
    <row r="894" spans="1:15" hidden="1" x14ac:dyDescent="0.25">
      <c r="A894" s="27"/>
      <c r="B894" s="27"/>
      <c r="C894" s="27"/>
      <c r="D894" s="27"/>
      <c r="E894" s="27" t="e">
        <f>VLOOKUP(D894,Basis!F:G,2,0)</f>
        <v>#N/A</v>
      </c>
      <c r="F894" s="27"/>
      <c r="G894" s="27"/>
      <c r="H894" s="27"/>
      <c r="I894" s="27"/>
      <c r="J894" s="28">
        <f t="shared" si="21"/>
        <v>0</v>
      </c>
      <c r="K894" s="28"/>
      <c r="L894" s="28"/>
      <c r="M894" s="28"/>
      <c r="N894" s="28"/>
      <c r="O894" s="27"/>
    </row>
    <row r="895" spans="1:15" hidden="1" x14ac:dyDescent="0.25">
      <c r="A895" s="27"/>
      <c r="B895" s="27"/>
      <c r="C895" s="27"/>
      <c r="D895" s="27"/>
      <c r="E895" s="27" t="e">
        <f>VLOOKUP(D895,Basis!F:G,2,0)</f>
        <v>#N/A</v>
      </c>
      <c r="F895" s="27"/>
      <c r="G895" s="27"/>
      <c r="H895" s="27"/>
      <c r="I895" s="27"/>
      <c r="J895" s="28">
        <f t="shared" si="21"/>
        <v>0</v>
      </c>
      <c r="K895" s="28"/>
      <c r="L895" s="28"/>
      <c r="M895" s="28"/>
      <c r="N895" s="28"/>
      <c r="O895" s="27"/>
    </row>
    <row r="896" spans="1:15" hidden="1" x14ac:dyDescent="0.25">
      <c r="A896" s="27"/>
      <c r="B896" s="27"/>
      <c r="C896" s="27"/>
      <c r="D896" s="27"/>
      <c r="E896" s="27" t="e">
        <f>VLOOKUP(D896,Basis!F:G,2,0)</f>
        <v>#N/A</v>
      </c>
      <c r="F896" s="27"/>
      <c r="G896" s="27"/>
      <c r="H896" s="27"/>
      <c r="I896" s="27"/>
      <c r="J896" s="28">
        <f t="shared" si="21"/>
        <v>0</v>
      </c>
      <c r="K896" s="28"/>
      <c r="L896" s="28"/>
      <c r="M896" s="28"/>
      <c r="N896" s="28"/>
      <c r="O896" s="27"/>
    </row>
    <row r="897" spans="1:15" hidden="1" x14ac:dyDescent="0.25">
      <c r="A897" s="27"/>
      <c r="B897" s="27"/>
      <c r="C897" s="27"/>
      <c r="D897" s="27"/>
      <c r="E897" s="27" t="e">
        <f>VLOOKUP(D897,Basis!F:G,2,0)</f>
        <v>#N/A</v>
      </c>
      <c r="F897" s="27"/>
      <c r="G897" s="27"/>
      <c r="H897" s="27"/>
      <c r="I897" s="27"/>
      <c r="J897" s="28">
        <f t="shared" si="21"/>
        <v>0</v>
      </c>
      <c r="K897" s="28"/>
      <c r="L897" s="28"/>
      <c r="M897" s="28"/>
      <c r="N897" s="28"/>
      <c r="O897" s="27"/>
    </row>
    <row r="898" spans="1:15" hidden="1" x14ac:dyDescent="0.25">
      <c r="A898" s="27"/>
      <c r="B898" s="27"/>
      <c r="C898" s="27"/>
      <c r="D898" s="27"/>
      <c r="E898" s="27" t="e">
        <f>VLOOKUP(D898,Basis!F:G,2,0)</f>
        <v>#N/A</v>
      </c>
      <c r="F898" s="27"/>
      <c r="G898" s="27"/>
      <c r="H898" s="27"/>
      <c r="I898" s="27"/>
      <c r="J898" s="28">
        <f t="shared" si="21"/>
        <v>0</v>
      </c>
      <c r="K898" s="28"/>
      <c r="L898" s="28"/>
      <c r="M898" s="28"/>
      <c r="N898" s="28"/>
      <c r="O898" s="27"/>
    </row>
    <row r="899" spans="1:15" hidden="1" x14ac:dyDescent="0.25">
      <c r="A899" s="27"/>
      <c r="B899" s="27"/>
      <c r="C899" s="27"/>
      <c r="D899" s="27"/>
      <c r="E899" s="27" t="e">
        <f>VLOOKUP(D899,Basis!F:G,2,0)</f>
        <v>#N/A</v>
      </c>
      <c r="F899" s="27"/>
      <c r="G899" s="27"/>
      <c r="H899" s="27"/>
      <c r="I899" s="27"/>
      <c r="J899" s="28">
        <f t="shared" si="21"/>
        <v>0</v>
      </c>
      <c r="K899" s="28"/>
      <c r="L899" s="28"/>
      <c r="M899" s="28"/>
      <c r="N899" s="28"/>
      <c r="O899" s="27"/>
    </row>
    <row r="900" spans="1:15" hidden="1" x14ac:dyDescent="0.25">
      <c r="A900" s="27"/>
      <c r="B900" s="27"/>
      <c r="C900" s="27"/>
      <c r="D900" s="27"/>
      <c r="E900" s="27" t="e">
        <f>VLOOKUP(D900,Basis!F:G,2,0)</f>
        <v>#N/A</v>
      </c>
      <c r="F900" s="27"/>
      <c r="G900" s="27"/>
      <c r="H900" s="27"/>
      <c r="I900" s="27"/>
      <c r="J900" s="28">
        <f t="shared" si="21"/>
        <v>0</v>
      </c>
      <c r="K900" s="28"/>
      <c r="L900" s="28"/>
      <c r="M900" s="28"/>
      <c r="N900" s="28"/>
      <c r="O900" s="27"/>
    </row>
    <row r="901" spans="1:15" hidden="1" x14ac:dyDescent="0.25">
      <c r="A901" s="27"/>
      <c r="B901" s="27"/>
      <c r="C901" s="27"/>
      <c r="D901" s="27"/>
      <c r="E901" s="27" t="e">
        <f>VLOOKUP(D901,Basis!F:G,2,0)</f>
        <v>#N/A</v>
      </c>
      <c r="F901" s="27"/>
      <c r="G901" s="27"/>
      <c r="H901" s="27"/>
      <c r="I901" s="27"/>
      <c r="J901" s="28">
        <f t="shared" si="21"/>
        <v>0</v>
      </c>
      <c r="K901" s="28"/>
      <c r="L901" s="28"/>
      <c r="M901" s="28"/>
      <c r="N901" s="28"/>
      <c r="O901" s="27"/>
    </row>
    <row r="902" spans="1:15" hidden="1" x14ac:dyDescent="0.25">
      <c r="A902" s="27"/>
      <c r="B902" s="27"/>
      <c r="C902" s="27"/>
      <c r="D902" s="27"/>
      <c r="E902" s="27" t="e">
        <f>VLOOKUP(D902,Basis!F:G,2,0)</f>
        <v>#N/A</v>
      </c>
      <c r="F902" s="27"/>
      <c r="G902" s="27"/>
      <c r="H902" s="27"/>
      <c r="I902" s="27"/>
      <c r="J902" s="28">
        <f t="shared" si="21"/>
        <v>0</v>
      </c>
      <c r="K902" s="28"/>
      <c r="L902" s="28"/>
      <c r="M902" s="28"/>
      <c r="N902" s="28"/>
      <c r="O902" s="27"/>
    </row>
    <row r="903" spans="1:15" hidden="1" x14ac:dyDescent="0.25">
      <c r="A903" s="27"/>
      <c r="B903" s="27"/>
      <c r="C903" s="27"/>
      <c r="D903" s="27"/>
      <c r="E903" s="27" t="e">
        <f>VLOOKUP(D903,Basis!F:G,2,0)</f>
        <v>#N/A</v>
      </c>
      <c r="F903" s="27"/>
      <c r="G903" s="27"/>
      <c r="H903" s="27"/>
      <c r="I903" s="27"/>
      <c r="J903" s="28">
        <f t="shared" si="21"/>
        <v>0</v>
      </c>
      <c r="K903" s="28"/>
      <c r="L903" s="28"/>
      <c r="M903" s="28"/>
      <c r="N903" s="28"/>
      <c r="O903" s="27"/>
    </row>
    <row r="904" spans="1:15" hidden="1" x14ac:dyDescent="0.25">
      <c r="A904" s="27"/>
      <c r="B904" s="27"/>
      <c r="C904" s="27"/>
      <c r="D904" s="27"/>
      <c r="E904" s="27" t="e">
        <f>VLOOKUP(D904,Basis!F:G,2,0)</f>
        <v>#N/A</v>
      </c>
      <c r="F904" s="27"/>
      <c r="G904" s="27"/>
      <c r="H904" s="27"/>
      <c r="I904" s="27"/>
      <c r="J904" s="28">
        <f t="shared" si="21"/>
        <v>0</v>
      </c>
      <c r="K904" s="28"/>
      <c r="L904" s="28"/>
      <c r="M904" s="28"/>
      <c r="N904" s="28"/>
      <c r="O904" s="27"/>
    </row>
    <row r="905" spans="1:15" hidden="1" x14ac:dyDescent="0.25">
      <c r="A905" s="27"/>
      <c r="B905" s="27"/>
      <c r="C905" s="27"/>
      <c r="D905" s="27"/>
      <c r="E905" s="27" t="e">
        <f>VLOOKUP(D905,Basis!F:G,2,0)</f>
        <v>#N/A</v>
      </c>
      <c r="F905" s="27"/>
      <c r="G905" s="27"/>
      <c r="H905" s="27"/>
      <c r="I905" s="27"/>
      <c r="J905" s="28">
        <f t="shared" si="21"/>
        <v>0</v>
      </c>
      <c r="K905" s="28"/>
      <c r="L905" s="28"/>
      <c r="M905" s="28"/>
      <c r="N905" s="28"/>
      <c r="O905" s="27"/>
    </row>
    <row r="906" spans="1:15" hidden="1" x14ac:dyDescent="0.25">
      <c r="A906" s="27"/>
      <c r="B906" s="27"/>
      <c r="C906" s="27"/>
      <c r="D906" s="27"/>
      <c r="E906" s="27" t="e">
        <f>VLOOKUP(D906,Basis!F:G,2,0)</f>
        <v>#N/A</v>
      </c>
      <c r="F906" s="27"/>
      <c r="G906" s="27"/>
      <c r="H906" s="27"/>
      <c r="I906" s="27"/>
      <c r="J906" s="28">
        <f t="shared" si="21"/>
        <v>0</v>
      </c>
      <c r="K906" s="28"/>
      <c r="L906" s="28"/>
      <c r="M906" s="28"/>
      <c r="N906" s="28"/>
      <c r="O906" s="27"/>
    </row>
    <row r="907" spans="1:15" hidden="1" x14ac:dyDescent="0.25">
      <c r="A907" s="27"/>
      <c r="B907" s="27"/>
      <c r="C907" s="27"/>
      <c r="D907" s="27"/>
      <c r="E907" s="27" t="e">
        <f>VLOOKUP(D907,Basis!F:G,2,0)</f>
        <v>#N/A</v>
      </c>
      <c r="F907" s="27"/>
      <c r="G907" s="27"/>
      <c r="H907" s="27"/>
      <c r="I907" s="27"/>
      <c r="J907" s="28">
        <f t="shared" si="21"/>
        <v>0</v>
      </c>
      <c r="K907" s="28"/>
      <c r="L907" s="28"/>
      <c r="M907" s="28"/>
      <c r="N907" s="28"/>
      <c r="O907" s="27"/>
    </row>
    <row r="908" spans="1:15" hidden="1" x14ac:dyDescent="0.25">
      <c r="A908" s="27"/>
      <c r="B908" s="27"/>
      <c r="C908" s="27"/>
      <c r="D908" s="27"/>
      <c r="E908" s="27" t="e">
        <f>VLOOKUP(D908,Basis!F:G,2,0)</f>
        <v>#N/A</v>
      </c>
      <c r="F908" s="27"/>
      <c r="G908" s="27"/>
      <c r="H908" s="27"/>
      <c r="I908" s="27"/>
      <c r="J908" s="28">
        <f t="shared" si="21"/>
        <v>0</v>
      </c>
      <c r="K908" s="28"/>
      <c r="L908" s="28"/>
      <c r="M908" s="28"/>
      <c r="N908" s="28"/>
      <c r="O908" s="27"/>
    </row>
    <row r="909" spans="1:15" hidden="1" x14ac:dyDescent="0.25">
      <c r="A909" s="27"/>
      <c r="B909" s="27"/>
      <c r="C909" s="27"/>
      <c r="D909" s="27"/>
      <c r="E909" s="27" t="e">
        <f>VLOOKUP(D909,Basis!F:G,2,0)</f>
        <v>#N/A</v>
      </c>
      <c r="F909" s="27"/>
      <c r="G909" s="27"/>
      <c r="H909" s="27"/>
      <c r="I909" s="27"/>
      <c r="J909" s="28">
        <f t="shared" ref="J909:J972" si="22">H909-I909</f>
        <v>0</v>
      </c>
      <c r="K909" s="28"/>
      <c r="L909" s="28"/>
      <c r="M909" s="28"/>
      <c r="N909" s="28"/>
      <c r="O909" s="27"/>
    </row>
    <row r="910" spans="1:15" hidden="1" x14ac:dyDescent="0.25">
      <c r="A910" s="27"/>
      <c r="B910" s="27"/>
      <c r="C910" s="27"/>
      <c r="D910" s="27"/>
      <c r="E910" s="27" t="e">
        <f>VLOOKUP(D910,Basis!F:G,2,0)</f>
        <v>#N/A</v>
      </c>
      <c r="F910" s="27"/>
      <c r="G910" s="27"/>
      <c r="H910" s="27"/>
      <c r="I910" s="27"/>
      <c r="J910" s="28">
        <f t="shared" si="22"/>
        <v>0</v>
      </c>
      <c r="K910" s="28"/>
      <c r="L910" s="28"/>
      <c r="M910" s="28"/>
      <c r="N910" s="28"/>
      <c r="O910" s="27"/>
    </row>
    <row r="911" spans="1:15" hidden="1" x14ac:dyDescent="0.25">
      <c r="A911" s="27"/>
      <c r="B911" s="27"/>
      <c r="C911" s="27"/>
      <c r="D911" s="27"/>
      <c r="E911" s="27" t="e">
        <f>VLOOKUP(D911,Basis!F:G,2,0)</f>
        <v>#N/A</v>
      </c>
      <c r="F911" s="27"/>
      <c r="G911" s="27"/>
      <c r="H911" s="27"/>
      <c r="I911" s="27"/>
      <c r="J911" s="28">
        <f t="shared" si="22"/>
        <v>0</v>
      </c>
      <c r="K911" s="28"/>
      <c r="L911" s="28"/>
      <c r="M911" s="28"/>
      <c r="N911" s="28"/>
      <c r="O911" s="27"/>
    </row>
    <row r="912" spans="1:15" hidden="1" x14ac:dyDescent="0.25">
      <c r="A912" s="27"/>
      <c r="B912" s="27"/>
      <c r="C912" s="27"/>
      <c r="D912" s="27"/>
      <c r="E912" s="27" t="e">
        <f>VLOOKUP(D912,Basis!F:G,2,0)</f>
        <v>#N/A</v>
      </c>
      <c r="F912" s="27"/>
      <c r="G912" s="27"/>
      <c r="H912" s="27"/>
      <c r="I912" s="27"/>
      <c r="J912" s="28">
        <f t="shared" si="22"/>
        <v>0</v>
      </c>
      <c r="K912" s="28"/>
      <c r="L912" s="28"/>
      <c r="M912" s="28"/>
      <c r="N912" s="28"/>
      <c r="O912" s="27"/>
    </row>
    <row r="913" spans="1:15" hidden="1" x14ac:dyDescent="0.25">
      <c r="A913" s="27"/>
      <c r="B913" s="27"/>
      <c r="C913" s="27"/>
      <c r="D913" s="27"/>
      <c r="E913" s="27" t="e">
        <f>VLOOKUP(D913,Basis!F:G,2,0)</f>
        <v>#N/A</v>
      </c>
      <c r="F913" s="27"/>
      <c r="G913" s="27"/>
      <c r="H913" s="27"/>
      <c r="I913" s="27"/>
      <c r="J913" s="28">
        <f t="shared" si="22"/>
        <v>0</v>
      </c>
      <c r="K913" s="28"/>
      <c r="L913" s="28"/>
      <c r="M913" s="28"/>
      <c r="N913" s="28"/>
      <c r="O913" s="27"/>
    </row>
    <row r="914" spans="1:15" hidden="1" x14ac:dyDescent="0.25">
      <c r="A914" s="27"/>
      <c r="B914" s="27"/>
      <c r="C914" s="27"/>
      <c r="D914" s="27"/>
      <c r="E914" s="27" t="e">
        <f>VLOOKUP(D914,Basis!F:G,2,0)</f>
        <v>#N/A</v>
      </c>
      <c r="F914" s="27"/>
      <c r="G914" s="27"/>
      <c r="H914" s="27"/>
      <c r="I914" s="27"/>
      <c r="J914" s="28">
        <f t="shared" si="22"/>
        <v>0</v>
      </c>
      <c r="K914" s="28"/>
      <c r="L914" s="28"/>
      <c r="M914" s="28"/>
      <c r="N914" s="28"/>
      <c r="O914" s="27"/>
    </row>
    <row r="915" spans="1:15" hidden="1" x14ac:dyDescent="0.25">
      <c r="A915" s="27"/>
      <c r="B915" s="27"/>
      <c r="C915" s="27"/>
      <c r="D915" s="27"/>
      <c r="E915" s="27" t="e">
        <f>VLOOKUP(D915,Basis!F:G,2,0)</f>
        <v>#N/A</v>
      </c>
      <c r="F915" s="27"/>
      <c r="G915" s="27"/>
      <c r="H915" s="27"/>
      <c r="I915" s="27"/>
      <c r="J915" s="28">
        <f t="shared" si="22"/>
        <v>0</v>
      </c>
      <c r="K915" s="28"/>
      <c r="L915" s="28"/>
      <c r="M915" s="28"/>
      <c r="N915" s="28"/>
      <c r="O915" s="27"/>
    </row>
    <row r="916" spans="1:15" hidden="1" x14ac:dyDescent="0.25">
      <c r="A916" s="27"/>
      <c r="B916" s="27"/>
      <c r="C916" s="27"/>
      <c r="D916" s="27"/>
      <c r="E916" s="27" t="e">
        <f>VLOOKUP(D916,Basis!F:G,2,0)</f>
        <v>#N/A</v>
      </c>
      <c r="F916" s="27"/>
      <c r="G916" s="27"/>
      <c r="H916" s="27"/>
      <c r="I916" s="27"/>
      <c r="J916" s="28">
        <f t="shared" si="22"/>
        <v>0</v>
      </c>
      <c r="K916" s="28"/>
      <c r="L916" s="28"/>
      <c r="M916" s="28"/>
      <c r="N916" s="28"/>
      <c r="O916" s="27"/>
    </row>
    <row r="917" spans="1:15" hidden="1" x14ac:dyDescent="0.25">
      <c r="A917" s="27"/>
      <c r="B917" s="27"/>
      <c r="C917" s="27"/>
      <c r="D917" s="27"/>
      <c r="E917" s="27" t="e">
        <f>VLOOKUP(D917,Basis!F:G,2,0)</f>
        <v>#N/A</v>
      </c>
      <c r="F917" s="27"/>
      <c r="G917" s="27"/>
      <c r="H917" s="27"/>
      <c r="I917" s="27"/>
      <c r="J917" s="28">
        <f t="shared" si="22"/>
        <v>0</v>
      </c>
      <c r="K917" s="28"/>
      <c r="L917" s="28"/>
      <c r="M917" s="28"/>
      <c r="N917" s="28"/>
      <c r="O917" s="27"/>
    </row>
    <row r="918" spans="1:15" hidden="1" x14ac:dyDescent="0.25">
      <c r="A918" s="27"/>
      <c r="B918" s="27"/>
      <c r="C918" s="27"/>
      <c r="D918" s="27"/>
      <c r="E918" s="27" t="e">
        <f>VLOOKUP(D918,Basis!F:G,2,0)</f>
        <v>#N/A</v>
      </c>
      <c r="F918" s="27"/>
      <c r="G918" s="27"/>
      <c r="H918" s="27"/>
      <c r="I918" s="27"/>
      <c r="J918" s="28">
        <f t="shared" si="22"/>
        <v>0</v>
      </c>
      <c r="K918" s="28"/>
      <c r="L918" s="28"/>
      <c r="M918" s="28"/>
      <c r="N918" s="28"/>
      <c r="O918" s="27"/>
    </row>
    <row r="919" spans="1:15" hidden="1" x14ac:dyDescent="0.25">
      <c r="A919" s="27"/>
      <c r="B919" s="27"/>
      <c r="C919" s="27"/>
      <c r="D919" s="27"/>
      <c r="E919" s="27" t="e">
        <f>VLOOKUP(D919,Basis!F:G,2,0)</f>
        <v>#N/A</v>
      </c>
      <c r="F919" s="27"/>
      <c r="G919" s="27"/>
      <c r="H919" s="27"/>
      <c r="I919" s="27"/>
      <c r="J919" s="28">
        <f t="shared" si="22"/>
        <v>0</v>
      </c>
      <c r="K919" s="28"/>
      <c r="L919" s="28"/>
      <c r="M919" s="28"/>
      <c r="N919" s="28"/>
      <c r="O919" s="27"/>
    </row>
    <row r="920" spans="1:15" hidden="1" x14ac:dyDescent="0.25">
      <c r="A920" s="27"/>
      <c r="B920" s="27"/>
      <c r="C920" s="27"/>
      <c r="D920" s="27"/>
      <c r="E920" s="27" t="e">
        <f>VLOOKUP(D920,Basis!F:G,2,0)</f>
        <v>#N/A</v>
      </c>
      <c r="F920" s="27"/>
      <c r="G920" s="27"/>
      <c r="H920" s="27"/>
      <c r="I920" s="27"/>
      <c r="J920" s="28">
        <f t="shared" si="22"/>
        <v>0</v>
      </c>
      <c r="K920" s="28"/>
      <c r="L920" s="28"/>
      <c r="M920" s="28"/>
      <c r="N920" s="28"/>
      <c r="O920" s="27"/>
    </row>
    <row r="921" spans="1:15" hidden="1" x14ac:dyDescent="0.25">
      <c r="A921" s="27"/>
      <c r="B921" s="27"/>
      <c r="C921" s="27"/>
      <c r="D921" s="27"/>
      <c r="E921" s="27" t="e">
        <f>VLOOKUP(D921,Basis!F:G,2,0)</f>
        <v>#N/A</v>
      </c>
      <c r="F921" s="27"/>
      <c r="G921" s="27"/>
      <c r="H921" s="27"/>
      <c r="I921" s="27"/>
      <c r="J921" s="28">
        <f t="shared" si="22"/>
        <v>0</v>
      </c>
      <c r="K921" s="28"/>
      <c r="L921" s="28"/>
      <c r="M921" s="28"/>
      <c r="N921" s="28"/>
      <c r="O921" s="27"/>
    </row>
    <row r="922" spans="1:15" hidden="1" x14ac:dyDescent="0.25">
      <c r="A922" s="27"/>
      <c r="B922" s="27"/>
      <c r="C922" s="27"/>
      <c r="D922" s="27"/>
      <c r="E922" s="27" t="e">
        <f>VLOOKUP(D922,Basis!F:G,2,0)</f>
        <v>#N/A</v>
      </c>
      <c r="F922" s="27"/>
      <c r="G922" s="27"/>
      <c r="H922" s="27"/>
      <c r="I922" s="27"/>
      <c r="J922" s="28">
        <f t="shared" si="22"/>
        <v>0</v>
      </c>
      <c r="K922" s="28"/>
      <c r="L922" s="28"/>
      <c r="M922" s="28"/>
      <c r="N922" s="28"/>
      <c r="O922" s="27"/>
    </row>
    <row r="923" spans="1:15" hidden="1" x14ac:dyDescent="0.25">
      <c r="A923" s="27"/>
      <c r="B923" s="27"/>
      <c r="C923" s="27"/>
      <c r="D923" s="27"/>
      <c r="E923" s="27" t="e">
        <f>VLOOKUP(D923,Basis!F:G,2,0)</f>
        <v>#N/A</v>
      </c>
      <c r="F923" s="27"/>
      <c r="G923" s="27"/>
      <c r="H923" s="27"/>
      <c r="I923" s="27"/>
      <c r="J923" s="28">
        <f t="shared" si="22"/>
        <v>0</v>
      </c>
      <c r="K923" s="28"/>
      <c r="L923" s="28"/>
      <c r="M923" s="28"/>
      <c r="N923" s="28"/>
      <c r="O923" s="27"/>
    </row>
    <row r="924" spans="1:15" hidden="1" x14ac:dyDescent="0.25">
      <c r="A924" s="27"/>
      <c r="B924" s="27"/>
      <c r="C924" s="27"/>
      <c r="D924" s="27"/>
      <c r="E924" s="27" t="e">
        <f>VLOOKUP(D924,Basis!F:G,2,0)</f>
        <v>#N/A</v>
      </c>
      <c r="F924" s="27"/>
      <c r="G924" s="27"/>
      <c r="H924" s="27"/>
      <c r="I924" s="27"/>
      <c r="J924" s="28">
        <f t="shared" si="22"/>
        <v>0</v>
      </c>
      <c r="K924" s="28"/>
      <c r="L924" s="28"/>
      <c r="M924" s="28"/>
      <c r="N924" s="28"/>
      <c r="O924" s="27"/>
    </row>
    <row r="925" spans="1:15" hidden="1" x14ac:dyDescent="0.25">
      <c r="A925" s="27"/>
      <c r="B925" s="27"/>
      <c r="C925" s="27"/>
      <c r="D925" s="27"/>
      <c r="E925" s="27" t="e">
        <f>VLOOKUP(D925,Basis!F:G,2,0)</f>
        <v>#N/A</v>
      </c>
      <c r="F925" s="27"/>
      <c r="G925" s="27"/>
      <c r="H925" s="27"/>
      <c r="I925" s="27"/>
      <c r="J925" s="28">
        <f t="shared" si="22"/>
        <v>0</v>
      </c>
      <c r="K925" s="28"/>
      <c r="L925" s="28"/>
      <c r="M925" s="28"/>
      <c r="N925" s="28"/>
      <c r="O925" s="27"/>
    </row>
    <row r="926" spans="1:15" hidden="1" x14ac:dyDescent="0.25">
      <c r="A926" s="27"/>
      <c r="B926" s="27"/>
      <c r="C926" s="27"/>
      <c r="D926" s="27"/>
      <c r="E926" s="27" t="e">
        <f>VLOOKUP(D926,Basis!F:G,2,0)</f>
        <v>#N/A</v>
      </c>
      <c r="F926" s="27"/>
      <c r="G926" s="27"/>
      <c r="H926" s="27"/>
      <c r="I926" s="27"/>
      <c r="J926" s="28">
        <f t="shared" si="22"/>
        <v>0</v>
      </c>
      <c r="K926" s="28"/>
      <c r="L926" s="28"/>
      <c r="M926" s="28"/>
      <c r="N926" s="28"/>
      <c r="O926" s="27"/>
    </row>
    <row r="927" spans="1:15" hidden="1" x14ac:dyDescent="0.25">
      <c r="A927" s="27"/>
      <c r="B927" s="27"/>
      <c r="C927" s="27"/>
      <c r="D927" s="27"/>
      <c r="E927" s="27" t="e">
        <f>VLOOKUP(D927,Basis!F:G,2,0)</f>
        <v>#N/A</v>
      </c>
      <c r="F927" s="27"/>
      <c r="G927" s="27"/>
      <c r="H927" s="27"/>
      <c r="I927" s="27"/>
      <c r="J927" s="28">
        <f t="shared" si="22"/>
        <v>0</v>
      </c>
      <c r="K927" s="28"/>
      <c r="L927" s="28"/>
      <c r="M927" s="28"/>
      <c r="N927" s="28"/>
      <c r="O927" s="27"/>
    </row>
    <row r="928" spans="1:15" hidden="1" x14ac:dyDescent="0.25">
      <c r="A928" s="27"/>
      <c r="B928" s="27"/>
      <c r="C928" s="27"/>
      <c r="D928" s="27"/>
      <c r="E928" s="27" t="e">
        <f>VLOOKUP(D928,Basis!F:G,2,0)</f>
        <v>#N/A</v>
      </c>
      <c r="F928" s="27"/>
      <c r="G928" s="27"/>
      <c r="H928" s="27"/>
      <c r="I928" s="27"/>
      <c r="J928" s="28">
        <f t="shared" si="22"/>
        <v>0</v>
      </c>
      <c r="K928" s="28"/>
      <c r="L928" s="28"/>
      <c r="M928" s="28"/>
      <c r="N928" s="28"/>
      <c r="O928" s="27"/>
    </row>
    <row r="929" spans="1:15" hidden="1" x14ac:dyDescent="0.25">
      <c r="A929" s="27"/>
      <c r="B929" s="27"/>
      <c r="C929" s="27"/>
      <c r="D929" s="27"/>
      <c r="E929" s="27" t="e">
        <f>VLOOKUP(D929,Basis!F:G,2,0)</f>
        <v>#N/A</v>
      </c>
      <c r="F929" s="27"/>
      <c r="G929" s="27"/>
      <c r="H929" s="27"/>
      <c r="I929" s="27"/>
      <c r="J929" s="28">
        <f t="shared" si="22"/>
        <v>0</v>
      </c>
      <c r="K929" s="28"/>
      <c r="L929" s="28"/>
      <c r="M929" s="28"/>
      <c r="N929" s="28"/>
      <c r="O929" s="27"/>
    </row>
    <row r="930" spans="1:15" hidden="1" x14ac:dyDescent="0.25">
      <c r="A930" s="27"/>
      <c r="B930" s="27"/>
      <c r="C930" s="27"/>
      <c r="D930" s="27"/>
      <c r="E930" s="27" t="e">
        <f>VLOOKUP(D930,Basis!F:G,2,0)</f>
        <v>#N/A</v>
      </c>
      <c r="F930" s="27"/>
      <c r="G930" s="27"/>
      <c r="H930" s="27"/>
      <c r="I930" s="27"/>
      <c r="J930" s="28">
        <f t="shared" si="22"/>
        <v>0</v>
      </c>
      <c r="K930" s="28"/>
      <c r="L930" s="28"/>
      <c r="M930" s="28"/>
      <c r="N930" s="28"/>
      <c r="O930" s="27"/>
    </row>
    <row r="931" spans="1:15" hidden="1" x14ac:dyDescent="0.25">
      <c r="A931" s="27"/>
      <c r="B931" s="27"/>
      <c r="C931" s="27"/>
      <c r="D931" s="27"/>
      <c r="E931" s="27" t="e">
        <f>VLOOKUP(D931,Basis!F:G,2,0)</f>
        <v>#N/A</v>
      </c>
      <c r="F931" s="27"/>
      <c r="G931" s="27"/>
      <c r="H931" s="27"/>
      <c r="I931" s="27"/>
      <c r="J931" s="28">
        <f t="shared" si="22"/>
        <v>0</v>
      </c>
      <c r="K931" s="28"/>
      <c r="L931" s="28"/>
      <c r="M931" s="28"/>
      <c r="N931" s="28"/>
      <c r="O931" s="27"/>
    </row>
    <row r="932" spans="1:15" hidden="1" x14ac:dyDescent="0.25">
      <c r="A932" s="27"/>
      <c r="B932" s="27"/>
      <c r="C932" s="27"/>
      <c r="D932" s="27"/>
      <c r="E932" s="27" t="e">
        <f>VLOOKUP(D932,Basis!F:G,2,0)</f>
        <v>#N/A</v>
      </c>
      <c r="F932" s="27"/>
      <c r="G932" s="27"/>
      <c r="H932" s="27"/>
      <c r="I932" s="27"/>
      <c r="J932" s="28">
        <f t="shared" si="22"/>
        <v>0</v>
      </c>
      <c r="K932" s="28"/>
      <c r="L932" s="28"/>
      <c r="M932" s="28"/>
      <c r="N932" s="28"/>
      <c r="O932" s="27"/>
    </row>
    <row r="933" spans="1:15" hidden="1" x14ac:dyDescent="0.25">
      <c r="A933" s="27"/>
      <c r="B933" s="27"/>
      <c r="C933" s="27"/>
      <c r="D933" s="27"/>
      <c r="E933" s="27" t="e">
        <f>VLOOKUP(D933,Basis!F:G,2,0)</f>
        <v>#N/A</v>
      </c>
      <c r="F933" s="27"/>
      <c r="G933" s="27"/>
      <c r="H933" s="27"/>
      <c r="I933" s="27"/>
      <c r="J933" s="28">
        <f t="shared" si="22"/>
        <v>0</v>
      </c>
      <c r="K933" s="28"/>
      <c r="L933" s="28"/>
      <c r="M933" s="28"/>
      <c r="N933" s="28"/>
      <c r="O933" s="27"/>
    </row>
    <row r="934" spans="1:15" hidden="1" x14ac:dyDescent="0.25">
      <c r="A934" s="27"/>
      <c r="B934" s="27"/>
      <c r="C934" s="27"/>
      <c r="D934" s="27"/>
      <c r="E934" s="27" t="e">
        <f>VLOOKUP(D934,Basis!F:G,2,0)</f>
        <v>#N/A</v>
      </c>
      <c r="F934" s="27"/>
      <c r="G934" s="27"/>
      <c r="H934" s="27"/>
      <c r="I934" s="27"/>
      <c r="J934" s="28">
        <f t="shared" si="22"/>
        <v>0</v>
      </c>
      <c r="K934" s="28"/>
      <c r="L934" s="28"/>
      <c r="M934" s="28"/>
      <c r="N934" s="28"/>
      <c r="O934" s="27"/>
    </row>
    <row r="935" spans="1:15" hidden="1" x14ac:dyDescent="0.25">
      <c r="A935" s="27"/>
      <c r="B935" s="27"/>
      <c r="C935" s="27"/>
      <c r="D935" s="27"/>
      <c r="E935" s="27" t="e">
        <f>VLOOKUP(D935,Basis!F:G,2,0)</f>
        <v>#N/A</v>
      </c>
      <c r="F935" s="27"/>
      <c r="G935" s="27"/>
      <c r="H935" s="27"/>
      <c r="I935" s="27"/>
      <c r="J935" s="28">
        <f t="shared" si="22"/>
        <v>0</v>
      </c>
      <c r="K935" s="28"/>
      <c r="L935" s="28"/>
      <c r="M935" s="28"/>
      <c r="N935" s="28"/>
      <c r="O935" s="27"/>
    </row>
    <row r="936" spans="1:15" hidden="1" x14ac:dyDescent="0.25">
      <c r="A936" s="27"/>
      <c r="B936" s="27"/>
      <c r="C936" s="27"/>
      <c r="D936" s="27"/>
      <c r="E936" s="27" t="e">
        <f>VLOOKUP(D936,Basis!F:G,2,0)</f>
        <v>#N/A</v>
      </c>
      <c r="F936" s="27"/>
      <c r="G936" s="27"/>
      <c r="H936" s="27"/>
      <c r="I936" s="27"/>
      <c r="J936" s="28">
        <f t="shared" si="22"/>
        <v>0</v>
      </c>
      <c r="K936" s="28"/>
      <c r="L936" s="28"/>
      <c r="M936" s="28"/>
      <c r="N936" s="28"/>
      <c r="O936" s="27"/>
    </row>
    <row r="937" spans="1:15" hidden="1" x14ac:dyDescent="0.25">
      <c r="A937" s="27"/>
      <c r="B937" s="27"/>
      <c r="C937" s="27"/>
      <c r="D937" s="27"/>
      <c r="E937" s="27" t="e">
        <f>VLOOKUP(D937,Basis!F:G,2,0)</f>
        <v>#N/A</v>
      </c>
      <c r="F937" s="27"/>
      <c r="G937" s="27"/>
      <c r="H937" s="27"/>
      <c r="I937" s="27"/>
      <c r="J937" s="28">
        <f t="shared" si="22"/>
        <v>0</v>
      </c>
      <c r="K937" s="28"/>
      <c r="L937" s="28"/>
      <c r="M937" s="28"/>
      <c r="N937" s="28"/>
      <c r="O937" s="27"/>
    </row>
    <row r="938" spans="1:15" hidden="1" x14ac:dyDescent="0.25">
      <c r="A938" s="27"/>
      <c r="B938" s="27"/>
      <c r="C938" s="27"/>
      <c r="D938" s="27"/>
      <c r="E938" s="27" t="e">
        <f>VLOOKUP(D938,Basis!F:G,2,0)</f>
        <v>#N/A</v>
      </c>
      <c r="F938" s="27"/>
      <c r="G938" s="27"/>
      <c r="H938" s="27"/>
      <c r="I938" s="27"/>
      <c r="J938" s="28">
        <f t="shared" si="22"/>
        <v>0</v>
      </c>
      <c r="K938" s="28"/>
      <c r="L938" s="28"/>
      <c r="M938" s="28"/>
      <c r="N938" s="28"/>
      <c r="O938" s="27"/>
    </row>
    <row r="939" spans="1:15" hidden="1" x14ac:dyDescent="0.25">
      <c r="A939" s="27"/>
      <c r="B939" s="27"/>
      <c r="C939" s="27"/>
      <c r="D939" s="27"/>
      <c r="E939" s="27" t="e">
        <f>VLOOKUP(D939,Basis!F:G,2,0)</f>
        <v>#N/A</v>
      </c>
      <c r="F939" s="27"/>
      <c r="G939" s="27"/>
      <c r="H939" s="27"/>
      <c r="I939" s="27"/>
      <c r="J939" s="28">
        <f t="shared" si="22"/>
        <v>0</v>
      </c>
      <c r="K939" s="28"/>
      <c r="L939" s="28"/>
      <c r="M939" s="28"/>
      <c r="N939" s="28"/>
      <c r="O939" s="27"/>
    </row>
    <row r="940" spans="1:15" hidden="1" x14ac:dyDescent="0.25">
      <c r="A940" s="27"/>
      <c r="B940" s="27"/>
      <c r="C940" s="27"/>
      <c r="D940" s="27"/>
      <c r="E940" s="27" t="e">
        <f>VLOOKUP(D940,Basis!F:G,2,0)</f>
        <v>#N/A</v>
      </c>
      <c r="F940" s="27"/>
      <c r="G940" s="27"/>
      <c r="H940" s="27"/>
      <c r="I940" s="27"/>
      <c r="J940" s="28">
        <f t="shared" si="22"/>
        <v>0</v>
      </c>
      <c r="K940" s="28"/>
      <c r="L940" s="28"/>
      <c r="M940" s="28"/>
      <c r="N940" s="28"/>
      <c r="O940" s="27"/>
    </row>
    <row r="941" spans="1:15" hidden="1" x14ac:dyDescent="0.25">
      <c r="A941" s="27"/>
      <c r="B941" s="27"/>
      <c r="C941" s="27"/>
      <c r="D941" s="27"/>
      <c r="E941" s="27" t="e">
        <f>VLOOKUP(D941,Basis!F:G,2,0)</f>
        <v>#N/A</v>
      </c>
      <c r="F941" s="27"/>
      <c r="G941" s="27"/>
      <c r="H941" s="27"/>
      <c r="I941" s="27"/>
      <c r="J941" s="28">
        <f t="shared" si="22"/>
        <v>0</v>
      </c>
      <c r="K941" s="28"/>
      <c r="L941" s="28"/>
      <c r="M941" s="28"/>
      <c r="N941" s="28"/>
      <c r="O941" s="27"/>
    </row>
    <row r="942" spans="1:15" hidden="1" x14ac:dyDescent="0.25">
      <c r="A942" s="27"/>
      <c r="B942" s="27"/>
      <c r="C942" s="27"/>
      <c r="D942" s="27"/>
      <c r="E942" s="27" t="e">
        <f>VLOOKUP(D942,Basis!F:G,2,0)</f>
        <v>#N/A</v>
      </c>
      <c r="F942" s="27"/>
      <c r="G942" s="27"/>
      <c r="H942" s="27"/>
      <c r="I942" s="27"/>
      <c r="J942" s="28">
        <f t="shared" si="22"/>
        <v>0</v>
      </c>
      <c r="K942" s="28"/>
      <c r="L942" s="28"/>
      <c r="M942" s="28"/>
      <c r="N942" s="28"/>
      <c r="O942" s="27"/>
    </row>
    <row r="943" spans="1:15" hidden="1" x14ac:dyDescent="0.25">
      <c r="A943" s="27"/>
      <c r="B943" s="27"/>
      <c r="C943" s="27"/>
      <c r="D943" s="27"/>
      <c r="E943" s="27" t="e">
        <f>VLOOKUP(D943,Basis!F:G,2,0)</f>
        <v>#N/A</v>
      </c>
      <c r="F943" s="27"/>
      <c r="G943" s="27"/>
      <c r="H943" s="27"/>
      <c r="I943" s="27"/>
      <c r="J943" s="28">
        <f t="shared" si="22"/>
        <v>0</v>
      </c>
      <c r="K943" s="28"/>
      <c r="L943" s="28"/>
      <c r="M943" s="28"/>
      <c r="N943" s="28"/>
      <c r="O943" s="27"/>
    </row>
    <row r="944" spans="1:15" hidden="1" x14ac:dyDescent="0.25">
      <c r="A944" s="27"/>
      <c r="B944" s="27"/>
      <c r="C944" s="27"/>
      <c r="D944" s="27"/>
      <c r="E944" s="27" t="e">
        <f>VLOOKUP(D944,Basis!F:G,2,0)</f>
        <v>#N/A</v>
      </c>
      <c r="F944" s="27"/>
      <c r="G944" s="27"/>
      <c r="H944" s="27"/>
      <c r="I944" s="27"/>
      <c r="J944" s="28">
        <f t="shared" si="22"/>
        <v>0</v>
      </c>
      <c r="K944" s="28"/>
      <c r="L944" s="28"/>
      <c r="M944" s="28"/>
      <c r="N944" s="28"/>
      <c r="O944" s="27"/>
    </row>
    <row r="945" spans="1:15" hidden="1" x14ac:dyDescent="0.25">
      <c r="A945" s="27"/>
      <c r="B945" s="27"/>
      <c r="C945" s="27"/>
      <c r="D945" s="27"/>
      <c r="E945" s="27" t="e">
        <f>VLOOKUP(D945,Basis!F:G,2,0)</f>
        <v>#N/A</v>
      </c>
      <c r="F945" s="27"/>
      <c r="G945" s="27"/>
      <c r="H945" s="27"/>
      <c r="I945" s="27"/>
      <c r="J945" s="28">
        <f t="shared" si="22"/>
        <v>0</v>
      </c>
      <c r="K945" s="28"/>
      <c r="L945" s="28"/>
      <c r="M945" s="28"/>
      <c r="N945" s="28"/>
      <c r="O945" s="27"/>
    </row>
    <row r="946" spans="1:15" hidden="1" x14ac:dyDescent="0.25">
      <c r="A946" s="27"/>
      <c r="B946" s="27"/>
      <c r="C946" s="27"/>
      <c r="D946" s="27"/>
      <c r="E946" s="27" t="e">
        <f>VLOOKUP(D946,Basis!F:G,2,0)</f>
        <v>#N/A</v>
      </c>
      <c r="F946" s="27"/>
      <c r="G946" s="27"/>
      <c r="H946" s="27"/>
      <c r="I946" s="27"/>
      <c r="J946" s="28">
        <f t="shared" si="22"/>
        <v>0</v>
      </c>
      <c r="K946" s="28"/>
      <c r="L946" s="28"/>
      <c r="M946" s="28"/>
      <c r="N946" s="28"/>
      <c r="O946" s="27"/>
    </row>
    <row r="947" spans="1:15" hidden="1" x14ac:dyDescent="0.25">
      <c r="A947" s="27"/>
      <c r="B947" s="27"/>
      <c r="C947" s="27"/>
      <c r="D947" s="27"/>
      <c r="E947" s="27" t="e">
        <f>VLOOKUP(D947,Basis!F:G,2,0)</f>
        <v>#N/A</v>
      </c>
      <c r="F947" s="27"/>
      <c r="G947" s="27"/>
      <c r="H947" s="27"/>
      <c r="I947" s="27"/>
      <c r="J947" s="28">
        <f t="shared" si="22"/>
        <v>0</v>
      </c>
      <c r="K947" s="28"/>
      <c r="L947" s="28"/>
      <c r="M947" s="28"/>
      <c r="N947" s="28"/>
      <c r="O947" s="27"/>
    </row>
    <row r="948" spans="1:15" hidden="1" x14ac:dyDescent="0.25">
      <c r="A948" s="27"/>
      <c r="B948" s="27"/>
      <c r="C948" s="27"/>
      <c r="D948" s="27"/>
      <c r="E948" s="27" t="e">
        <f>VLOOKUP(D948,Basis!F:G,2,0)</f>
        <v>#N/A</v>
      </c>
      <c r="F948" s="27"/>
      <c r="G948" s="27"/>
      <c r="H948" s="27"/>
      <c r="I948" s="27"/>
      <c r="J948" s="28">
        <f t="shared" si="22"/>
        <v>0</v>
      </c>
      <c r="K948" s="28"/>
      <c r="L948" s="28"/>
      <c r="M948" s="28"/>
      <c r="N948" s="28"/>
      <c r="O948" s="27"/>
    </row>
    <row r="949" spans="1:15" hidden="1" x14ac:dyDescent="0.25">
      <c r="A949" s="27"/>
      <c r="B949" s="27"/>
      <c r="C949" s="27"/>
      <c r="D949" s="27"/>
      <c r="E949" s="27" t="e">
        <f>VLOOKUP(D949,Basis!F:G,2,0)</f>
        <v>#N/A</v>
      </c>
      <c r="F949" s="27"/>
      <c r="G949" s="27"/>
      <c r="H949" s="27"/>
      <c r="I949" s="27"/>
      <c r="J949" s="28">
        <f t="shared" si="22"/>
        <v>0</v>
      </c>
      <c r="K949" s="28"/>
      <c r="L949" s="28"/>
      <c r="M949" s="28"/>
      <c r="N949" s="28"/>
      <c r="O949" s="27"/>
    </row>
    <row r="950" spans="1:15" hidden="1" x14ac:dyDescent="0.25">
      <c r="A950" s="27"/>
      <c r="B950" s="27"/>
      <c r="C950" s="27"/>
      <c r="D950" s="27"/>
      <c r="E950" s="27" t="e">
        <f>VLOOKUP(D950,Basis!F:G,2,0)</f>
        <v>#N/A</v>
      </c>
      <c r="F950" s="27"/>
      <c r="G950" s="27"/>
      <c r="H950" s="27"/>
      <c r="I950" s="27"/>
      <c r="J950" s="28">
        <f t="shared" si="22"/>
        <v>0</v>
      </c>
      <c r="K950" s="28"/>
      <c r="L950" s="28"/>
      <c r="M950" s="28"/>
      <c r="N950" s="28"/>
      <c r="O950" s="27"/>
    </row>
    <row r="951" spans="1:15" hidden="1" x14ac:dyDescent="0.25">
      <c r="A951" s="27"/>
      <c r="B951" s="27"/>
      <c r="C951" s="27"/>
      <c r="D951" s="27"/>
      <c r="E951" s="27" t="e">
        <f>VLOOKUP(D951,Basis!F:G,2,0)</f>
        <v>#N/A</v>
      </c>
      <c r="F951" s="27"/>
      <c r="G951" s="27"/>
      <c r="H951" s="27"/>
      <c r="I951" s="27"/>
      <c r="J951" s="28">
        <f t="shared" si="22"/>
        <v>0</v>
      </c>
      <c r="K951" s="28"/>
      <c r="L951" s="28"/>
      <c r="M951" s="28"/>
      <c r="N951" s="28"/>
      <c r="O951" s="27"/>
    </row>
    <row r="952" spans="1:15" hidden="1" x14ac:dyDescent="0.25">
      <c r="A952" s="27"/>
      <c r="B952" s="27"/>
      <c r="C952" s="27"/>
      <c r="D952" s="27"/>
      <c r="E952" s="27" t="e">
        <f>VLOOKUP(D952,Basis!F:G,2,0)</f>
        <v>#N/A</v>
      </c>
      <c r="F952" s="27"/>
      <c r="G952" s="27"/>
      <c r="H952" s="27"/>
      <c r="I952" s="27"/>
      <c r="J952" s="28">
        <f t="shared" si="22"/>
        <v>0</v>
      </c>
      <c r="K952" s="28"/>
      <c r="L952" s="28"/>
      <c r="M952" s="28"/>
      <c r="N952" s="28"/>
      <c r="O952" s="27"/>
    </row>
    <row r="953" spans="1:15" hidden="1" x14ac:dyDescent="0.25">
      <c r="A953" s="27"/>
      <c r="B953" s="27"/>
      <c r="C953" s="27"/>
      <c r="D953" s="27"/>
      <c r="E953" s="27" t="e">
        <f>VLOOKUP(D953,Basis!F:G,2,0)</f>
        <v>#N/A</v>
      </c>
      <c r="F953" s="27"/>
      <c r="G953" s="27"/>
      <c r="H953" s="27"/>
      <c r="I953" s="27"/>
      <c r="J953" s="28">
        <f t="shared" si="22"/>
        <v>0</v>
      </c>
      <c r="K953" s="28"/>
      <c r="L953" s="28"/>
      <c r="M953" s="28"/>
      <c r="N953" s="28"/>
      <c r="O953" s="27"/>
    </row>
    <row r="954" spans="1:15" hidden="1" x14ac:dyDescent="0.25">
      <c r="A954" s="27"/>
      <c r="B954" s="27"/>
      <c r="C954" s="27"/>
      <c r="D954" s="27"/>
      <c r="E954" s="27" t="e">
        <f>VLOOKUP(D954,Basis!F:G,2,0)</f>
        <v>#N/A</v>
      </c>
      <c r="F954" s="27"/>
      <c r="G954" s="27"/>
      <c r="H954" s="27"/>
      <c r="I954" s="27"/>
      <c r="J954" s="28">
        <f t="shared" si="22"/>
        <v>0</v>
      </c>
      <c r="K954" s="28"/>
      <c r="L954" s="28"/>
      <c r="M954" s="28"/>
      <c r="N954" s="28"/>
      <c r="O954" s="27"/>
    </row>
    <row r="955" spans="1:15" hidden="1" x14ac:dyDescent="0.25">
      <c r="A955" s="27"/>
      <c r="B955" s="27"/>
      <c r="C955" s="27"/>
      <c r="D955" s="27"/>
      <c r="E955" s="27" t="e">
        <f>VLOOKUP(D955,Basis!F:G,2,0)</f>
        <v>#N/A</v>
      </c>
      <c r="F955" s="27"/>
      <c r="G955" s="27"/>
      <c r="H955" s="27"/>
      <c r="I955" s="27"/>
      <c r="J955" s="28">
        <f t="shared" si="22"/>
        <v>0</v>
      </c>
      <c r="K955" s="28"/>
      <c r="L955" s="28"/>
      <c r="M955" s="28"/>
      <c r="N955" s="28"/>
      <c r="O955" s="27"/>
    </row>
    <row r="956" spans="1:15" hidden="1" x14ac:dyDescent="0.25">
      <c r="A956" s="27"/>
      <c r="B956" s="27"/>
      <c r="C956" s="27"/>
      <c r="D956" s="27"/>
      <c r="E956" s="27" t="e">
        <f>VLOOKUP(D956,Basis!F:G,2,0)</f>
        <v>#N/A</v>
      </c>
      <c r="F956" s="27"/>
      <c r="G956" s="27"/>
      <c r="H956" s="27"/>
      <c r="I956" s="27"/>
      <c r="J956" s="28">
        <f t="shared" si="22"/>
        <v>0</v>
      </c>
      <c r="K956" s="28"/>
      <c r="L956" s="28"/>
      <c r="M956" s="28"/>
      <c r="N956" s="28"/>
      <c r="O956" s="27"/>
    </row>
    <row r="957" spans="1:15" hidden="1" x14ac:dyDescent="0.25">
      <c r="A957" s="27"/>
      <c r="B957" s="27"/>
      <c r="C957" s="27"/>
      <c r="D957" s="27"/>
      <c r="E957" s="27" t="e">
        <f>VLOOKUP(D957,Basis!F:G,2,0)</f>
        <v>#N/A</v>
      </c>
      <c r="F957" s="27"/>
      <c r="G957" s="27"/>
      <c r="H957" s="27"/>
      <c r="I957" s="27"/>
      <c r="J957" s="28">
        <f t="shared" si="22"/>
        <v>0</v>
      </c>
      <c r="K957" s="28"/>
      <c r="L957" s="28"/>
      <c r="M957" s="28"/>
      <c r="N957" s="28"/>
      <c r="O957" s="27"/>
    </row>
    <row r="958" spans="1:15" hidden="1" x14ac:dyDescent="0.25">
      <c r="A958" s="27"/>
      <c r="B958" s="27"/>
      <c r="C958" s="27"/>
      <c r="D958" s="27"/>
      <c r="E958" s="27" t="e">
        <f>VLOOKUP(D958,Basis!F:G,2,0)</f>
        <v>#N/A</v>
      </c>
      <c r="F958" s="27"/>
      <c r="G958" s="27"/>
      <c r="H958" s="27"/>
      <c r="I958" s="27"/>
      <c r="J958" s="28">
        <f t="shared" si="22"/>
        <v>0</v>
      </c>
      <c r="K958" s="28"/>
      <c r="L958" s="28"/>
      <c r="M958" s="28"/>
      <c r="N958" s="28"/>
      <c r="O958" s="27"/>
    </row>
    <row r="959" spans="1:15" hidden="1" x14ac:dyDescent="0.25">
      <c r="A959" s="27"/>
      <c r="B959" s="27"/>
      <c r="C959" s="27"/>
      <c r="D959" s="27"/>
      <c r="E959" s="27" t="e">
        <f>VLOOKUP(D959,Basis!F:G,2,0)</f>
        <v>#N/A</v>
      </c>
      <c r="F959" s="27"/>
      <c r="G959" s="27"/>
      <c r="H959" s="27"/>
      <c r="I959" s="27"/>
      <c r="J959" s="28">
        <f t="shared" si="22"/>
        <v>0</v>
      </c>
      <c r="K959" s="28"/>
      <c r="L959" s="28"/>
      <c r="M959" s="28"/>
      <c r="N959" s="28"/>
      <c r="O959" s="27"/>
    </row>
    <row r="960" spans="1:15" hidden="1" x14ac:dyDescent="0.25">
      <c r="A960" s="27"/>
      <c r="B960" s="27"/>
      <c r="C960" s="27"/>
      <c r="D960" s="27"/>
      <c r="E960" s="27" t="e">
        <f>VLOOKUP(D960,Basis!F:G,2,0)</f>
        <v>#N/A</v>
      </c>
      <c r="F960" s="27"/>
      <c r="G960" s="27"/>
      <c r="H960" s="27"/>
      <c r="I960" s="27"/>
      <c r="J960" s="28">
        <f t="shared" si="22"/>
        <v>0</v>
      </c>
      <c r="K960" s="28"/>
      <c r="L960" s="28"/>
      <c r="M960" s="28"/>
      <c r="N960" s="28"/>
      <c r="O960" s="27"/>
    </row>
    <row r="961" spans="1:15" hidden="1" x14ac:dyDescent="0.25">
      <c r="A961" s="27"/>
      <c r="B961" s="27"/>
      <c r="C961" s="27"/>
      <c r="D961" s="27"/>
      <c r="E961" s="27" t="e">
        <f>VLOOKUP(D961,Basis!F:G,2,0)</f>
        <v>#N/A</v>
      </c>
      <c r="F961" s="27"/>
      <c r="G961" s="27"/>
      <c r="H961" s="27"/>
      <c r="I961" s="27"/>
      <c r="J961" s="28">
        <f t="shared" si="22"/>
        <v>0</v>
      </c>
      <c r="K961" s="28"/>
      <c r="L961" s="28"/>
      <c r="M961" s="28"/>
      <c r="N961" s="28"/>
      <c r="O961" s="27"/>
    </row>
    <row r="962" spans="1:15" hidden="1" x14ac:dyDescent="0.25">
      <c r="A962" s="27"/>
      <c r="B962" s="27"/>
      <c r="C962" s="27"/>
      <c r="D962" s="27"/>
      <c r="E962" s="27" t="e">
        <f>VLOOKUP(D962,Basis!F:G,2,0)</f>
        <v>#N/A</v>
      </c>
      <c r="F962" s="27"/>
      <c r="G962" s="27"/>
      <c r="H962" s="27"/>
      <c r="I962" s="27"/>
      <c r="J962" s="28">
        <f t="shared" si="22"/>
        <v>0</v>
      </c>
      <c r="K962" s="28"/>
      <c r="L962" s="28"/>
      <c r="M962" s="28"/>
      <c r="N962" s="28"/>
      <c r="O962" s="27"/>
    </row>
    <row r="963" spans="1:15" hidden="1" x14ac:dyDescent="0.25">
      <c r="A963" s="27"/>
      <c r="B963" s="27"/>
      <c r="C963" s="27"/>
      <c r="D963" s="27"/>
      <c r="E963" s="27" t="e">
        <f>VLOOKUP(D963,Basis!F:G,2,0)</f>
        <v>#N/A</v>
      </c>
      <c r="F963" s="27"/>
      <c r="G963" s="27"/>
      <c r="H963" s="27"/>
      <c r="I963" s="27"/>
      <c r="J963" s="28">
        <f t="shared" si="22"/>
        <v>0</v>
      </c>
      <c r="K963" s="28"/>
      <c r="L963" s="28"/>
      <c r="M963" s="28"/>
      <c r="N963" s="28"/>
      <c r="O963" s="27"/>
    </row>
    <row r="964" spans="1:15" hidden="1" x14ac:dyDescent="0.25">
      <c r="A964" s="27"/>
      <c r="B964" s="27"/>
      <c r="C964" s="27"/>
      <c r="D964" s="27"/>
      <c r="E964" s="27" t="e">
        <f>VLOOKUP(D964,Basis!F:G,2,0)</f>
        <v>#N/A</v>
      </c>
      <c r="F964" s="27"/>
      <c r="G964" s="27"/>
      <c r="H964" s="27"/>
      <c r="I964" s="27"/>
      <c r="J964" s="28">
        <f t="shared" si="22"/>
        <v>0</v>
      </c>
      <c r="K964" s="28"/>
      <c r="L964" s="28"/>
      <c r="M964" s="28"/>
      <c r="N964" s="28"/>
      <c r="O964" s="27"/>
    </row>
    <row r="965" spans="1:15" hidden="1" x14ac:dyDescent="0.25">
      <c r="A965" s="27"/>
      <c r="B965" s="27"/>
      <c r="C965" s="27"/>
      <c r="D965" s="27"/>
      <c r="E965" s="27" t="e">
        <f>VLOOKUP(D965,Basis!F:G,2,0)</f>
        <v>#N/A</v>
      </c>
      <c r="F965" s="27"/>
      <c r="G965" s="27"/>
      <c r="H965" s="27"/>
      <c r="I965" s="27"/>
      <c r="J965" s="28">
        <f t="shared" si="22"/>
        <v>0</v>
      </c>
      <c r="K965" s="28"/>
      <c r="L965" s="28"/>
      <c r="M965" s="28"/>
      <c r="N965" s="28"/>
      <c r="O965" s="27"/>
    </row>
    <row r="966" spans="1:15" hidden="1" x14ac:dyDescent="0.25">
      <c r="A966" s="27"/>
      <c r="B966" s="27"/>
      <c r="C966" s="27"/>
      <c r="D966" s="27"/>
      <c r="E966" s="27" t="e">
        <f>VLOOKUP(D966,Basis!F:G,2,0)</f>
        <v>#N/A</v>
      </c>
      <c r="F966" s="27"/>
      <c r="G966" s="27"/>
      <c r="H966" s="27"/>
      <c r="I966" s="27"/>
      <c r="J966" s="28">
        <f t="shared" si="22"/>
        <v>0</v>
      </c>
      <c r="K966" s="28"/>
      <c r="L966" s="28"/>
      <c r="M966" s="28"/>
      <c r="N966" s="28"/>
      <c r="O966" s="27"/>
    </row>
    <row r="967" spans="1:15" hidden="1" x14ac:dyDescent="0.25">
      <c r="A967" s="27"/>
      <c r="B967" s="27"/>
      <c r="C967" s="27"/>
      <c r="D967" s="27"/>
      <c r="E967" s="27" t="e">
        <f>VLOOKUP(D967,Basis!F:G,2,0)</f>
        <v>#N/A</v>
      </c>
      <c r="F967" s="27"/>
      <c r="G967" s="27"/>
      <c r="H967" s="27"/>
      <c r="I967" s="27"/>
      <c r="J967" s="28">
        <f t="shared" si="22"/>
        <v>0</v>
      </c>
      <c r="K967" s="28"/>
      <c r="L967" s="28"/>
      <c r="M967" s="28"/>
      <c r="N967" s="28"/>
      <c r="O967" s="27"/>
    </row>
    <row r="968" spans="1:15" hidden="1" x14ac:dyDescent="0.25">
      <c r="A968" s="27"/>
      <c r="B968" s="27"/>
      <c r="C968" s="27"/>
      <c r="D968" s="27"/>
      <c r="E968" s="27" t="e">
        <f>VLOOKUP(D968,Basis!F:G,2,0)</f>
        <v>#N/A</v>
      </c>
      <c r="F968" s="27"/>
      <c r="G968" s="27"/>
      <c r="H968" s="27"/>
      <c r="I968" s="27"/>
      <c r="J968" s="28">
        <f t="shared" si="22"/>
        <v>0</v>
      </c>
      <c r="K968" s="28"/>
      <c r="L968" s="28"/>
      <c r="M968" s="28"/>
      <c r="N968" s="28"/>
      <c r="O968" s="27"/>
    </row>
    <row r="969" spans="1:15" hidden="1" x14ac:dyDescent="0.25">
      <c r="A969" s="27"/>
      <c r="B969" s="27"/>
      <c r="C969" s="27"/>
      <c r="D969" s="27"/>
      <c r="E969" s="27" t="e">
        <f>VLOOKUP(D969,Basis!F:G,2,0)</f>
        <v>#N/A</v>
      </c>
      <c r="F969" s="27"/>
      <c r="G969" s="27"/>
      <c r="H969" s="27"/>
      <c r="I969" s="27"/>
      <c r="J969" s="28">
        <f t="shared" si="22"/>
        <v>0</v>
      </c>
      <c r="K969" s="28"/>
      <c r="L969" s="28"/>
      <c r="M969" s="28"/>
      <c r="N969" s="28"/>
      <c r="O969" s="27"/>
    </row>
    <row r="970" spans="1:15" hidden="1" x14ac:dyDescent="0.25">
      <c r="A970" s="27"/>
      <c r="B970" s="27"/>
      <c r="C970" s="27"/>
      <c r="D970" s="27"/>
      <c r="E970" s="27" t="e">
        <f>VLOOKUP(D970,Basis!F:G,2,0)</f>
        <v>#N/A</v>
      </c>
      <c r="F970" s="27"/>
      <c r="G970" s="27"/>
      <c r="H970" s="27"/>
      <c r="I970" s="27"/>
      <c r="J970" s="28">
        <f t="shared" si="22"/>
        <v>0</v>
      </c>
      <c r="K970" s="28"/>
      <c r="L970" s="28"/>
      <c r="M970" s="28"/>
      <c r="N970" s="28"/>
      <c r="O970" s="27"/>
    </row>
    <row r="971" spans="1:15" hidden="1" x14ac:dyDescent="0.25">
      <c r="A971" s="27"/>
      <c r="B971" s="27"/>
      <c r="C971" s="27"/>
      <c r="D971" s="27"/>
      <c r="E971" s="27" t="e">
        <f>VLOOKUP(D971,Basis!F:G,2,0)</f>
        <v>#N/A</v>
      </c>
      <c r="F971" s="27"/>
      <c r="G971" s="27"/>
      <c r="H971" s="27"/>
      <c r="I971" s="27"/>
      <c r="J971" s="28">
        <f t="shared" si="22"/>
        <v>0</v>
      </c>
      <c r="K971" s="28"/>
      <c r="L971" s="28"/>
      <c r="M971" s="28"/>
      <c r="N971" s="28"/>
      <c r="O971" s="27"/>
    </row>
    <row r="972" spans="1:15" hidden="1" x14ac:dyDescent="0.25">
      <c r="A972" s="27"/>
      <c r="B972" s="27"/>
      <c r="C972" s="27"/>
      <c r="D972" s="27"/>
      <c r="E972" s="27" t="e">
        <f>VLOOKUP(D972,Basis!F:G,2,0)</f>
        <v>#N/A</v>
      </c>
      <c r="F972" s="27"/>
      <c r="G972" s="27"/>
      <c r="H972" s="27"/>
      <c r="I972" s="27"/>
      <c r="J972" s="28">
        <f t="shared" si="22"/>
        <v>0</v>
      </c>
      <c r="K972" s="28"/>
      <c r="L972" s="28"/>
      <c r="M972" s="28"/>
      <c r="N972" s="28"/>
      <c r="O972" s="27"/>
    </row>
    <row r="973" spans="1:15" hidden="1" x14ac:dyDescent="0.25">
      <c r="A973" s="27"/>
      <c r="B973" s="27"/>
      <c r="C973" s="27"/>
      <c r="D973" s="27"/>
      <c r="E973" s="27" t="e">
        <f>VLOOKUP(D973,Basis!F:G,2,0)</f>
        <v>#N/A</v>
      </c>
      <c r="F973" s="27"/>
      <c r="G973" s="27"/>
      <c r="H973" s="27"/>
      <c r="I973" s="27"/>
      <c r="J973" s="28">
        <f t="shared" ref="J973:J1036" si="23">H973-I973</f>
        <v>0</v>
      </c>
      <c r="K973" s="28"/>
      <c r="L973" s="28"/>
      <c r="M973" s="28"/>
      <c r="N973" s="28"/>
      <c r="O973" s="27"/>
    </row>
    <row r="974" spans="1:15" hidden="1" x14ac:dyDescent="0.25">
      <c r="A974" s="27"/>
      <c r="B974" s="27"/>
      <c r="C974" s="27"/>
      <c r="D974" s="27"/>
      <c r="E974" s="27" t="e">
        <f>VLOOKUP(D974,Basis!F:G,2,0)</f>
        <v>#N/A</v>
      </c>
      <c r="F974" s="27"/>
      <c r="G974" s="27"/>
      <c r="H974" s="27"/>
      <c r="I974" s="27"/>
      <c r="J974" s="28">
        <f t="shared" si="23"/>
        <v>0</v>
      </c>
      <c r="K974" s="28"/>
      <c r="L974" s="28"/>
      <c r="M974" s="28"/>
      <c r="N974" s="28"/>
      <c r="O974" s="27"/>
    </row>
    <row r="975" spans="1:15" hidden="1" x14ac:dyDescent="0.25">
      <c r="A975" s="27"/>
      <c r="B975" s="27"/>
      <c r="C975" s="27"/>
      <c r="D975" s="27"/>
      <c r="E975" s="27" t="e">
        <f>VLOOKUP(D975,Basis!F:G,2,0)</f>
        <v>#N/A</v>
      </c>
      <c r="F975" s="27"/>
      <c r="G975" s="27"/>
      <c r="H975" s="27"/>
      <c r="I975" s="27"/>
      <c r="J975" s="28">
        <f t="shared" si="23"/>
        <v>0</v>
      </c>
      <c r="K975" s="28"/>
      <c r="L975" s="28"/>
      <c r="M975" s="28"/>
      <c r="N975" s="28"/>
      <c r="O975" s="27"/>
    </row>
    <row r="976" spans="1:15" hidden="1" x14ac:dyDescent="0.25">
      <c r="A976" s="27"/>
      <c r="B976" s="27"/>
      <c r="C976" s="27"/>
      <c r="D976" s="27"/>
      <c r="E976" s="27" t="e">
        <f>VLOOKUP(D976,Basis!F:G,2,0)</f>
        <v>#N/A</v>
      </c>
      <c r="F976" s="27"/>
      <c r="G976" s="27"/>
      <c r="H976" s="27"/>
      <c r="I976" s="27"/>
      <c r="J976" s="28">
        <f t="shared" si="23"/>
        <v>0</v>
      </c>
      <c r="K976" s="28"/>
      <c r="L976" s="28"/>
      <c r="M976" s="28"/>
      <c r="N976" s="28"/>
      <c r="O976" s="27"/>
    </row>
    <row r="977" spans="1:15" hidden="1" x14ac:dyDescent="0.25">
      <c r="A977" s="27"/>
      <c r="B977" s="27"/>
      <c r="C977" s="27"/>
      <c r="D977" s="27"/>
      <c r="E977" s="27" t="e">
        <f>VLOOKUP(D977,Basis!F:G,2,0)</f>
        <v>#N/A</v>
      </c>
      <c r="F977" s="27"/>
      <c r="G977" s="27"/>
      <c r="H977" s="27"/>
      <c r="I977" s="27"/>
      <c r="J977" s="28">
        <f t="shared" si="23"/>
        <v>0</v>
      </c>
      <c r="K977" s="28"/>
      <c r="L977" s="28"/>
      <c r="M977" s="28"/>
      <c r="N977" s="28"/>
      <c r="O977" s="27"/>
    </row>
    <row r="978" spans="1:15" hidden="1" x14ac:dyDescent="0.25">
      <c r="A978" s="27"/>
      <c r="B978" s="27"/>
      <c r="C978" s="27"/>
      <c r="D978" s="27"/>
      <c r="E978" s="27" t="e">
        <f>VLOOKUP(D978,Basis!F:G,2,0)</f>
        <v>#N/A</v>
      </c>
      <c r="F978" s="27"/>
      <c r="G978" s="27"/>
      <c r="H978" s="27"/>
      <c r="I978" s="27"/>
      <c r="J978" s="28">
        <f t="shared" si="23"/>
        <v>0</v>
      </c>
      <c r="K978" s="28"/>
      <c r="L978" s="28"/>
      <c r="M978" s="28"/>
      <c r="N978" s="28"/>
      <c r="O978" s="27"/>
    </row>
    <row r="979" spans="1:15" hidden="1" x14ac:dyDescent="0.25">
      <c r="A979" s="27"/>
      <c r="B979" s="27"/>
      <c r="C979" s="27"/>
      <c r="D979" s="27"/>
      <c r="E979" s="27" t="e">
        <f>VLOOKUP(D979,Basis!F:G,2,0)</f>
        <v>#N/A</v>
      </c>
      <c r="F979" s="27"/>
      <c r="G979" s="27"/>
      <c r="H979" s="27"/>
      <c r="I979" s="27"/>
      <c r="J979" s="28">
        <f t="shared" si="23"/>
        <v>0</v>
      </c>
      <c r="K979" s="28"/>
      <c r="L979" s="28"/>
      <c r="M979" s="28"/>
      <c r="N979" s="28"/>
      <c r="O979" s="27"/>
    </row>
    <row r="980" spans="1:15" hidden="1" x14ac:dyDescent="0.25">
      <c r="A980" s="27"/>
      <c r="B980" s="27"/>
      <c r="C980" s="27"/>
      <c r="D980" s="27"/>
      <c r="E980" s="27" t="e">
        <f>VLOOKUP(D980,Basis!F:G,2,0)</f>
        <v>#N/A</v>
      </c>
      <c r="F980" s="27"/>
      <c r="G980" s="27"/>
      <c r="H980" s="27"/>
      <c r="I980" s="27"/>
      <c r="J980" s="28">
        <f t="shared" si="23"/>
        <v>0</v>
      </c>
      <c r="K980" s="28"/>
      <c r="L980" s="28"/>
      <c r="M980" s="28"/>
      <c r="N980" s="28"/>
      <c r="O980" s="27"/>
    </row>
    <row r="981" spans="1:15" hidden="1" x14ac:dyDescent="0.25">
      <c r="A981" s="27"/>
      <c r="B981" s="27"/>
      <c r="C981" s="27"/>
      <c r="D981" s="27"/>
      <c r="E981" s="27" t="e">
        <f>VLOOKUP(D981,Basis!F:G,2,0)</f>
        <v>#N/A</v>
      </c>
      <c r="F981" s="27"/>
      <c r="G981" s="27"/>
      <c r="H981" s="27"/>
      <c r="I981" s="27"/>
      <c r="J981" s="28">
        <f t="shared" si="23"/>
        <v>0</v>
      </c>
      <c r="K981" s="28"/>
      <c r="L981" s="28"/>
      <c r="M981" s="28"/>
      <c r="N981" s="28"/>
      <c r="O981" s="27"/>
    </row>
    <row r="982" spans="1:15" hidden="1" x14ac:dyDescent="0.25">
      <c r="A982" s="27"/>
      <c r="B982" s="27"/>
      <c r="C982" s="27"/>
      <c r="D982" s="27"/>
      <c r="E982" s="27" t="e">
        <f>VLOOKUP(D982,Basis!F:G,2,0)</f>
        <v>#N/A</v>
      </c>
      <c r="F982" s="27"/>
      <c r="G982" s="27"/>
      <c r="H982" s="27"/>
      <c r="I982" s="27"/>
      <c r="J982" s="28">
        <f t="shared" si="23"/>
        <v>0</v>
      </c>
      <c r="K982" s="28"/>
      <c r="L982" s="28"/>
      <c r="M982" s="28"/>
      <c r="N982" s="28"/>
      <c r="O982" s="27"/>
    </row>
    <row r="983" spans="1:15" hidden="1" x14ac:dyDescent="0.25">
      <c r="A983" s="27"/>
      <c r="B983" s="27"/>
      <c r="C983" s="27"/>
      <c r="D983" s="27"/>
      <c r="E983" s="27" t="e">
        <f>VLOOKUP(D983,Basis!F:G,2,0)</f>
        <v>#N/A</v>
      </c>
      <c r="F983" s="27"/>
      <c r="G983" s="27"/>
      <c r="H983" s="27"/>
      <c r="I983" s="27"/>
      <c r="J983" s="28">
        <f t="shared" si="23"/>
        <v>0</v>
      </c>
      <c r="K983" s="28"/>
      <c r="L983" s="28"/>
      <c r="M983" s="28"/>
      <c r="N983" s="28"/>
      <c r="O983" s="27"/>
    </row>
    <row r="984" spans="1:15" hidden="1" x14ac:dyDescent="0.25">
      <c r="A984" s="27"/>
      <c r="B984" s="27"/>
      <c r="C984" s="27"/>
      <c r="D984" s="27"/>
      <c r="E984" s="27" t="e">
        <f>VLOOKUP(D984,Basis!F:G,2,0)</f>
        <v>#N/A</v>
      </c>
      <c r="F984" s="27"/>
      <c r="G984" s="27"/>
      <c r="H984" s="27"/>
      <c r="I984" s="27"/>
      <c r="J984" s="28">
        <f t="shared" si="23"/>
        <v>0</v>
      </c>
      <c r="K984" s="28"/>
      <c r="L984" s="28"/>
      <c r="M984" s="28"/>
      <c r="N984" s="28"/>
      <c r="O984" s="27"/>
    </row>
    <row r="985" spans="1:15" hidden="1" x14ac:dyDescent="0.25">
      <c r="A985" s="27"/>
      <c r="B985" s="27"/>
      <c r="C985" s="27"/>
      <c r="D985" s="27"/>
      <c r="E985" s="27" t="e">
        <f>VLOOKUP(D985,Basis!F:G,2,0)</f>
        <v>#N/A</v>
      </c>
      <c r="F985" s="27"/>
      <c r="G985" s="27"/>
      <c r="H985" s="27"/>
      <c r="I985" s="27"/>
      <c r="J985" s="28">
        <f t="shared" si="23"/>
        <v>0</v>
      </c>
      <c r="K985" s="28"/>
      <c r="L985" s="28"/>
      <c r="M985" s="28"/>
      <c r="N985" s="28"/>
      <c r="O985" s="27"/>
    </row>
    <row r="986" spans="1:15" hidden="1" x14ac:dyDescent="0.25">
      <c r="A986" s="27"/>
      <c r="B986" s="27"/>
      <c r="C986" s="27"/>
      <c r="D986" s="27"/>
      <c r="E986" s="27" t="e">
        <f>VLOOKUP(D986,Basis!F:G,2,0)</f>
        <v>#N/A</v>
      </c>
      <c r="F986" s="27"/>
      <c r="G986" s="27"/>
      <c r="H986" s="27"/>
      <c r="I986" s="27"/>
      <c r="J986" s="28">
        <f t="shared" si="23"/>
        <v>0</v>
      </c>
      <c r="K986" s="28"/>
      <c r="L986" s="28"/>
      <c r="M986" s="28"/>
      <c r="N986" s="28"/>
      <c r="O986" s="27"/>
    </row>
    <row r="987" spans="1:15" hidden="1" x14ac:dyDescent="0.25">
      <c r="A987" s="27"/>
      <c r="B987" s="27"/>
      <c r="C987" s="27"/>
      <c r="D987" s="27"/>
      <c r="E987" s="27" t="e">
        <f>VLOOKUP(D987,Basis!F:G,2,0)</f>
        <v>#N/A</v>
      </c>
      <c r="F987" s="27"/>
      <c r="G987" s="27"/>
      <c r="H987" s="27"/>
      <c r="I987" s="27"/>
      <c r="J987" s="28">
        <f t="shared" si="23"/>
        <v>0</v>
      </c>
      <c r="K987" s="28"/>
      <c r="L987" s="28"/>
      <c r="M987" s="28"/>
      <c r="N987" s="28"/>
      <c r="O987" s="27"/>
    </row>
    <row r="988" spans="1:15" hidden="1" x14ac:dyDescent="0.25">
      <c r="A988" s="27"/>
      <c r="B988" s="27"/>
      <c r="C988" s="27"/>
      <c r="D988" s="27"/>
      <c r="E988" s="27" t="e">
        <f>VLOOKUP(D988,Basis!F:G,2,0)</f>
        <v>#N/A</v>
      </c>
      <c r="F988" s="27"/>
      <c r="G988" s="27"/>
      <c r="H988" s="27"/>
      <c r="I988" s="27"/>
      <c r="J988" s="28">
        <f t="shared" si="23"/>
        <v>0</v>
      </c>
      <c r="K988" s="28"/>
      <c r="L988" s="28"/>
      <c r="M988" s="28"/>
      <c r="N988" s="28"/>
      <c r="O988" s="27"/>
    </row>
    <row r="989" spans="1:15" hidden="1" x14ac:dyDescent="0.25">
      <c r="A989" s="27"/>
      <c r="B989" s="27"/>
      <c r="C989" s="27"/>
      <c r="D989" s="27"/>
      <c r="E989" s="27" t="e">
        <f>VLOOKUP(D989,Basis!F:G,2,0)</f>
        <v>#N/A</v>
      </c>
      <c r="F989" s="27"/>
      <c r="G989" s="27"/>
      <c r="H989" s="27"/>
      <c r="I989" s="27"/>
      <c r="J989" s="28">
        <f t="shared" si="23"/>
        <v>0</v>
      </c>
      <c r="K989" s="28"/>
      <c r="L989" s="28"/>
      <c r="M989" s="28"/>
      <c r="N989" s="28"/>
      <c r="O989" s="27"/>
    </row>
    <row r="990" spans="1:15" hidden="1" x14ac:dyDescent="0.25">
      <c r="A990" s="27"/>
      <c r="B990" s="27"/>
      <c r="C990" s="27"/>
      <c r="D990" s="27"/>
      <c r="E990" s="27" t="e">
        <f>VLOOKUP(D990,Basis!F:G,2,0)</f>
        <v>#N/A</v>
      </c>
      <c r="F990" s="27"/>
      <c r="G990" s="27"/>
      <c r="H990" s="27"/>
      <c r="I990" s="27"/>
      <c r="J990" s="28">
        <f t="shared" si="23"/>
        <v>0</v>
      </c>
      <c r="K990" s="28"/>
      <c r="L990" s="28"/>
      <c r="M990" s="28"/>
      <c r="N990" s="28"/>
      <c r="O990" s="27"/>
    </row>
    <row r="991" spans="1:15" hidden="1" x14ac:dyDescent="0.25">
      <c r="A991" s="27"/>
      <c r="B991" s="27"/>
      <c r="C991" s="27"/>
      <c r="D991" s="27"/>
      <c r="E991" s="27" t="e">
        <f>VLOOKUP(D991,Basis!F:G,2,0)</f>
        <v>#N/A</v>
      </c>
      <c r="F991" s="27"/>
      <c r="G991" s="27"/>
      <c r="H991" s="27"/>
      <c r="I991" s="27"/>
      <c r="J991" s="28">
        <f t="shared" si="23"/>
        <v>0</v>
      </c>
      <c r="K991" s="28"/>
      <c r="L991" s="28"/>
      <c r="M991" s="28"/>
      <c r="N991" s="28"/>
      <c r="O991" s="27"/>
    </row>
    <row r="992" spans="1:15" hidden="1" x14ac:dyDescent="0.25">
      <c r="A992" s="27"/>
      <c r="B992" s="27"/>
      <c r="C992" s="27"/>
      <c r="D992" s="27"/>
      <c r="E992" s="27" t="e">
        <f>VLOOKUP(D992,Basis!F:G,2,0)</f>
        <v>#N/A</v>
      </c>
      <c r="F992" s="27"/>
      <c r="G992" s="27"/>
      <c r="H992" s="27"/>
      <c r="I992" s="27"/>
      <c r="J992" s="28">
        <f t="shared" si="23"/>
        <v>0</v>
      </c>
      <c r="K992" s="28"/>
      <c r="L992" s="28"/>
      <c r="M992" s="28"/>
      <c r="N992" s="28"/>
      <c r="O992" s="27"/>
    </row>
    <row r="993" spans="1:15" hidden="1" x14ac:dyDescent="0.25">
      <c r="A993" s="27"/>
      <c r="B993" s="27"/>
      <c r="C993" s="27"/>
      <c r="D993" s="27"/>
      <c r="E993" s="27" t="e">
        <f>VLOOKUP(D993,Basis!F:G,2,0)</f>
        <v>#N/A</v>
      </c>
      <c r="F993" s="27"/>
      <c r="G993" s="27"/>
      <c r="H993" s="27"/>
      <c r="I993" s="27"/>
      <c r="J993" s="28">
        <f t="shared" si="23"/>
        <v>0</v>
      </c>
      <c r="K993" s="28"/>
      <c r="L993" s="28"/>
      <c r="M993" s="28"/>
      <c r="N993" s="28"/>
      <c r="O993" s="27"/>
    </row>
    <row r="994" spans="1:15" hidden="1" x14ac:dyDescent="0.25">
      <c r="A994" s="27"/>
      <c r="B994" s="27"/>
      <c r="C994" s="27"/>
      <c r="D994" s="27"/>
      <c r="E994" s="27" t="e">
        <f>VLOOKUP(D994,Basis!F:G,2,0)</f>
        <v>#N/A</v>
      </c>
      <c r="F994" s="27"/>
      <c r="G994" s="27"/>
      <c r="H994" s="27"/>
      <c r="I994" s="27"/>
      <c r="J994" s="28">
        <f t="shared" si="23"/>
        <v>0</v>
      </c>
      <c r="K994" s="28"/>
      <c r="L994" s="28"/>
      <c r="M994" s="28"/>
      <c r="N994" s="28"/>
      <c r="O994" s="27"/>
    </row>
    <row r="995" spans="1:15" hidden="1" x14ac:dyDescent="0.25">
      <c r="A995" s="27"/>
      <c r="B995" s="27"/>
      <c r="C995" s="27"/>
      <c r="D995" s="27"/>
      <c r="E995" s="27" t="e">
        <f>VLOOKUP(D995,Basis!F:G,2,0)</f>
        <v>#N/A</v>
      </c>
      <c r="F995" s="27"/>
      <c r="G995" s="27"/>
      <c r="H995" s="27"/>
      <c r="I995" s="27"/>
      <c r="J995" s="28">
        <f t="shared" si="23"/>
        <v>0</v>
      </c>
      <c r="K995" s="28"/>
      <c r="L995" s="28"/>
      <c r="M995" s="28"/>
      <c r="N995" s="28"/>
      <c r="O995" s="27"/>
    </row>
    <row r="996" spans="1:15" hidden="1" x14ac:dyDescent="0.25">
      <c r="A996" s="27"/>
      <c r="B996" s="27"/>
      <c r="C996" s="27"/>
      <c r="D996" s="27"/>
      <c r="E996" s="27" t="e">
        <f>VLOOKUP(D996,Basis!F:G,2,0)</f>
        <v>#N/A</v>
      </c>
      <c r="F996" s="27"/>
      <c r="G996" s="27"/>
      <c r="H996" s="27"/>
      <c r="I996" s="27"/>
      <c r="J996" s="28">
        <f t="shared" si="23"/>
        <v>0</v>
      </c>
      <c r="K996" s="28"/>
      <c r="L996" s="28"/>
      <c r="M996" s="28"/>
      <c r="N996" s="28"/>
      <c r="O996" s="27"/>
    </row>
    <row r="997" spans="1:15" hidden="1" x14ac:dyDescent="0.25">
      <c r="A997" s="27"/>
      <c r="B997" s="27"/>
      <c r="C997" s="27"/>
      <c r="D997" s="27"/>
      <c r="E997" s="27" t="e">
        <f>VLOOKUP(D997,Basis!F:G,2,0)</f>
        <v>#N/A</v>
      </c>
      <c r="F997" s="27"/>
      <c r="G997" s="27"/>
      <c r="H997" s="27"/>
      <c r="I997" s="27"/>
      <c r="J997" s="28">
        <f t="shared" si="23"/>
        <v>0</v>
      </c>
      <c r="K997" s="28"/>
      <c r="L997" s="28"/>
      <c r="M997" s="28"/>
      <c r="N997" s="28"/>
      <c r="O997" s="27"/>
    </row>
    <row r="998" spans="1:15" hidden="1" x14ac:dyDescent="0.25">
      <c r="A998" s="27"/>
      <c r="B998" s="27"/>
      <c r="C998" s="27"/>
      <c r="D998" s="27"/>
      <c r="E998" s="27" t="e">
        <f>VLOOKUP(D998,Basis!F:G,2,0)</f>
        <v>#N/A</v>
      </c>
      <c r="F998" s="27"/>
      <c r="G998" s="27"/>
      <c r="H998" s="27"/>
      <c r="I998" s="27"/>
      <c r="J998" s="28">
        <f t="shared" si="23"/>
        <v>0</v>
      </c>
      <c r="K998" s="28"/>
      <c r="L998" s="28"/>
      <c r="M998" s="28"/>
      <c r="N998" s="28"/>
      <c r="O998" s="27"/>
    </row>
    <row r="999" spans="1:15" hidden="1" x14ac:dyDescent="0.25">
      <c r="A999" s="27"/>
      <c r="B999" s="27"/>
      <c r="C999" s="27"/>
      <c r="D999" s="27"/>
      <c r="E999" s="27" t="e">
        <f>VLOOKUP(D999,Basis!F:G,2,0)</f>
        <v>#N/A</v>
      </c>
      <c r="F999" s="27"/>
      <c r="G999" s="27"/>
      <c r="H999" s="27"/>
      <c r="I999" s="27"/>
      <c r="J999" s="28">
        <f t="shared" si="23"/>
        <v>0</v>
      </c>
      <c r="K999" s="28"/>
      <c r="L999" s="28"/>
      <c r="M999" s="28"/>
      <c r="N999" s="28"/>
      <c r="O999" s="27"/>
    </row>
    <row r="1000" spans="1:15" hidden="1" x14ac:dyDescent="0.25">
      <c r="A1000" s="27"/>
      <c r="B1000" s="27"/>
      <c r="C1000" s="27"/>
      <c r="D1000" s="27"/>
      <c r="E1000" s="27" t="e">
        <f>VLOOKUP(D1000,Basis!F:G,2,0)</f>
        <v>#N/A</v>
      </c>
      <c r="F1000" s="27"/>
      <c r="G1000" s="27"/>
      <c r="H1000" s="27"/>
      <c r="I1000" s="27"/>
      <c r="J1000" s="28">
        <f t="shared" si="23"/>
        <v>0</v>
      </c>
      <c r="K1000" s="28"/>
      <c r="L1000" s="28"/>
      <c r="M1000" s="28"/>
      <c r="N1000" s="28"/>
      <c r="O1000" s="27"/>
    </row>
    <row r="1001" spans="1:15" hidden="1" x14ac:dyDescent="0.25">
      <c r="A1001" s="27"/>
      <c r="B1001" s="27"/>
      <c r="C1001" s="27"/>
      <c r="D1001" s="27"/>
      <c r="E1001" s="27" t="e">
        <f>VLOOKUP(D1001,Basis!F:G,2,0)</f>
        <v>#N/A</v>
      </c>
      <c r="F1001" s="27"/>
      <c r="G1001" s="27"/>
      <c r="H1001" s="27"/>
      <c r="I1001" s="27"/>
      <c r="J1001" s="28">
        <f t="shared" si="23"/>
        <v>0</v>
      </c>
      <c r="K1001" s="28"/>
      <c r="L1001" s="28"/>
      <c r="M1001" s="28"/>
      <c r="N1001" s="28"/>
      <c r="O1001" s="27"/>
    </row>
    <row r="1002" spans="1:15" hidden="1" x14ac:dyDescent="0.25">
      <c r="A1002" s="27"/>
      <c r="B1002" s="27"/>
      <c r="C1002" s="27"/>
      <c r="D1002" s="27"/>
      <c r="E1002" s="27" t="e">
        <f>VLOOKUP(D1002,Basis!F:G,2,0)</f>
        <v>#N/A</v>
      </c>
      <c r="F1002" s="27"/>
      <c r="G1002" s="27"/>
      <c r="H1002" s="27"/>
      <c r="I1002" s="27"/>
      <c r="J1002" s="28">
        <f t="shared" si="23"/>
        <v>0</v>
      </c>
      <c r="K1002" s="28"/>
      <c r="L1002" s="28"/>
      <c r="M1002" s="28"/>
      <c r="N1002" s="28"/>
      <c r="O1002" s="27"/>
    </row>
    <row r="1003" spans="1:15" hidden="1" x14ac:dyDescent="0.25">
      <c r="A1003" s="27"/>
      <c r="B1003" s="27"/>
      <c r="C1003" s="27"/>
      <c r="D1003" s="27"/>
      <c r="E1003" s="27" t="e">
        <f>VLOOKUP(D1003,Basis!F:G,2,0)</f>
        <v>#N/A</v>
      </c>
      <c r="F1003" s="27"/>
      <c r="G1003" s="27"/>
      <c r="H1003" s="27"/>
      <c r="I1003" s="27"/>
      <c r="J1003" s="28">
        <f t="shared" si="23"/>
        <v>0</v>
      </c>
      <c r="K1003" s="28"/>
      <c r="L1003" s="28"/>
      <c r="M1003" s="28"/>
      <c r="N1003" s="28"/>
      <c r="O1003" s="27"/>
    </row>
    <row r="1004" spans="1:15" hidden="1" x14ac:dyDescent="0.25">
      <c r="A1004" s="27"/>
      <c r="B1004" s="27"/>
      <c r="C1004" s="27"/>
      <c r="D1004" s="27"/>
      <c r="E1004" s="27" t="e">
        <f>VLOOKUP(D1004,Basis!F:G,2,0)</f>
        <v>#N/A</v>
      </c>
      <c r="F1004" s="27"/>
      <c r="G1004" s="27"/>
      <c r="H1004" s="27"/>
      <c r="I1004" s="27"/>
      <c r="J1004" s="28">
        <f t="shared" si="23"/>
        <v>0</v>
      </c>
      <c r="K1004" s="28"/>
      <c r="L1004" s="28"/>
      <c r="M1004" s="28"/>
      <c r="N1004" s="28"/>
      <c r="O1004" s="27"/>
    </row>
    <row r="1005" spans="1:15" hidden="1" x14ac:dyDescent="0.25">
      <c r="A1005" s="27"/>
      <c r="B1005" s="27"/>
      <c r="C1005" s="27"/>
      <c r="D1005" s="27"/>
      <c r="E1005" s="27" t="e">
        <f>VLOOKUP(D1005,Basis!F:G,2,0)</f>
        <v>#N/A</v>
      </c>
      <c r="F1005" s="27"/>
      <c r="G1005" s="27"/>
      <c r="H1005" s="27"/>
      <c r="I1005" s="27"/>
      <c r="J1005" s="28">
        <f t="shared" si="23"/>
        <v>0</v>
      </c>
      <c r="K1005" s="28"/>
      <c r="L1005" s="28"/>
      <c r="M1005" s="28"/>
      <c r="N1005" s="28"/>
      <c r="O1005" s="27"/>
    </row>
    <row r="1006" spans="1:15" hidden="1" x14ac:dyDescent="0.25">
      <c r="A1006" s="27"/>
      <c r="B1006" s="27"/>
      <c r="C1006" s="27"/>
      <c r="D1006" s="27"/>
      <c r="E1006" s="27" t="e">
        <f>VLOOKUP(D1006,Basis!F:G,2,0)</f>
        <v>#N/A</v>
      </c>
      <c r="F1006" s="27"/>
      <c r="G1006" s="27"/>
      <c r="H1006" s="27"/>
      <c r="I1006" s="27"/>
      <c r="J1006" s="28">
        <f t="shared" si="23"/>
        <v>0</v>
      </c>
      <c r="K1006" s="28"/>
      <c r="L1006" s="28"/>
      <c r="M1006" s="28"/>
      <c r="N1006" s="28"/>
      <c r="O1006" s="27"/>
    </row>
    <row r="1007" spans="1:15" hidden="1" x14ac:dyDescent="0.25">
      <c r="A1007" s="27"/>
      <c r="B1007" s="27"/>
      <c r="C1007" s="27"/>
      <c r="D1007" s="27"/>
      <c r="E1007" s="27" t="e">
        <f>VLOOKUP(D1007,Basis!F:G,2,0)</f>
        <v>#N/A</v>
      </c>
      <c r="F1007" s="27"/>
      <c r="G1007" s="27"/>
      <c r="H1007" s="27"/>
      <c r="I1007" s="27"/>
      <c r="J1007" s="28">
        <f t="shared" si="23"/>
        <v>0</v>
      </c>
      <c r="K1007" s="28"/>
      <c r="L1007" s="28"/>
      <c r="M1007" s="28"/>
      <c r="N1007" s="28"/>
      <c r="O1007" s="27"/>
    </row>
    <row r="1008" spans="1:15" hidden="1" x14ac:dyDescent="0.25">
      <c r="A1008" s="27"/>
      <c r="B1008" s="27"/>
      <c r="C1008" s="27"/>
      <c r="D1008" s="27"/>
      <c r="E1008" s="27" t="e">
        <f>VLOOKUP(D1008,Basis!F:G,2,0)</f>
        <v>#N/A</v>
      </c>
      <c r="F1008" s="27"/>
      <c r="G1008" s="27"/>
      <c r="H1008" s="27"/>
      <c r="I1008" s="27"/>
      <c r="J1008" s="28">
        <f t="shared" si="23"/>
        <v>0</v>
      </c>
      <c r="K1008" s="28"/>
      <c r="L1008" s="28"/>
      <c r="M1008" s="28"/>
      <c r="N1008" s="28"/>
      <c r="O1008" s="27"/>
    </row>
    <row r="1009" spans="1:15" hidden="1" x14ac:dyDescent="0.25">
      <c r="A1009" s="27"/>
      <c r="B1009" s="27"/>
      <c r="C1009" s="27"/>
      <c r="D1009" s="27"/>
      <c r="E1009" s="27" t="e">
        <f>VLOOKUP(D1009,Basis!F:G,2,0)</f>
        <v>#N/A</v>
      </c>
      <c r="F1009" s="27"/>
      <c r="G1009" s="27"/>
      <c r="H1009" s="27"/>
      <c r="I1009" s="27"/>
      <c r="J1009" s="28">
        <f t="shared" si="23"/>
        <v>0</v>
      </c>
      <c r="K1009" s="28"/>
      <c r="L1009" s="28"/>
      <c r="M1009" s="28"/>
      <c r="N1009" s="28"/>
      <c r="O1009" s="27"/>
    </row>
    <row r="1010" spans="1:15" hidden="1" x14ac:dyDescent="0.25">
      <c r="A1010" s="27"/>
      <c r="B1010" s="27"/>
      <c r="C1010" s="27"/>
      <c r="D1010" s="27"/>
      <c r="E1010" s="27" t="e">
        <f>VLOOKUP(D1010,Basis!F:G,2,0)</f>
        <v>#N/A</v>
      </c>
      <c r="F1010" s="27"/>
      <c r="G1010" s="27"/>
      <c r="H1010" s="27"/>
      <c r="I1010" s="27"/>
      <c r="J1010" s="28">
        <f t="shared" si="23"/>
        <v>0</v>
      </c>
      <c r="K1010" s="28"/>
      <c r="L1010" s="28"/>
      <c r="M1010" s="28"/>
      <c r="N1010" s="28"/>
      <c r="O1010" s="27"/>
    </row>
    <row r="1011" spans="1:15" hidden="1" x14ac:dyDescent="0.25">
      <c r="A1011" s="27"/>
      <c r="B1011" s="27"/>
      <c r="C1011" s="27"/>
      <c r="D1011" s="27"/>
      <c r="E1011" s="27" t="e">
        <f>VLOOKUP(D1011,Basis!F:G,2,0)</f>
        <v>#N/A</v>
      </c>
      <c r="F1011" s="27"/>
      <c r="G1011" s="27"/>
      <c r="H1011" s="27"/>
      <c r="I1011" s="27"/>
      <c r="J1011" s="28">
        <f t="shared" si="23"/>
        <v>0</v>
      </c>
      <c r="K1011" s="28"/>
      <c r="L1011" s="28"/>
      <c r="M1011" s="28"/>
      <c r="N1011" s="28"/>
      <c r="O1011" s="27"/>
    </row>
    <row r="1012" spans="1:15" hidden="1" x14ac:dyDescent="0.25">
      <c r="A1012" s="27"/>
      <c r="B1012" s="27"/>
      <c r="C1012" s="27"/>
      <c r="D1012" s="27"/>
      <c r="E1012" s="27" t="e">
        <f>VLOOKUP(D1012,Basis!F:G,2,0)</f>
        <v>#N/A</v>
      </c>
      <c r="F1012" s="27"/>
      <c r="G1012" s="27"/>
      <c r="H1012" s="27"/>
      <c r="I1012" s="27"/>
      <c r="J1012" s="28">
        <f t="shared" si="23"/>
        <v>0</v>
      </c>
      <c r="K1012" s="28"/>
      <c r="L1012" s="28"/>
      <c r="M1012" s="28"/>
      <c r="N1012" s="28"/>
      <c r="O1012" s="27"/>
    </row>
    <row r="1013" spans="1:15" hidden="1" x14ac:dyDescent="0.25">
      <c r="A1013" s="27"/>
      <c r="B1013" s="27"/>
      <c r="C1013" s="27"/>
      <c r="D1013" s="27"/>
      <c r="E1013" s="27" t="e">
        <f>VLOOKUP(D1013,Basis!F:G,2,0)</f>
        <v>#N/A</v>
      </c>
      <c r="F1013" s="27"/>
      <c r="G1013" s="27"/>
      <c r="H1013" s="27"/>
      <c r="I1013" s="27"/>
      <c r="J1013" s="28">
        <f t="shared" si="23"/>
        <v>0</v>
      </c>
      <c r="K1013" s="28"/>
      <c r="L1013" s="28"/>
      <c r="M1013" s="28"/>
      <c r="N1013" s="28"/>
      <c r="O1013" s="27"/>
    </row>
    <row r="1014" spans="1:15" hidden="1" x14ac:dyDescent="0.25">
      <c r="A1014" s="27"/>
      <c r="B1014" s="27"/>
      <c r="C1014" s="27"/>
      <c r="D1014" s="27"/>
      <c r="E1014" s="27" t="e">
        <f>VLOOKUP(D1014,Basis!F:G,2,0)</f>
        <v>#N/A</v>
      </c>
      <c r="F1014" s="27"/>
      <c r="G1014" s="27"/>
      <c r="H1014" s="27"/>
      <c r="I1014" s="27"/>
      <c r="J1014" s="28">
        <f t="shared" si="23"/>
        <v>0</v>
      </c>
      <c r="K1014" s="28"/>
      <c r="L1014" s="28"/>
      <c r="M1014" s="28"/>
      <c r="N1014" s="28"/>
      <c r="O1014" s="27"/>
    </row>
    <row r="1015" spans="1:15" hidden="1" x14ac:dyDescent="0.25">
      <c r="A1015" s="27"/>
      <c r="B1015" s="27"/>
      <c r="C1015" s="27"/>
      <c r="D1015" s="27"/>
      <c r="E1015" s="27" t="e">
        <f>VLOOKUP(D1015,Basis!F:G,2,0)</f>
        <v>#N/A</v>
      </c>
      <c r="F1015" s="27"/>
      <c r="G1015" s="27"/>
      <c r="H1015" s="27"/>
      <c r="I1015" s="27"/>
      <c r="J1015" s="28">
        <f t="shared" si="23"/>
        <v>0</v>
      </c>
      <c r="K1015" s="28"/>
      <c r="L1015" s="28"/>
      <c r="M1015" s="28"/>
      <c r="N1015" s="28"/>
      <c r="O1015" s="27"/>
    </row>
    <row r="1016" spans="1:15" hidden="1" x14ac:dyDescent="0.25">
      <c r="A1016" s="27"/>
      <c r="B1016" s="27"/>
      <c r="C1016" s="27"/>
      <c r="D1016" s="27"/>
      <c r="E1016" s="27" t="e">
        <f>VLOOKUP(D1016,Basis!F:G,2,0)</f>
        <v>#N/A</v>
      </c>
      <c r="F1016" s="27"/>
      <c r="G1016" s="27"/>
      <c r="H1016" s="27"/>
      <c r="I1016" s="27"/>
      <c r="J1016" s="28">
        <f t="shared" si="23"/>
        <v>0</v>
      </c>
      <c r="K1016" s="28"/>
      <c r="L1016" s="28"/>
      <c r="M1016" s="28"/>
      <c r="N1016" s="28"/>
      <c r="O1016" s="27"/>
    </row>
    <row r="1017" spans="1:15" hidden="1" x14ac:dyDescent="0.25">
      <c r="A1017" s="27"/>
      <c r="B1017" s="27"/>
      <c r="C1017" s="27"/>
      <c r="D1017" s="27"/>
      <c r="E1017" s="27" t="e">
        <f>VLOOKUP(D1017,Basis!F:G,2,0)</f>
        <v>#N/A</v>
      </c>
      <c r="F1017" s="27"/>
      <c r="G1017" s="27"/>
      <c r="H1017" s="27"/>
      <c r="I1017" s="27"/>
      <c r="J1017" s="28">
        <f t="shared" si="23"/>
        <v>0</v>
      </c>
      <c r="K1017" s="28"/>
      <c r="L1017" s="28"/>
      <c r="M1017" s="28"/>
      <c r="N1017" s="28"/>
      <c r="O1017" s="27"/>
    </row>
    <row r="1018" spans="1:15" hidden="1" x14ac:dyDescent="0.25">
      <c r="A1018" s="27"/>
      <c r="B1018" s="27"/>
      <c r="C1018" s="27"/>
      <c r="D1018" s="27"/>
      <c r="E1018" s="27" t="e">
        <f>VLOOKUP(D1018,Basis!F:G,2,0)</f>
        <v>#N/A</v>
      </c>
      <c r="F1018" s="27"/>
      <c r="G1018" s="27"/>
      <c r="H1018" s="27"/>
      <c r="I1018" s="27"/>
      <c r="J1018" s="28">
        <f t="shared" si="23"/>
        <v>0</v>
      </c>
      <c r="K1018" s="28"/>
      <c r="L1018" s="28"/>
      <c r="M1018" s="28"/>
      <c r="N1018" s="28"/>
      <c r="O1018" s="27"/>
    </row>
    <row r="1019" spans="1:15" hidden="1" x14ac:dyDescent="0.25">
      <c r="A1019" s="27"/>
      <c r="B1019" s="27"/>
      <c r="C1019" s="27"/>
      <c r="D1019" s="27"/>
      <c r="E1019" s="27" t="e">
        <f>VLOOKUP(D1019,Basis!F:G,2,0)</f>
        <v>#N/A</v>
      </c>
      <c r="F1019" s="27"/>
      <c r="G1019" s="27"/>
      <c r="H1019" s="27"/>
      <c r="I1019" s="27"/>
      <c r="J1019" s="28">
        <f t="shared" si="23"/>
        <v>0</v>
      </c>
      <c r="K1019" s="28"/>
      <c r="L1019" s="28"/>
      <c r="M1019" s="28"/>
      <c r="N1019" s="28"/>
      <c r="O1019" s="27"/>
    </row>
    <row r="1020" spans="1:15" hidden="1" x14ac:dyDescent="0.25">
      <c r="A1020" s="27"/>
      <c r="B1020" s="27"/>
      <c r="C1020" s="27"/>
      <c r="D1020" s="27"/>
      <c r="E1020" s="27" t="e">
        <f>VLOOKUP(D1020,Basis!F:G,2,0)</f>
        <v>#N/A</v>
      </c>
      <c r="F1020" s="27"/>
      <c r="G1020" s="27"/>
      <c r="H1020" s="27"/>
      <c r="I1020" s="27"/>
      <c r="J1020" s="28">
        <f t="shared" si="23"/>
        <v>0</v>
      </c>
      <c r="K1020" s="28"/>
      <c r="L1020" s="28"/>
      <c r="M1020" s="28"/>
      <c r="N1020" s="28"/>
      <c r="O1020" s="27"/>
    </row>
    <row r="1021" spans="1:15" hidden="1" x14ac:dyDescent="0.25">
      <c r="A1021" s="27"/>
      <c r="B1021" s="27"/>
      <c r="C1021" s="27"/>
      <c r="D1021" s="27"/>
      <c r="E1021" s="27" t="e">
        <f>VLOOKUP(D1021,Basis!F:G,2,0)</f>
        <v>#N/A</v>
      </c>
      <c r="F1021" s="27"/>
      <c r="G1021" s="27"/>
      <c r="H1021" s="27"/>
      <c r="I1021" s="27"/>
      <c r="J1021" s="28">
        <f t="shared" si="23"/>
        <v>0</v>
      </c>
      <c r="K1021" s="28"/>
      <c r="L1021" s="28"/>
      <c r="M1021" s="28"/>
      <c r="N1021" s="28"/>
      <c r="O1021" s="27"/>
    </row>
    <row r="1022" spans="1:15" hidden="1" x14ac:dyDescent="0.25">
      <c r="A1022" s="27"/>
      <c r="B1022" s="27"/>
      <c r="C1022" s="27"/>
      <c r="D1022" s="27"/>
      <c r="E1022" s="27" t="e">
        <f>VLOOKUP(D1022,Basis!F:G,2,0)</f>
        <v>#N/A</v>
      </c>
      <c r="F1022" s="27"/>
      <c r="G1022" s="27"/>
      <c r="H1022" s="27"/>
      <c r="I1022" s="27"/>
      <c r="J1022" s="28">
        <f t="shared" si="23"/>
        <v>0</v>
      </c>
      <c r="K1022" s="28"/>
      <c r="L1022" s="28"/>
      <c r="M1022" s="28"/>
      <c r="N1022" s="28"/>
      <c r="O1022" s="27"/>
    </row>
    <row r="1023" spans="1:15" hidden="1" x14ac:dyDescent="0.25">
      <c r="A1023" s="27"/>
      <c r="B1023" s="27"/>
      <c r="C1023" s="27"/>
      <c r="D1023" s="27"/>
      <c r="E1023" s="27" t="e">
        <f>VLOOKUP(D1023,Basis!F:G,2,0)</f>
        <v>#N/A</v>
      </c>
      <c r="F1023" s="27"/>
      <c r="G1023" s="27"/>
      <c r="H1023" s="27"/>
      <c r="I1023" s="27"/>
      <c r="J1023" s="28">
        <f t="shared" si="23"/>
        <v>0</v>
      </c>
      <c r="K1023" s="28"/>
      <c r="L1023" s="28"/>
      <c r="M1023" s="28"/>
      <c r="N1023" s="28"/>
      <c r="O1023" s="27"/>
    </row>
    <row r="1024" spans="1:15" hidden="1" x14ac:dyDescent="0.25">
      <c r="A1024" s="27"/>
      <c r="B1024" s="27"/>
      <c r="C1024" s="27"/>
      <c r="D1024" s="27"/>
      <c r="E1024" s="27" t="e">
        <f>VLOOKUP(D1024,Basis!F:G,2,0)</f>
        <v>#N/A</v>
      </c>
      <c r="F1024" s="27"/>
      <c r="G1024" s="27"/>
      <c r="H1024" s="27"/>
      <c r="I1024" s="27"/>
      <c r="J1024" s="28">
        <f t="shared" si="23"/>
        <v>0</v>
      </c>
      <c r="K1024" s="28"/>
      <c r="L1024" s="28"/>
      <c r="M1024" s="28"/>
      <c r="N1024" s="28"/>
      <c r="O1024" s="27"/>
    </row>
    <row r="1025" spans="1:15" hidden="1" x14ac:dyDescent="0.25">
      <c r="A1025" s="27"/>
      <c r="B1025" s="27"/>
      <c r="C1025" s="27"/>
      <c r="D1025" s="27"/>
      <c r="E1025" s="27" t="e">
        <f>VLOOKUP(D1025,Basis!F:G,2,0)</f>
        <v>#N/A</v>
      </c>
      <c r="F1025" s="27"/>
      <c r="G1025" s="27"/>
      <c r="H1025" s="27"/>
      <c r="I1025" s="27"/>
      <c r="J1025" s="28">
        <f t="shared" si="23"/>
        <v>0</v>
      </c>
      <c r="K1025" s="28"/>
      <c r="L1025" s="28"/>
      <c r="M1025" s="28"/>
      <c r="N1025" s="28"/>
      <c r="O1025" s="27"/>
    </row>
    <row r="1026" spans="1:15" hidden="1" x14ac:dyDescent="0.25">
      <c r="A1026" s="27"/>
      <c r="B1026" s="27"/>
      <c r="C1026" s="27"/>
      <c r="D1026" s="27"/>
      <c r="E1026" s="27" t="e">
        <f>VLOOKUP(D1026,Basis!F:G,2,0)</f>
        <v>#N/A</v>
      </c>
      <c r="F1026" s="27"/>
      <c r="G1026" s="27"/>
      <c r="H1026" s="27"/>
      <c r="I1026" s="27"/>
      <c r="J1026" s="28">
        <f t="shared" si="23"/>
        <v>0</v>
      </c>
      <c r="K1026" s="28"/>
      <c r="L1026" s="28"/>
      <c r="M1026" s="28"/>
      <c r="N1026" s="28"/>
      <c r="O1026" s="27"/>
    </row>
    <row r="1027" spans="1:15" hidden="1" x14ac:dyDescent="0.25">
      <c r="A1027" s="27"/>
      <c r="B1027" s="27"/>
      <c r="C1027" s="27"/>
      <c r="D1027" s="27"/>
      <c r="E1027" s="27" t="e">
        <f>VLOOKUP(D1027,Basis!F:G,2,0)</f>
        <v>#N/A</v>
      </c>
      <c r="F1027" s="27"/>
      <c r="G1027" s="27"/>
      <c r="H1027" s="27"/>
      <c r="I1027" s="27"/>
      <c r="J1027" s="28">
        <f t="shared" si="23"/>
        <v>0</v>
      </c>
      <c r="K1027" s="28"/>
      <c r="L1027" s="28"/>
      <c r="M1027" s="28"/>
      <c r="N1027" s="28"/>
      <c r="O1027" s="27"/>
    </row>
    <row r="1028" spans="1:15" hidden="1" x14ac:dyDescent="0.25">
      <c r="A1028" s="27"/>
      <c r="B1028" s="27"/>
      <c r="C1028" s="27"/>
      <c r="D1028" s="27"/>
      <c r="E1028" s="27" t="e">
        <f>VLOOKUP(D1028,Basis!F:G,2,0)</f>
        <v>#N/A</v>
      </c>
      <c r="F1028" s="27"/>
      <c r="G1028" s="27"/>
      <c r="H1028" s="27"/>
      <c r="I1028" s="27"/>
      <c r="J1028" s="28">
        <f t="shared" si="23"/>
        <v>0</v>
      </c>
      <c r="K1028" s="28"/>
      <c r="L1028" s="28"/>
      <c r="M1028" s="28"/>
      <c r="N1028" s="28"/>
      <c r="O1028" s="27"/>
    </row>
    <row r="1029" spans="1:15" hidden="1" x14ac:dyDescent="0.25">
      <c r="A1029" s="27"/>
      <c r="B1029" s="27"/>
      <c r="C1029" s="27"/>
      <c r="D1029" s="27"/>
      <c r="E1029" s="27" t="e">
        <f>VLOOKUP(D1029,Basis!F:G,2,0)</f>
        <v>#N/A</v>
      </c>
      <c r="F1029" s="27"/>
      <c r="G1029" s="27"/>
      <c r="H1029" s="27"/>
      <c r="I1029" s="27"/>
      <c r="J1029" s="28">
        <f t="shared" si="23"/>
        <v>0</v>
      </c>
      <c r="K1029" s="28"/>
      <c r="L1029" s="28"/>
      <c r="M1029" s="28"/>
      <c r="N1029" s="28"/>
      <c r="O1029" s="27"/>
    </row>
    <row r="1030" spans="1:15" hidden="1" x14ac:dyDescent="0.25">
      <c r="A1030" s="27"/>
      <c r="B1030" s="27"/>
      <c r="C1030" s="27"/>
      <c r="D1030" s="27"/>
      <c r="E1030" s="27" t="e">
        <f>VLOOKUP(D1030,Basis!F:G,2,0)</f>
        <v>#N/A</v>
      </c>
      <c r="F1030" s="27"/>
      <c r="G1030" s="27"/>
      <c r="H1030" s="27"/>
      <c r="I1030" s="27"/>
      <c r="J1030" s="28">
        <f t="shared" si="23"/>
        <v>0</v>
      </c>
      <c r="K1030" s="28"/>
      <c r="L1030" s="28"/>
      <c r="M1030" s="28"/>
      <c r="N1030" s="28"/>
      <c r="O1030" s="27"/>
    </row>
    <row r="1031" spans="1:15" hidden="1" x14ac:dyDescent="0.25">
      <c r="A1031" s="27"/>
      <c r="B1031" s="27"/>
      <c r="C1031" s="27"/>
      <c r="D1031" s="27"/>
      <c r="E1031" s="27" t="e">
        <f>VLOOKUP(D1031,Basis!F:G,2,0)</f>
        <v>#N/A</v>
      </c>
      <c r="F1031" s="27"/>
      <c r="G1031" s="27"/>
      <c r="H1031" s="27"/>
      <c r="I1031" s="27"/>
      <c r="J1031" s="28">
        <f t="shared" si="23"/>
        <v>0</v>
      </c>
      <c r="K1031" s="28"/>
      <c r="L1031" s="28"/>
      <c r="M1031" s="28"/>
      <c r="N1031" s="28"/>
      <c r="O1031" s="27"/>
    </row>
    <row r="1032" spans="1:15" hidden="1" x14ac:dyDescent="0.25">
      <c r="A1032" s="27"/>
      <c r="B1032" s="27"/>
      <c r="C1032" s="27"/>
      <c r="D1032" s="27"/>
      <c r="E1032" s="27" t="e">
        <f>VLOOKUP(D1032,Basis!F:G,2,0)</f>
        <v>#N/A</v>
      </c>
      <c r="F1032" s="27"/>
      <c r="G1032" s="27"/>
      <c r="H1032" s="27"/>
      <c r="I1032" s="27"/>
      <c r="J1032" s="28">
        <f t="shared" si="23"/>
        <v>0</v>
      </c>
      <c r="K1032" s="28"/>
      <c r="L1032" s="28"/>
      <c r="M1032" s="28"/>
      <c r="N1032" s="28"/>
      <c r="O1032" s="27"/>
    </row>
    <row r="1033" spans="1:15" hidden="1" x14ac:dyDescent="0.25">
      <c r="A1033" s="27"/>
      <c r="B1033" s="27"/>
      <c r="C1033" s="27"/>
      <c r="D1033" s="27"/>
      <c r="E1033" s="27" t="e">
        <f>VLOOKUP(D1033,Basis!F:G,2,0)</f>
        <v>#N/A</v>
      </c>
      <c r="F1033" s="27"/>
      <c r="G1033" s="27"/>
      <c r="H1033" s="27"/>
      <c r="I1033" s="27"/>
      <c r="J1033" s="28">
        <f t="shared" si="23"/>
        <v>0</v>
      </c>
      <c r="K1033" s="28"/>
      <c r="L1033" s="28"/>
      <c r="M1033" s="28"/>
      <c r="N1033" s="28"/>
      <c r="O1033" s="27"/>
    </row>
    <row r="1034" spans="1:15" hidden="1" x14ac:dyDescent="0.25">
      <c r="A1034" s="27"/>
      <c r="B1034" s="27"/>
      <c r="C1034" s="27"/>
      <c r="D1034" s="27"/>
      <c r="E1034" s="27" t="e">
        <f>VLOOKUP(D1034,Basis!F:G,2,0)</f>
        <v>#N/A</v>
      </c>
      <c r="F1034" s="27"/>
      <c r="G1034" s="27"/>
      <c r="H1034" s="27"/>
      <c r="I1034" s="27"/>
      <c r="J1034" s="28">
        <f t="shared" si="23"/>
        <v>0</v>
      </c>
      <c r="K1034" s="28"/>
      <c r="L1034" s="28"/>
      <c r="M1034" s="28"/>
      <c r="N1034" s="28"/>
      <c r="O1034" s="27"/>
    </row>
    <row r="1035" spans="1:15" hidden="1" x14ac:dyDescent="0.25">
      <c r="A1035" s="27"/>
      <c r="B1035" s="27"/>
      <c r="C1035" s="27"/>
      <c r="D1035" s="27"/>
      <c r="E1035" s="27" t="e">
        <f>VLOOKUP(D1035,Basis!F:G,2,0)</f>
        <v>#N/A</v>
      </c>
      <c r="F1035" s="27"/>
      <c r="G1035" s="27"/>
      <c r="H1035" s="27"/>
      <c r="I1035" s="27"/>
      <c r="J1035" s="28">
        <f t="shared" si="23"/>
        <v>0</v>
      </c>
      <c r="K1035" s="28"/>
      <c r="L1035" s="28"/>
      <c r="M1035" s="28"/>
      <c r="N1035" s="28"/>
      <c r="O1035" s="27"/>
    </row>
    <row r="1036" spans="1:15" hidden="1" x14ac:dyDescent="0.25">
      <c r="A1036" s="27"/>
      <c r="B1036" s="27"/>
      <c r="C1036" s="27"/>
      <c r="D1036" s="27"/>
      <c r="E1036" s="27" t="e">
        <f>VLOOKUP(D1036,Basis!F:G,2,0)</f>
        <v>#N/A</v>
      </c>
      <c r="F1036" s="27"/>
      <c r="G1036" s="27"/>
      <c r="H1036" s="27"/>
      <c r="I1036" s="27"/>
      <c r="J1036" s="28">
        <f t="shared" si="23"/>
        <v>0</v>
      </c>
      <c r="K1036" s="28"/>
      <c r="L1036" s="28"/>
      <c r="M1036" s="28"/>
      <c r="N1036" s="28"/>
      <c r="O1036" s="27"/>
    </row>
    <row r="1037" spans="1:15" hidden="1" x14ac:dyDescent="0.25">
      <c r="A1037" s="27"/>
      <c r="B1037" s="27"/>
      <c r="C1037" s="27"/>
      <c r="D1037" s="27"/>
      <c r="E1037" s="27" t="e">
        <f>VLOOKUP(D1037,Basis!F:G,2,0)</f>
        <v>#N/A</v>
      </c>
      <c r="F1037" s="27"/>
      <c r="G1037" s="27"/>
      <c r="H1037" s="27"/>
      <c r="I1037" s="27"/>
      <c r="J1037" s="28">
        <f t="shared" ref="J1037:J1100" si="24">H1037-I1037</f>
        <v>0</v>
      </c>
      <c r="K1037" s="28"/>
      <c r="L1037" s="28"/>
      <c r="M1037" s="28"/>
      <c r="N1037" s="28"/>
      <c r="O1037" s="27"/>
    </row>
    <row r="1038" spans="1:15" hidden="1" x14ac:dyDescent="0.25">
      <c r="A1038" s="27"/>
      <c r="B1038" s="27"/>
      <c r="C1038" s="27"/>
      <c r="D1038" s="27"/>
      <c r="E1038" s="27" t="e">
        <f>VLOOKUP(D1038,Basis!F:G,2,0)</f>
        <v>#N/A</v>
      </c>
      <c r="F1038" s="27"/>
      <c r="G1038" s="27"/>
      <c r="H1038" s="27"/>
      <c r="I1038" s="27"/>
      <c r="J1038" s="28">
        <f t="shared" si="24"/>
        <v>0</v>
      </c>
      <c r="K1038" s="28"/>
      <c r="L1038" s="28"/>
      <c r="M1038" s="28"/>
      <c r="N1038" s="28"/>
      <c r="O1038" s="27"/>
    </row>
    <row r="1039" spans="1:15" hidden="1" x14ac:dyDescent="0.25">
      <c r="A1039" s="27"/>
      <c r="B1039" s="27"/>
      <c r="C1039" s="27"/>
      <c r="D1039" s="27"/>
      <c r="E1039" s="27" t="e">
        <f>VLOOKUP(D1039,Basis!F:G,2,0)</f>
        <v>#N/A</v>
      </c>
      <c r="F1039" s="27"/>
      <c r="G1039" s="27"/>
      <c r="H1039" s="27"/>
      <c r="I1039" s="27"/>
      <c r="J1039" s="28">
        <f t="shared" si="24"/>
        <v>0</v>
      </c>
      <c r="K1039" s="28"/>
      <c r="L1039" s="28"/>
      <c r="M1039" s="28"/>
      <c r="N1039" s="28"/>
      <c r="O1039" s="27"/>
    </row>
    <row r="1040" spans="1:15" hidden="1" x14ac:dyDescent="0.25">
      <c r="A1040" s="27"/>
      <c r="B1040" s="27"/>
      <c r="C1040" s="27"/>
      <c r="D1040" s="27"/>
      <c r="E1040" s="27" t="e">
        <f>VLOOKUP(D1040,Basis!F:G,2,0)</f>
        <v>#N/A</v>
      </c>
      <c r="F1040" s="27"/>
      <c r="G1040" s="27"/>
      <c r="H1040" s="27"/>
      <c r="I1040" s="27"/>
      <c r="J1040" s="28">
        <f t="shared" si="24"/>
        <v>0</v>
      </c>
      <c r="K1040" s="28"/>
      <c r="L1040" s="28"/>
      <c r="M1040" s="28"/>
      <c r="N1040" s="28"/>
      <c r="O1040" s="27"/>
    </row>
    <row r="1041" spans="1:15" hidden="1" x14ac:dyDescent="0.25">
      <c r="A1041" s="27"/>
      <c r="B1041" s="27"/>
      <c r="C1041" s="27"/>
      <c r="D1041" s="27"/>
      <c r="E1041" s="27" t="e">
        <f>VLOOKUP(D1041,Basis!F:G,2,0)</f>
        <v>#N/A</v>
      </c>
      <c r="F1041" s="27"/>
      <c r="G1041" s="27"/>
      <c r="H1041" s="27"/>
      <c r="I1041" s="27"/>
      <c r="J1041" s="28">
        <f t="shared" si="24"/>
        <v>0</v>
      </c>
      <c r="K1041" s="28"/>
      <c r="L1041" s="28"/>
      <c r="M1041" s="28"/>
      <c r="N1041" s="28"/>
      <c r="O1041" s="27"/>
    </row>
    <row r="1042" spans="1:15" hidden="1" x14ac:dyDescent="0.25">
      <c r="A1042" s="27"/>
      <c r="B1042" s="27"/>
      <c r="C1042" s="27"/>
      <c r="D1042" s="27"/>
      <c r="E1042" s="27" t="e">
        <f>VLOOKUP(D1042,Basis!F:G,2,0)</f>
        <v>#N/A</v>
      </c>
      <c r="F1042" s="27"/>
      <c r="G1042" s="27"/>
      <c r="H1042" s="27"/>
      <c r="I1042" s="27"/>
      <c r="J1042" s="28">
        <f t="shared" si="24"/>
        <v>0</v>
      </c>
      <c r="K1042" s="28"/>
      <c r="L1042" s="28"/>
      <c r="M1042" s="28"/>
      <c r="N1042" s="28"/>
      <c r="O1042" s="27"/>
    </row>
    <row r="1043" spans="1:15" hidden="1" x14ac:dyDescent="0.25">
      <c r="A1043" s="27"/>
      <c r="B1043" s="27"/>
      <c r="C1043" s="27"/>
      <c r="D1043" s="27"/>
      <c r="E1043" s="27" t="e">
        <f>VLOOKUP(D1043,Basis!F:G,2,0)</f>
        <v>#N/A</v>
      </c>
      <c r="F1043" s="27"/>
      <c r="G1043" s="27"/>
      <c r="H1043" s="27"/>
      <c r="I1043" s="27"/>
      <c r="J1043" s="28">
        <f t="shared" si="24"/>
        <v>0</v>
      </c>
      <c r="K1043" s="28"/>
      <c r="L1043" s="28"/>
      <c r="M1043" s="28"/>
      <c r="N1043" s="28"/>
      <c r="O1043" s="27"/>
    </row>
    <row r="1044" spans="1:15" hidden="1" x14ac:dyDescent="0.25">
      <c r="A1044" s="27"/>
      <c r="B1044" s="27"/>
      <c r="C1044" s="27"/>
      <c r="D1044" s="27"/>
      <c r="E1044" s="27" t="e">
        <f>VLOOKUP(D1044,Basis!F:G,2,0)</f>
        <v>#N/A</v>
      </c>
      <c r="F1044" s="27"/>
      <c r="G1044" s="27"/>
      <c r="H1044" s="27"/>
      <c r="I1044" s="27"/>
      <c r="J1044" s="28">
        <f t="shared" si="24"/>
        <v>0</v>
      </c>
      <c r="K1044" s="28"/>
      <c r="L1044" s="28"/>
      <c r="M1044" s="28"/>
      <c r="N1044" s="28"/>
      <c r="O1044" s="27"/>
    </row>
    <row r="1045" spans="1:15" hidden="1" x14ac:dyDescent="0.25">
      <c r="A1045" s="27"/>
      <c r="B1045" s="27"/>
      <c r="C1045" s="27"/>
      <c r="D1045" s="27"/>
      <c r="E1045" s="27" t="e">
        <f>VLOOKUP(D1045,Basis!F:G,2,0)</f>
        <v>#N/A</v>
      </c>
      <c r="F1045" s="27"/>
      <c r="G1045" s="27"/>
      <c r="H1045" s="27"/>
      <c r="I1045" s="27"/>
      <c r="J1045" s="28">
        <f t="shared" si="24"/>
        <v>0</v>
      </c>
      <c r="K1045" s="28"/>
      <c r="L1045" s="28"/>
      <c r="M1045" s="28"/>
      <c r="N1045" s="28"/>
      <c r="O1045" s="27"/>
    </row>
    <row r="1046" spans="1:15" hidden="1" x14ac:dyDescent="0.25">
      <c r="A1046" s="27"/>
      <c r="B1046" s="27"/>
      <c r="C1046" s="27"/>
      <c r="D1046" s="27"/>
      <c r="E1046" s="27" t="e">
        <f>VLOOKUP(D1046,Basis!F:G,2,0)</f>
        <v>#N/A</v>
      </c>
      <c r="F1046" s="27"/>
      <c r="G1046" s="27"/>
      <c r="H1046" s="27"/>
      <c r="I1046" s="27"/>
      <c r="J1046" s="28">
        <f t="shared" si="24"/>
        <v>0</v>
      </c>
      <c r="K1046" s="28"/>
      <c r="L1046" s="28"/>
      <c r="M1046" s="28"/>
      <c r="N1046" s="28"/>
      <c r="O1046" s="27"/>
    </row>
    <row r="1047" spans="1:15" hidden="1" x14ac:dyDescent="0.25">
      <c r="A1047" s="27"/>
      <c r="B1047" s="27"/>
      <c r="C1047" s="27"/>
      <c r="D1047" s="27"/>
      <c r="E1047" s="27" t="e">
        <f>VLOOKUP(D1047,Basis!F:G,2,0)</f>
        <v>#N/A</v>
      </c>
      <c r="F1047" s="27"/>
      <c r="G1047" s="27"/>
      <c r="H1047" s="27"/>
      <c r="I1047" s="27"/>
      <c r="J1047" s="28">
        <f t="shared" si="24"/>
        <v>0</v>
      </c>
      <c r="K1047" s="28"/>
      <c r="L1047" s="28"/>
      <c r="M1047" s="28"/>
      <c r="N1047" s="28"/>
      <c r="O1047" s="27"/>
    </row>
    <row r="1048" spans="1:15" hidden="1" x14ac:dyDescent="0.25">
      <c r="A1048" s="27"/>
      <c r="B1048" s="27"/>
      <c r="C1048" s="27"/>
      <c r="D1048" s="27"/>
      <c r="E1048" s="27" t="e">
        <f>VLOOKUP(D1048,Basis!F:G,2,0)</f>
        <v>#N/A</v>
      </c>
      <c r="F1048" s="27"/>
      <c r="G1048" s="27"/>
      <c r="H1048" s="27"/>
      <c r="I1048" s="27"/>
      <c r="J1048" s="28">
        <f t="shared" si="24"/>
        <v>0</v>
      </c>
      <c r="K1048" s="28"/>
      <c r="L1048" s="28"/>
      <c r="M1048" s="28"/>
      <c r="N1048" s="28"/>
      <c r="O1048" s="27"/>
    </row>
    <row r="1049" spans="1:15" hidden="1" x14ac:dyDescent="0.25">
      <c r="A1049" s="27"/>
      <c r="B1049" s="27"/>
      <c r="C1049" s="27"/>
      <c r="D1049" s="27"/>
      <c r="E1049" s="27" t="e">
        <f>VLOOKUP(D1049,Basis!F:G,2,0)</f>
        <v>#N/A</v>
      </c>
      <c r="F1049" s="27"/>
      <c r="G1049" s="27"/>
      <c r="H1049" s="27"/>
      <c r="I1049" s="27"/>
      <c r="J1049" s="28">
        <f t="shared" si="24"/>
        <v>0</v>
      </c>
      <c r="K1049" s="28"/>
      <c r="L1049" s="28"/>
      <c r="M1049" s="28"/>
      <c r="N1049" s="28"/>
      <c r="O1049" s="27"/>
    </row>
    <row r="1050" spans="1:15" hidden="1" x14ac:dyDescent="0.25">
      <c r="A1050" s="27"/>
      <c r="B1050" s="27"/>
      <c r="C1050" s="27"/>
      <c r="D1050" s="27"/>
      <c r="E1050" s="27" t="e">
        <f>VLOOKUP(D1050,Basis!F:G,2,0)</f>
        <v>#N/A</v>
      </c>
      <c r="F1050" s="27"/>
      <c r="G1050" s="27"/>
      <c r="H1050" s="27"/>
      <c r="I1050" s="27"/>
      <c r="J1050" s="28">
        <f t="shared" si="24"/>
        <v>0</v>
      </c>
      <c r="K1050" s="28"/>
      <c r="L1050" s="28"/>
      <c r="M1050" s="28"/>
      <c r="N1050" s="28"/>
      <c r="O1050" s="27"/>
    </row>
    <row r="1051" spans="1:15" hidden="1" x14ac:dyDescent="0.25">
      <c r="A1051" s="27"/>
      <c r="B1051" s="27"/>
      <c r="C1051" s="27"/>
      <c r="D1051" s="27"/>
      <c r="E1051" s="27" t="e">
        <f>VLOOKUP(D1051,Basis!F:G,2,0)</f>
        <v>#N/A</v>
      </c>
      <c r="F1051" s="27"/>
      <c r="G1051" s="27"/>
      <c r="H1051" s="27"/>
      <c r="I1051" s="27"/>
      <c r="J1051" s="28">
        <f t="shared" si="24"/>
        <v>0</v>
      </c>
      <c r="K1051" s="28"/>
      <c r="L1051" s="28"/>
      <c r="M1051" s="28"/>
      <c r="N1051" s="28"/>
      <c r="O1051" s="27"/>
    </row>
    <row r="1052" spans="1:15" hidden="1" x14ac:dyDescent="0.25">
      <c r="A1052" s="27"/>
      <c r="B1052" s="27"/>
      <c r="C1052" s="27"/>
      <c r="D1052" s="27"/>
      <c r="E1052" s="27" t="e">
        <f>VLOOKUP(D1052,Basis!F:G,2,0)</f>
        <v>#N/A</v>
      </c>
      <c r="F1052" s="27"/>
      <c r="G1052" s="27"/>
      <c r="H1052" s="27"/>
      <c r="I1052" s="27"/>
      <c r="J1052" s="28">
        <f t="shared" si="24"/>
        <v>0</v>
      </c>
      <c r="K1052" s="28"/>
      <c r="L1052" s="28"/>
      <c r="M1052" s="28"/>
      <c r="N1052" s="28"/>
      <c r="O1052" s="27"/>
    </row>
    <row r="1053" spans="1:15" hidden="1" x14ac:dyDescent="0.25">
      <c r="A1053" s="27"/>
      <c r="B1053" s="27"/>
      <c r="C1053" s="27"/>
      <c r="D1053" s="27"/>
      <c r="E1053" s="27" t="e">
        <f>VLOOKUP(D1053,Basis!F:G,2,0)</f>
        <v>#N/A</v>
      </c>
      <c r="F1053" s="27"/>
      <c r="G1053" s="27"/>
      <c r="H1053" s="27"/>
      <c r="I1053" s="27"/>
      <c r="J1053" s="28">
        <f t="shared" si="24"/>
        <v>0</v>
      </c>
      <c r="K1053" s="28"/>
      <c r="L1053" s="28"/>
      <c r="M1053" s="28"/>
      <c r="N1053" s="28"/>
      <c r="O1053" s="27"/>
    </row>
    <row r="1054" spans="1:15" hidden="1" x14ac:dyDescent="0.25">
      <c r="A1054" s="27"/>
      <c r="B1054" s="27"/>
      <c r="C1054" s="27"/>
      <c r="D1054" s="27"/>
      <c r="E1054" s="27" t="e">
        <f>VLOOKUP(D1054,Basis!F:G,2,0)</f>
        <v>#N/A</v>
      </c>
      <c r="F1054" s="27"/>
      <c r="G1054" s="27"/>
      <c r="H1054" s="27"/>
      <c r="I1054" s="27"/>
      <c r="J1054" s="28">
        <f t="shared" si="24"/>
        <v>0</v>
      </c>
      <c r="K1054" s="28"/>
      <c r="L1054" s="28"/>
      <c r="M1054" s="28"/>
      <c r="N1054" s="28"/>
      <c r="O1054" s="27"/>
    </row>
    <row r="1055" spans="1:15" hidden="1" x14ac:dyDescent="0.25">
      <c r="A1055" s="27"/>
      <c r="B1055" s="27"/>
      <c r="C1055" s="27"/>
      <c r="D1055" s="27"/>
      <c r="E1055" s="27" t="e">
        <f>VLOOKUP(D1055,Basis!F:G,2,0)</f>
        <v>#N/A</v>
      </c>
      <c r="F1055" s="27"/>
      <c r="G1055" s="27"/>
      <c r="H1055" s="27"/>
      <c r="I1055" s="27"/>
      <c r="J1055" s="28">
        <f t="shared" si="24"/>
        <v>0</v>
      </c>
      <c r="K1055" s="28"/>
      <c r="L1055" s="28"/>
      <c r="M1055" s="28"/>
      <c r="N1055" s="28"/>
      <c r="O1055" s="27"/>
    </row>
    <row r="1056" spans="1:15" hidden="1" x14ac:dyDescent="0.25">
      <c r="A1056" s="27"/>
      <c r="B1056" s="27"/>
      <c r="C1056" s="27"/>
      <c r="D1056" s="27"/>
      <c r="E1056" s="27" t="e">
        <f>VLOOKUP(D1056,Basis!F:G,2,0)</f>
        <v>#N/A</v>
      </c>
      <c r="F1056" s="27"/>
      <c r="G1056" s="27"/>
      <c r="H1056" s="27"/>
      <c r="I1056" s="27"/>
      <c r="J1056" s="28">
        <f t="shared" si="24"/>
        <v>0</v>
      </c>
      <c r="K1056" s="28"/>
      <c r="L1056" s="28"/>
      <c r="M1056" s="28"/>
      <c r="N1056" s="28"/>
      <c r="O1056" s="27"/>
    </row>
    <row r="1057" spans="1:15" hidden="1" x14ac:dyDescent="0.25">
      <c r="A1057" s="27"/>
      <c r="B1057" s="27"/>
      <c r="C1057" s="27"/>
      <c r="D1057" s="27"/>
      <c r="E1057" s="27" t="e">
        <f>VLOOKUP(D1057,Basis!F:G,2,0)</f>
        <v>#N/A</v>
      </c>
      <c r="F1057" s="27"/>
      <c r="G1057" s="27"/>
      <c r="H1057" s="27"/>
      <c r="I1057" s="27"/>
      <c r="J1057" s="28">
        <f t="shared" si="24"/>
        <v>0</v>
      </c>
      <c r="K1057" s="28"/>
      <c r="L1057" s="28"/>
      <c r="M1057" s="28"/>
      <c r="N1057" s="28"/>
      <c r="O1057" s="27"/>
    </row>
    <row r="1058" spans="1:15" hidden="1" x14ac:dyDescent="0.25">
      <c r="A1058" s="27"/>
      <c r="B1058" s="27"/>
      <c r="C1058" s="27"/>
      <c r="D1058" s="27"/>
      <c r="E1058" s="27" t="e">
        <f>VLOOKUP(D1058,Basis!F:G,2,0)</f>
        <v>#N/A</v>
      </c>
      <c r="F1058" s="27"/>
      <c r="G1058" s="27"/>
      <c r="H1058" s="27"/>
      <c r="I1058" s="27"/>
      <c r="J1058" s="28">
        <f t="shared" si="24"/>
        <v>0</v>
      </c>
      <c r="K1058" s="28"/>
      <c r="L1058" s="28"/>
      <c r="M1058" s="28"/>
      <c r="N1058" s="28"/>
      <c r="O1058" s="27"/>
    </row>
    <row r="1059" spans="1:15" hidden="1" x14ac:dyDescent="0.25">
      <c r="A1059" s="27"/>
      <c r="B1059" s="27"/>
      <c r="C1059" s="27"/>
      <c r="D1059" s="27"/>
      <c r="E1059" s="27" t="e">
        <f>VLOOKUP(D1059,Basis!F:G,2,0)</f>
        <v>#N/A</v>
      </c>
      <c r="F1059" s="27"/>
      <c r="G1059" s="27"/>
      <c r="H1059" s="27"/>
      <c r="I1059" s="27"/>
      <c r="J1059" s="28">
        <f t="shared" si="24"/>
        <v>0</v>
      </c>
      <c r="K1059" s="28"/>
      <c r="L1059" s="28"/>
      <c r="M1059" s="28"/>
      <c r="N1059" s="28"/>
      <c r="O1059" s="27"/>
    </row>
    <row r="1060" spans="1:15" hidden="1" x14ac:dyDescent="0.25">
      <c r="A1060" s="27"/>
      <c r="B1060" s="27"/>
      <c r="C1060" s="27"/>
      <c r="D1060" s="27"/>
      <c r="E1060" s="27" t="e">
        <f>VLOOKUP(D1060,Basis!F:G,2,0)</f>
        <v>#N/A</v>
      </c>
      <c r="F1060" s="27"/>
      <c r="G1060" s="27"/>
      <c r="H1060" s="27"/>
      <c r="I1060" s="27"/>
      <c r="J1060" s="28">
        <f t="shared" si="24"/>
        <v>0</v>
      </c>
      <c r="K1060" s="28"/>
      <c r="L1060" s="28"/>
      <c r="M1060" s="28"/>
      <c r="N1060" s="28"/>
      <c r="O1060" s="27"/>
    </row>
    <row r="1061" spans="1:15" hidden="1" x14ac:dyDescent="0.25">
      <c r="A1061" s="27"/>
      <c r="B1061" s="27"/>
      <c r="C1061" s="27"/>
      <c r="D1061" s="27"/>
      <c r="E1061" s="27" t="e">
        <f>VLOOKUP(D1061,Basis!F:G,2,0)</f>
        <v>#N/A</v>
      </c>
      <c r="F1061" s="27"/>
      <c r="G1061" s="27"/>
      <c r="H1061" s="27"/>
      <c r="I1061" s="27"/>
      <c r="J1061" s="28">
        <f t="shared" si="24"/>
        <v>0</v>
      </c>
      <c r="K1061" s="28"/>
      <c r="L1061" s="28"/>
      <c r="M1061" s="28"/>
      <c r="N1061" s="28"/>
      <c r="O1061" s="27"/>
    </row>
    <row r="1062" spans="1:15" hidden="1" x14ac:dyDescent="0.25">
      <c r="A1062" s="27"/>
      <c r="B1062" s="27"/>
      <c r="C1062" s="27"/>
      <c r="D1062" s="27"/>
      <c r="E1062" s="27" t="e">
        <f>VLOOKUP(D1062,Basis!F:G,2,0)</f>
        <v>#N/A</v>
      </c>
      <c r="F1062" s="27"/>
      <c r="G1062" s="27"/>
      <c r="H1062" s="27"/>
      <c r="I1062" s="27"/>
      <c r="J1062" s="28">
        <f t="shared" si="24"/>
        <v>0</v>
      </c>
      <c r="K1062" s="28"/>
      <c r="L1062" s="28"/>
      <c r="M1062" s="28"/>
      <c r="N1062" s="28"/>
      <c r="O1062" s="27"/>
    </row>
    <row r="1063" spans="1:15" hidden="1" x14ac:dyDescent="0.25">
      <c r="A1063" s="27"/>
      <c r="B1063" s="27"/>
      <c r="C1063" s="27"/>
      <c r="D1063" s="27"/>
      <c r="E1063" s="27" t="e">
        <f>VLOOKUP(D1063,Basis!F:G,2,0)</f>
        <v>#N/A</v>
      </c>
      <c r="F1063" s="27"/>
      <c r="G1063" s="27"/>
      <c r="H1063" s="27"/>
      <c r="I1063" s="27"/>
      <c r="J1063" s="28">
        <f t="shared" si="24"/>
        <v>0</v>
      </c>
      <c r="K1063" s="28"/>
      <c r="L1063" s="28"/>
      <c r="M1063" s="28"/>
      <c r="N1063" s="28"/>
      <c r="O1063" s="27"/>
    </row>
    <row r="1064" spans="1:15" hidden="1" x14ac:dyDescent="0.25">
      <c r="A1064" s="27"/>
      <c r="B1064" s="27"/>
      <c r="C1064" s="27"/>
      <c r="D1064" s="27"/>
      <c r="E1064" s="27" t="e">
        <f>VLOOKUP(D1064,Basis!F:G,2,0)</f>
        <v>#N/A</v>
      </c>
      <c r="F1064" s="27"/>
      <c r="G1064" s="27"/>
      <c r="H1064" s="27"/>
      <c r="I1064" s="27"/>
      <c r="J1064" s="28">
        <f t="shared" si="24"/>
        <v>0</v>
      </c>
      <c r="K1064" s="28"/>
      <c r="L1064" s="28"/>
      <c r="M1064" s="28"/>
      <c r="N1064" s="28"/>
      <c r="O1064" s="27"/>
    </row>
    <row r="1065" spans="1:15" hidden="1" x14ac:dyDescent="0.25">
      <c r="A1065" s="27"/>
      <c r="B1065" s="27"/>
      <c r="C1065" s="27"/>
      <c r="D1065" s="27"/>
      <c r="E1065" s="27" t="e">
        <f>VLOOKUP(D1065,Basis!F:G,2,0)</f>
        <v>#N/A</v>
      </c>
      <c r="F1065" s="27"/>
      <c r="G1065" s="27"/>
      <c r="H1065" s="27"/>
      <c r="I1065" s="27"/>
      <c r="J1065" s="28">
        <f t="shared" si="24"/>
        <v>0</v>
      </c>
      <c r="K1065" s="28"/>
      <c r="L1065" s="28"/>
      <c r="M1065" s="28"/>
      <c r="N1065" s="28"/>
      <c r="O1065" s="27"/>
    </row>
    <row r="1066" spans="1:15" hidden="1" x14ac:dyDescent="0.25">
      <c r="A1066" s="27"/>
      <c r="B1066" s="27"/>
      <c r="C1066" s="27"/>
      <c r="D1066" s="27"/>
      <c r="E1066" s="27" t="e">
        <f>VLOOKUP(D1066,Basis!F:G,2,0)</f>
        <v>#N/A</v>
      </c>
      <c r="F1066" s="27"/>
      <c r="G1066" s="27"/>
      <c r="H1066" s="27"/>
      <c r="I1066" s="27"/>
      <c r="J1066" s="28">
        <f t="shared" si="24"/>
        <v>0</v>
      </c>
      <c r="K1066" s="28"/>
      <c r="L1066" s="28"/>
      <c r="M1066" s="28"/>
      <c r="N1066" s="28"/>
      <c r="O1066" s="27"/>
    </row>
    <row r="1067" spans="1:15" hidden="1" x14ac:dyDescent="0.25">
      <c r="A1067" s="27"/>
      <c r="B1067" s="27"/>
      <c r="C1067" s="27"/>
      <c r="D1067" s="27"/>
      <c r="E1067" s="27" t="e">
        <f>VLOOKUP(D1067,Basis!F:G,2,0)</f>
        <v>#N/A</v>
      </c>
      <c r="F1067" s="27"/>
      <c r="G1067" s="27"/>
      <c r="H1067" s="27"/>
      <c r="I1067" s="27"/>
      <c r="J1067" s="28">
        <f t="shared" si="24"/>
        <v>0</v>
      </c>
      <c r="K1067" s="28"/>
      <c r="L1067" s="28"/>
      <c r="M1067" s="28"/>
      <c r="N1067" s="28"/>
      <c r="O1067" s="27"/>
    </row>
    <row r="1068" spans="1:15" hidden="1" x14ac:dyDescent="0.25">
      <c r="A1068" s="27"/>
      <c r="B1068" s="27"/>
      <c r="C1068" s="27"/>
      <c r="D1068" s="27"/>
      <c r="E1068" s="27" t="e">
        <f>VLOOKUP(D1068,Basis!F:G,2,0)</f>
        <v>#N/A</v>
      </c>
      <c r="F1068" s="27"/>
      <c r="G1068" s="27"/>
      <c r="H1068" s="27"/>
      <c r="I1068" s="27"/>
      <c r="J1068" s="28">
        <f t="shared" si="24"/>
        <v>0</v>
      </c>
      <c r="K1068" s="28"/>
      <c r="L1068" s="28"/>
      <c r="M1068" s="28"/>
      <c r="N1068" s="28"/>
      <c r="O1068" s="27"/>
    </row>
    <row r="1069" spans="1:15" hidden="1" x14ac:dyDescent="0.25">
      <c r="A1069" s="27"/>
      <c r="B1069" s="27"/>
      <c r="C1069" s="27"/>
      <c r="D1069" s="27"/>
      <c r="E1069" s="27" t="e">
        <f>VLOOKUP(D1069,Basis!F:G,2,0)</f>
        <v>#N/A</v>
      </c>
      <c r="F1069" s="27"/>
      <c r="G1069" s="27"/>
      <c r="H1069" s="27"/>
      <c r="I1069" s="27"/>
      <c r="J1069" s="28">
        <f t="shared" si="24"/>
        <v>0</v>
      </c>
      <c r="K1069" s="28"/>
      <c r="L1069" s="28"/>
      <c r="M1069" s="28"/>
      <c r="N1069" s="28"/>
      <c r="O1069" s="27"/>
    </row>
    <row r="1070" spans="1:15" hidden="1" x14ac:dyDescent="0.25">
      <c r="A1070" s="27"/>
      <c r="B1070" s="27"/>
      <c r="C1070" s="27"/>
      <c r="D1070" s="27"/>
      <c r="E1070" s="27" t="e">
        <f>VLOOKUP(D1070,Basis!F:G,2,0)</f>
        <v>#N/A</v>
      </c>
      <c r="F1070" s="27"/>
      <c r="G1070" s="27"/>
      <c r="H1070" s="27"/>
      <c r="I1070" s="27"/>
      <c r="J1070" s="28">
        <f t="shared" si="24"/>
        <v>0</v>
      </c>
      <c r="K1070" s="28"/>
      <c r="L1070" s="28"/>
      <c r="M1070" s="28"/>
      <c r="N1070" s="28"/>
      <c r="O1070" s="27"/>
    </row>
    <row r="1071" spans="1:15" hidden="1" x14ac:dyDescent="0.25">
      <c r="A1071" s="27"/>
      <c r="B1071" s="27"/>
      <c r="C1071" s="27"/>
      <c r="D1071" s="27"/>
      <c r="E1071" s="27" t="e">
        <f>VLOOKUP(D1071,Basis!F:G,2,0)</f>
        <v>#N/A</v>
      </c>
      <c r="F1071" s="27"/>
      <c r="G1071" s="27"/>
      <c r="H1071" s="27"/>
      <c r="I1071" s="27"/>
      <c r="J1071" s="28">
        <f t="shared" si="24"/>
        <v>0</v>
      </c>
      <c r="K1071" s="28"/>
      <c r="L1071" s="28"/>
      <c r="M1071" s="28"/>
      <c r="N1071" s="28"/>
      <c r="O1071" s="27"/>
    </row>
    <row r="1072" spans="1:15" hidden="1" x14ac:dyDescent="0.25">
      <c r="A1072" s="27"/>
      <c r="B1072" s="27"/>
      <c r="C1072" s="27"/>
      <c r="D1072" s="27"/>
      <c r="E1072" s="27" t="e">
        <f>VLOOKUP(D1072,Basis!F:G,2,0)</f>
        <v>#N/A</v>
      </c>
      <c r="F1072" s="27"/>
      <c r="G1072" s="27"/>
      <c r="H1072" s="27"/>
      <c r="I1072" s="27"/>
      <c r="J1072" s="28">
        <f t="shared" si="24"/>
        <v>0</v>
      </c>
      <c r="K1072" s="28"/>
      <c r="L1072" s="28"/>
      <c r="M1072" s="28"/>
      <c r="N1072" s="28"/>
      <c r="O1072" s="27"/>
    </row>
    <row r="1073" spans="1:15" hidden="1" x14ac:dyDescent="0.25">
      <c r="A1073" s="27"/>
      <c r="B1073" s="27"/>
      <c r="C1073" s="27"/>
      <c r="D1073" s="27"/>
      <c r="E1073" s="27" t="e">
        <f>VLOOKUP(D1073,Basis!F:G,2,0)</f>
        <v>#N/A</v>
      </c>
      <c r="F1073" s="27"/>
      <c r="G1073" s="27"/>
      <c r="H1073" s="27"/>
      <c r="I1073" s="27"/>
      <c r="J1073" s="28">
        <f t="shared" si="24"/>
        <v>0</v>
      </c>
      <c r="K1073" s="28"/>
      <c r="L1073" s="28"/>
      <c r="M1073" s="28"/>
      <c r="N1073" s="28"/>
      <c r="O1073" s="27"/>
    </row>
    <row r="1074" spans="1:15" hidden="1" x14ac:dyDescent="0.25">
      <c r="A1074" s="27"/>
      <c r="B1074" s="27"/>
      <c r="C1074" s="27"/>
      <c r="D1074" s="27"/>
      <c r="E1074" s="27" t="e">
        <f>VLOOKUP(D1074,Basis!F:G,2,0)</f>
        <v>#N/A</v>
      </c>
      <c r="F1074" s="27"/>
      <c r="G1074" s="27"/>
      <c r="H1074" s="27"/>
      <c r="I1074" s="27"/>
      <c r="J1074" s="28">
        <f t="shared" si="24"/>
        <v>0</v>
      </c>
      <c r="K1074" s="28"/>
      <c r="L1074" s="28"/>
      <c r="M1074" s="28"/>
      <c r="N1074" s="28"/>
      <c r="O1074" s="27"/>
    </row>
    <row r="1075" spans="1:15" hidden="1" x14ac:dyDescent="0.25">
      <c r="A1075" s="27"/>
      <c r="B1075" s="27"/>
      <c r="C1075" s="27"/>
      <c r="D1075" s="27"/>
      <c r="E1075" s="27" t="e">
        <f>VLOOKUP(D1075,Basis!F:G,2,0)</f>
        <v>#N/A</v>
      </c>
      <c r="F1075" s="27"/>
      <c r="G1075" s="27"/>
      <c r="H1075" s="27"/>
      <c r="I1075" s="27"/>
      <c r="J1075" s="28">
        <f t="shared" si="24"/>
        <v>0</v>
      </c>
      <c r="K1075" s="28"/>
      <c r="L1075" s="28"/>
      <c r="M1075" s="28"/>
      <c r="N1075" s="28"/>
      <c r="O1075" s="27"/>
    </row>
    <row r="1076" spans="1:15" hidden="1" x14ac:dyDescent="0.25">
      <c r="A1076" s="27"/>
      <c r="B1076" s="27"/>
      <c r="C1076" s="27"/>
      <c r="D1076" s="27"/>
      <c r="E1076" s="27" t="e">
        <f>VLOOKUP(D1076,Basis!F:G,2,0)</f>
        <v>#N/A</v>
      </c>
      <c r="F1076" s="27"/>
      <c r="G1076" s="27"/>
      <c r="H1076" s="27"/>
      <c r="I1076" s="27"/>
      <c r="J1076" s="28">
        <f t="shared" si="24"/>
        <v>0</v>
      </c>
      <c r="K1076" s="28"/>
      <c r="L1076" s="28"/>
      <c r="M1076" s="28"/>
      <c r="N1076" s="28"/>
      <c r="O1076" s="27"/>
    </row>
    <row r="1077" spans="1:15" hidden="1" x14ac:dyDescent="0.25">
      <c r="A1077" s="27"/>
      <c r="B1077" s="27"/>
      <c r="C1077" s="27"/>
      <c r="D1077" s="27"/>
      <c r="E1077" s="27" t="e">
        <f>VLOOKUP(D1077,Basis!F:G,2,0)</f>
        <v>#N/A</v>
      </c>
      <c r="F1077" s="27"/>
      <c r="G1077" s="27"/>
      <c r="H1077" s="27"/>
      <c r="I1077" s="27"/>
      <c r="J1077" s="28">
        <f t="shared" si="24"/>
        <v>0</v>
      </c>
      <c r="K1077" s="28"/>
      <c r="L1077" s="28"/>
      <c r="M1077" s="28"/>
      <c r="N1077" s="28"/>
      <c r="O1077" s="27"/>
    </row>
    <row r="1078" spans="1:15" hidden="1" x14ac:dyDescent="0.25">
      <c r="A1078" s="27"/>
      <c r="B1078" s="27"/>
      <c r="C1078" s="27"/>
      <c r="D1078" s="27"/>
      <c r="E1078" s="27" t="e">
        <f>VLOOKUP(D1078,Basis!F:G,2,0)</f>
        <v>#N/A</v>
      </c>
      <c r="F1078" s="27"/>
      <c r="G1078" s="27"/>
      <c r="H1078" s="27"/>
      <c r="I1078" s="27"/>
      <c r="J1078" s="28">
        <f t="shared" si="24"/>
        <v>0</v>
      </c>
      <c r="K1078" s="28"/>
      <c r="L1078" s="28"/>
      <c r="M1078" s="28"/>
      <c r="N1078" s="28"/>
      <c r="O1078" s="27"/>
    </row>
    <row r="1079" spans="1:15" hidden="1" x14ac:dyDescent="0.25">
      <c r="A1079" s="27"/>
      <c r="B1079" s="27"/>
      <c r="C1079" s="27"/>
      <c r="D1079" s="27"/>
      <c r="E1079" s="27" t="e">
        <f>VLOOKUP(D1079,Basis!F:G,2,0)</f>
        <v>#N/A</v>
      </c>
      <c r="F1079" s="27"/>
      <c r="G1079" s="27"/>
      <c r="H1079" s="27"/>
      <c r="I1079" s="27"/>
      <c r="J1079" s="28">
        <f t="shared" si="24"/>
        <v>0</v>
      </c>
      <c r="K1079" s="28"/>
      <c r="L1079" s="28"/>
      <c r="M1079" s="28"/>
      <c r="N1079" s="28"/>
      <c r="O1079" s="27"/>
    </row>
    <row r="1080" spans="1:15" hidden="1" x14ac:dyDescent="0.25">
      <c r="A1080" s="27"/>
      <c r="B1080" s="27"/>
      <c r="C1080" s="27"/>
      <c r="D1080" s="27"/>
      <c r="E1080" s="27" t="e">
        <f>VLOOKUP(D1080,Basis!F:G,2,0)</f>
        <v>#N/A</v>
      </c>
      <c r="F1080" s="27"/>
      <c r="G1080" s="27"/>
      <c r="H1080" s="27"/>
      <c r="I1080" s="27"/>
      <c r="J1080" s="28">
        <f t="shared" si="24"/>
        <v>0</v>
      </c>
      <c r="K1080" s="28"/>
      <c r="L1080" s="28"/>
      <c r="M1080" s="28"/>
      <c r="N1080" s="28"/>
      <c r="O1080" s="27"/>
    </row>
    <row r="1081" spans="1:15" hidden="1" x14ac:dyDescent="0.25">
      <c r="A1081" s="27"/>
      <c r="B1081" s="27"/>
      <c r="C1081" s="27"/>
      <c r="D1081" s="27"/>
      <c r="E1081" s="27" t="e">
        <f>VLOOKUP(D1081,Basis!F:G,2,0)</f>
        <v>#N/A</v>
      </c>
      <c r="F1081" s="27"/>
      <c r="G1081" s="27"/>
      <c r="H1081" s="27"/>
      <c r="I1081" s="27"/>
      <c r="J1081" s="28">
        <f t="shared" si="24"/>
        <v>0</v>
      </c>
      <c r="K1081" s="28"/>
      <c r="L1081" s="28"/>
      <c r="M1081" s="28"/>
      <c r="N1081" s="28"/>
      <c r="O1081" s="27"/>
    </row>
    <row r="1082" spans="1:15" hidden="1" x14ac:dyDescent="0.25">
      <c r="A1082" s="27"/>
      <c r="B1082" s="27"/>
      <c r="C1082" s="27"/>
      <c r="D1082" s="27"/>
      <c r="E1082" s="27" t="e">
        <f>VLOOKUP(D1082,Basis!F:G,2,0)</f>
        <v>#N/A</v>
      </c>
      <c r="F1082" s="27"/>
      <c r="G1082" s="27"/>
      <c r="H1082" s="27"/>
      <c r="I1082" s="27"/>
      <c r="J1082" s="28">
        <f t="shared" si="24"/>
        <v>0</v>
      </c>
      <c r="K1082" s="28"/>
      <c r="L1082" s="28"/>
      <c r="M1082" s="28"/>
      <c r="N1082" s="28"/>
      <c r="O1082" s="27"/>
    </row>
    <row r="1083" spans="1:15" hidden="1" x14ac:dyDescent="0.25">
      <c r="A1083" s="27"/>
      <c r="B1083" s="27"/>
      <c r="C1083" s="27"/>
      <c r="D1083" s="27"/>
      <c r="E1083" s="27" t="e">
        <f>VLOOKUP(D1083,Basis!F:G,2,0)</f>
        <v>#N/A</v>
      </c>
      <c r="F1083" s="27"/>
      <c r="G1083" s="27"/>
      <c r="H1083" s="27"/>
      <c r="I1083" s="27"/>
      <c r="J1083" s="28">
        <f t="shared" si="24"/>
        <v>0</v>
      </c>
      <c r="K1083" s="28"/>
      <c r="L1083" s="28"/>
      <c r="M1083" s="28"/>
      <c r="N1083" s="28"/>
      <c r="O1083" s="27"/>
    </row>
    <row r="1084" spans="1:15" hidden="1" x14ac:dyDescent="0.25">
      <c r="A1084" s="27"/>
      <c r="B1084" s="27"/>
      <c r="C1084" s="27"/>
      <c r="D1084" s="27"/>
      <c r="E1084" s="27" t="e">
        <f>VLOOKUP(D1084,Basis!F:G,2,0)</f>
        <v>#N/A</v>
      </c>
      <c r="F1084" s="27"/>
      <c r="G1084" s="27"/>
      <c r="H1084" s="27"/>
      <c r="I1084" s="27"/>
      <c r="J1084" s="28">
        <f t="shared" si="24"/>
        <v>0</v>
      </c>
      <c r="K1084" s="28"/>
      <c r="L1084" s="28"/>
      <c r="M1084" s="28"/>
      <c r="N1084" s="28"/>
      <c r="O1084" s="27"/>
    </row>
    <row r="1085" spans="1:15" hidden="1" x14ac:dyDescent="0.25">
      <c r="A1085" s="27"/>
      <c r="B1085" s="27"/>
      <c r="C1085" s="27"/>
      <c r="D1085" s="27"/>
      <c r="E1085" s="27" t="e">
        <f>VLOOKUP(D1085,Basis!F:G,2,0)</f>
        <v>#N/A</v>
      </c>
      <c r="F1085" s="27"/>
      <c r="G1085" s="27"/>
      <c r="H1085" s="27"/>
      <c r="I1085" s="27"/>
      <c r="J1085" s="28">
        <f t="shared" si="24"/>
        <v>0</v>
      </c>
      <c r="K1085" s="28"/>
      <c r="L1085" s="28"/>
      <c r="M1085" s="28"/>
      <c r="N1085" s="28"/>
      <c r="O1085" s="27"/>
    </row>
    <row r="1086" spans="1:15" hidden="1" x14ac:dyDescent="0.25">
      <c r="A1086" s="27"/>
      <c r="B1086" s="27"/>
      <c r="C1086" s="27"/>
      <c r="D1086" s="27"/>
      <c r="E1086" s="27" t="e">
        <f>VLOOKUP(D1086,Basis!F:G,2,0)</f>
        <v>#N/A</v>
      </c>
      <c r="F1086" s="27"/>
      <c r="G1086" s="27"/>
      <c r="H1086" s="27"/>
      <c r="I1086" s="27"/>
      <c r="J1086" s="28">
        <f t="shared" si="24"/>
        <v>0</v>
      </c>
      <c r="K1086" s="28"/>
      <c r="L1086" s="28"/>
      <c r="M1086" s="28"/>
      <c r="N1086" s="28"/>
      <c r="O1086" s="27"/>
    </row>
    <row r="1087" spans="1:15" hidden="1" x14ac:dyDescent="0.25">
      <c r="A1087" s="27"/>
      <c r="B1087" s="27"/>
      <c r="C1087" s="27"/>
      <c r="D1087" s="27"/>
      <c r="E1087" s="27" t="e">
        <f>VLOOKUP(D1087,Basis!F:G,2,0)</f>
        <v>#N/A</v>
      </c>
      <c r="F1087" s="27"/>
      <c r="G1087" s="27"/>
      <c r="H1087" s="27"/>
      <c r="I1087" s="27"/>
      <c r="J1087" s="28">
        <f t="shared" si="24"/>
        <v>0</v>
      </c>
      <c r="K1087" s="28"/>
      <c r="L1087" s="28"/>
      <c r="M1087" s="28"/>
      <c r="N1087" s="28"/>
      <c r="O1087" s="27"/>
    </row>
    <row r="1088" spans="1:15" hidden="1" x14ac:dyDescent="0.25">
      <c r="A1088" s="27"/>
      <c r="B1088" s="27"/>
      <c r="C1088" s="27"/>
      <c r="D1088" s="27"/>
      <c r="E1088" s="27" t="e">
        <f>VLOOKUP(D1088,Basis!F:G,2,0)</f>
        <v>#N/A</v>
      </c>
      <c r="F1088" s="27"/>
      <c r="G1088" s="27"/>
      <c r="H1088" s="27"/>
      <c r="I1088" s="27"/>
      <c r="J1088" s="28">
        <f t="shared" si="24"/>
        <v>0</v>
      </c>
      <c r="K1088" s="28"/>
      <c r="L1088" s="28"/>
      <c r="M1088" s="28"/>
      <c r="N1088" s="28"/>
      <c r="O1088" s="27"/>
    </row>
    <row r="1089" spans="1:15" hidden="1" x14ac:dyDescent="0.25">
      <c r="A1089" s="27"/>
      <c r="B1089" s="27"/>
      <c r="C1089" s="27"/>
      <c r="D1089" s="27"/>
      <c r="E1089" s="27" t="e">
        <f>VLOOKUP(D1089,Basis!F:G,2,0)</f>
        <v>#N/A</v>
      </c>
      <c r="F1089" s="27"/>
      <c r="G1089" s="27"/>
      <c r="H1089" s="27"/>
      <c r="I1089" s="27"/>
      <c r="J1089" s="28">
        <f t="shared" si="24"/>
        <v>0</v>
      </c>
      <c r="K1089" s="28"/>
      <c r="L1089" s="28"/>
      <c r="M1089" s="28"/>
      <c r="N1089" s="28"/>
      <c r="O1089" s="27"/>
    </row>
    <row r="1090" spans="1:15" hidden="1" x14ac:dyDescent="0.25">
      <c r="A1090" s="27"/>
      <c r="B1090" s="27"/>
      <c r="C1090" s="27"/>
      <c r="D1090" s="27"/>
      <c r="E1090" s="27" t="e">
        <f>VLOOKUP(D1090,Basis!F:G,2,0)</f>
        <v>#N/A</v>
      </c>
      <c r="F1090" s="27"/>
      <c r="G1090" s="27"/>
      <c r="H1090" s="27"/>
      <c r="I1090" s="27"/>
      <c r="J1090" s="28">
        <f t="shared" si="24"/>
        <v>0</v>
      </c>
      <c r="K1090" s="28"/>
      <c r="L1090" s="28"/>
      <c r="M1090" s="28"/>
      <c r="N1090" s="28"/>
      <c r="O1090" s="27"/>
    </row>
    <row r="1091" spans="1:15" hidden="1" x14ac:dyDescent="0.25">
      <c r="A1091" s="27"/>
      <c r="B1091" s="27"/>
      <c r="C1091" s="27"/>
      <c r="D1091" s="27"/>
      <c r="E1091" s="27" t="e">
        <f>VLOOKUP(D1091,Basis!F:G,2,0)</f>
        <v>#N/A</v>
      </c>
      <c r="F1091" s="27"/>
      <c r="G1091" s="27"/>
      <c r="H1091" s="27"/>
      <c r="I1091" s="27"/>
      <c r="J1091" s="28">
        <f t="shared" si="24"/>
        <v>0</v>
      </c>
      <c r="K1091" s="28"/>
      <c r="L1091" s="28"/>
      <c r="M1091" s="28"/>
      <c r="N1091" s="28"/>
      <c r="O1091" s="27"/>
    </row>
    <row r="1092" spans="1:15" hidden="1" x14ac:dyDescent="0.25">
      <c r="A1092" s="27"/>
      <c r="B1092" s="27"/>
      <c r="C1092" s="27"/>
      <c r="D1092" s="27"/>
      <c r="E1092" s="27" t="e">
        <f>VLOOKUP(D1092,Basis!F:G,2,0)</f>
        <v>#N/A</v>
      </c>
      <c r="F1092" s="27"/>
      <c r="G1092" s="27"/>
      <c r="H1092" s="27"/>
      <c r="I1092" s="27"/>
      <c r="J1092" s="28">
        <f t="shared" si="24"/>
        <v>0</v>
      </c>
      <c r="K1092" s="28"/>
      <c r="L1092" s="28"/>
      <c r="M1092" s="28"/>
      <c r="N1092" s="28"/>
      <c r="O1092" s="27"/>
    </row>
    <row r="1093" spans="1:15" hidden="1" x14ac:dyDescent="0.25">
      <c r="A1093" s="27"/>
      <c r="B1093" s="27"/>
      <c r="C1093" s="27"/>
      <c r="D1093" s="27"/>
      <c r="E1093" s="27" t="e">
        <f>VLOOKUP(D1093,Basis!F:G,2,0)</f>
        <v>#N/A</v>
      </c>
      <c r="F1093" s="27"/>
      <c r="G1093" s="27"/>
      <c r="H1093" s="27"/>
      <c r="I1093" s="27"/>
      <c r="J1093" s="28">
        <f t="shared" si="24"/>
        <v>0</v>
      </c>
      <c r="K1093" s="28"/>
      <c r="L1093" s="28"/>
      <c r="M1093" s="28"/>
      <c r="N1093" s="28"/>
      <c r="O1093" s="27"/>
    </row>
    <row r="1094" spans="1:15" hidden="1" x14ac:dyDescent="0.25">
      <c r="A1094" s="27"/>
      <c r="B1094" s="27"/>
      <c r="C1094" s="27"/>
      <c r="D1094" s="27"/>
      <c r="E1094" s="27" t="e">
        <f>VLOOKUP(D1094,Basis!F:G,2,0)</f>
        <v>#N/A</v>
      </c>
      <c r="F1094" s="27"/>
      <c r="G1094" s="27"/>
      <c r="H1094" s="27"/>
      <c r="I1094" s="27"/>
      <c r="J1094" s="28">
        <f t="shared" si="24"/>
        <v>0</v>
      </c>
      <c r="K1094" s="28"/>
      <c r="L1094" s="28"/>
      <c r="M1094" s="28"/>
      <c r="N1094" s="28"/>
      <c r="O1094" s="27"/>
    </row>
    <row r="1095" spans="1:15" hidden="1" x14ac:dyDescent="0.25">
      <c r="A1095" s="27"/>
      <c r="B1095" s="27"/>
      <c r="C1095" s="27"/>
      <c r="D1095" s="27"/>
      <c r="E1095" s="27" t="e">
        <f>VLOOKUP(D1095,Basis!F:G,2,0)</f>
        <v>#N/A</v>
      </c>
      <c r="F1095" s="27"/>
      <c r="G1095" s="27"/>
      <c r="H1095" s="27"/>
      <c r="I1095" s="27"/>
      <c r="J1095" s="28">
        <f t="shared" si="24"/>
        <v>0</v>
      </c>
      <c r="K1095" s="28"/>
      <c r="L1095" s="28"/>
      <c r="M1095" s="28"/>
      <c r="N1095" s="28"/>
      <c r="O1095" s="27"/>
    </row>
    <row r="1096" spans="1:15" hidden="1" x14ac:dyDescent="0.25">
      <c r="A1096" s="27"/>
      <c r="B1096" s="27"/>
      <c r="C1096" s="27"/>
      <c r="D1096" s="27"/>
      <c r="E1096" s="27" t="e">
        <f>VLOOKUP(D1096,Basis!F:G,2,0)</f>
        <v>#N/A</v>
      </c>
      <c r="F1096" s="27"/>
      <c r="G1096" s="27"/>
      <c r="H1096" s="27"/>
      <c r="I1096" s="27"/>
      <c r="J1096" s="28">
        <f t="shared" si="24"/>
        <v>0</v>
      </c>
      <c r="K1096" s="28"/>
      <c r="L1096" s="28"/>
      <c r="M1096" s="28"/>
      <c r="N1096" s="28"/>
      <c r="O1096" s="27"/>
    </row>
    <row r="1097" spans="1:15" hidden="1" x14ac:dyDescent="0.25">
      <c r="A1097" s="27"/>
      <c r="B1097" s="27"/>
      <c r="C1097" s="27"/>
      <c r="D1097" s="27"/>
      <c r="E1097" s="27" t="e">
        <f>VLOOKUP(D1097,Basis!F:G,2,0)</f>
        <v>#N/A</v>
      </c>
      <c r="F1097" s="27"/>
      <c r="G1097" s="27"/>
      <c r="H1097" s="27"/>
      <c r="I1097" s="27"/>
      <c r="J1097" s="28">
        <f t="shared" si="24"/>
        <v>0</v>
      </c>
      <c r="K1097" s="28"/>
      <c r="L1097" s="28"/>
      <c r="M1097" s="28"/>
      <c r="N1097" s="28"/>
      <c r="O1097" s="27"/>
    </row>
    <row r="1098" spans="1:15" hidden="1" x14ac:dyDescent="0.25">
      <c r="A1098" s="27"/>
      <c r="B1098" s="27"/>
      <c r="C1098" s="27"/>
      <c r="D1098" s="27"/>
      <c r="E1098" s="27" t="e">
        <f>VLOOKUP(D1098,Basis!F:G,2,0)</f>
        <v>#N/A</v>
      </c>
      <c r="F1098" s="27"/>
      <c r="G1098" s="27"/>
      <c r="H1098" s="27"/>
      <c r="I1098" s="27"/>
      <c r="J1098" s="28">
        <f t="shared" si="24"/>
        <v>0</v>
      </c>
      <c r="K1098" s="28"/>
      <c r="L1098" s="28"/>
      <c r="M1098" s="28"/>
      <c r="N1098" s="28"/>
      <c r="O1098" s="27"/>
    </row>
    <row r="1099" spans="1:15" hidden="1" x14ac:dyDescent="0.25">
      <c r="A1099" s="27"/>
      <c r="B1099" s="27"/>
      <c r="C1099" s="27"/>
      <c r="D1099" s="27"/>
      <c r="E1099" s="27" t="e">
        <f>VLOOKUP(D1099,Basis!F:G,2,0)</f>
        <v>#N/A</v>
      </c>
      <c r="F1099" s="27"/>
      <c r="G1099" s="27"/>
      <c r="H1099" s="27"/>
      <c r="I1099" s="27"/>
      <c r="J1099" s="28">
        <f t="shared" si="24"/>
        <v>0</v>
      </c>
      <c r="K1099" s="28"/>
      <c r="L1099" s="28"/>
      <c r="M1099" s="28"/>
      <c r="N1099" s="28"/>
      <c r="O1099" s="27"/>
    </row>
    <row r="1100" spans="1:15" hidden="1" x14ac:dyDescent="0.25">
      <c r="A1100" s="27"/>
      <c r="B1100" s="27"/>
      <c r="C1100" s="27"/>
      <c r="D1100" s="27"/>
      <c r="E1100" s="27" t="e">
        <f>VLOOKUP(D1100,Basis!F:G,2,0)</f>
        <v>#N/A</v>
      </c>
      <c r="F1100" s="27"/>
      <c r="G1100" s="27"/>
      <c r="H1100" s="27"/>
      <c r="I1100" s="27"/>
      <c r="J1100" s="28">
        <f t="shared" si="24"/>
        <v>0</v>
      </c>
      <c r="K1100" s="28"/>
      <c r="L1100" s="28"/>
      <c r="M1100" s="28"/>
      <c r="N1100" s="28"/>
      <c r="O1100" s="27"/>
    </row>
    <row r="1101" spans="1:15" hidden="1" x14ac:dyDescent="0.25">
      <c r="A1101" s="27"/>
      <c r="B1101" s="27"/>
      <c r="C1101" s="27"/>
      <c r="D1101" s="27"/>
      <c r="E1101" s="27" t="e">
        <f>VLOOKUP(D1101,Basis!F:G,2,0)</f>
        <v>#N/A</v>
      </c>
      <c r="F1101" s="27"/>
      <c r="G1101" s="27"/>
      <c r="H1101" s="27"/>
      <c r="I1101" s="27"/>
      <c r="J1101" s="28">
        <f t="shared" ref="J1101:J1164" si="25">H1101-I1101</f>
        <v>0</v>
      </c>
      <c r="K1101" s="28"/>
      <c r="L1101" s="28"/>
      <c r="M1101" s="28"/>
      <c r="N1101" s="28"/>
      <c r="O1101" s="27"/>
    </row>
    <row r="1102" spans="1:15" hidden="1" x14ac:dyDescent="0.25">
      <c r="A1102" s="27"/>
      <c r="B1102" s="27"/>
      <c r="C1102" s="27"/>
      <c r="D1102" s="27"/>
      <c r="E1102" s="27" t="e">
        <f>VLOOKUP(D1102,Basis!F:G,2,0)</f>
        <v>#N/A</v>
      </c>
      <c r="F1102" s="27"/>
      <c r="G1102" s="27"/>
      <c r="H1102" s="27"/>
      <c r="I1102" s="27"/>
      <c r="J1102" s="28">
        <f t="shared" si="25"/>
        <v>0</v>
      </c>
      <c r="K1102" s="28"/>
      <c r="L1102" s="28"/>
      <c r="M1102" s="28"/>
      <c r="N1102" s="28"/>
      <c r="O1102" s="27"/>
    </row>
    <row r="1103" spans="1:15" hidden="1" x14ac:dyDescent="0.25">
      <c r="A1103" s="27"/>
      <c r="B1103" s="27"/>
      <c r="C1103" s="27"/>
      <c r="D1103" s="27"/>
      <c r="E1103" s="27" t="e">
        <f>VLOOKUP(D1103,Basis!F:G,2,0)</f>
        <v>#N/A</v>
      </c>
      <c r="F1103" s="27"/>
      <c r="G1103" s="27"/>
      <c r="H1103" s="27"/>
      <c r="I1103" s="27"/>
      <c r="J1103" s="28">
        <f t="shared" si="25"/>
        <v>0</v>
      </c>
      <c r="K1103" s="28"/>
      <c r="L1103" s="28"/>
      <c r="M1103" s="28"/>
      <c r="N1103" s="28"/>
      <c r="O1103" s="27"/>
    </row>
    <row r="1104" spans="1:15" hidden="1" x14ac:dyDescent="0.25">
      <c r="A1104" s="27"/>
      <c r="B1104" s="27"/>
      <c r="C1104" s="27"/>
      <c r="D1104" s="27"/>
      <c r="E1104" s="27" t="e">
        <f>VLOOKUP(D1104,Basis!F:G,2,0)</f>
        <v>#N/A</v>
      </c>
      <c r="F1104" s="27"/>
      <c r="G1104" s="27"/>
      <c r="H1104" s="27"/>
      <c r="I1104" s="27"/>
      <c r="J1104" s="28">
        <f t="shared" si="25"/>
        <v>0</v>
      </c>
      <c r="K1104" s="28"/>
      <c r="L1104" s="28"/>
      <c r="M1104" s="28"/>
      <c r="N1104" s="28"/>
      <c r="O1104" s="27"/>
    </row>
    <row r="1105" spans="1:15" hidden="1" x14ac:dyDescent="0.25">
      <c r="A1105" s="27"/>
      <c r="B1105" s="27"/>
      <c r="C1105" s="27"/>
      <c r="D1105" s="27"/>
      <c r="E1105" s="27" t="e">
        <f>VLOOKUP(D1105,Basis!F:G,2,0)</f>
        <v>#N/A</v>
      </c>
      <c r="F1105" s="27"/>
      <c r="G1105" s="27"/>
      <c r="H1105" s="27"/>
      <c r="I1105" s="27"/>
      <c r="J1105" s="28">
        <f t="shared" si="25"/>
        <v>0</v>
      </c>
      <c r="K1105" s="28"/>
      <c r="L1105" s="28"/>
      <c r="M1105" s="28"/>
      <c r="N1105" s="28"/>
      <c r="O1105" s="27"/>
    </row>
    <row r="1106" spans="1:15" hidden="1" x14ac:dyDescent="0.25">
      <c r="A1106" s="27"/>
      <c r="B1106" s="27"/>
      <c r="C1106" s="27"/>
      <c r="D1106" s="27"/>
      <c r="E1106" s="27" t="e">
        <f>VLOOKUP(D1106,Basis!F:G,2,0)</f>
        <v>#N/A</v>
      </c>
      <c r="F1106" s="27"/>
      <c r="G1106" s="27"/>
      <c r="H1106" s="27"/>
      <c r="I1106" s="27"/>
      <c r="J1106" s="28">
        <f t="shared" si="25"/>
        <v>0</v>
      </c>
      <c r="K1106" s="28"/>
      <c r="L1106" s="28"/>
      <c r="M1106" s="28"/>
      <c r="N1106" s="28"/>
      <c r="O1106" s="27"/>
    </row>
    <row r="1107" spans="1:15" hidden="1" x14ac:dyDescent="0.25">
      <c r="A1107" s="27"/>
      <c r="B1107" s="27"/>
      <c r="C1107" s="27"/>
      <c r="D1107" s="27"/>
      <c r="E1107" s="27" t="e">
        <f>VLOOKUP(D1107,Basis!F:G,2,0)</f>
        <v>#N/A</v>
      </c>
      <c r="F1107" s="27"/>
      <c r="G1107" s="27"/>
      <c r="H1107" s="27"/>
      <c r="I1107" s="27"/>
      <c r="J1107" s="28">
        <f t="shared" si="25"/>
        <v>0</v>
      </c>
      <c r="K1107" s="28"/>
      <c r="L1107" s="28"/>
      <c r="M1107" s="28"/>
      <c r="N1107" s="28"/>
      <c r="O1107" s="27"/>
    </row>
    <row r="1108" spans="1:15" hidden="1" x14ac:dyDescent="0.25">
      <c r="A1108" s="27"/>
      <c r="B1108" s="27"/>
      <c r="C1108" s="27"/>
      <c r="D1108" s="27"/>
      <c r="E1108" s="27" t="e">
        <f>VLOOKUP(D1108,Basis!F:G,2,0)</f>
        <v>#N/A</v>
      </c>
      <c r="F1108" s="27"/>
      <c r="G1108" s="27"/>
      <c r="H1108" s="27"/>
      <c r="I1108" s="27"/>
      <c r="J1108" s="28">
        <f t="shared" si="25"/>
        <v>0</v>
      </c>
      <c r="K1108" s="28"/>
      <c r="L1108" s="28"/>
      <c r="M1108" s="28"/>
      <c r="N1108" s="28"/>
      <c r="O1108" s="27"/>
    </row>
    <row r="1109" spans="1:15" hidden="1" x14ac:dyDescent="0.25">
      <c r="A1109" s="27"/>
      <c r="B1109" s="27"/>
      <c r="C1109" s="27"/>
      <c r="D1109" s="27"/>
      <c r="E1109" s="27" t="e">
        <f>VLOOKUP(D1109,Basis!F:G,2,0)</f>
        <v>#N/A</v>
      </c>
      <c r="F1109" s="27"/>
      <c r="G1109" s="27"/>
      <c r="H1109" s="27"/>
      <c r="I1109" s="27"/>
      <c r="J1109" s="28">
        <f t="shared" si="25"/>
        <v>0</v>
      </c>
      <c r="K1109" s="28"/>
      <c r="L1109" s="28"/>
      <c r="M1109" s="28"/>
      <c r="N1109" s="28"/>
      <c r="O1109" s="27"/>
    </row>
    <row r="1110" spans="1:15" hidden="1" x14ac:dyDescent="0.25">
      <c r="A1110" s="27"/>
      <c r="B1110" s="27"/>
      <c r="C1110" s="27"/>
      <c r="D1110" s="27"/>
      <c r="E1110" s="27" t="e">
        <f>VLOOKUP(D1110,Basis!F:G,2,0)</f>
        <v>#N/A</v>
      </c>
      <c r="F1110" s="27"/>
      <c r="G1110" s="27"/>
      <c r="H1110" s="27"/>
      <c r="I1110" s="27"/>
      <c r="J1110" s="28">
        <f t="shared" si="25"/>
        <v>0</v>
      </c>
      <c r="K1110" s="28"/>
      <c r="L1110" s="28"/>
      <c r="M1110" s="28"/>
      <c r="N1110" s="28"/>
      <c r="O1110" s="27"/>
    </row>
    <row r="1111" spans="1:15" hidden="1" x14ac:dyDescent="0.25">
      <c r="A1111" s="27"/>
      <c r="B1111" s="27"/>
      <c r="C1111" s="27"/>
      <c r="D1111" s="27"/>
      <c r="E1111" s="27" t="e">
        <f>VLOOKUP(D1111,Basis!F:G,2,0)</f>
        <v>#N/A</v>
      </c>
      <c r="F1111" s="27"/>
      <c r="G1111" s="27"/>
      <c r="H1111" s="27"/>
      <c r="I1111" s="27"/>
      <c r="J1111" s="28">
        <f t="shared" si="25"/>
        <v>0</v>
      </c>
      <c r="K1111" s="28"/>
      <c r="L1111" s="28"/>
      <c r="M1111" s="28"/>
      <c r="N1111" s="28"/>
      <c r="O1111" s="27"/>
    </row>
    <row r="1112" spans="1:15" hidden="1" x14ac:dyDescent="0.25">
      <c r="A1112" s="27"/>
      <c r="B1112" s="27"/>
      <c r="C1112" s="27"/>
      <c r="D1112" s="27"/>
      <c r="E1112" s="27" t="e">
        <f>VLOOKUP(D1112,Basis!F:G,2,0)</f>
        <v>#N/A</v>
      </c>
      <c r="F1112" s="27"/>
      <c r="G1112" s="27"/>
      <c r="H1112" s="27"/>
      <c r="I1112" s="27"/>
      <c r="J1112" s="28">
        <f t="shared" si="25"/>
        <v>0</v>
      </c>
      <c r="K1112" s="28"/>
      <c r="L1112" s="28"/>
      <c r="M1112" s="28"/>
      <c r="N1112" s="28"/>
      <c r="O1112" s="27"/>
    </row>
    <row r="1113" spans="1:15" hidden="1" x14ac:dyDescent="0.25">
      <c r="A1113" s="27"/>
      <c r="B1113" s="27"/>
      <c r="C1113" s="27"/>
      <c r="D1113" s="27"/>
      <c r="E1113" s="27" t="e">
        <f>VLOOKUP(D1113,Basis!F:G,2,0)</f>
        <v>#N/A</v>
      </c>
      <c r="F1113" s="27"/>
      <c r="G1113" s="27"/>
      <c r="H1113" s="27"/>
      <c r="I1113" s="27"/>
      <c r="J1113" s="28">
        <f t="shared" si="25"/>
        <v>0</v>
      </c>
      <c r="K1113" s="28"/>
      <c r="L1113" s="28"/>
      <c r="M1113" s="28"/>
      <c r="N1113" s="28"/>
      <c r="O1113" s="27"/>
    </row>
    <row r="1114" spans="1:15" hidden="1" x14ac:dyDescent="0.25">
      <c r="A1114" s="27"/>
      <c r="B1114" s="27"/>
      <c r="C1114" s="27"/>
      <c r="D1114" s="27"/>
      <c r="E1114" s="27" t="e">
        <f>VLOOKUP(D1114,Basis!F:G,2,0)</f>
        <v>#N/A</v>
      </c>
      <c r="F1114" s="27"/>
      <c r="G1114" s="27"/>
      <c r="H1114" s="27"/>
      <c r="I1114" s="27"/>
      <c r="J1114" s="28">
        <f t="shared" si="25"/>
        <v>0</v>
      </c>
      <c r="K1114" s="28"/>
      <c r="L1114" s="28"/>
      <c r="M1114" s="28"/>
      <c r="N1114" s="28"/>
      <c r="O1114" s="27"/>
    </row>
    <row r="1115" spans="1:15" hidden="1" x14ac:dyDescent="0.25">
      <c r="A1115" s="27"/>
      <c r="B1115" s="27"/>
      <c r="C1115" s="27"/>
      <c r="D1115" s="27"/>
      <c r="E1115" s="27" t="e">
        <f>VLOOKUP(D1115,Basis!F:G,2,0)</f>
        <v>#N/A</v>
      </c>
      <c r="F1115" s="27"/>
      <c r="G1115" s="27"/>
      <c r="H1115" s="27"/>
      <c r="I1115" s="27"/>
      <c r="J1115" s="28">
        <f t="shared" si="25"/>
        <v>0</v>
      </c>
      <c r="K1115" s="28"/>
      <c r="L1115" s="28"/>
      <c r="M1115" s="28"/>
      <c r="N1115" s="28"/>
      <c r="O1115" s="27"/>
    </row>
    <row r="1116" spans="1:15" hidden="1" x14ac:dyDescent="0.25">
      <c r="A1116" s="27"/>
      <c r="B1116" s="27"/>
      <c r="C1116" s="27"/>
      <c r="D1116" s="27"/>
      <c r="E1116" s="27" t="e">
        <f>VLOOKUP(D1116,Basis!F:G,2,0)</f>
        <v>#N/A</v>
      </c>
      <c r="F1116" s="27"/>
      <c r="G1116" s="27"/>
      <c r="H1116" s="27"/>
      <c r="I1116" s="27"/>
      <c r="J1116" s="28">
        <f t="shared" si="25"/>
        <v>0</v>
      </c>
      <c r="K1116" s="28"/>
      <c r="L1116" s="28"/>
      <c r="M1116" s="28"/>
      <c r="N1116" s="28"/>
      <c r="O1116" s="27"/>
    </row>
    <row r="1117" spans="1:15" hidden="1" x14ac:dyDescent="0.25">
      <c r="A1117" s="27"/>
      <c r="B1117" s="27"/>
      <c r="C1117" s="27"/>
      <c r="D1117" s="27"/>
      <c r="E1117" s="27" t="e">
        <f>VLOOKUP(D1117,Basis!F:G,2,0)</f>
        <v>#N/A</v>
      </c>
      <c r="F1117" s="27"/>
      <c r="G1117" s="27"/>
      <c r="H1117" s="27"/>
      <c r="I1117" s="27"/>
      <c r="J1117" s="28">
        <f t="shared" si="25"/>
        <v>0</v>
      </c>
      <c r="K1117" s="28"/>
      <c r="L1117" s="28"/>
      <c r="M1117" s="28"/>
      <c r="N1117" s="28"/>
      <c r="O1117" s="27"/>
    </row>
    <row r="1118" spans="1:15" hidden="1" x14ac:dyDescent="0.25">
      <c r="A1118" s="27"/>
      <c r="B1118" s="27"/>
      <c r="C1118" s="27"/>
      <c r="D1118" s="27"/>
      <c r="E1118" s="27" t="e">
        <f>VLOOKUP(D1118,Basis!F:G,2,0)</f>
        <v>#N/A</v>
      </c>
      <c r="F1118" s="27"/>
      <c r="G1118" s="27"/>
      <c r="H1118" s="27"/>
      <c r="I1118" s="27"/>
      <c r="J1118" s="28">
        <f t="shared" si="25"/>
        <v>0</v>
      </c>
      <c r="K1118" s="28"/>
      <c r="L1118" s="28"/>
      <c r="M1118" s="28"/>
      <c r="N1118" s="28"/>
      <c r="O1118" s="27"/>
    </row>
    <row r="1119" spans="1:15" hidden="1" x14ac:dyDescent="0.25">
      <c r="A1119" s="27"/>
      <c r="B1119" s="27"/>
      <c r="C1119" s="27"/>
      <c r="D1119" s="27"/>
      <c r="E1119" s="27" t="e">
        <f>VLOOKUP(D1119,Basis!F:G,2,0)</f>
        <v>#N/A</v>
      </c>
      <c r="F1119" s="27"/>
      <c r="G1119" s="27"/>
      <c r="H1119" s="27"/>
      <c r="I1119" s="27"/>
      <c r="J1119" s="28">
        <f t="shared" si="25"/>
        <v>0</v>
      </c>
      <c r="K1119" s="28"/>
      <c r="L1119" s="28"/>
      <c r="M1119" s="28"/>
      <c r="N1119" s="28"/>
      <c r="O1119" s="27"/>
    </row>
    <row r="1120" spans="1:15" hidden="1" x14ac:dyDescent="0.25">
      <c r="A1120" s="27"/>
      <c r="B1120" s="27"/>
      <c r="C1120" s="27"/>
      <c r="D1120" s="27"/>
      <c r="E1120" s="27" t="e">
        <f>VLOOKUP(D1120,Basis!F:G,2,0)</f>
        <v>#N/A</v>
      </c>
      <c r="F1120" s="27"/>
      <c r="G1120" s="27"/>
      <c r="H1120" s="27"/>
      <c r="I1120" s="27"/>
      <c r="J1120" s="28">
        <f t="shared" si="25"/>
        <v>0</v>
      </c>
      <c r="K1120" s="28"/>
      <c r="L1120" s="28"/>
      <c r="M1120" s="28"/>
      <c r="N1120" s="28"/>
      <c r="O1120" s="27"/>
    </row>
    <row r="1121" spans="1:15" hidden="1" x14ac:dyDescent="0.25">
      <c r="A1121" s="27"/>
      <c r="B1121" s="27"/>
      <c r="C1121" s="27"/>
      <c r="D1121" s="27"/>
      <c r="E1121" s="27" t="e">
        <f>VLOOKUP(D1121,Basis!F:G,2,0)</f>
        <v>#N/A</v>
      </c>
      <c r="F1121" s="27"/>
      <c r="G1121" s="27"/>
      <c r="H1121" s="27"/>
      <c r="I1121" s="27"/>
      <c r="J1121" s="28">
        <f t="shared" si="25"/>
        <v>0</v>
      </c>
      <c r="K1121" s="28"/>
      <c r="L1121" s="28"/>
      <c r="M1121" s="28"/>
      <c r="N1121" s="28"/>
      <c r="O1121" s="27"/>
    </row>
    <row r="1122" spans="1:15" hidden="1" x14ac:dyDescent="0.25">
      <c r="A1122" s="27"/>
      <c r="B1122" s="27"/>
      <c r="C1122" s="27"/>
      <c r="D1122" s="27"/>
      <c r="E1122" s="27" t="e">
        <f>VLOOKUP(D1122,Basis!F:G,2,0)</f>
        <v>#N/A</v>
      </c>
      <c r="F1122" s="27"/>
      <c r="G1122" s="27"/>
      <c r="H1122" s="27"/>
      <c r="I1122" s="27"/>
      <c r="J1122" s="28">
        <f t="shared" si="25"/>
        <v>0</v>
      </c>
      <c r="K1122" s="28"/>
      <c r="L1122" s="28"/>
      <c r="M1122" s="28"/>
      <c r="N1122" s="28"/>
      <c r="O1122" s="27"/>
    </row>
    <row r="1123" spans="1:15" hidden="1" x14ac:dyDescent="0.25">
      <c r="A1123" s="27"/>
      <c r="B1123" s="27"/>
      <c r="C1123" s="27"/>
      <c r="D1123" s="27"/>
      <c r="E1123" s="27" t="e">
        <f>VLOOKUP(D1123,Basis!F:G,2,0)</f>
        <v>#N/A</v>
      </c>
      <c r="F1123" s="27"/>
      <c r="G1123" s="27"/>
      <c r="H1123" s="27"/>
      <c r="I1123" s="27"/>
      <c r="J1123" s="28">
        <f t="shared" si="25"/>
        <v>0</v>
      </c>
      <c r="K1123" s="28"/>
      <c r="L1123" s="28"/>
      <c r="M1123" s="28"/>
      <c r="N1123" s="28"/>
      <c r="O1123" s="27"/>
    </row>
    <row r="1124" spans="1:15" hidden="1" x14ac:dyDescent="0.25">
      <c r="A1124" s="27"/>
      <c r="B1124" s="27"/>
      <c r="C1124" s="27"/>
      <c r="D1124" s="27"/>
      <c r="E1124" s="27" t="e">
        <f>VLOOKUP(D1124,Basis!F:G,2,0)</f>
        <v>#N/A</v>
      </c>
      <c r="F1124" s="27"/>
      <c r="G1124" s="27"/>
      <c r="H1124" s="27"/>
      <c r="I1124" s="27"/>
      <c r="J1124" s="28">
        <f t="shared" si="25"/>
        <v>0</v>
      </c>
      <c r="K1124" s="28"/>
      <c r="L1124" s="28"/>
      <c r="M1124" s="28"/>
      <c r="N1124" s="28"/>
      <c r="O1124" s="27"/>
    </row>
    <row r="1125" spans="1:15" hidden="1" x14ac:dyDescent="0.25">
      <c r="A1125" s="27"/>
      <c r="B1125" s="27"/>
      <c r="C1125" s="27"/>
      <c r="D1125" s="27"/>
      <c r="E1125" s="27" t="e">
        <f>VLOOKUP(D1125,Basis!F:G,2,0)</f>
        <v>#N/A</v>
      </c>
      <c r="F1125" s="27"/>
      <c r="G1125" s="27"/>
      <c r="H1125" s="27"/>
      <c r="I1125" s="27"/>
      <c r="J1125" s="28">
        <f t="shared" si="25"/>
        <v>0</v>
      </c>
      <c r="K1125" s="28"/>
      <c r="L1125" s="28"/>
      <c r="M1125" s="28"/>
      <c r="N1125" s="28"/>
      <c r="O1125" s="27"/>
    </row>
    <row r="1126" spans="1:15" hidden="1" x14ac:dyDescent="0.25">
      <c r="A1126" s="27"/>
      <c r="B1126" s="27"/>
      <c r="C1126" s="27"/>
      <c r="D1126" s="27"/>
      <c r="E1126" s="27" t="e">
        <f>VLOOKUP(D1126,Basis!F:G,2,0)</f>
        <v>#N/A</v>
      </c>
      <c r="F1126" s="27"/>
      <c r="G1126" s="27"/>
      <c r="H1126" s="27"/>
      <c r="I1126" s="27"/>
      <c r="J1126" s="28">
        <f t="shared" si="25"/>
        <v>0</v>
      </c>
      <c r="K1126" s="28"/>
      <c r="L1126" s="28"/>
      <c r="M1126" s="28"/>
      <c r="N1126" s="28"/>
      <c r="O1126" s="27"/>
    </row>
    <row r="1127" spans="1:15" hidden="1" x14ac:dyDescent="0.25">
      <c r="A1127" s="27"/>
      <c r="B1127" s="27"/>
      <c r="C1127" s="27"/>
      <c r="D1127" s="27"/>
      <c r="E1127" s="27" t="e">
        <f>VLOOKUP(D1127,Basis!F:G,2,0)</f>
        <v>#N/A</v>
      </c>
      <c r="F1127" s="27"/>
      <c r="G1127" s="27"/>
      <c r="H1127" s="27"/>
      <c r="I1127" s="27"/>
      <c r="J1127" s="28">
        <f t="shared" si="25"/>
        <v>0</v>
      </c>
      <c r="K1127" s="28"/>
      <c r="L1127" s="28"/>
      <c r="M1127" s="28"/>
      <c r="N1127" s="28"/>
      <c r="O1127" s="27"/>
    </row>
    <row r="1128" spans="1:15" hidden="1" x14ac:dyDescent="0.25">
      <c r="A1128" s="27"/>
      <c r="B1128" s="27"/>
      <c r="C1128" s="27"/>
      <c r="D1128" s="27"/>
      <c r="E1128" s="27" t="e">
        <f>VLOOKUP(D1128,Basis!F:G,2,0)</f>
        <v>#N/A</v>
      </c>
      <c r="F1128" s="27"/>
      <c r="G1128" s="27"/>
      <c r="H1128" s="27"/>
      <c r="I1128" s="27"/>
      <c r="J1128" s="28">
        <f t="shared" si="25"/>
        <v>0</v>
      </c>
      <c r="K1128" s="28"/>
      <c r="L1128" s="28"/>
      <c r="M1128" s="28"/>
      <c r="N1128" s="28"/>
      <c r="O1128" s="27"/>
    </row>
    <row r="1129" spans="1:15" hidden="1" x14ac:dyDescent="0.25">
      <c r="A1129" s="27"/>
      <c r="B1129" s="27"/>
      <c r="C1129" s="27"/>
      <c r="D1129" s="27"/>
      <c r="E1129" s="27" t="e">
        <f>VLOOKUP(D1129,Basis!F:G,2,0)</f>
        <v>#N/A</v>
      </c>
      <c r="F1129" s="27"/>
      <c r="G1129" s="27"/>
      <c r="H1129" s="27"/>
      <c r="I1129" s="27"/>
      <c r="J1129" s="28">
        <f t="shared" si="25"/>
        <v>0</v>
      </c>
      <c r="K1129" s="28"/>
      <c r="L1129" s="28"/>
      <c r="M1129" s="28"/>
      <c r="N1129" s="28"/>
      <c r="O1129" s="27"/>
    </row>
    <row r="1130" spans="1:15" hidden="1" x14ac:dyDescent="0.25">
      <c r="A1130" s="27"/>
      <c r="B1130" s="27"/>
      <c r="C1130" s="27"/>
      <c r="D1130" s="27"/>
      <c r="E1130" s="27" t="e">
        <f>VLOOKUP(D1130,Basis!F:G,2,0)</f>
        <v>#N/A</v>
      </c>
      <c r="F1130" s="27"/>
      <c r="G1130" s="27"/>
      <c r="H1130" s="27"/>
      <c r="I1130" s="27"/>
      <c r="J1130" s="28">
        <f t="shared" si="25"/>
        <v>0</v>
      </c>
      <c r="K1130" s="28"/>
      <c r="L1130" s="28"/>
      <c r="M1130" s="28"/>
      <c r="N1130" s="28"/>
      <c r="O1130" s="27"/>
    </row>
    <row r="1131" spans="1:15" hidden="1" x14ac:dyDescent="0.25">
      <c r="A1131" s="27"/>
      <c r="B1131" s="27"/>
      <c r="C1131" s="27"/>
      <c r="D1131" s="27"/>
      <c r="E1131" s="27" t="e">
        <f>VLOOKUP(D1131,Basis!F:G,2,0)</f>
        <v>#N/A</v>
      </c>
      <c r="F1131" s="27"/>
      <c r="G1131" s="27"/>
      <c r="H1131" s="27"/>
      <c r="I1131" s="27"/>
      <c r="J1131" s="28">
        <f t="shared" si="25"/>
        <v>0</v>
      </c>
      <c r="K1131" s="28"/>
      <c r="L1131" s="28"/>
      <c r="M1131" s="28"/>
      <c r="N1131" s="28"/>
      <c r="O1131" s="27"/>
    </row>
    <row r="1132" spans="1:15" hidden="1" x14ac:dyDescent="0.25">
      <c r="A1132" s="27"/>
      <c r="B1132" s="27"/>
      <c r="C1132" s="27"/>
      <c r="D1132" s="27"/>
      <c r="E1132" s="27" t="e">
        <f>VLOOKUP(D1132,Basis!F:G,2,0)</f>
        <v>#N/A</v>
      </c>
      <c r="F1132" s="27"/>
      <c r="G1132" s="27"/>
      <c r="H1132" s="27"/>
      <c r="I1132" s="27"/>
      <c r="J1132" s="28">
        <f t="shared" si="25"/>
        <v>0</v>
      </c>
      <c r="K1132" s="28"/>
      <c r="L1132" s="28"/>
      <c r="M1132" s="28"/>
      <c r="N1132" s="28"/>
      <c r="O1132" s="27"/>
    </row>
    <row r="1133" spans="1:15" hidden="1" x14ac:dyDescent="0.25">
      <c r="A1133" s="27"/>
      <c r="B1133" s="27"/>
      <c r="C1133" s="27"/>
      <c r="D1133" s="27"/>
      <c r="E1133" s="27" t="e">
        <f>VLOOKUP(D1133,Basis!F:G,2,0)</f>
        <v>#N/A</v>
      </c>
      <c r="F1133" s="27"/>
      <c r="G1133" s="27"/>
      <c r="H1133" s="27"/>
      <c r="I1133" s="27"/>
      <c r="J1133" s="28">
        <f t="shared" si="25"/>
        <v>0</v>
      </c>
      <c r="K1133" s="28"/>
      <c r="L1133" s="28"/>
      <c r="M1133" s="28"/>
      <c r="N1133" s="28"/>
      <c r="O1133" s="27"/>
    </row>
    <row r="1134" spans="1:15" hidden="1" x14ac:dyDescent="0.25">
      <c r="A1134" s="27"/>
      <c r="B1134" s="27"/>
      <c r="C1134" s="27"/>
      <c r="D1134" s="27"/>
      <c r="E1134" s="27" t="e">
        <f>VLOOKUP(D1134,Basis!F:G,2,0)</f>
        <v>#N/A</v>
      </c>
      <c r="F1134" s="27"/>
      <c r="G1134" s="27"/>
      <c r="H1134" s="27"/>
      <c r="I1134" s="27"/>
      <c r="J1134" s="28">
        <f t="shared" si="25"/>
        <v>0</v>
      </c>
      <c r="K1134" s="28"/>
      <c r="L1134" s="28"/>
      <c r="M1134" s="28"/>
      <c r="N1134" s="28"/>
      <c r="O1134" s="27"/>
    </row>
    <row r="1135" spans="1:15" hidden="1" x14ac:dyDescent="0.25">
      <c r="A1135" s="27"/>
      <c r="B1135" s="27"/>
      <c r="C1135" s="27"/>
      <c r="D1135" s="27"/>
      <c r="E1135" s="27" t="e">
        <f>VLOOKUP(D1135,Basis!F:G,2,0)</f>
        <v>#N/A</v>
      </c>
      <c r="F1135" s="27"/>
      <c r="G1135" s="27"/>
      <c r="H1135" s="27"/>
      <c r="I1135" s="27"/>
      <c r="J1135" s="28">
        <f t="shared" si="25"/>
        <v>0</v>
      </c>
      <c r="K1135" s="28"/>
      <c r="L1135" s="28"/>
      <c r="M1135" s="28"/>
      <c r="N1135" s="28"/>
      <c r="O1135" s="27"/>
    </row>
    <row r="1136" spans="1:15" hidden="1" x14ac:dyDescent="0.25">
      <c r="A1136" s="27"/>
      <c r="B1136" s="27"/>
      <c r="C1136" s="27"/>
      <c r="D1136" s="27"/>
      <c r="E1136" s="27" t="e">
        <f>VLOOKUP(D1136,Basis!F:G,2,0)</f>
        <v>#N/A</v>
      </c>
      <c r="F1136" s="27"/>
      <c r="G1136" s="27"/>
      <c r="H1136" s="27"/>
      <c r="I1136" s="27"/>
      <c r="J1136" s="28">
        <f t="shared" si="25"/>
        <v>0</v>
      </c>
      <c r="K1136" s="28"/>
      <c r="L1136" s="28"/>
      <c r="M1136" s="28"/>
      <c r="N1136" s="28"/>
      <c r="O1136" s="27"/>
    </row>
    <row r="1137" spans="1:15" hidden="1" x14ac:dyDescent="0.25">
      <c r="A1137" s="27"/>
      <c r="B1137" s="27"/>
      <c r="C1137" s="27"/>
      <c r="D1137" s="27"/>
      <c r="E1137" s="27" t="e">
        <f>VLOOKUP(D1137,Basis!F:G,2,0)</f>
        <v>#N/A</v>
      </c>
      <c r="F1137" s="27"/>
      <c r="G1137" s="27"/>
      <c r="H1137" s="27"/>
      <c r="I1137" s="27"/>
      <c r="J1137" s="28">
        <f t="shared" si="25"/>
        <v>0</v>
      </c>
      <c r="K1137" s="28"/>
      <c r="L1137" s="28"/>
      <c r="M1137" s="28"/>
      <c r="N1137" s="28"/>
      <c r="O1137" s="27"/>
    </row>
    <row r="1138" spans="1:15" hidden="1" x14ac:dyDescent="0.25">
      <c r="A1138" s="27"/>
      <c r="B1138" s="27"/>
      <c r="C1138" s="27"/>
      <c r="D1138" s="27"/>
      <c r="E1138" s="27" t="e">
        <f>VLOOKUP(D1138,Basis!F:G,2,0)</f>
        <v>#N/A</v>
      </c>
      <c r="F1138" s="27"/>
      <c r="G1138" s="27"/>
      <c r="H1138" s="27"/>
      <c r="I1138" s="27"/>
      <c r="J1138" s="28">
        <f t="shared" si="25"/>
        <v>0</v>
      </c>
      <c r="K1138" s="28"/>
      <c r="L1138" s="28"/>
      <c r="M1138" s="28"/>
      <c r="N1138" s="28"/>
      <c r="O1138" s="27"/>
    </row>
    <row r="1139" spans="1:15" hidden="1" x14ac:dyDescent="0.25">
      <c r="A1139" s="27"/>
      <c r="B1139" s="27"/>
      <c r="C1139" s="27"/>
      <c r="D1139" s="27"/>
      <c r="E1139" s="27" t="e">
        <f>VLOOKUP(D1139,Basis!F:G,2,0)</f>
        <v>#N/A</v>
      </c>
      <c r="F1139" s="27"/>
      <c r="G1139" s="27"/>
      <c r="H1139" s="27"/>
      <c r="I1139" s="27"/>
      <c r="J1139" s="28">
        <f t="shared" si="25"/>
        <v>0</v>
      </c>
      <c r="K1139" s="28"/>
      <c r="L1139" s="28"/>
      <c r="M1139" s="28"/>
      <c r="N1139" s="28"/>
      <c r="O1139" s="27"/>
    </row>
    <row r="1140" spans="1:15" hidden="1" x14ac:dyDescent="0.25">
      <c r="A1140" s="27"/>
      <c r="B1140" s="27"/>
      <c r="C1140" s="27"/>
      <c r="D1140" s="27"/>
      <c r="E1140" s="27" t="e">
        <f>VLOOKUP(D1140,Basis!F:G,2,0)</f>
        <v>#N/A</v>
      </c>
      <c r="F1140" s="27"/>
      <c r="G1140" s="27"/>
      <c r="H1140" s="27"/>
      <c r="I1140" s="27"/>
      <c r="J1140" s="28">
        <f t="shared" si="25"/>
        <v>0</v>
      </c>
      <c r="K1140" s="28"/>
      <c r="L1140" s="28"/>
      <c r="M1140" s="28"/>
      <c r="N1140" s="28"/>
      <c r="O1140" s="27"/>
    </row>
    <row r="1141" spans="1:15" hidden="1" x14ac:dyDescent="0.25">
      <c r="A1141" s="27"/>
      <c r="B1141" s="27"/>
      <c r="C1141" s="27"/>
      <c r="D1141" s="27"/>
      <c r="E1141" s="27" t="e">
        <f>VLOOKUP(D1141,Basis!F:G,2,0)</f>
        <v>#N/A</v>
      </c>
      <c r="F1141" s="27"/>
      <c r="G1141" s="27"/>
      <c r="H1141" s="27"/>
      <c r="I1141" s="27"/>
      <c r="J1141" s="28">
        <f t="shared" si="25"/>
        <v>0</v>
      </c>
      <c r="K1141" s="28"/>
      <c r="L1141" s="28"/>
      <c r="M1141" s="28"/>
      <c r="N1141" s="28"/>
      <c r="O1141" s="27"/>
    </row>
    <row r="1142" spans="1:15" hidden="1" x14ac:dyDescent="0.25">
      <c r="A1142" s="27"/>
      <c r="B1142" s="27"/>
      <c r="C1142" s="27"/>
      <c r="D1142" s="27"/>
      <c r="E1142" s="27" t="e">
        <f>VLOOKUP(D1142,Basis!F:G,2,0)</f>
        <v>#N/A</v>
      </c>
      <c r="F1142" s="27"/>
      <c r="G1142" s="27"/>
      <c r="H1142" s="27"/>
      <c r="I1142" s="27"/>
      <c r="J1142" s="28">
        <f t="shared" si="25"/>
        <v>0</v>
      </c>
      <c r="K1142" s="28"/>
      <c r="L1142" s="28"/>
      <c r="M1142" s="28"/>
      <c r="N1142" s="28"/>
      <c r="O1142" s="27"/>
    </row>
    <row r="1143" spans="1:15" hidden="1" x14ac:dyDescent="0.25">
      <c r="A1143" s="27"/>
      <c r="B1143" s="27"/>
      <c r="C1143" s="27"/>
      <c r="D1143" s="27"/>
      <c r="E1143" s="27" t="e">
        <f>VLOOKUP(D1143,Basis!F:G,2,0)</f>
        <v>#N/A</v>
      </c>
      <c r="F1143" s="27"/>
      <c r="G1143" s="27"/>
      <c r="H1143" s="27"/>
      <c r="I1143" s="27"/>
      <c r="J1143" s="28">
        <f t="shared" si="25"/>
        <v>0</v>
      </c>
      <c r="K1143" s="28"/>
      <c r="L1143" s="28"/>
      <c r="M1143" s="28"/>
      <c r="N1143" s="28"/>
      <c r="O1143" s="27"/>
    </row>
    <row r="1144" spans="1:15" hidden="1" x14ac:dyDescent="0.25">
      <c r="A1144" s="27"/>
      <c r="B1144" s="27"/>
      <c r="C1144" s="27"/>
      <c r="D1144" s="27"/>
      <c r="E1144" s="27" t="e">
        <f>VLOOKUP(D1144,Basis!F:G,2,0)</f>
        <v>#N/A</v>
      </c>
      <c r="F1144" s="27"/>
      <c r="G1144" s="27"/>
      <c r="H1144" s="27"/>
      <c r="I1144" s="27"/>
      <c r="J1144" s="28">
        <f t="shared" si="25"/>
        <v>0</v>
      </c>
      <c r="K1144" s="28"/>
      <c r="L1144" s="28"/>
      <c r="M1144" s="28"/>
      <c r="N1144" s="28"/>
      <c r="O1144" s="27"/>
    </row>
    <row r="1145" spans="1:15" hidden="1" x14ac:dyDescent="0.25">
      <c r="A1145" s="27"/>
      <c r="B1145" s="27"/>
      <c r="C1145" s="27"/>
      <c r="D1145" s="27"/>
      <c r="E1145" s="27" t="e">
        <f>VLOOKUP(D1145,Basis!F:G,2,0)</f>
        <v>#N/A</v>
      </c>
      <c r="F1145" s="27"/>
      <c r="G1145" s="27"/>
      <c r="H1145" s="27"/>
      <c r="I1145" s="27"/>
      <c r="J1145" s="28">
        <f t="shared" si="25"/>
        <v>0</v>
      </c>
      <c r="K1145" s="28"/>
      <c r="L1145" s="28"/>
      <c r="M1145" s="28"/>
      <c r="N1145" s="28"/>
      <c r="O1145" s="27"/>
    </row>
    <row r="1146" spans="1:15" hidden="1" x14ac:dyDescent="0.25">
      <c r="A1146" s="27"/>
      <c r="B1146" s="27"/>
      <c r="C1146" s="27"/>
      <c r="D1146" s="27"/>
      <c r="E1146" s="27" t="e">
        <f>VLOOKUP(D1146,Basis!F:G,2,0)</f>
        <v>#N/A</v>
      </c>
      <c r="F1146" s="27"/>
      <c r="G1146" s="27"/>
      <c r="H1146" s="27"/>
      <c r="I1146" s="27"/>
      <c r="J1146" s="28">
        <f t="shared" si="25"/>
        <v>0</v>
      </c>
      <c r="K1146" s="28"/>
      <c r="L1146" s="28"/>
      <c r="M1146" s="28"/>
      <c r="N1146" s="28"/>
      <c r="O1146" s="27"/>
    </row>
    <row r="1147" spans="1:15" hidden="1" x14ac:dyDescent="0.25">
      <c r="A1147" s="27"/>
      <c r="B1147" s="27"/>
      <c r="C1147" s="27"/>
      <c r="D1147" s="27"/>
      <c r="E1147" s="27" t="e">
        <f>VLOOKUP(D1147,Basis!F:G,2,0)</f>
        <v>#N/A</v>
      </c>
      <c r="F1147" s="27"/>
      <c r="G1147" s="27"/>
      <c r="H1147" s="27"/>
      <c r="I1147" s="27"/>
      <c r="J1147" s="28">
        <f t="shared" si="25"/>
        <v>0</v>
      </c>
      <c r="K1147" s="28"/>
      <c r="L1147" s="28"/>
      <c r="M1147" s="28"/>
      <c r="N1147" s="28"/>
      <c r="O1147" s="27"/>
    </row>
    <row r="1148" spans="1:15" hidden="1" x14ac:dyDescent="0.25">
      <c r="A1148" s="27"/>
      <c r="B1148" s="27"/>
      <c r="C1148" s="27"/>
      <c r="D1148" s="27"/>
      <c r="E1148" s="27" t="e">
        <f>VLOOKUP(D1148,Basis!F:G,2,0)</f>
        <v>#N/A</v>
      </c>
      <c r="F1148" s="27"/>
      <c r="G1148" s="27"/>
      <c r="H1148" s="27"/>
      <c r="I1148" s="27"/>
      <c r="J1148" s="28">
        <f t="shared" si="25"/>
        <v>0</v>
      </c>
      <c r="K1148" s="28"/>
      <c r="L1148" s="28"/>
      <c r="M1148" s="28"/>
      <c r="N1148" s="28"/>
      <c r="O1148" s="27"/>
    </row>
    <row r="1149" spans="1:15" hidden="1" x14ac:dyDescent="0.25">
      <c r="A1149" s="27"/>
      <c r="B1149" s="27"/>
      <c r="C1149" s="27"/>
      <c r="D1149" s="27"/>
      <c r="E1149" s="27" t="e">
        <f>VLOOKUP(D1149,Basis!F:G,2,0)</f>
        <v>#N/A</v>
      </c>
      <c r="F1149" s="27"/>
      <c r="G1149" s="27"/>
      <c r="H1149" s="27"/>
      <c r="I1149" s="27"/>
      <c r="J1149" s="28">
        <f t="shared" si="25"/>
        <v>0</v>
      </c>
      <c r="K1149" s="28"/>
      <c r="L1149" s="28"/>
      <c r="M1149" s="28"/>
      <c r="N1149" s="28"/>
      <c r="O1149" s="27"/>
    </row>
    <row r="1150" spans="1:15" hidden="1" x14ac:dyDescent="0.25">
      <c r="A1150" s="27"/>
      <c r="B1150" s="27"/>
      <c r="C1150" s="27"/>
      <c r="D1150" s="27"/>
      <c r="E1150" s="27" t="e">
        <f>VLOOKUP(D1150,Basis!F:G,2,0)</f>
        <v>#N/A</v>
      </c>
      <c r="F1150" s="27"/>
      <c r="G1150" s="27"/>
      <c r="H1150" s="27"/>
      <c r="I1150" s="27"/>
      <c r="J1150" s="28">
        <f t="shared" si="25"/>
        <v>0</v>
      </c>
      <c r="K1150" s="28"/>
      <c r="L1150" s="28"/>
      <c r="M1150" s="28"/>
      <c r="N1150" s="28"/>
      <c r="O1150" s="27"/>
    </row>
    <row r="1151" spans="1:15" hidden="1" x14ac:dyDescent="0.25">
      <c r="A1151" s="27"/>
      <c r="B1151" s="27"/>
      <c r="C1151" s="27"/>
      <c r="D1151" s="27"/>
      <c r="E1151" s="27" t="e">
        <f>VLOOKUP(D1151,Basis!F:G,2,0)</f>
        <v>#N/A</v>
      </c>
      <c r="F1151" s="27"/>
      <c r="G1151" s="27"/>
      <c r="H1151" s="27"/>
      <c r="I1151" s="27"/>
      <c r="J1151" s="28">
        <f t="shared" si="25"/>
        <v>0</v>
      </c>
      <c r="K1151" s="28"/>
      <c r="L1151" s="28"/>
      <c r="M1151" s="28"/>
      <c r="N1151" s="28"/>
      <c r="O1151" s="27"/>
    </row>
    <row r="1152" spans="1:15" hidden="1" x14ac:dyDescent="0.25">
      <c r="A1152" s="27"/>
      <c r="B1152" s="27"/>
      <c r="C1152" s="27"/>
      <c r="D1152" s="27"/>
      <c r="E1152" s="27" t="e">
        <f>VLOOKUP(D1152,Basis!F:G,2,0)</f>
        <v>#N/A</v>
      </c>
      <c r="F1152" s="27"/>
      <c r="G1152" s="27"/>
      <c r="H1152" s="27"/>
      <c r="I1152" s="27"/>
      <c r="J1152" s="28">
        <f t="shared" si="25"/>
        <v>0</v>
      </c>
      <c r="K1152" s="28"/>
      <c r="L1152" s="28"/>
      <c r="M1152" s="28"/>
      <c r="N1152" s="28"/>
      <c r="O1152" s="27"/>
    </row>
    <row r="1153" spans="1:15" hidden="1" x14ac:dyDescent="0.25">
      <c r="A1153" s="27"/>
      <c r="B1153" s="27"/>
      <c r="C1153" s="27"/>
      <c r="D1153" s="27"/>
      <c r="E1153" s="27" t="e">
        <f>VLOOKUP(D1153,Basis!F:G,2,0)</f>
        <v>#N/A</v>
      </c>
      <c r="F1153" s="27"/>
      <c r="G1153" s="27"/>
      <c r="H1153" s="27"/>
      <c r="I1153" s="27"/>
      <c r="J1153" s="28">
        <f t="shared" si="25"/>
        <v>0</v>
      </c>
      <c r="K1153" s="28"/>
      <c r="L1153" s="28"/>
      <c r="M1153" s="28"/>
      <c r="N1153" s="28"/>
      <c r="O1153" s="27"/>
    </row>
    <row r="1154" spans="1:15" hidden="1" x14ac:dyDescent="0.25">
      <c r="A1154" s="27"/>
      <c r="B1154" s="27"/>
      <c r="C1154" s="27"/>
      <c r="D1154" s="27"/>
      <c r="E1154" s="27" t="e">
        <f>VLOOKUP(D1154,Basis!F:G,2,0)</f>
        <v>#N/A</v>
      </c>
      <c r="F1154" s="27"/>
      <c r="G1154" s="27"/>
      <c r="H1154" s="27"/>
      <c r="I1154" s="27"/>
      <c r="J1154" s="28">
        <f t="shared" si="25"/>
        <v>0</v>
      </c>
      <c r="K1154" s="28"/>
      <c r="L1154" s="28"/>
      <c r="M1154" s="28"/>
      <c r="N1154" s="28"/>
      <c r="O1154" s="27"/>
    </row>
    <row r="1155" spans="1:15" hidden="1" x14ac:dyDescent="0.25">
      <c r="A1155" s="27"/>
      <c r="B1155" s="27"/>
      <c r="C1155" s="27"/>
      <c r="D1155" s="27"/>
      <c r="E1155" s="27" t="e">
        <f>VLOOKUP(D1155,Basis!F:G,2,0)</f>
        <v>#N/A</v>
      </c>
      <c r="F1155" s="27"/>
      <c r="G1155" s="27"/>
      <c r="H1155" s="27"/>
      <c r="I1155" s="27"/>
      <c r="J1155" s="28">
        <f t="shared" si="25"/>
        <v>0</v>
      </c>
      <c r="K1155" s="28"/>
      <c r="L1155" s="28"/>
      <c r="M1155" s="28"/>
      <c r="N1155" s="28"/>
      <c r="O1155" s="27"/>
    </row>
    <row r="1156" spans="1:15" hidden="1" x14ac:dyDescent="0.25">
      <c r="A1156" s="27"/>
      <c r="B1156" s="27"/>
      <c r="C1156" s="27"/>
      <c r="D1156" s="27"/>
      <c r="E1156" s="27" t="e">
        <f>VLOOKUP(D1156,Basis!F:G,2,0)</f>
        <v>#N/A</v>
      </c>
      <c r="F1156" s="27"/>
      <c r="G1156" s="27"/>
      <c r="H1156" s="27"/>
      <c r="I1156" s="27"/>
      <c r="J1156" s="28">
        <f t="shared" si="25"/>
        <v>0</v>
      </c>
      <c r="K1156" s="28"/>
      <c r="L1156" s="28"/>
      <c r="M1156" s="28"/>
      <c r="N1156" s="28"/>
      <c r="O1156" s="27"/>
    </row>
    <row r="1157" spans="1:15" hidden="1" x14ac:dyDescent="0.25">
      <c r="A1157" s="27"/>
      <c r="B1157" s="27"/>
      <c r="C1157" s="27"/>
      <c r="D1157" s="27"/>
      <c r="E1157" s="27" t="e">
        <f>VLOOKUP(D1157,Basis!F:G,2,0)</f>
        <v>#N/A</v>
      </c>
      <c r="F1157" s="27"/>
      <c r="G1157" s="27"/>
      <c r="H1157" s="27"/>
      <c r="I1157" s="27"/>
      <c r="J1157" s="28">
        <f t="shared" si="25"/>
        <v>0</v>
      </c>
      <c r="K1157" s="28"/>
      <c r="L1157" s="28"/>
      <c r="M1157" s="28"/>
      <c r="N1157" s="28"/>
      <c r="O1157" s="27"/>
    </row>
    <row r="1158" spans="1:15" hidden="1" x14ac:dyDescent="0.25">
      <c r="A1158" s="27"/>
      <c r="B1158" s="27"/>
      <c r="C1158" s="27"/>
      <c r="D1158" s="27"/>
      <c r="E1158" s="27" t="e">
        <f>VLOOKUP(D1158,Basis!F:G,2,0)</f>
        <v>#N/A</v>
      </c>
      <c r="F1158" s="27"/>
      <c r="G1158" s="27"/>
      <c r="H1158" s="27"/>
      <c r="I1158" s="27"/>
      <c r="J1158" s="28">
        <f t="shared" si="25"/>
        <v>0</v>
      </c>
      <c r="K1158" s="28"/>
      <c r="L1158" s="28"/>
      <c r="M1158" s="28"/>
      <c r="N1158" s="28"/>
      <c r="O1158" s="27"/>
    </row>
    <row r="1159" spans="1:15" hidden="1" x14ac:dyDescent="0.25">
      <c r="A1159" s="27"/>
      <c r="B1159" s="27"/>
      <c r="C1159" s="27"/>
      <c r="D1159" s="27"/>
      <c r="E1159" s="27" t="e">
        <f>VLOOKUP(D1159,Basis!F:G,2,0)</f>
        <v>#N/A</v>
      </c>
      <c r="F1159" s="27"/>
      <c r="G1159" s="27"/>
      <c r="H1159" s="27"/>
      <c r="I1159" s="27"/>
      <c r="J1159" s="28">
        <f t="shared" si="25"/>
        <v>0</v>
      </c>
      <c r="K1159" s="28"/>
      <c r="L1159" s="28"/>
      <c r="M1159" s="28"/>
      <c r="N1159" s="28"/>
      <c r="O1159" s="27"/>
    </row>
    <row r="1160" spans="1:15" hidden="1" x14ac:dyDescent="0.25">
      <c r="A1160" s="27"/>
      <c r="B1160" s="27"/>
      <c r="C1160" s="27"/>
      <c r="D1160" s="27"/>
      <c r="E1160" s="27" t="e">
        <f>VLOOKUP(D1160,Basis!F:G,2,0)</f>
        <v>#N/A</v>
      </c>
      <c r="F1160" s="27"/>
      <c r="G1160" s="27"/>
      <c r="H1160" s="27"/>
      <c r="I1160" s="27"/>
      <c r="J1160" s="28">
        <f t="shared" si="25"/>
        <v>0</v>
      </c>
      <c r="K1160" s="28"/>
      <c r="L1160" s="28"/>
      <c r="M1160" s="28"/>
      <c r="N1160" s="28"/>
      <c r="O1160" s="27"/>
    </row>
    <row r="1161" spans="1:15" hidden="1" x14ac:dyDescent="0.25">
      <c r="A1161" s="27"/>
      <c r="B1161" s="27"/>
      <c r="C1161" s="27"/>
      <c r="D1161" s="27"/>
      <c r="E1161" s="27" t="e">
        <f>VLOOKUP(D1161,Basis!F:G,2,0)</f>
        <v>#N/A</v>
      </c>
      <c r="F1161" s="27"/>
      <c r="G1161" s="27"/>
      <c r="H1161" s="27"/>
      <c r="I1161" s="27"/>
      <c r="J1161" s="28">
        <f t="shared" si="25"/>
        <v>0</v>
      </c>
      <c r="K1161" s="28"/>
      <c r="L1161" s="28"/>
      <c r="M1161" s="28"/>
      <c r="N1161" s="28"/>
      <c r="O1161" s="27"/>
    </row>
    <row r="1162" spans="1:15" hidden="1" x14ac:dyDescent="0.25">
      <c r="A1162" s="27"/>
      <c r="B1162" s="27"/>
      <c r="C1162" s="27"/>
      <c r="D1162" s="27"/>
      <c r="E1162" s="27" t="e">
        <f>VLOOKUP(D1162,Basis!F:G,2,0)</f>
        <v>#N/A</v>
      </c>
      <c r="F1162" s="27"/>
      <c r="G1162" s="27"/>
      <c r="H1162" s="27"/>
      <c r="I1162" s="27"/>
      <c r="J1162" s="28">
        <f t="shared" si="25"/>
        <v>0</v>
      </c>
      <c r="K1162" s="28"/>
      <c r="L1162" s="28"/>
      <c r="M1162" s="28"/>
      <c r="N1162" s="28"/>
      <c r="O1162" s="27"/>
    </row>
    <row r="1163" spans="1:15" hidden="1" x14ac:dyDescent="0.25">
      <c r="A1163" s="27"/>
      <c r="B1163" s="27"/>
      <c r="C1163" s="27"/>
      <c r="D1163" s="27"/>
      <c r="E1163" s="27" t="e">
        <f>VLOOKUP(D1163,Basis!F:G,2,0)</f>
        <v>#N/A</v>
      </c>
      <c r="F1163" s="27"/>
      <c r="G1163" s="27"/>
      <c r="H1163" s="27"/>
      <c r="I1163" s="27"/>
      <c r="J1163" s="28">
        <f t="shared" si="25"/>
        <v>0</v>
      </c>
      <c r="K1163" s="28"/>
      <c r="L1163" s="28"/>
      <c r="M1163" s="28"/>
      <c r="N1163" s="28"/>
      <c r="O1163" s="27"/>
    </row>
    <row r="1164" spans="1:15" hidden="1" x14ac:dyDescent="0.25">
      <c r="A1164" s="27"/>
      <c r="B1164" s="27"/>
      <c r="C1164" s="27"/>
      <c r="D1164" s="27"/>
      <c r="E1164" s="27" t="e">
        <f>VLOOKUP(D1164,Basis!F:G,2,0)</f>
        <v>#N/A</v>
      </c>
      <c r="F1164" s="27"/>
      <c r="G1164" s="27"/>
      <c r="H1164" s="27"/>
      <c r="I1164" s="27"/>
      <c r="J1164" s="28">
        <f t="shared" si="25"/>
        <v>0</v>
      </c>
      <c r="K1164" s="28"/>
      <c r="L1164" s="28"/>
      <c r="M1164" s="28"/>
      <c r="N1164" s="28"/>
      <c r="O1164" s="27"/>
    </row>
    <row r="1165" spans="1:15" hidden="1" x14ac:dyDescent="0.25">
      <c r="A1165" s="27"/>
      <c r="B1165" s="27"/>
      <c r="C1165" s="27"/>
      <c r="D1165" s="27"/>
      <c r="E1165" s="27" t="e">
        <f>VLOOKUP(D1165,Basis!F:G,2,0)</f>
        <v>#N/A</v>
      </c>
      <c r="F1165" s="27"/>
      <c r="G1165" s="27"/>
      <c r="H1165" s="27"/>
      <c r="I1165" s="27"/>
      <c r="J1165" s="28">
        <f t="shared" ref="J1165:J1228" si="26">H1165-I1165</f>
        <v>0</v>
      </c>
      <c r="K1165" s="28"/>
      <c r="L1165" s="28"/>
      <c r="M1165" s="28"/>
      <c r="N1165" s="28"/>
      <c r="O1165" s="27"/>
    </row>
    <row r="1166" spans="1:15" hidden="1" x14ac:dyDescent="0.25">
      <c r="A1166" s="27"/>
      <c r="B1166" s="27"/>
      <c r="C1166" s="27"/>
      <c r="D1166" s="27"/>
      <c r="E1166" s="27" t="e">
        <f>VLOOKUP(D1166,Basis!F:G,2,0)</f>
        <v>#N/A</v>
      </c>
      <c r="F1166" s="27"/>
      <c r="G1166" s="27"/>
      <c r="H1166" s="27"/>
      <c r="I1166" s="27"/>
      <c r="J1166" s="28">
        <f t="shared" si="26"/>
        <v>0</v>
      </c>
      <c r="K1166" s="28"/>
      <c r="L1166" s="28"/>
      <c r="M1166" s="28"/>
      <c r="N1166" s="28"/>
      <c r="O1166" s="27"/>
    </row>
    <row r="1167" spans="1:15" hidden="1" x14ac:dyDescent="0.25">
      <c r="A1167" s="27"/>
      <c r="B1167" s="27"/>
      <c r="C1167" s="27"/>
      <c r="D1167" s="27"/>
      <c r="E1167" s="27" t="e">
        <f>VLOOKUP(D1167,Basis!F:G,2,0)</f>
        <v>#N/A</v>
      </c>
      <c r="F1167" s="27"/>
      <c r="G1167" s="27"/>
      <c r="H1167" s="27"/>
      <c r="I1167" s="27"/>
      <c r="J1167" s="28">
        <f t="shared" si="26"/>
        <v>0</v>
      </c>
      <c r="K1167" s="28"/>
      <c r="L1167" s="28"/>
      <c r="M1167" s="28"/>
      <c r="N1167" s="28"/>
      <c r="O1167" s="27"/>
    </row>
    <row r="1168" spans="1:15" hidden="1" x14ac:dyDescent="0.25">
      <c r="A1168" s="27"/>
      <c r="B1168" s="27"/>
      <c r="C1168" s="27"/>
      <c r="D1168" s="27"/>
      <c r="E1168" s="27" t="e">
        <f>VLOOKUP(D1168,Basis!F:G,2,0)</f>
        <v>#N/A</v>
      </c>
      <c r="F1168" s="27"/>
      <c r="G1168" s="27"/>
      <c r="H1168" s="27"/>
      <c r="I1168" s="27"/>
      <c r="J1168" s="28">
        <f t="shared" si="26"/>
        <v>0</v>
      </c>
      <c r="K1168" s="28"/>
      <c r="L1168" s="28"/>
      <c r="M1168" s="28"/>
      <c r="N1168" s="28"/>
      <c r="O1168" s="27"/>
    </row>
    <row r="1169" spans="1:15" hidden="1" x14ac:dyDescent="0.25">
      <c r="A1169" s="27"/>
      <c r="B1169" s="27"/>
      <c r="C1169" s="27"/>
      <c r="D1169" s="27"/>
      <c r="E1169" s="27" t="e">
        <f>VLOOKUP(D1169,Basis!F:G,2,0)</f>
        <v>#N/A</v>
      </c>
      <c r="F1169" s="27"/>
      <c r="G1169" s="27"/>
      <c r="H1169" s="27"/>
      <c r="I1169" s="27"/>
      <c r="J1169" s="28">
        <f t="shared" si="26"/>
        <v>0</v>
      </c>
      <c r="K1169" s="28"/>
      <c r="L1169" s="28"/>
      <c r="M1169" s="28"/>
      <c r="N1169" s="28"/>
      <c r="O1169" s="27"/>
    </row>
    <row r="1170" spans="1:15" hidden="1" x14ac:dyDescent="0.25">
      <c r="A1170" s="27"/>
      <c r="B1170" s="27"/>
      <c r="C1170" s="27"/>
      <c r="D1170" s="27"/>
      <c r="E1170" s="27" t="e">
        <f>VLOOKUP(D1170,Basis!F:G,2,0)</f>
        <v>#N/A</v>
      </c>
      <c r="F1170" s="27"/>
      <c r="G1170" s="27"/>
      <c r="H1170" s="27"/>
      <c r="I1170" s="27"/>
      <c r="J1170" s="28">
        <f t="shared" si="26"/>
        <v>0</v>
      </c>
      <c r="K1170" s="28"/>
      <c r="L1170" s="28"/>
      <c r="M1170" s="28"/>
      <c r="N1170" s="28"/>
      <c r="O1170" s="27"/>
    </row>
    <row r="1171" spans="1:15" hidden="1" x14ac:dyDescent="0.25">
      <c r="A1171" s="27"/>
      <c r="B1171" s="27"/>
      <c r="C1171" s="27"/>
      <c r="D1171" s="27"/>
      <c r="E1171" s="27" t="e">
        <f>VLOOKUP(D1171,Basis!F:G,2,0)</f>
        <v>#N/A</v>
      </c>
      <c r="F1171" s="27"/>
      <c r="G1171" s="27"/>
      <c r="H1171" s="27"/>
      <c r="I1171" s="27"/>
      <c r="J1171" s="28">
        <f t="shared" si="26"/>
        <v>0</v>
      </c>
      <c r="K1171" s="28"/>
      <c r="L1171" s="28"/>
      <c r="M1171" s="28"/>
      <c r="N1171" s="28"/>
      <c r="O1171" s="27"/>
    </row>
    <row r="1172" spans="1:15" hidden="1" x14ac:dyDescent="0.25">
      <c r="A1172" s="27"/>
      <c r="B1172" s="27"/>
      <c r="C1172" s="27"/>
      <c r="D1172" s="27"/>
      <c r="E1172" s="27" t="e">
        <f>VLOOKUP(D1172,Basis!F:G,2,0)</f>
        <v>#N/A</v>
      </c>
      <c r="F1172" s="27"/>
      <c r="G1172" s="27"/>
      <c r="H1172" s="27"/>
      <c r="I1172" s="27"/>
      <c r="J1172" s="28">
        <f t="shared" si="26"/>
        <v>0</v>
      </c>
      <c r="K1172" s="28"/>
      <c r="L1172" s="28"/>
      <c r="M1172" s="28"/>
      <c r="N1172" s="28"/>
      <c r="O1172" s="27"/>
    </row>
    <row r="1173" spans="1:15" hidden="1" x14ac:dyDescent="0.25">
      <c r="A1173" s="27"/>
      <c r="B1173" s="27"/>
      <c r="C1173" s="27"/>
      <c r="D1173" s="27"/>
      <c r="E1173" s="27" t="e">
        <f>VLOOKUP(D1173,Basis!F:G,2,0)</f>
        <v>#N/A</v>
      </c>
      <c r="F1173" s="27"/>
      <c r="G1173" s="27"/>
      <c r="H1173" s="27"/>
      <c r="I1173" s="27"/>
      <c r="J1173" s="28">
        <f t="shared" si="26"/>
        <v>0</v>
      </c>
      <c r="K1173" s="28"/>
      <c r="L1173" s="28"/>
      <c r="M1173" s="28"/>
      <c r="N1173" s="28"/>
      <c r="O1173" s="27"/>
    </row>
    <row r="1174" spans="1:15" hidden="1" x14ac:dyDescent="0.25">
      <c r="A1174" s="27"/>
      <c r="B1174" s="27"/>
      <c r="C1174" s="27"/>
      <c r="D1174" s="27"/>
      <c r="E1174" s="27" t="e">
        <f>VLOOKUP(D1174,Basis!F:G,2,0)</f>
        <v>#N/A</v>
      </c>
      <c r="F1174" s="27"/>
      <c r="G1174" s="27"/>
      <c r="H1174" s="27"/>
      <c r="I1174" s="27"/>
      <c r="J1174" s="28">
        <f t="shared" si="26"/>
        <v>0</v>
      </c>
      <c r="K1174" s="28"/>
      <c r="L1174" s="28"/>
      <c r="M1174" s="28"/>
      <c r="N1174" s="28"/>
      <c r="O1174" s="27"/>
    </row>
    <row r="1175" spans="1:15" hidden="1" x14ac:dyDescent="0.25">
      <c r="A1175" s="27"/>
      <c r="B1175" s="27"/>
      <c r="C1175" s="27"/>
      <c r="D1175" s="27"/>
      <c r="E1175" s="27" t="e">
        <f>VLOOKUP(D1175,Basis!F:G,2,0)</f>
        <v>#N/A</v>
      </c>
      <c r="F1175" s="27"/>
      <c r="G1175" s="27"/>
      <c r="H1175" s="27"/>
      <c r="I1175" s="27"/>
      <c r="J1175" s="28">
        <f t="shared" si="26"/>
        <v>0</v>
      </c>
      <c r="K1175" s="28"/>
      <c r="L1175" s="28"/>
      <c r="M1175" s="28"/>
      <c r="N1175" s="28"/>
      <c r="O1175" s="27"/>
    </row>
    <row r="1176" spans="1:15" hidden="1" x14ac:dyDescent="0.25">
      <c r="A1176" s="27"/>
      <c r="B1176" s="27"/>
      <c r="C1176" s="27"/>
      <c r="D1176" s="27"/>
      <c r="E1176" s="27" t="e">
        <f>VLOOKUP(D1176,Basis!F:G,2,0)</f>
        <v>#N/A</v>
      </c>
      <c r="F1176" s="27"/>
      <c r="G1176" s="27"/>
      <c r="H1176" s="27"/>
      <c r="I1176" s="27"/>
      <c r="J1176" s="28">
        <f t="shared" si="26"/>
        <v>0</v>
      </c>
      <c r="K1176" s="28"/>
      <c r="L1176" s="28"/>
      <c r="M1176" s="28"/>
      <c r="N1176" s="28"/>
      <c r="O1176" s="27"/>
    </row>
    <row r="1177" spans="1:15" hidden="1" x14ac:dyDescent="0.25">
      <c r="A1177" s="27"/>
      <c r="B1177" s="27"/>
      <c r="C1177" s="27"/>
      <c r="D1177" s="27"/>
      <c r="E1177" s="27" t="e">
        <f>VLOOKUP(D1177,Basis!F:G,2,0)</f>
        <v>#N/A</v>
      </c>
      <c r="F1177" s="27"/>
      <c r="G1177" s="27"/>
      <c r="H1177" s="27"/>
      <c r="I1177" s="27"/>
      <c r="J1177" s="28">
        <f t="shared" si="26"/>
        <v>0</v>
      </c>
      <c r="K1177" s="28"/>
      <c r="L1177" s="28"/>
      <c r="M1177" s="28"/>
      <c r="N1177" s="28"/>
      <c r="O1177" s="27"/>
    </row>
    <row r="1178" spans="1:15" hidden="1" x14ac:dyDescent="0.25">
      <c r="A1178" s="27"/>
      <c r="B1178" s="27"/>
      <c r="C1178" s="27"/>
      <c r="D1178" s="27"/>
      <c r="E1178" s="27" t="e">
        <f>VLOOKUP(D1178,Basis!F:G,2,0)</f>
        <v>#N/A</v>
      </c>
      <c r="F1178" s="27"/>
      <c r="G1178" s="27"/>
      <c r="H1178" s="27"/>
      <c r="I1178" s="27"/>
      <c r="J1178" s="28">
        <f t="shared" si="26"/>
        <v>0</v>
      </c>
      <c r="K1178" s="28"/>
      <c r="L1178" s="28"/>
      <c r="M1178" s="28"/>
      <c r="N1178" s="28"/>
      <c r="O1178" s="27"/>
    </row>
    <row r="1179" spans="1:15" hidden="1" x14ac:dyDescent="0.25">
      <c r="A1179" s="27"/>
      <c r="B1179" s="27"/>
      <c r="C1179" s="27"/>
      <c r="D1179" s="27"/>
      <c r="E1179" s="27" t="e">
        <f>VLOOKUP(D1179,Basis!F:G,2,0)</f>
        <v>#N/A</v>
      </c>
      <c r="F1179" s="27"/>
      <c r="G1179" s="27"/>
      <c r="H1179" s="27"/>
      <c r="I1179" s="27"/>
      <c r="J1179" s="28">
        <f t="shared" si="26"/>
        <v>0</v>
      </c>
      <c r="K1179" s="28"/>
      <c r="L1179" s="28"/>
      <c r="M1179" s="28"/>
      <c r="N1179" s="28"/>
      <c r="O1179" s="27"/>
    </row>
    <row r="1180" spans="1:15" hidden="1" x14ac:dyDescent="0.25">
      <c r="A1180" s="27"/>
      <c r="B1180" s="27"/>
      <c r="C1180" s="27"/>
      <c r="D1180" s="27"/>
      <c r="E1180" s="27" t="e">
        <f>VLOOKUP(D1180,Basis!F:G,2,0)</f>
        <v>#N/A</v>
      </c>
      <c r="F1180" s="27"/>
      <c r="G1180" s="27"/>
      <c r="H1180" s="27"/>
      <c r="I1180" s="27"/>
      <c r="J1180" s="28">
        <f t="shared" si="26"/>
        <v>0</v>
      </c>
      <c r="K1180" s="28"/>
      <c r="L1180" s="28"/>
      <c r="M1180" s="28"/>
      <c r="N1180" s="28"/>
      <c r="O1180" s="27"/>
    </row>
    <row r="1181" spans="1:15" hidden="1" x14ac:dyDescent="0.25">
      <c r="A1181" s="27"/>
      <c r="B1181" s="27"/>
      <c r="C1181" s="27"/>
      <c r="D1181" s="27"/>
      <c r="E1181" s="27" t="e">
        <f>VLOOKUP(D1181,Basis!F:G,2,0)</f>
        <v>#N/A</v>
      </c>
      <c r="F1181" s="27"/>
      <c r="G1181" s="27"/>
      <c r="H1181" s="27"/>
      <c r="I1181" s="27"/>
      <c r="J1181" s="28">
        <f t="shared" si="26"/>
        <v>0</v>
      </c>
      <c r="K1181" s="28"/>
      <c r="L1181" s="28"/>
      <c r="M1181" s="28"/>
      <c r="N1181" s="28"/>
      <c r="O1181" s="27"/>
    </row>
    <row r="1182" spans="1:15" hidden="1" x14ac:dyDescent="0.25">
      <c r="A1182" s="27"/>
      <c r="B1182" s="27"/>
      <c r="C1182" s="27"/>
      <c r="D1182" s="27"/>
      <c r="E1182" s="27" t="e">
        <f>VLOOKUP(D1182,Basis!F:G,2,0)</f>
        <v>#N/A</v>
      </c>
      <c r="F1182" s="27"/>
      <c r="G1182" s="27"/>
      <c r="H1182" s="27"/>
      <c r="I1182" s="27"/>
      <c r="J1182" s="28">
        <f t="shared" si="26"/>
        <v>0</v>
      </c>
      <c r="K1182" s="28"/>
      <c r="L1182" s="28"/>
      <c r="M1182" s="28"/>
      <c r="N1182" s="28"/>
      <c r="O1182" s="27"/>
    </row>
    <row r="1183" spans="1:15" hidden="1" x14ac:dyDescent="0.25">
      <c r="A1183" s="27"/>
      <c r="B1183" s="27"/>
      <c r="C1183" s="27"/>
      <c r="D1183" s="27"/>
      <c r="E1183" s="27" t="e">
        <f>VLOOKUP(D1183,Basis!F:G,2,0)</f>
        <v>#N/A</v>
      </c>
      <c r="F1183" s="27"/>
      <c r="G1183" s="27"/>
      <c r="H1183" s="27"/>
      <c r="I1183" s="27"/>
      <c r="J1183" s="28">
        <f t="shared" si="26"/>
        <v>0</v>
      </c>
      <c r="K1183" s="28"/>
      <c r="L1183" s="28"/>
      <c r="M1183" s="28"/>
      <c r="N1183" s="28"/>
      <c r="O1183" s="27"/>
    </row>
    <row r="1184" spans="1:15" hidden="1" x14ac:dyDescent="0.25">
      <c r="A1184" s="27"/>
      <c r="B1184" s="27"/>
      <c r="C1184" s="27"/>
      <c r="D1184" s="27"/>
      <c r="E1184" s="27" t="e">
        <f>VLOOKUP(D1184,Basis!F:G,2,0)</f>
        <v>#N/A</v>
      </c>
      <c r="F1184" s="27"/>
      <c r="G1184" s="27"/>
      <c r="H1184" s="27"/>
      <c r="I1184" s="27"/>
      <c r="J1184" s="28">
        <f t="shared" si="26"/>
        <v>0</v>
      </c>
      <c r="K1184" s="28"/>
      <c r="L1184" s="28"/>
      <c r="M1184" s="28"/>
      <c r="N1184" s="28"/>
      <c r="O1184" s="27"/>
    </row>
    <row r="1185" spans="1:15" hidden="1" x14ac:dyDescent="0.25">
      <c r="A1185" s="27"/>
      <c r="B1185" s="27"/>
      <c r="C1185" s="27"/>
      <c r="D1185" s="27"/>
      <c r="E1185" s="27" t="e">
        <f>VLOOKUP(D1185,Basis!F:G,2,0)</f>
        <v>#N/A</v>
      </c>
      <c r="F1185" s="27"/>
      <c r="G1185" s="27"/>
      <c r="H1185" s="27"/>
      <c r="I1185" s="27"/>
      <c r="J1185" s="28">
        <f t="shared" si="26"/>
        <v>0</v>
      </c>
      <c r="K1185" s="28"/>
      <c r="L1185" s="28"/>
      <c r="M1185" s="28"/>
      <c r="N1185" s="28"/>
      <c r="O1185" s="27"/>
    </row>
    <row r="1186" spans="1:15" hidden="1" x14ac:dyDescent="0.25">
      <c r="A1186" s="27"/>
      <c r="B1186" s="27"/>
      <c r="C1186" s="27"/>
      <c r="D1186" s="27"/>
      <c r="E1186" s="27" t="e">
        <f>VLOOKUP(D1186,Basis!F:G,2,0)</f>
        <v>#N/A</v>
      </c>
      <c r="F1186" s="27"/>
      <c r="G1186" s="27"/>
      <c r="H1186" s="27"/>
      <c r="I1186" s="27"/>
      <c r="J1186" s="28">
        <f t="shared" si="26"/>
        <v>0</v>
      </c>
      <c r="K1186" s="28"/>
      <c r="L1186" s="28"/>
      <c r="M1186" s="28"/>
      <c r="N1186" s="28"/>
      <c r="O1186" s="27"/>
    </row>
    <row r="1187" spans="1:15" hidden="1" x14ac:dyDescent="0.25">
      <c r="A1187" s="27"/>
      <c r="B1187" s="27"/>
      <c r="C1187" s="27"/>
      <c r="D1187" s="27"/>
      <c r="E1187" s="27" t="e">
        <f>VLOOKUP(D1187,Basis!F:G,2,0)</f>
        <v>#N/A</v>
      </c>
      <c r="F1187" s="27"/>
      <c r="G1187" s="27"/>
      <c r="H1187" s="27"/>
      <c r="I1187" s="27"/>
      <c r="J1187" s="28">
        <f t="shared" si="26"/>
        <v>0</v>
      </c>
      <c r="K1187" s="28"/>
      <c r="L1187" s="28"/>
      <c r="M1187" s="28"/>
      <c r="N1187" s="28"/>
      <c r="O1187" s="27"/>
    </row>
    <row r="1188" spans="1:15" hidden="1" x14ac:dyDescent="0.25">
      <c r="A1188" s="27"/>
      <c r="B1188" s="27"/>
      <c r="C1188" s="27"/>
      <c r="D1188" s="27"/>
      <c r="E1188" s="27" t="e">
        <f>VLOOKUP(D1188,Basis!F:G,2,0)</f>
        <v>#N/A</v>
      </c>
      <c r="F1188" s="27"/>
      <c r="G1188" s="27"/>
      <c r="H1188" s="27"/>
      <c r="I1188" s="27"/>
      <c r="J1188" s="28">
        <f t="shared" si="26"/>
        <v>0</v>
      </c>
      <c r="K1188" s="28"/>
      <c r="L1188" s="28"/>
      <c r="M1188" s="28"/>
      <c r="N1188" s="28"/>
      <c r="O1188" s="27"/>
    </row>
    <row r="1189" spans="1:15" hidden="1" x14ac:dyDescent="0.25">
      <c r="A1189" s="27"/>
      <c r="B1189" s="27"/>
      <c r="C1189" s="27"/>
      <c r="D1189" s="27"/>
      <c r="E1189" s="27" t="e">
        <f>VLOOKUP(D1189,Basis!F:G,2,0)</f>
        <v>#N/A</v>
      </c>
      <c r="F1189" s="27"/>
      <c r="G1189" s="27"/>
      <c r="H1189" s="27"/>
      <c r="I1189" s="27"/>
      <c r="J1189" s="28">
        <f t="shared" si="26"/>
        <v>0</v>
      </c>
      <c r="K1189" s="28"/>
      <c r="L1189" s="28"/>
      <c r="M1189" s="28"/>
      <c r="N1189" s="28"/>
      <c r="O1189" s="27"/>
    </row>
    <row r="1190" spans="1:15" hidden="1" x14ac:dyDescent="0.25">
      <c r="A1190" s="27"/>
      <c r="B1190" s="27"/>
      <c r="C1190" s="27"/>
      <c r="D1190" s="27"/>
      <c r="E1190" s="27" t="e">
        <f>VLOOKUP(D1190,Basis!F:G,2,0)</f>
        <v>#N/A</v>
      </c>
      <c r="F1190" s="27"/>
      <c r="G1190" s="27"/>
      <c r="H1190" s="27"/>
      <c r="I1190" s="27"/>
      <c r="J1190" s="28">
        <f t="shared" si="26"/>
        <v>0</v>
      </c>
      <c r="K1190" s="28"/>
      <c r="L1190" s="28"/>
      <c r="M1190" s="28"/>
      <c r="N1190" s="28"/>
      <c r="O1190" s="27"/>
    </row>
    <row r="1191" spans="1:15" hidden="1" x14ac:dyDescent="0.25">
      <c r="A1191" s="27"/>
      <c r="B1191" s="27"/>
      <c r="C1191" s="27"/>
      <c r="D1191" s="27"/>
      <c r="E1191" s="27" t="e">
        <f>VLOOKUP(D1191,Basis!F:G,2,0)</f>
        <v>#N/A</v>
      </c>
      <c r="F1191" s="27"/>
      <c r="G1191" s="27"/>
      <c r="H1191" s="27"/>
      <c r="I1191" s="27"/>
      <c r="J1191" s="28">
        <f t="shared" si="26"/>
        <v>0</v>
      </c>
      <c r="K1191" s="28"/>
      <c r="L1191" s="28"/>
      <c r="M1191" s="28"/>
      <c r="N1191" s="28"/>
      <c r="O1191" s="27"/>
    </row>
    <row r="1192" spans="1:15" hidden="1" x14ac:dyDescent="0.25">
      <c r="A1192" s="27"/>
      <c r="B1192" s="27"/>
      <c r="C1192" s="27"/>
      <c r="D1192" s="27"/>
      <c r="E1192" s="27" t="e">
        <f>VLOOKUP(D1192,Basis!F:G,2,0)</f>
        <v>#N/A</v>
      </c>
      <c r="F1192" s="27"/>
      <c r="G1192" s="27"/>
      <c r="H1192" s="27"/>
      <c r="I1192" s="27"/>
      <c r="J1192" s="28">
        <f t="shared" si="26"/>
        <v>0</v>
      </c>
      <c r="K1192" s="28"/>
      <c r="L1192" s="28"/>
      <c r="M1192" s="28"/>
      <c r="N1192" s="28"/>
      <c r="O1192" s="27"/>
    </row>
    <row r="1193" spans="1:15" hidden="1" x14ac:dyDescent="0.25">
      <c r="A1193" s="27"/>
      <c r="B1193" s="27"/>
      <c r="C1193" s="27"/>
      <c r="D1193" s="27"/>
      <c r="E1193" s="27" t="e">
        <f>VLOOKUP(D1193,Basis!F:G,2,0)</f>
        <v>#N/A</v>
      </c>
      <c r="F1193" s="27"/>
      <c r="G1193" s="27"/>
      <c r="H1193" s="27"/>
      <c r="I1193" s="27"/>
      <c r="J1193" s="28">
        <f t="shared" si="26"/>
        <v>0</v>
      </c>
      <c r="K1193" s="28"/>
      <c r="L1193" s="28"/>
      <c r="M1193" s="28"/>
      <c r="N1193" s="28"/>
      <c r="O1193" s="27"/>
    </row>
    <row r="1194" spans="1:15" hidden="1" x14ac:dyDescent="0.25">
      <c r="A1194" s="27"/>
      <c r="B1194" s="27"/>
      <c r="C1194" s="27"/>
      <c r="D1194" s="27"/>
      <c r="E1194" s="27" t="e">
        <f>VLOOKUP(D1194,Basis!F:G,2,0)</f>
        <v>#N/A</v>
      </c>
      <c r="F1194" s="27"/>
      <c r="G1194" s="27"/>
      <c r="H1194" s="27"/>
      <c r="I1194" s="27"/>
      <c r="J1194" s="28">
        <f t="shared" si="26"/>
        <v>0</v>
      </c>
      <c r="K1194" s="28"/>
      <c r="L1194" s="28"/>
      <c r="M1194" s="28"/>
      <c r="N1194" s="28"/>
      <c r="O1194" s="27"/>
    </row>
    <row r="1195" spans="1:15" hidden="1" x14ac:dyDescent="0.25">
      <c r="A1195" s="27"/>
      <c r="B1195" s="27"/>
      <c r="C1195" s="27"/>
      <c r="D1195" s="27"/>
      <c r="E1195" s="27" t="e">
        <f>VLOOKUP(D1195,Basis!F:G,2,0)</f>
        <v>#N/A</v>
      </c>
      <c r="F1195" s="27"/>
      <c r="G1195" s="27"/>
      <c r="H1195" s="27"/>
      <c r="I1195" s="27"/>
      <c r="J1195" s="28">
        <f t="shared" si="26"/>
        <v>0</v>
      </c>
      <c r="K1195" s="28"/>
      <c r="L1195" s="28"/>
      <c r="M1195" s="28"/>
      <c r="N1195" s="28"/>
      <c r="O1195" s="27"/>
    </row>
    <row r="1196" spans="1:15" hidden="1" x14ac:dyDescent="0.25">
      <c r="A1196" s="27"/>
      <c r="B1196" s="27"/>
      <c r="C1196" s="27"/>
      <c r="D1196" s="27"/>
      <c r="E1196" s="27" t="e">
        <f>VLOOKUP(D1196,Basis!F:G,2,0)</f>
        <v>#N/A</v>
      </c>
      <c r="F1196" s="27"/>
      <c r="G1196" s="27"/>
      <c r="H1196" s="27"/>
      <c r="I1196" s="27"/>
      <c r="J1196" s="28">
        <f t="shared" si="26"/>
        <v>0</v>
      </c>
      <c r="K1196" s="28"/>
      <c r="L1196" s="28"/>
      <c r="M1196" s="28"/>
      <c r="N1196" s="28"/>
      <c r="O1196" s="27"/>
    </row>
    <row r="1197" spans="1:15" hidden="1" x14ac:dyDescent="0.25">
      <c r="A1197" s="27"/>
      <c r="B1197" s="27"/>
      <c r="C1197" s="27"/>
      <c r="D1197" s="27"/>
      <c r="E1197" s="27" t="e">
        <f>VLOOKUP(D1197,Basis!F:G,2,0)</f>
        <v>#N/A</v>
      </c>
      <c r="F1197" s="27"/>
      <c r="G1197" s="27"/>
      <c r="H1197" s="27"/>
      <c r="I1197" s="27"/>
      <c r="J1197" s="28">
        <f t="shared" si="26"/>
        <v>0</v>
      </c>
      <c r="K1197" s="28"/>
      <c r="L1197" s="28"/>
      <c r="M1197" s="28"/>
      <c r="N1197" s="28"/>
      <c r="O1197" s="27"/>
    </row>
    <row r="1198" spans="1:15" hidden="1" x14ac:dyDescent="0.25">
      <c r="A1198" s="27"/>
      <c r="B1198" s="27"/>
      <c r="C1198" s="27"/>
      <c r="D1198" s="27"/>
      <c r="E1198" s="27" t="e">
        <f>VLOOKUP(D1198,Basis!F:G,2,0)</f>
        <v>#N/A</v>
      </c>
      <c r="F1198" s="27"/>
      <c r="G1198" s="27"/>
      <c r="H1198" s="27"/>
      <c r="I1198" s="27"/>
      <c r="J1198" s="28">
        <f t="shared" si="26"/>
        <v>0</v>
      </c>
      <c r="K1198" s="28"/>
      <c r="L1198" s="28"/>
      <c r="M1198" s="28"/>
      <c r="N1198" s="28"/>
      <c r="O1198" s="27"/>
    </row>
    <row r="1199" spans="1:15" hidden="1" x14ac:dyDescent="0.25">
      <c r="A1199" s="27"/>
      <c r="B1199" s="27"/>
      <c r="C1199" s="27"/>
      <c r="D1199" s="27"/>
      <c r="E1199" s="27" t="e">
        <f>VLOOKUP(D1199,Basis!F:G,2,0)</f>
        <v>#N/A</v>
      </c>
      <c r="F1199" s="27"/>
      <c r="G1199" s="27"/>
      <c r="H1199" s="27"/>
      <c r="I1199" s="27"/>
      <c r="J1199" s="28">
        <f t="shared" si="26"/>
        <v>0</v>
      </c>
      <c r="K1199" s="28"/>
      <c r="L1199" s="28"/>
      <c r="M1199" s="28"/>
      <c r="N1199" s="28"/>
      <c r="O1199" s="27"/>
    </row>
    <row r="1200" spans="1:15" hidden="1" x14ac:dyDescent="0.25">
      <c r="A1200" s="27"/>
      <c r="B1200" s="27"/>
      <c r="C1200" s="27"/>
      <c r="D1200" s="27"/>
      <c r="E1200" s="27" t="e">
        <f>VLOOKUP(D1200,Basis!F:G,2,0)</f>
        <v>#N/A</v>
      </c>
      <c r="F1200" s="27"/>
      <c r="G1200" s="27"/>
      <c r="H1200" s="27"/>
      <c r="I1200" s="27"/>
      <c r="J1200" s="28">
        <f t="shared" si="26"/>
        <v>0</v>
      </c>
      <c r="K1200" s="28"/>
      <c r="L1200" s="28"/>
      <c r="M1200" s="28"/>
      <c r="N1200" s="28"/>
      <c r="O1200" s="27"/>
    </row>
    <row r="1201" spans="1:15" hidden="1" x14ac:dyDescent="0.25">
      <c r="A1201" s="27"/>
      <c r="B1201" s="27"/>
      <c r="C1201" s="27"/>
      <c r="D1201" s="27"/>
      <c r="E1201" s="27" t="e">
        <f>VLOOKUP(D1201,Basis!F:G,2,0)</f>
        <v>#N/A</v>
      </c>
      <c r="F1201" s="27"/>
      <c r="G1201" s="27"/>
      <c r="H1201" s="27"/>
      <c r="I1201" s="27"/>
      <c r="J1201" s="28">
        <f t="shared" si="26"/>
        <v>0</v>
      </c>
      <c r="K1201" s="28"/>
      <c r="L1201" s="28"/>
      <c r="M1201" s="28"/>
      <c r="N1201" s="28"/>
      <c r="O1201" s="27"/>
    </row>
    <row r="1202" spans="1:15" hidden="1" x14ac:dyDescent="0.25">
      <c r="A1202" s="27"/>
      <c r="B1202" s="27"/>
      <c r="C1202" s="27"/>
      <c r="D1202" s="27"/>
      <c r="E1202" s="27" t="e">
        <f>VLOOKUP(D1202,Basis!F:G,2,0)</f>
        <v>#N/A</v>
      </c>
      <c r="F1202" s="27"/>
      <c r="G1202" s="27"/>
      <c r="H1202" s="27"/>
      <c r="I1202" s="27"/>
      <c r="J1202" s="28">
        <f t="shared" si="26"/>
        <v>0</v>
      </c>
      <c r="K1202" s="28"/>
      <c r="L1202" s="28"/>
      <c r="M1202" s="28"/>
      <c r="N1202" s="28"/>
      <c r="O1202" s="27"/>
    </row>
    <row r="1203" spans="1:15" hidden="1" x14ac:dyDescent="0.25">
      <c r="A1203" s="27"/>
      <c r="B1203" s="27"/>
      <c r="C1203" s="27"/>
      <c r="D1203" s="27"/>
      <c r="E1203" s="27" t="e">
        <f>VLOOKUP(D1203,Basis!F:G,2,0)</f>
        <v>#N/A</v>
      </c>
      <c r="F1203" s="27"/>
      <c r="G1203" s="27"/>
      <c r="H1203" s="27"/>
      <c r="I1203" s="27"/>
      <c r="J1203" s="28">
        <f t="shared" si="26"/>
        <v>0</v>
      </c>
      <c r="K1203" s="28"/>
      <c r="L1203" s="28"/>
      <c r="M1203" s="28"/>
      <c r="N1203" s="28"/>
      <c r="O1203" s="27"/>
    </row>
    <row r="1204" spans="1:15" hidden="1" x14ac:dyDescent="0.25">
      <c r="A1204" s="27"/>
      <c r="B1204" s="27"/>
      <c r="C1204" s="27"/>
      <c r="D1204" s="27"/>
      <c r="E1204" s="27" t="e">
        <f>VLOOKUP(D1204,Basis!F:G,2,0)</f>
        <v>#N/A</v>
      </c>
      <c r="F1204" s="27"/>
      <c r="G1204" s="27"/>
      <c r="H1204" s="27"/>
      <c r="I1204" s="27"/>
      <c r="J1204" s="28">
        <f t="shared" si="26"/>
        <v>0</v>
      </c>
      <c r="K1204" s="28"/>
      <c r="L1204" s="28"/>
      <c r="M1204" s="28"/>
      <c r="N1204" s="28"/>
      <c r="O1204" s="27"/>
    </row>
    <row r="1205" spans="1:15" hidden="1" x14ac:dyDescent="0.25">
      <c r="A1205" s="27"/>
      <c r="B1205" s="27"/>
      <c r="C1205" s="27"/>
      <c r="D1205" s="27"/>
      <c r="E1205" s="27" t="e">
        <f>VLOOKUP(D1205,Basis!F:G,2,0)</f>
        <v>#N/A</v>
      </c>
      <c r="F1205" s="27"/>
      <c r="G1205" s="27"/>
      <c r="H1205" s="27"/>
      <c r="I1205" s="27"/>
      <c r="J1205" s="28">
        <f t="shared" si="26"/>
        <v>0</v>
      </c>
      <c r="K1205" s="28"/>
      <c r="L1205" s="28"/>
      <c r="M1205" s="28"/>
      <c r="N1205" s="28"/>
      <c r="O1205" s="27"/>
    </row>
    <row r="1206" spans="1:15" hidden="1" x14ac:dyDescent="0.25">
      <c r="A1206" s="27"/>
      <c r="B1206" s="27"/>
      <c r="C1206" s="27"/>
      <c r="D1206" s="27"/>
      <c r="E1206" s="27" t="e">
        <f>VLOOKUP(D1206,Basis!F:G,2,0)</f>
        <v>#N/A</v>
      </c>
      <c r="F1206" s="27"/>
      <c r="G1206" s="27"/>
      <c r="H1206" s="27"/>
      <c r="I1206" s="27"/>
      <c r="J1206" s="28">
        <f t="shared" si="26"/>
        <v>0</v>
      </c>
      <c r="K1206" s="28"/>
      <c r="L1206" s="28"/>
      <c r="M1206" s="28"/>
      <c r="N1206" s="28"/>
      <c r="O1206" s="27"/>
    </row>
    <row r="1207" spans="1:15" hidden="1" x14ac:dyDescent="0.25">
      <c r="A1207" s="27"/>
      <c r="B1207" s="27"/>
      <c r="C1207" s="27"/>
      <c r="D1207" s="27"/>
      <c r="E1207" s="27" t="e">
        <f>VLOOKUP(D1207,Basis!F:G,2,0)</f>
        <v>#N/A</v>
      </c>
      <c r="F1207" s="27"/>
      <c r="G1207" s="27"/>
      <c r="H1207" s="27"/>
      <c r="I1207" s="27"/>
      <c r="J1207" s="28">
        <f t="shared" si="26"/>
        <v>0</v>
      </c>
      <c r="K1207" s="28"/>
      <c r="L1207" s="28"/>
      <c r="M1207" s="28"/>
      <c r="N1207" s="28"/>
      <c r="O1207" s="27"/>
    </row>
    <row r="1208" spans="1:15" hidden="1" x14ac:dyDescent="0.25">
      <c r="A1208" s="27"/>
      <c r="B1208" s="27"/>
      <c r="C1208" s="27"/>
      <c r="D1208" s="27"/>
      <c r="E1208" s="27" t="e">
        <f>VLOOKUP(D1208,Basis!F:G,2,0)</f>
        <v>#N/A</v>
      </c>
      <c r="F1208" s="27"/>
      <c r="G1208" s="27"/>
      <c r="H1208" s="27"/>
      <c r="I1208" s="27"/>
      <c r="J1208" s="28">
        <f t="shared" si="26"/>
        <v>0</v>
      </c>
      <c r="K1208" s="28"/>
      <c r="L1208" s="28"/>
      <c r="M1208" s="28"/>
      <c r="N1208" s="28"/>
      <c r="O1208" s="27"/>
    </row>
    <row r="1209" spans="1:15" hidden="1" x14ac:dyDescent="0.25">
      <c r="A1209" s="27"/>
      <c r="B1209" s="27"/>
      <c r="C1209" s="27"/>
      <c r="D1209" s="27"/>
      <c r="E1209" s="27" t="e">
        <f>VLOOKUP(D1209,Basis!F:G,2,0)</f>
        <v>#N/A</v>
      </c>
      <c r="F1209" s="27"/>
      <c r="G1209" s="27"/>
      <c r="H1209" s="27"/>
      <c r="I1209" s="27"/>
      <c r="J1209" s="28">
        <f t="shared" si="26"/>
        <v>0</v>
      </c>
      <c r="K1209" s="28"/>
      <c r="L1209" s="28"/>
      <c r="M1209" s="28"/>
      <c r="N1209" s="28"/>
      <c r="O1209" s="27"/>
    </row>
    <row r="1210" spans="1:15" hidden="1" x14ac:dyDescent="0.25">
      <c r="A1210" s="27"/>
      <c r="B1210" s="27"/>
      <c r="C1210" s="27"/>
      <c r="D1210" s="27"/>
      <c r="E1210" s="27" t="e">
        <f>VLOOKUP(D1210,Basis!F:G,2,0)</f>
        <v>#N/A</v>
      </c>
      <c r="F1210" s="27"/>
      <c r="G1210" s="27"/>
      <c r="H1210" s="27"/>
      <c r="I1210" s="27"/>
      <c r="J1210" s="28">
        <f t="shared" si="26"/>
        <v>0</v>
      </c>
      <c r="K1210" s="28"/>
      <c r="L1210" s="28"/>
      <c r="M1210" s="28"/>
      <c r="N1210" s="28"/>
      <c r="O1210" s="27"/>
    </row>
    <row r="1211" spans="1:15" hidden="1" x14ac:dyDescent="0.25">
      <c r="A1211" s="27"/>
      <c r="B1211" s="27"/>
      <c r="C1211" s="27"/>
      <c r="D1211" s="27"/>
      <c r="E1211" s="27" t="e">
        <f>VLOOKUP(D1211,Basis!F:G,2,0)</f>
        <v>#N/A</v>
      </c>
      <c r="F1211" s="27"/>
      <c r="G1211" s="27"/>
      <c r="H1211" s="27"/>
      <c r="I1211" s="27"/>
      <c r="J1211" s="28">
        <f t="shared" si="26"/>
        <v>0</v>
      </c>
      <c r="K1211" s="28"/>
      <c r="L1211" s="28"/>
      <c r="M1211" s="28"/>
      <c r="N1211" s="28"/>
      <c r="O1211" s="27"/>
    </row>
    <row r="1212" spans="1:15" hidden="1" x14ac:dyDescent="0.25">
      <c r="A1212" s="27"/>
      <c r="B1212" s="27"/>
      <c r="C1212" s="27"/>
      <c r="D1212" s="27"/>
      <c r="E1212" s="27" t="e">
        <f>VLOOKUP(D1212,Basis!F:G,2,0)</f>
        <v>#N/A</v>
      </c>
      <c r="F1212" s="27"/>
      <c r="G1212" s="27"/>
      <c r="H1212" s="27"/>
      <c r="I1212" s="27"/>
      <c r="J1212" s="28">
        <f t="shared" si="26"/>
        <v>0</v>
      </c>
      <c r="K1212" s="28"/>
      <c r="L1212" s="28"/>
      <c r="M1212" s="28"/>
      <c r="N1212" s="28"/>
      <c r="O1212" s="27"/>
    </row>
    <row r="1213" spans="1:15" hidden="1" x14ac:dyDescent="0.25">
      <c r="A1213" s="27"/>
      <c r="B1213" s="27"/>
      <c r="C1213" s="27"/>
      <c r="D1213" s="27"/>
      <c r="E1213" s="27" t="e">
        <f>VLOOKUP(D1213,Basis!F:G,2,0)</f>
        <v>#N/A</v>
      </c>
      <c r="F1213" s="27"/>
      <c r="G1213" s="27"/>
      <c r="H1213" s="27"/>
      <c r="I1213" s="27"/>
      <c r="J1213" s="28">
        <f t="shared" si="26"/>
        <v>0</v>
      </c>
      <c r="K1213" s="28"/>
      <c r="L1213" s="28"/>
      <c r="M1213" s="28"/>
      <c r="N1213" s="28"/>
      <c r="O1213" s="27"/>
    </row>
    <row r="1214" spans="1:15" hidden="1" x14ac:dyDescent="0.25">
      <c r="A1214" s="27"/>
      <c r="B1214" s="27"/>
      <c r="C1214" s="27"/>
      <c r="D1214" s="27"/>
      <c r="E1214" s="27" t="e">
        <f>VLOOKUP(D1214,Basis!F:G,2,0)</f>
        <v>#N/A</v>
      </c>
      <c r="F1214" s="27"/>
      <c r="G1214" s="27"/>
      <c r="H1214" s="27"/>
      <c r="I1214" s="27"/>
      <c r="J1214" s="28">
        <f t="shared" si="26"/>
        <v>0</v>
      </c>
      <c r="K1214" s="28"/>
      <c r="L1214" s="28"/>
      <c r="M1214" s="28"/>
      <c r="N1214" s="28"/>
      <c r="O1214" s="27"/>
    </row>
    <row r="1215" spans="1:15" hidden="1" x14ac:dyDescent="0.25">
      <c r="A1215" s="27"/>
      <c r="B1215" s="27"/>
      <c r="C1215" s="27"/>
      <c r="D1215" s="27"/>
      <c r="E1215" s="27" t="e">
        <f>VLOOKUP(D1215,Basis!F:G,2,0)</f>
        <v>#N/A</v>
      </c>
      <c r="F1215" s="27"/>
      <c r="G1215" s="27"/>
      <c r="H1215" s="27"/>
      <c r="I1215" s="27"/>
      <c r="J1215" s="28">
        <f t="shared" si="26"/>
        <v>0</v>
      </c>
      <c r="K1215" s="28"/>
      <c r="L1215" s="28"/>
      <c r="M1215" s="28"/>
      <c r="N1215" s="28"/>
      <c r="O1215" s="27"/>
    </row>
    <row r="1216" spans="1:15" hidden="1" x14ac:dyDescent="0.25">
      <c r="A1216" s="27"/>
      <c r="B1216" s="27"/>
      <c r="C1216" s="27"/>
      <c r="D1216" s="27"/>
      <c r="E1216" s="27" t="e">
        <f>VLOOKUP(D1216,Basis!F:G,2,0)</f>
        <v>#N/A</v>
      </c>
      <c r="F1216" s="27"/>
      <c r="G1216" s="27"/>
      <c r="H1216" s="27"/>
      <c r="I1216" s="27"/>
      <c r="J1216" s="28">
        <f t="shared" si="26"/>
        <v>0</v>
      </c>
      <c r="K1216" s="28"/>
      <c r="L1216" s="28"/>
      <c r="M1216" s="28"/>
      <c r="N1216" s="28"/>
      <c r="O1216" s="27"/>
    </row>
    <row r="1217" spans="1:15" hidden="1" x14ac:dyDescent="0.25">
      <c r="A1217" s="27"/>
      <c r="B1217" s="27"/>
      <c r="C1217" s="27"/>
      <c r="D1217" s="27"/>
      <c r="E1217" s="27" t="e">
        <f>VLOOKUP(D1217,Basis!F:G,2,0)</f>
        <v>#N/A</v>
      </c>
      <c r="F1217" s="27"/>
      <c r="G1217" s="27"/>
      <c r="H1217" s="27"/>
      <c r="I1217" s="27"/>
      <c r="J1217" s="28">
        <f t="shared" si="26"/>
        <v>0</v>
      </c>
      <c r="K1217" s="28"/>
      <c r="L1217" s="28"/>
      <c r="M1217" s="28"/>
      <c r="N1217" s="28"/>
      <c r="O1217" s="27"/>
    </row>
    <row r="1218" spans="1:15" hidden="1" x14ac:dyDescent="0.25">
      <c r="A1218" s="27"/>
      <c r="B1218" s="27"/>
      <c r="C1218" s="27"/>
      <c r="D1218" s="27"/>
      <c r="E1218" s="27" t="e">
        <f>VLOOKUP(D1218,Basis!F:G,2,0)</f>
        <v>#N/A</v>
      </c>
      <c r="F1218" s="27"/>
      <c r="G1218" s="27"/>
      <c r="H1218" s="27"/>
      <c r="I1218" s="27"/>
      <c r="J1218" s="28">
        <f t="shared" si="26"/>
        <v>0</v>
      </c>
      <c r="K1218" s="28"/>
      <c r="L1218" s="28"/>
      <c r="M1218" s="28"/>
      <c r="N1218" s="28"/>
      <c r="O1218" s="27"/>
    </row>
    <row r="1219" spans="1:15" hidden="1" x14ac:dyDescent="0.25">
      <c r="A1219" s="27"/>
      <c r="B1219" s="27"/>
      <c r="C1219" s="27"/>
      <c r="D1219" s="27"/>
      <c r="E1219" s="27" t="e">
        <f>VLOOKUP(D1219,Basis!F:G,2,0)</f>
        <v>#N/A</v>
      </c>
      <c r="F1219" s="27"/>
      <c r="G1219" s="27"/>
      <c r="H1219" s="27"/>
      <c r="I1219" s="27"/>
      <c r="J1219" s="28">
        <f t="shared" si="26"/>
        <v>0</v>
      </c>
      <c r="K1219" s="28"/>
      <c r="L1219" s="28"/>
      <c r="M1219" s="28"/>
      <c r="N1219" s="28"/>
      <c r="O1219" s="27"/>
    </row>
    <row r="1220" spans="1:15" hidden="1" x14ac:dyDescent="0.25">
      <c r="A1220" s="27"/>
      <c r="B1220" s="27"/>
      <c r="C1220" s="27"/>
      <c r="D1220" s="27"/>
      <c r="E1220" s="27" t="e">
        <f>VLOOKUP(D1220,Basis!F:G,2,0)</f>
        <v>#N/A</v>
      </c>
      <c r="F1220" s="27"/>
      <c r="G1220" s="27"/>
      <c r="H1220" s="27"/>
      <c r="I1220" s="27"/>
      <c r="J1220" s="28">
        <f t="shared" si="26"/>
        <v>0</v>
      </c>
      <c r="K1220" s="28"/>
      <c r="L1220" s="28"/>
      <c r="M1220" s="28"/>
      <c r="N1220" s="28"/>
      <c r="O1220" s="27"/>
    </row>
    <row r="1221" spans="1:15" hidden="1" x14ac:dyDescent="0.25">
      <c r="A1221" s="27"/>
      <c r="B1221" s="27"/>
      <c r="C1221" s="27"/>
      <c r="D1221" s="27"/>
      <c r="E1221" s="27" t="e">
        <f>VLOOKUP(D1221,Basis!F:G,2,0)</f>
        <v>#N/A</v>
      </c>
      <c r="F1221" s="27"/>
      <c r="G1221" s="27"/>
      <c r="H1221" s="27"/>
      <c r="I1221" s="27"/>
      <c r="J1221" s="28">
        <f t="shared" si="26"/>
        <v>0</v>
      </c>
      <c r="K1221" s="28"/>
      <c r="L1221" s="28"/>
      <c r="M1221" s="28"/>
      <c r="N1221" s="28"/>
      <c r="O1221" s="27"/>
    </row>
    <row r="1222" spans="1:15" hidden="1" x14ac:dyDescent="0.25">
      <c r="A1222" s="27"/>
      <c r="B1222" s="27"/>
      <c r="C1222" s="27"/>
      <c r="D1222" s="27"/>
      <c r="E1222" s="27" t="e">
        <f>VLOOKUP(D1222,Basis!F:G,2,0)</f>
        <v>#N/A</v>
      </c>
      <c r="F1222" s="27"/>
      <c r="G1222" s="27"/>
      <c r="H1222" s="27"/>
      <c r="I1222" s="27"/>
      <c r="J1222" s="28">
        <f t="shared" si="26"/>
        <v>0</v>
      </c>
      <c r="K1222" s="28"/>
      <c r="L1222" s="28"/>
      <c r="M1222" s="28"/>
      <c r="N1222" s="28"/>
      <c r="O1222" s="27"/>
    </row>
    <row r="1223" spans="1:15" hidden="1" x14ac:dyDescent="0.25">
      <c r="A1223" s="27"/>
      <c r="B1223" s="27"/>
      <c r="C1223" s="27"/>
      <c r="D1223" s="27"/>
      <c r="E1223" s="27" t="e">
        <f>VLOOKUP(D1223,Basis!F:G,2,0)</f>
        <v>#N/A</v>
      </c>
      <c r="F1223" s="27"/>
      <c r="G1223" s="27"/>
      <c r="H1223" s="27"/>
      <c r="I1223" s="27"/>
      <c r="J1223" s="28">
        <f t="shared" si="26"/>
        <v>0</v>
      </c>
      <c r="K1223" s="28"/>
      <c r="L1223" s="28"/>
      <c r="M1223" s="28"/>
      <c r="N1223" s="28"/>
      <c r="O1223" s="27"/>
    </row>
    <row r="1224" spans="1:15" hidden="1" x14ac:dyDescent="0.25">
      <c r="A1224" s="27"/>
      <c r="B1224" s="27"/>
      <c r="C1224" s="27"/>
      <c r="D1224" s="27"/>
      <c r="E1224" s="27" t="e">
        <f>VLOOKUP(D1224,Basis!F:G,2,0)</f>
        <v>#N/A</v>
      </c>
      <c r="F1224" s="27"/>
      <c r="G1224" s="27"/>
      <c r="H1224" s="27"/>
      <c r="I1224" s="27"/>
      <c r="J1224" s="28">
        <f t="shared" si="26"/>
        <v>0</v>
      </c>
      <c r="K1224" s="28"/>
      <c r="L1224" s="28"/>
      <c r="M1224" s="28"/>
      <c r="N1224" s="28"/>
      <c r="O1224" s="27"/>
    </row>
    <row r="1225" spans="1:15" hidden="1" x14ac:dyDescent="0.25">
      <c r="A1225" s="27"/>
      <c r="B1225" s="27"/>
      <c r="C1225" s="27"/>
      <c r="D1225" s="27"/>
      <c r="E1225" s="27" t="e">
        <f>VLOOKUP(D1225,Basis!F:G,2,0)</f>
        <v>#N/A</v>
      </c>
      <c r="F1225" s="27"/>
      <c r="G1225" s="27"/>
      <c r="H1225" s="27"/>
      <c r="I1225" s="27"/>
      <c r="J1225" s="28">
        <f t="shared" si="26"/>
        <v>0</v>
      </c>
      <c r="K1225" s="28"/>
      <c r="L1225" s="28"/>
      <c r="M1225" s="28"/>
      <c r="N1225" s="28"/>
      <c r="O1225" s="27"/>
    </row>
    <row r="1226" spans="1:15" hidden="1" x14ac:dyDescent="0.25">
      <c r="A1226" s="27"/>
      <c r="B1226" s="27"/>
      <c r="C1226" s="27"/>
      <c r="D1226" s="27"/>
      <c r="E1226" s="27" t="e">
        <f>VLOOKUP(D1226,Basis!F:G,2,0)</f>
        <v>#N/A</v>
      </c>
      <c r="F1226" s="27"/>
      <c r="G1226" s="27"/>
      <c r="H1226" s="27"/>
      <c r="I1226" s="27"/>
      <c r="J1226" s="28">
        <f t="shared" si="26"/>
        <v>0</v>
      </c>
      <c r="K1226" s="28"/>
      <c r="L1226" s="28"/>
      <c r="M1226" s="28"/>
      <c r="N1226" s="28"/>
      <c r="O1226" s="27"/>
    </row>
    <row r="1227" spans="1:15" hidden="1" x14ac:dyDescent="0.25">
      <c r="A1227" s="27"/>
      <c r="B1227" s="27"/>
      <c r="C1227" s="27"/>
      <c r="D1227" s="27"/>
      <c r="E1227" s="27" t="e">
        <f>VLOOKUP(D1227,Basis!F:G,2,0)</f>
        <v>#N/A</v>
      </c>
      <c r="F1227" s="27"/>
      <c r="G1227" s="27"/>
      <c r="H1227" s="27"/>
      <c r="I1227" s="27"/>
      <c r="J1227" s="28">
        <f t="shared" si="26"/>
        <v>0</v>
      </c>
      <c r="K1227" s="28"/>
      <c r="L1227" s="28"/>
      <c r="M1227" s="28"/>
      <c r="N1227" s="28"/>
      <c r="O1227" s="27"/>
    </row>
    <row r="1228" spans="1:15" hidden="1" x14ac:dyDescent="0.25">
      <c r="A1228" s="27"/>
      <c r="B1228" s="27"/>
      <c r="C1228" s="27"/>
      <c r="D1228" s="27"/>
      <c r="E1228" s="27" t="e">
        <f>VLOOKUP(D1228,Basis!F:G,2,0)</f>
        <v>#N/A</v>
      </c>
      <c r="F1228" s="27"/>
      <c r="G1228" s="27"/>
      <c r="H1228" s="27"/>
      <c r="I1228" s="27"/>
      <c r="J1228" s="28">
        <f t="shared" si="26"/>
        <v>0</v>
      </c>
      <c r="K1228" s="28"/>
      <c r="L1228" s="28"/>
      <c r="M1228" s="28"/>
      <c r="N1228" s="28"/>
      <c r="O1228" s="27"/>
    </row>
    <row r="1229" spans="1:15" hidden="1" x14ac:dyDescent="0.25">
      <c r="A1229" s="27"/>
      <c r="B1229" s="27"/>
      <c r="C1229" s="27"/>
      <c r="D1229" s="27"/>
      <c r="E1229" s="27" t="e">
        <f>VLOOKUP(D1229,Basis!F:G,2,0)</f>
        <v>#N/A</v>
      </c>
      <c r="F1229" s="27"/>
      <c r="G1229" s="27"/>
      <c r="H1229" s="27"/>
      <c r="I1229" s="27"/>
      <c r="J1229" s="28">
        <f t="shared" ref="J1229:J1292" si="27">H1229-I1229</f>
        <v>0</v>
      </c>
      <c r="K1229" s="28"/>
      <c r="L1229" s="28"/>
      <c r="M1229" s="28"/>
      <c r="N1229" s="28"/>
      <c r="O1229" s="27"/>
    </row>
    <row r="1230" spans="1:15" hidden="1" x14ac:dyDescent="0.25">
      <c r="A1230" s="27"/>
      <c r="B1230" s="27"/>
      <c r="C1230" s="27"/>
      <c r="D1230" s="27"/>
      <c r="E1230" s="27" t="e">
        <f>VLOOKUP(D1230,Basis!F:G,2,0)</f>
        <v>#N/A</v>
      </c>
      <c r="F1230" s="27"/>
      <c r="G1230" s="27"/>
      <c r="H1230" s="27"/>
      <c r="I1230" s="27"/>
      <c r="J1230" s="28">
        <f t="shared" si="27"/>
        <v>0</v>
      </c>
      <c r="K1230" s="28"/>
      <c r="L1230" s="28"/>
      <c r="M1230" s="28"/>
      <c r="N1230" s="28"/>
      <c r="O1230" s="27"/>
    </row>
    <row r="1231" spans="1:15" hidden="1" x14ac:dyDescent="0.25">
      <c r="A1231" s="27"/>
      <c r="B1231" s="27"/>
      <c r="C1231" s="27"/>
      <c r="D1231" s="27"/>
      <c r="E1231" s="27" t="e">
        <f>VLOOKUP(D1231,Basis!F:G,2,0)</f>
        <v>#N/A</v>
      </c>
      <c r="F1231" s="27"/>
      <c r="G1231" s="27"/>
      <c r="H1231" s="27"/>
      <c r="I1231" s="27"/>
      <c r="J1231" s="28">
        <f t="shared" si="27"/>
        <v>0</v>
      </c>
      <c r="K1231" s="28"/>
      <c r="L1231" s="28"/>
      <c r="M1231" s="28"/>
      <c r="N1231" s="28"/>
      <c r="O1231" s="27"/>
    </row>
    <row r="1232" spans="1:15" hidden="1" x14ac:dyDescent="0.25">
      <c r="A1232" s="27"/>
      <c r="B1232" s="27"/>
      <c r="C1232" s="27"/>
      <c r="D1232" s="27"/>
      <c r="E1232" s="27" t="e">
        <f>VLOOKUP(D1232,Basis!F:G,2,0)</f>
        <v>#N/A</v>
      </c>
      <c r="F1232" s="27"/>
      <c r="G1232" s="27"/>
      <c r="H1232" s="27"/>
      <c r="I1232" s="27"/>
      <c r="J1232" s="28">
        <f t="shared" si="27"/>
        <v>0</v>
      </c>
      <c r="K1232" s="28"/>
      <c r="L1232" s="28"/>
      <c r="M1232" s="28"/>
      <c r="N1232" s="28"/>
      <c r="O1232" s="27"/>
    </row>
    <row r="1233" spans="1:15" hidden="1" x14ac:dyDescent="0.25">
      <c r="A1233" s="27"/>
      <c r="B1233" s="27"/>
      <c r="C1233" s="27"/>
      <c r="D1233" s="27"/>
      <c r="E1233" s="27" t="e">
        <f>VLOOKUP(D1233,Basis!F:G,2,0)</f>
        <v>#N/A</v>
      </c>
      <c r="F1233" s="27"/>
      <c r="G1233" s="27"/>
      <c r="H1233" s="27"/>
      <c r="I1233" s="27"/>
      <c r="J1233" s="28">
        <f t="shared" si="27"/>
        <v>0</v>
      </c>
      <c r="K1233" s="28"/>
      <c r="L1233" s="28"/>
      <c r="M1233" s="28"/>
      <c r="N1233" s="28"/>
      <c r="O1233" s="27"/>
    </row>
    <row r="1234" spans="1:15" hidden="1" x14ac:dyDescent="0.25">
      <c r="A1234" s="27"/>
      <c r="B1234" s="27"/>
      <c r="C1234" s="27"/>
      <c r="D1234" s="27"/>
      <c r="E1234" s="27" t="e">
        <f>VLOOKUP(D1234,Basis!F:G,2,0)</f>
        <v>#N/A</v>
      </c>
      <c r="F1234" s="27"/>
      <c r="G1234" s="27"/>
      <c r="H1234" s="27"/>
      <c r="I1234" s="27"/>
      <c r="J1234" s="28">
        <f t="shared" si="27"/>
        <v>0</v>
      </c>
      <c r="K1234" s="28"/>
      <c r="L1234" s="28"/>
      <c r="M1234" s="28"/>
      <c r="N1234" s="28"/>
      <c r="O1234" s="27"/>
    </row>
    <row r="1235" spans="1:15" hidden="1" x14ac:dyDescent="0.25">
      <c r="A1235" s="27"/>
      <c r="B1235" s="27"/>
      <c r="C1235" s="27"/>
      <c r="D1235" s="27"/>
      <c r="E1235" s="27" t="e">
        <f>VLOOKUP(D1235,Basis!F:G,2,0)</f>
        <v>#N/A</v>
      </c>
      <c r="F1235" s="27"/>
      <c r="G1235" s="27"/>
      <c r="H1235" s="27"/>
      <c r="I1235" s="27"/>
      <c r="J1235" s="28">
        <f t="shared" si="27"/>
        <v>0</v>
      </c>
      <c r="K1235" s="28"/>
      <c r="L1235" s="28"/>
      <c r="M1235" s="28"/>
      <c r="N1235" s="28"/>
      <c r="O1235" s="27"/>
    </row>
    <row r="1236" spans="1:15" hidden="1" x14ac:dyDescent="0.25">
      <c r="A1236" s="27"/>
      <c r="B1236" s="27"/>
      <c r="C1236" s="27"/>
      <c r="D1236" s="27"/>
      <c r="E1236" s="27" t="e">
        <f>VLOOKUP(D1236,Basis!F:G,2,0)</f>
        <v>#N/A</v>
      </c>
      <c r="F1236" s="27"/>
      <c r="G1236" s="27"/>
      <c r="H1236" s="27"/>
      <c r="I1236" s="27"/>
      <c r="J1236" s="28">
        <f t="shared" si="27"/>
        <v>0</v>
      </c>
      <c r="K1236" s="28"/>
      <c r="L1236" s="28"/>
      <c r="M1236" s="28"/>
      <c r="N1236" s="28"/>
      <c r="O1236" s="27"/>
    </row>
    <row r="1237" spans="1:15" hidden="1" x14ac:dyDescent="0.25">
      <c r="A1237" s="27"/>
      <c r="B1237" s="27"/>
      <c r="C1237" s="27"/>
      <c r="D1237" s="27"/>
      <c r="E1237" s="27" t="e">
        <f>VLOOKUP(D1237,Basis!F:G,2,0)</f>
        <v>#N/A</v>
      </c>
      <c r="F1237" s="27"/>
      <c r="G1237" s="27"/>
      <c r="H1237" s="27"/>
      <c r="I1237" s="27"/>
      <c r="J1237" s="28">
        <f t="shared" si="27"/>
        <v>0</v>
      </c>
      <c r="K1237" s="28"/>
      <c r="L1237" s="28"/>
      <c r="M1237" s="28"/>
      <c r="N1237" s="28"/>
      <c r="O1237" s="27"/>
    </row>
    <row r="1238" spans="1:15" hidden="1" x14ac:dyDescent="0.25">
      <c r="A1238" s="27"/>
      <c r="B1238" s="27"/>
      <c r="C1238" s="27"/>
      <c r="D1238" s="27"/>
      <c r="E1238" s="27" t="e">
        <f>VLOOKUP(D1238,Basis!F:G,2,0)</f>
        <v>#N/A</v>
      </c>
      <c r="F1238" s="27"/>
      <c r="G1238" s="27"/>
      <c r="H1238" s="27"/>
      <c r="I1238" s="27"/>
      <c r="J1238" s="28">
        <f t="shared" si="27"/>
        <v>0</v>
      </c>
      <c r="K1238" s="28"/>
      <c r="L1238" s="28"/>
      <c r="M1238" s="28"/>
      <c r="N1238" s="28"/>
      <c r="O1238" s="27"/>
    </row>
    <row r="1239" spans="1:15" hidden="1" x14ac:dyDescent="0.25">
      <c r="A1239" s="27"/>
      <c r="B1239" s="27"/>
      <c r="C1239" s="27"/>
      <c r="D1239" s="27"/>
      <c r="E1239" s="27" t="e">
        <f>VLOOKUP(D1239,Basis!F:G,2,0)</f>
        <v>#N/A</v>
      </c>
      <c r="F1239" s="27"/>
      <c r="G1239" s="27"/>
      <c r="H1239" s="27"/>
      <c r="I1239" s="27"/>
      <c r="J1239" s="28">
        <f t="shared" si="27"/>
        <v>0</v>
      </c>
      <c r="K1239" s="28"/>
      <c r="L1239" s="28"/>
      <c r="M1239" s="28"/>
      <c r="N1239" s="28"/>
      <c r="O1239" s="27"/>
    </row>
    <row r="1240" spans="1:15" hidden="1" x14ac:dyDescent="0.25">
      <c r="A1240" s="27"/>
      <c r="B1240" s="27"/>
      <c r="C1240" s="27"/>
      <c r="D1240" s="27"/>
      <c r="E1240" s="27" t="e">
        <f>VLOOKUP(D1240,Basis!F:G,2,0)</f>
        <v>#N/A</v>
      </c>
      <c r="F1240" s="27"/>
      <c r="G1240" s="27"/>
      <c r="H1240" s="27"/>
      <c r="I1240" s="27"/>
      <c r="J1240" s="28">
        <f t="shared" si="27"/>
        <v>0</v>
      </c>
      <c r="K1240" s="28"/>
      <c r="L1240" s="28"/>
      <c r="M1240" s="28"/>
      <c r="N1240" s="28"/>
      <c r="O1240" s="27"/>
    </row>
    <row r="1241" spans="1:15" hidden="1" x14ac:dyDescent="0.25">
      <c r="A1241" s="27"/>
      <c r="B1241" s="27"/>
      <c r="C1241" s="27"/>
      <c r="D1241" s="27"/>
      <c r="E1241" s="27" t="e">
        <f>VLOOKUP(D1241,Basis!F:G,2,0)</f>
        <v>#N/A</v>
      </c>
      <c r="F1241" s="27"/>
      <c r="G1241" s="27"/>
      <c r="H1241" s="27"/>
      <c r="I1241" s="27"/>
      <c r="J1241" s="28">
        <f t="shared" si="27"/>
        <v>0</v>
      </c>
      <c r="K1241" s="28"/>
      <c r="L1241" s="28"/>
      <c r="M1241" s="28"/>
      <c r="N1241" s="28"/>
      <c r="O1241" s="27"/>
    </row>
    <row r="1242" spans="1:15" hidden="1" x14ac:dyDescent="0.25">
      <c r="A1242" s="27"/>
      <c r="B1242" s="27"/>
      <c r="C1242" s="27"/>
      <c r="D1242" s="27"/>
      <c r="E1242" s="27" t="e">
        <f>VLOOKUP(D1242,Basis!F:G,2,0)</f>
        <v>#N/A</v>
      </c>
      <c r="F1242" s="27"/>
      <c r="G1242" s="27"/>
      <c r="H1242" s="27"/>
      <c r="I1242" s="27"/>
      <c r="J1242" s="28">
        <f t="shared" si="27"/>
        <v>0</v>
      </c>
      <c r="K1242" s="28"/>
      <c r="L1242" s="28"/>
      <c r="M1242" s="28"/>
      <c r="N1242" s="28"/>
      <c r="O1242" s="27"/>
    </row>
    <row r="1243" spans="1:15" hidden="1" x14ac:dyDescent="0.25">
      <c r="A1243" s="27"/>
      <c r="B1243" s="27"/>
      <c r="C1243" s="27"/>
      <c r="D1243" s="27"/>
      <c r="E1243" s="27" t="e">
        <f>VLOOKUP(D1243,Basis!F:G,2,0)</f>
        <v>#N/A</v>
      </c>
      <c r="F1243" s="27"/>
      <c r="G1243" s="27"/>
      <c r="H1243" s="27"/>
      <c r="I1243" s="27"/>
      <c r="J1243" s="28">
        <f t="shared" si="27"/>
        <v>0</v>
      </c>
      <c r="K1243" s="28"/>
      <c r="L1243" s="28"/>
      <c r="M1243" s="28"/>
      <c r="N1243" s="28"/>
      <c r="O1243" s="27"/>
    </row>
    <row r="1244" spans="1:15" hidden="1" x14ac:dyDescent="0.25">
      <c r="A1244" s="27"/>
      <c r="B1244" s="27"/>
      <c r="C1244" s="27"/>
      <c r="D1244" s="27"/>
      <c r="E1244" s="27" t="e">
        <f>VLOOKUP(D1244,Basis!F:G,2,0)</f>
        <v>#N/A</v>
      </c>
      <c r="F1244" s="27"/>
      <c r="G1244" s="27"/>
      <c r="H1244" s="27"/>
      <c r="I1244" s="27"/>
      <c r="J1244" s="28">
        <f t="shared" si="27"/>
        <v>0</v>
      </c>
      <c r="K1244" s="28"/>
      <c r="L1244" s="28"/>
      <c r="M1244" s="28"/>
      <c r="N1244" s="28"/>
      <c r="O1244" s="27"/>
    </row>
    <row r="1245" spans="1:15" hidden="1" x14ac:dyDescent="0.25">
      <c r="A1245" s="27"/>
      <c r="B1245" s="27"/>
      <c r="C1245" s="27"/>
      <c r="D1245" s="27"/>
      <c r="E1245" s="27" t="e">
        <f>VLOOKUP(D1245,Basis!F:G,2,0)</f>
        <v>#N/A</v>
      </c>
      <c r="F1245" s="27"/>
      <c r="G1245" s="27"/>
      <c r="H1245" s="27"/>
      <c r="I1245" s="27"/>
      <c r="J1245" s="28">
        <f t="shared" si="27"/>
        <v>0</v>
      </c>
      <c r="K1245" s="28"/>
      <c r="L1245" s="28"/>
      <c r="M1245" s="28"/>
      <c r="N1245" s="28"/>
      <c r="O1245" s="27"/>
    </row>
    <row r="1246" spans="1:15" hidden="1" x14ac:dyDescent="0.25">
      <c r="A1246" s="27"/>
      <c r="B1246" s="27"/>
      <c r="C1246" s="27"/>
      <c r="D1246" s="27"/>
      <c r="E1246" s="27" t="e">
        <f>VLOOKUP(D1246,Basis!F:G,2,0)</f>
        <v>#N/A</v>
      </c>
      <c r="F1246" s="27"/>
      <c r="G1246" s="27"/>
      <c r="H1246" s="27"/>
      <c r="I1246" s="27"/>
      <c r="J1246" s="28">
        <f t="shared" si="27"/>
        <v>0</v>
      </c>
      <c r="K1246" s="28"/>
      <c r="L1246" s="28"/>
      <c r="M1246" s="28"/>
      <c r="N1246" s="28"/>
      <c r="O1246" s="27"/>
    </row>
    <row r="1247" spans="1:15" hidden="1" x14ac:dyDescent="0.25">
      <c r="A1247" s="27"/>
      <c r="B1247" s="27"/>
      <c r="C1247" s="27"/>
      <c r="D1247" s="27"/>
      <c r="E1247" s="27" t="e">
        <f>VLOOKUP(D1247,Basis!F:G,2,0)</f>
        <v>#N/A</v>
      </c>
      <c r="F1247" s="27"/>
      <c r="G1247" s="27"/>
      <c r="H1247" s="27"/>
      <c r="I1247" s="27"/>
      <c r="J1247" s="28">
        <f t="shared" si="27"/>
        <v>0</v>
      </c>
      <c r="K1247" s="28"/>
      <c r="L1247" s="28"/>
      <c r="M1247" s="28"/>
      <c r="N1247" s="28"/>
      <c r="O1247" s="27"/>
    </row>
    <row r="1248" spans="1:15" hidden="1" x14ac:dyDescent="0.25">
      <c r="A1248" s="27"/>
      <c r="B1248" s="27"/>
      <c r="C1248" s="27"/>
      <c r="D1248" s="27"/>
      <c r="E1248" s="27" t="e">
        <f>VLOOKUP(D1248,Basis!F:G,2,0)</f>
        <v>#N/A</v>
      </c>
      <c r="F1248" s="27"/>
      <c r="G1248" s="27"/>
      <c r="H1248" s="27"/>
      <c r="I1248" s="27"/>
      <c r="J1248" s="28">
        <f t="shared" si="27"/>
        <v>0</v>
      </c>
      <c r="K1248" s="28"/>
      <c r="L1248" s="28"/>
      <c r="M1248" s="28"/>
      <c r="N1248" s="28"/>
      <c r="O1248" s="27"/>
    </row>
    <row r="1249" spans="1:15" hidden="1" x14ac:dyDescent="0.25">
      <c r="A1249" s="27"/>
      <c r="B1249" s="27"/>
      <c r="C1249" s="27"/>
      <c r="D1249" s="27"/>
      <c r="E1249" s="27" t="e">
        <f>VLOOKUP(D1249,Basis!F:G,2,0)</f>
        <v>#N/A</v>
      </c>
      <c r="F1249" s="27"/>
      <c r="G1249" s="27"/>
      <c r="H1249" s="27"/>
      <c r="I1249" s="27"/>
      <c r="J1249" s="28">
        <f t="shared" si="27"/>
        <v>0</v>
      </c>
      <c r="K1249" s="28"/>
      <c r="L1249" s="28"/>
      <c r="M1249" s="28"/>
      <c r="N1249" s="28"/>
      <c r="O1249" s="27"/>
    </row>
    <row r="1250" spans="1:15" hidden="1" x14ac:dyDescent="0.25">
      <c r="A1250" s="27"/>
      <c r="B1250" s="27"/>
      <c r="C1250" s="27"/>
      <c r="D1250" s="27"/>
      <c r="E1250" s="27" t="e">
        <f>VLOOKUP(D1250,Basis!F:G,2,0)</f>
        <v>#N/A</v>
      </c>
      <c r="F1250" s="27"/>
      <c r="G1250" s="27"/>
      <c r="H1250" s="27"/>
      <c r="I1250" s="27"/>
      <c r="J1250" s="28">
        <f t="shared" si="27"/>
        <v>0</v>
      </c>
      <c r="K1250" s="28"/>
      <c r="L1250" s="28"/>
      <c r="M1250" s="28"/>
      <c r="N1250" s="28"/>
      <c r="O1250" s="27"/>
    </row>
    <row r="1251" spans="1:15" hidden="1" x14ac:dyDescent="0.25">
      <c r="A1251" s="27"/>
      <c r="B1251" s="27"/>
      <c r="C1251" s="27"/>
      <c r="D1251" s="27"/>
      <c r="E1251" s="27" t="e">
        <f>VLOOKUP(D1251,Basis!F:G,2,0)</f>
        <v>#N/A</v>
      </c>
      <c r="F1251" s="27"/>
      <c r="G1251" s="27"/>
      <c r="H1251" s="27"/>
      <c r="I1251" s="27"/>
      <c r="J1251" s="28">
        <f t="shared" si="27"/>
        <v>0</v>
      </c>
      <c r="K1251" s="28"/>
      <c r="L1251" s="28"/>
      <c r="M1251" s="28"/>
      <c r="N1251" s="28"/>
      <c r="O1251" s="27"/>
    </row>
    <row r="1252" spans="1:15" hidden="1" x14ac:dyDescent="0.25">
      <c r="A1252" s="27"/>
      <c r="B1252" s="27"/>
      <c r="C1252" s="27"/>
      <c r="D1252" s="27"/>
      <c r="E1252" s="27" t="e">
        <f>VLOOKUP(D1252,Basis!F:G,2,0)</f>
        <v>#N/A</v>
      </c>
      <c r="F1252" s="27"/>
      <c r="G1252" s="27"/>
      <c r="H1252" s="27"/>
      <c r="I1252" s="27"/>
      <c r="J1252" s="28">
        <f t="shared" si="27"/>
        <v>0</v>
      </c>
      <c r="K1252" s="28"/>
      <c r="L1252" s="28"/>
      <c r="M1252" s="28"/>
      <c r="N1252" s="28"/>
      <c r="O1252" s="27"/>
    </row>
    <row r="1253" spans="1:15" hidden="1" x14ac:dyDescent="0.25">
      <c r="A1253" s="27"/>
      <c r="B1253" s="27"/>
      <c r="C1253" s="27"/>
      <c r="D1253" s="27"/>
      <c r="E1253" s="27" t="e">
        <f>VLOOKUP(D1253,Basis!F:G,2,0)</f>
        <v>#N/A</v>
      </c>
      <c r="F1253" s="27"/>
      <c r="G1253" s="27"/>
      <c r="H1253" s="27"/>
      <c r="I1253" s="27"/>
      <c r="J1253" s="28">
        <f t="shared" si="27"/>
        <v>0</v>
      </c>
      <c r="K1253" s="28"/>
      <c r="L1253" s="28"/>
      <c r="M1253" s="28"/>
      <c r="N1253" s="28"/>
      <c r="O1253" s="27"/>
    </row>
    <row r="1254" spans="1:15" hidden="1" x14ac:dyDescent="0.25">
      <c r="A1254" s="27"/>
      <c r="B1254" s="27"/>
      <c r="C1254" s="27"/>
      <c r="D1254" s="27"/>
      <c r="E1254" s="27" t="e">
        <f>VLOOKUP(D1254,Basis!F:G,2,0)</f>
        <v>#N/A</v>
      </c>
      <c r="F1254" s="27"/>
      <c r="G1254" s="27"/>
      <c r="H1254" s="27"/>
      <c r="I1254" s="27"/>
      <c r="J1254" s="28">
        <f t="shared" si="27"/>
        <v>0</v>
      </c>
      <c r="K1254" s="28"/>
      <c r="L1254" s="28"/>
      <c r="M1254" s="28"/>
      <c r="N1254" s="28"/>
      <c r="O1254" s="27"/>
    </row>
    <row r="1255" spans="1:15" hidden="1" x14ac:dyDescent="0.25">
      <c r="A1255" s="27"/>
      <c r="B1255" s="27"/>
      <c r="C1255" s="27"/>
      <c r="D1255" s="27"/>
      <c r="E1255" s="27" t="e">
        <f>VLOOKUP(D1255,Basis!F:G,2,0)</f>
        <v>#N/A</v>
      </c>
      <c r="F1255" s="27"/>
      <c r="G1255" s="27"/>
      <c r="H1255" s="27"/>
      <c r="I1255" s="27"/>
      <c r="J1255" s="28">
        <f t="shared" si="27"/>
        <v>0</v>
      </c>
      <c r="K1255" s="28"/>
      <c r="L1255" s="28"/>
      <c r="M1255" s="28"/>
      <c r="N1255" s="28"/>
      <c r="O1255" s="27"/>
    </row>
    <row r="1256" spans="1:15" hidden="1" x14ac:dyDescent="0.25">
      <c r="A1256" s="27"/>
      <c r="B1256" s="27"/>
      <c r="C1256" s="27"/>
      <c r="D1256" s="27"/>
      <c r="E1256" s="27" t="e">
        <f>VLOOKUP(D1256,Basis!F:G,2,0)</f>
        <v>#N/A</v>
      </c>
      <c r="F1256" s="27"/>
      <c r="G1256" s="27"/>
      <c r="H1256" s="27"/>
      <c r="I1256" s="27"/>
      <c r="J1256" s="28">
        <f t="shared" si="27"/>
        <v>0</v>
      </c>
      <c r="K1256" s="28"/>
      <c r="L1256" s="28"/>
      <c r="M1256" s="28"/>
      <c r="N1256" s="28"/>
      <c r="O1256" s="27"/>
    </row>
    <row r="1257" spans="1:15" hidden="1" x14ac:dyDescent="0.25">
      <c r="A1257" s="27"/>
      <c r="B1257" s="27"/>
      <c r="C1257" s="27"/>
      <c r="D1257" s="27"/>
      <c r="E1257" s="27" t="e">
        <f>VLOOKUP(D1257,Basis!F:G,2,0)</f>
        <v>#N/A</v>
      </c>
      <c r="F1257" s="27"/>
      <c r="G1257" s="27"/>
      <c r="H1257" s="27"/>
      <c r="I1257" s="27"/>
      <c r="J1257" s="28">
        <f t="shared" si="27"/>
        <v>0</v>
      </c>
      <c r="K1257" s="28"/>
      <c r="L1257" s="28"/>
      <c r="M1257" s="28"/>
      <c r="N1257" s="28"/>
      <c r="O1257" s="27"/>
    </row>
    <row r="1258" spans="1:15" hidden="1" x14ac:dyDescent="0.25">
      <c r="A1258" s="27"/>
      <c r="B1258" s="27"/>
      <c r="C1258" s="27"/>
      <c r="D1258" s="27"/>
      <c r="E1258" s="27" t="e">
        <f>VLOOKUP(D1258,Basis!F:G,2,0)</f>
        <v>#N/A</v>
      </c>
      <c r="F1258" s="27"/>
      <c r="G1258" s="27"/>
      <c r="H1258" s="27"/>
      <c r="I1258" s="27"/>
      <c r="J1258" s="28">
        <f t="shared" si="27"/>
        <v>0</v>
      </c>
      <c r="K1258" s="28"/>
      <c r="L1258" s="28"/>
      <c r="M1258" s="28"/>
      <c r="N1258" s="28"/>
      <c r="O1258" s="27"/>
    </row>
    <row r="1259" spans="1:15" hidden="1" x14ac:dyDescent="0.25">
      <c r="A1259" s="27"/>
      <c r="B1259" s="27"/>
      <c r="C1259" s="27"/>
      <c r="D1259" s="27"/>
      <c r="E1259" s="27" t="e">
        <f>VLOOKUP(D1259,Basis!F:G,2,0)</f>
        <v>#N/A</v>
      </c>
      <c r="F1259" s="27"/>
      <c r="G1259" s="27"/>
      <c r="H1259" s="27"/>
      <c r="I1259" s="27"/>
      <c r="J1259" s="28">
        <f t="shared" si="27"/>
        <v>0</v>
      </c>
      <c r="K1259" s="28"/>
      <c r="L1259" s="28"/>
      <c r="M1259" s="28"/>
      <c r="N1259" s="28"/>
      <c r="O1259" s="27"/>
    </row>
    <row r="1260" spans="1:15" hidden="1" x14ac:dyDescent="0.25">
      <c r="A1260" s="27"/>
      <c r="B1260" s="27"/>
      <c r="C1260" s="27"/>
      <c r="D1260" s="27"/>
      <c r="E1260" s="27" t="e">
        <f>VLOOKUP(D1260,Basis!F:G,2,0)</f>
        <v>#N/A</v>
      </c>
      <c r="F1260" s="27"/>
      <c r="G1260" s="27"/>
      <c r="H1260" s="27"/>
      <c r="I1260" s="27"/>
      <c r="J1260" s="28">
        <f t="shared" si="27"/>
        <v>0</v>
      </c>
      <c r="K1260" s="28"/>
      <c r="L1260" s="28"/>
      <c r="M1260" s="28"/>
      <c r="N1260" s="28"/>
      <c r="O1260" s="27"/>
    </row>
    <row r="1261" spans="1:15" hidden="1" x14ac:dyDescent="0.25">
      <c r="A1261" s="27"/>
      <c r="B1261" s="27"/>
      <c r="C1261" s="27"/>
      <c r="D1261" s="27"/>
      <c r="E1261" s="27" t="e">
        <f>VLOOKUP(D1261,Basis!F:G,2,0)</f>
        <v>#N/A</v>
      </c>
      <c r="F1261" s="27"/>
      <c r="G1261" s="27"/>
      <c r="H1261" s="27"/>
      <c r="I1261" s="27"/>
      <c r="J1261" s="28">
        <f t="shared" si="27"/>
        <v>0</v>
      </c>
      <c r="K1261" s="28"/>
      <c r="L1261" s="28"/>
      <c r="M1261" s="28"/>
      <c r="N1261" s="28"/>
      <c r="O1261" s="27"/>
    </row>
    <row r="1262" spans="1:15" hidden="1" x14ac:dyDescent="0.25">
      <c r="A1262" s="27"/>
      <c r="B1262" s="27"/>
      <c r="C1262" s="27"/>
      <c r="D1262" s="27"/>
      <c r="E1262" s="27" t="e">
        <f>VLOOKUP(D1262,Basis!F:G,2,0)</f>
        <v>#N/A</v>
      </c>
      <c r="F1262" s="27"/>
      <c r="G1262" s="27"/>
      <c r="H1262" s="27"/>
      <c r="I1262" s="27"/>
      <c r="J1262" s="28">
        <f t="shared" si="27"/>
        <v>0</v>
      </c>
      <c r="K1262" s="28"/>
      <c r="L1262" s="28"/>
      <c r="M1262" s="28"/>
      <c r="N1262" s="28"/>
      <c r="O1262" s="27"/>
    </row>
    <row r="1263" spans="1:15" hidden="1" x14ac:dyDescent="0.25">
      <c r="A1263" s="27"/>
      <c r="B1263" s="27"/>
      <c r="C1263" s="27"/>
      <c r="D1263" s="27"/>
      <c r="E1263" s="27" t="e">
        <f>VLOOKUP(D1263,Basis!F:G,2,0)</f>
        <v>#N/A</v>
      </c>
      <c r="F1263" s="27"/>
      <c r="G1263" s="27"/>
      <c r="H1263" s="27"/>
      <c r="I1263" s="27"/>
      <c r="J1263" s="28">
        <f t="shared" si="27"/>
        <v>0</v>
      </c>
      <c r="K1263" s="28"/>
      <c r="L1263" s="28"/>
      <c r="M1263" s="28"/>
      <c r="N1263" s="28"/>
      <c r="O1263" s="27"/>
    </row>
    <row r="1264" spans="1:15" hidden="1" x14ac:dyDescent="0.25">
      <c r="A1264" s="27"/>
      <c r="B1264" s="27"/>
      <c r="C1264" s="27"/>
      <c r="D1264" s="27"/>
      <c r="E1264" s="27" t="e">
        <f>VLOOKUP(D1264,Basis!F:G,2,0)</f>
        <v>#N/A</v>
      </c>
      <c r="F1264" s="27"/>
      <c r="G1264" s="27"/>
      <c r="H1264" s="27"/>
      <c r="I1264" s="27"/>
      <c r="J1264" s="28">
        <f t="shared" si="27"/>
        <v>0</v>
      </c>
      <c r="K1264" s="28"/>
      <c r="L1264" s="28"/>
      <c r="M1264" s="28"/>
      <c r="N1264" s="28"/>
      <c r="O1264" s="27"/>
    </row>
    <row r="1265" spans="1:15" hidden="1" x14ac:dyDescent="0.25">
      <c r="A1265" s="27"/>
      <c r="B1265" s="27"/>
      <c r="C1265" s="27"/>
      <c r="D1265" s="27"/>
      <c r="E1265" s="27" t="e">
        <f>VLOOKUP(D1265,Basis!F:G,2,0)</f>
        <v>#N/A</v>
      </c>
      <c r="F1265" s="27"/>
      <c r="G1265" s="27"/>
      <c r="H1265" s="27"/>
      <c r="I1265" s="27"/>
      <c r="J1265" s="28">
        <f t="shared" si="27"/>
        <v>0</v>
      </c>
      <c r="K1265" s="28"/>
      <c r="L1265" s="28"/>
      <c r="M1265" s="28"/>
      <c r="N1265" s="28"/>
      <c r="O1265" s="27"/>
    </row>
    <row r="1266" spans="1:15" hidden="1" x14ac:dyDescent="0.25">
      <c r="A1266" s="27"/>
      <c r="B1266" s="27"/>
      <c r="C1266" s="27"/>
      <c r="D1266" s="27"/>
      <c r="E1266" s="27" t="e">
        <f>VLOOKUP(D1266,Basis!F:G,2,0)</f>
        <v>#N/A</v>
      </c>
      <c r="F1266" s="27"/>
      <c r="G1266" s="27"/>
      <c r="H1266" s="27"/>
      <c r="I1266" s="27"/>
      <c r="J1266" s="28">
        <f t="shared" si="27"/>
        <v>0</v>
      </c>
      <c r="K1266" s="28"/>
      <c r="L1266" s="28"/>
      <c r="M1266" s="28"/>
      <c r="N1266" s="28"/>
      <c r="O1266" s="27"/>
    </row>
    <row r="1267" spans="1:15" hidden="1" x14ac:dyDescent="0.25">
      <c r="A1267" s="27"/>
      <c r="B1267" s="27"/>
      <c r="C1267" s="27"/>
      <c r="D1267" s="27"/>
      <c r="E1267" s="27" t="e">
        <f>VLOOKUP(D1267,Basis!F:G,2,0)</f>
        <v>#N/A</v>
      </c>
      <c r="F1267" s="27"/>
      <c r="G1267" s="27"/>
      <c r="H1267" s="27"/>
      <c r="I1267" s="27"/>
      <c r="J1267" s="28">
        <f t="shared" si="27"/>
        <v>0</v>
      </c>
      <c r="K1267" s="28"/>
      <c r="L1267" s="28"/>
      <c r="M1267" s="28"/>
      <c r="N1267" s="28"/>
      <c r="O1267" s="27"/>
    </row>
    <row r="1268" spans="1:15" hidden="1" x14ac:dyDescent="0.25">
      <c r="A1268" s="27"/>
      <c r="B1268" s="27"/>
      <c r="C1268" s="27"/>
      <c r="D1268" s="27"/>
      <c r="E1268" s="27" t="e">
        <f>VLOOKUP(D1268,Basis!F:G,2,0)</f>
        <v>#N/A</v>
      </c>
      <c r="F1268" s="27"/>
      <c r="G1268" s="27"/>
      <c r="H1268" s="27"/>
      <c r="I1268" s="27"/>
      <c r="J1268" s="28">
        <f t="shared" si="27"/>
        <v>0</v>
      </c>
      <c r="K1268" s="28"/>
      <c r="L1268" s="28"/>
      <c r="M1268" s="28"/>
      <c r="N1268" s="28"/>
      <c r="O1268" s="27"/>
    </row>
    <row r="1269" spans="1:15" hidden="1" x14ac:dyDescent="0.25">
      <c r="A1269" s="27"/>
      <c r="B1269" s="27"/>
      <c r="C1269" s="27"/>
      <c r="D1269" s="27"/>
      <c r="E1269" s="27" t="e">
        <f>VLOOKUP(D1269,Basis!F:G,2,0)</f>
        <v>#N/A</v>
      </c>
      <c r="F1269" s="27"/>
      <c r="G1269" s="27"/>
      <c r="H1269" s="27"/>
      <c r="I1269" s="27"/>
      <c r="J1269" s="28">
        <f t="shared" si="27"/>
        <v>0</v>
      </c>
      <c r="K1269" s="28"/>
      <c r="L1269" s="28"/>
      <c r="M1269" s="28"/>
      <c r="N1269" s="28"/>
      <c r="O1269" s="27"/>
    </row>
    <row r="1270" spans="1:15" hidden="1" x14ac:dyDescent="0.25">
      <c r="A1270" s="27"/>
      <c r="B1270" s="27"/>
      <c r="C1270" s="27"/>
      <c r="D1270" s="27"/>
      <c r="E1270" s="27" t="e">
        <f>VLOOKUP(D1270,Basis!F:G,2,0)</f>
        <v>#N/A</v>
      </c>
      <c r="F1270" s="27"/>
      <c r="G1270" s="27"/>
      <c r="H1270" s="27"/>
      <c r="I1270" s="27"/>
      <c r="J1270" s="28">
        <f t="shared" si="27"/>
        <v>0</v>
      </c>
      <c r="K1270" s="28"/>
      <c r="L1270" s="28"/>
      <c r="M1270" s="28"/>
      <c r="N1270" s="28"/>
      <c r="O1270" s="27"/>
    </row>
    <row r="1271" spans="1:15" hidden="1" x14ac:dyDescent="0.25">
      <c r="A1271" s="27"/>
      <c r="B1271" s="27"/>
      <c r="C1271" s="27"/>
      <c r="D1271" s="27"/>
      <c r="E1271" s="27" t="e">
        <f>VLOOKUP(D1271,Basis!F:G,2,0)</f>
        <v>#N/A</v>
      </c>
      <c r="F1271" s="27"/>
      <c r="G1271" s="27"/>
      <c r="H1271" s="27"/>
      <c r="I1271" s="27"/>
      <c r="J1271" s="28">
        <f t="shared" si="27"/>
        <v>0</v>
      </c>
      <c r="K1271" s="28"/>
      <c r="L1271" s="28"/>
      <c r="M1271" s="28"/>
      <c r="N1271" s="28"/>
      <c r="O1271" s="27"/>
    </row>
    <row r="1272" spans="1:15" hidden="1" x14ac:dyDescent="0.25">
      <c r="A1272" s="27"/>
      <c r="B1272" s="27"/>
      <c r="C1272" s="27"/>
      <c r="D1272" s="27"/>
      <c r="E1272" s="27" t="e">
        <f>VLOOKUP(D1272,Basis!F:G,2,0)</f>
        <v>#N/A</v>
      </c>
      <c r="F1272" s="27"/>
      <c r="G1272" s="27"/>
      <c r="H1272" s="27"/>
      <c r="I1272" s="27"/>
      <c r="J1272" s="28">
        <f t="shared" si="27"/>
        <v>0</v>
      </c>
      <c r="K1272" s="28"/>
      <c r="L1272" s="28"/>
      <c r="M1272" s="28"/>
      <c r="N1272" s="28"/>
      <c r="O1272" s="27"/>
    </row>
    <row r="1273" spans="1:15" hidden="1" x14ac:dyDescent="0.25">
      <c r="A1273" s="27"/>
      <c r="B1273" s="27"/>
      <c r="C1273" s="27"/>
      <c r="D1273" s="27"/>
      <c r="E1273" s="27" t="e">
        <f>VLOOKUP(D1273,Basis!F:G,2,0)</f>
        <v>#N/A</v>
      </c>
      <c r="F1273" s="27"/>
      <c r="G1273" s="27"/>
      <c r="H1273" s="27"/>
      <c r="I1273" s="27"/>
      <c r="J1273" s="28">
        <f t="shared" si="27"/>
        <v>0</v>
      </c>
      <c r="K1273" s="28"/>
      <c r="L1273" s="28"/>
      <c r="M1273" s="28"/>
      <c r="N1273" s="28"/>
      <c r="O1273" s="27"/>
    </row>
    <row r="1274" spans="1:15" hidden="1" x14ac:dyDescent="0.25">
      <c r="A1274" s="27"/>
      <c r="B1274" s="27"/>
      <c r="C1274" s="27"/>
      <c r="D1274" s="27"/>
      <c r="E1274" s="27" t="e">
        <f>VLOOKUP(D1274,Basis!F:G,2,0)</f>
        <v>#N/A</v>
      </c>
      <c r="F1274" s="27"/>
      <c r="G1274" s="27"/>
      <c r="H1274" s="27"/>
      <c r="I1274" s="27"/>
      <c r="J1274" s="28">
        <f t="shared" si="27"/>
        <v>0</v>
      </c>
      <c r="K1274" s="28"/>
      <c r="L1274" s="28"/>
      <c r="M1274" s="28"/>
      <c r="N1274" s="28"/>
      <c r="O1274" s="27"/>
    </row>
    <row r="1275" spans="1:15" hidden="1" x14ac:dyDescent="0.25">
      <c r="A1275" s="27"/>
      <c r="B1275" s="27"/>
      <c r="C1275" s="27"/>
      <c r="D1275" s="27"/>
      <c r="E1275" s="27" t="e">
        <f>VLOOKUP(D1275,Basis!F:G,2,0)</f>
        <v>#N/A</v>
      </c>
      <c r="F1275" s="27"/>
      <c r="G1275" s="27"/>
      <c r="H1275" s="27"/>
      <c r="I1275" s="27"/>
      <c r="J1275" s="28">
        <f t="shared" si="27"/>
        <v>0</v>
      </c>
      <c r="K1275" s="28"/>
      <c r="L1275" s="28"/>
      <c r="M1275" s="28"/>
      <c r="N1275" s="28"/>
      <c r="O1275" s="27"/>
    </row>
    <row r="1276" spans="1:15" hidden="1" x14ac:dyDescent="0.25">
      <c r="A1276" s="27"/>
      <c r="B1276" s="27"/>
      <c r="C1276" s="27"/>
      <c r="D1276" s="27"/>
      <c r="E1276" s="27" t="e">
        <f>VLOOKUP(D1276,Basis!F:G,2,0)</f>
        <v>#N/A</v>
      </c>
      <c r="F1276" s="27"/>
      <c r="G1276" s="27"/>
      <c r="H1276" s="27"/>
      <c r="I1276" s="27"/>
      <c r="J1276" s="28">
        <f t="shared" si="27"/>
        <v>0</v>
      </c>
      <c r="K1276" s="28"/>
      <c r="L1276" s="28"/>
      <c r="M1276" s="28"/>
      <c r="N1276" s="28"/>
      <c r="O1276" s="27"/>
    </row>
    <row r="1277" spans="1:15" hidden="1" x14ac:dyDescent="0.25">
      <c r="A1277" s="27"/>
      <c r="B1277" s="27"/>
      <c r="C1277" s="27"/>
      <c r="D1277" s="27"/>
      <c r="E1277" s="27" t="e">
        <f>VLOOKUP(D1277,Basis!F:G,2,0)</f>
        <v>#N/A</v>
      </c>
      <c r="F1277" s="27"/>
      <c r="G1277" s="27"/>
      <c r="H1277" s="27"/>
      <c r="I1277" s="27"/>
      <c r="J1277" s="28">
        <f t="shared" si="27"/>
        <v>0</v>
      </c>
      <c r="K1277" s="28"/>
      <c r="L1277" s="28"/>
      <c r="M1277" s="28"/>
      <c r="N1277" s="28"/>
      <c r="O1277" s="27"/>
    </row>
    <row r="1278" spans="1:15" hidden="1" x14ac:dyDescent="0.25">
      <c r="A1278" s="27"/>
      <c r="B1278" s="27"/>
      <c r="C1278" s="27"/>
      <c r="D1278" s="27"/>
      <c r="E1278" s="27" t="e">
        <f>VLOOKUP(D1278,Basis!F:G,2,0)</f>
        <v>#N/A</v>
      </c>
      <c r="F1278" s="27"/>
      <c r="G1278" s="27"/>
      <c r="H1278" s="27"/>
      <c r="I1278" s="27"/>
      <c r="J1278" s="28">
        <f t="shared" si="27"/>
        <v>0</v>
      </c>
      <c r="K1278" s="28"/>
      <c r="L1278" s="28"/>
      <c r="M1278" s="28"/>
      <c r="N1278" s="28"/>
      <c r="O1278" s="27"/>
    </row>
    <row r="1279" spans="1:15" hidden="1" x14ac:dyDescent="0.25">
      <c r="A1279" s="27"/>
      <c r="B1279" s="27"/>
      <c r="C1279" s="27"/>
      <c r="D1279" s="27"/>
      <c r="E1279" s="27" t="e">
        <f>VLOOKUP(D1279,Basis!F:G,2,0)</f>
        <v>#N/A</v>
      </c>
      <c r="F1279" s="27"/>
      <c r="G1279" s="27"/>
      <c r="H1279" s="27"/>
      <c r="I1279" s="27"/>
      <c r="J1279" s="28">
        <f t="shared" si="27"/>
        <v>0</v>
      </c>
      <c r="K1279" s="28"/>
      <c r="L1279" s="28"/>
      <c r="M1279" s="28"/>
      <c r="N1279" s="28"/>
      <c r="O1279" s="27"/>
    </row>
    <row r="1280" spans="1:15" hidden="1" x14ac:dyDescent="0.25">
      <c r="A1280" s="27"/>
      <c r="B1280" s="27"/>
      <c r="C1280" s="27"/>
      <c r="D1280" s="27"/>
      <c r="E1280" s="27" t="e">
        <f>VLOOKUP(D1280,Basis!F:G,2,0)</f>
        <v>#N/A</v>
      </c>
      <c r="F1280" s="27"/>
      <c r="G1280" s="27"/>
      <c r="H1280" s="27"/>
      <c r="I1280" s="27"/>
      <c r="J1280" s="28">
        <f t="shared" si="27"/>
        <v>0</v>
      </c>
      <c r="K1280" s="28"/>
      <c r="L1280" s="28"/>
      <c r="M1280" s="28"/>
      <c r="N1280" s="28"/>
      <c r="O1280" s="27"/>
    </row>
    <row r="1281" spans="1:15" hidden="1" x14ac:dyDescent="0.25">
      <c r="A1281" s="27"/>
      <c r="B1281" s="27"/>
      <c r="C1281" s="27"/>
      <c r="D1281" s="27"/>
      <c r="E1281" s="27" t="e">
        <f>VLOOKUP(D1281,Basis!F:G,2,0)</f>
        <v>#N/A</v>
      </c>
      <c r="F1281" s="27"/>
      <c r="G1281" s="27"/>
      <c r="H1281" s="27"/>
      <c r="I1281" s="27"/>
      <c r="J1281" s="28">
        <f t="shared" si="27"/>
        <v>0</v>
      </c>
      <c r="K1281" s="28"/>
      <c r="L1281" s="28"/>
      <c r="M1281" s="28"/>
      <c r="N1281" s="28"/>
      <c r="O1281" s="27"/>
    </row>
    <row r="1282" spans="1:15" hidden="1" x14ac:dyDescent="0.25">
      <c r="A1282" s="27"/>
      <c r="B1282" s="27"/>
      <c r="C1282" s="27"/>
      <c r="D1282" s="27"/>
      <c r="E1282" s="27" t="e">
        <f>VLOOKUP(D1282,Basis!F:G,2,0)</f>
        <v>#N/A</v>
      </c>
      <c r="F1282" s="27"/>
      <c r="G1282" s="27"/>
      <c r="H1282" s="27"/>
      <c r="I1282" s="27"/>
      <c r="J1282" s="28">
        <f t="shared" si="27"/>
        <v>0</v>
      </c>
      <c r="K1282" s="28"/>
      <c r="L1282" s="28"/>
      <c r="M1282" s="28"/>
      <c r="N1282" s="28"/>
      <c r="O1282" s="27"/>
    </row>
    <row r="1283" spans="1:15" hidden="1" x14ac:dyDescent="0.25">
      <c r="A1283" s="27"/>
      <c r="B1283" s="27"/>
      <c r="C1283" s="27"/>
      <c r="D1283" s="27"/>
      <c r="E1283" s="27" t="e">
        <f>VLOOKUP(D1283,Basis!F:G,2,0)</f>
        <v>#N/A</v>
      </c>
      <c r="F1283" s="27"/>
      <c r="G1283" s="27"/>
      <c r="H1283" s="27"/>
      <c r="I1283" s="27"/>
      <c r="J1283" s="28">
        <f t="shared" si="27"/>
        <v>0</v>
      </c>
      <c r="K1283" s="28"/>
      <c r="L1283" s="28"/>
      <c r="M1283" s="28"/>
      <c r="N1283" s="28"/>
      <c r="O1283" s="27"/>
    </row>
    <row r="1284" spans="1:15" hidden="1" x14ac:dyDescent="0.25">
      <c r="A1284" s="27"/>
      <c r="B1284" s="27"/>
      <c r="C1284" s="27"/>
      <c r="D1284" s="27"/>
      <c r="E1284" s="27" t="e">
        <f>VLOOKUP(D1284,Basis!F:G,2,0)</f>
        <v>#N/A</v>
      </c>
      <c r="F1284" s="27"/>
      <c r="G1284" s="27"/>
      <c r="H1284" s="27"/>
      <c r="I1284" s="27"/>
      <c r="J1284" s="28">
        <f t="shared" si="27"/>
        <v>0</v>
      </c>
      <c r="K1284" s="28"/>
      <c r="L1284" s="28"/>
      <c r="M1284" s="28"/>
      <c r="N1284" s="28"/>
      <c r="O1284" s="27"/>
    </row>
    <row r="1285" spans="1:15" hidden="1" x14ac:dyDescent="0.25">
      <c r="A1285" s="27"/>
      <c r="B1285" s="27"/>
      <c r="C1285" s="27"/>
      <c r="D1285" s="27"/>
      <c r="E1285" s="27" t="e">
        <f>VLOOKUP(D1285,Basis!F:G,2,0)</f>
        <v>#N/A</v>
      </c>
      <c r="F1285" s="27"/>
      <c r="G1285" s="27"/>
      <c r="H1285" s="27"/>
      <c r="I1285" s="27"/>
      <c r="J1285" s="28">
        <f t="shared" si="27"/>
        <v>0</v>
      </c>
      <c r="K1285" s="28"/>
      <c r="L1285" s="28"/>
      <c r="M1285" s="28"/>
      <c r="N1285" s="28"/>
      <c r="O1285" s="27"/>
    </row>
    <row r="1286" spans="1:15" hidden="1" x14ac:dyDescent="0.25">
      <c r="A1286" s="27"/>
      <c r="B1286" s="27"/>
      <c r="C1286" s="27"/>
      <c r="D1286" s="27"/>
      <c r="E1286" s="27" t="e">
        <f>VLOOKUP(D1286,Basis!F:G,2,0)</f>
        <v>#N/A</v>
      </c>
      <c r="F1286" s="27"/>
      <c r="G1286" s="27"/>
      <c r="H1286" s="27"/>
      <c r="I1286" s="27"/>
      <c r="J1286" s="28">
        <f t="shared" si="27"/>
        <v>0</v>
      </c>
      <c r="K1286" s="28"/>
      <c r="L1286" s="28"/>
      <c r="M1286" s="28"/>
      <c r="N1286" s="28"/>
      <c r="O1286" s="27"/>
    </row>
    <row r="1287" spans="1:15" hidden="1" x14ac:dyDescent="0.25">
      <c r="A1287" s="27"/>
      <c r="B1287" s="27"/>
      <c r="C1287" s="27"/>
      <c r="D1287" s="27"/>
      <c r="E1287" s="27" t="e">
        <f>VLOOKUP(D1287,Basis!F:G,2,0)</f>
        <v>#N/A</v>
      </c>
      <c r="F1287" s="27"/>
      <c r="G1287" s="27"/>
      <c r="H1287" s="27"/>
      <c r="I1287" s="27"/>
      <c r="J1287" s="28">
        <f t="shared" si="27"/>
        <v>0</v>
      </c>
      <c r="K1287" s="28"/>
      <c r="L1287" s="28"/>
      <c r="M1287" s="28"/>
      <c r="N1287" s="28"/>
      <c r="O1287" s="27"/>
    </row>
    <row r="1288" spans="1:15" hidden="1" x14ac:dyDescent="0.25">
      <c r="A1288" s="27"/>
      <c r="B1288" s="27"/>
      <c r="C1288" s="27"/>
      <c r="D1288" s="27"/>
      <c r="E1288" s="27" t="e">
        <f>VLOOKUP(D1288,Basis!F:G,2,0)</f>
        <v>#N/A</v>
      </c>
      <c r="F1288" s="27"/>
      <c r="G1288" s="27"/>
      <c r="H1288" s="27"/>
      <c r="I1288" s="27"/>
      <c r="J1288" s="28">
        <f t="shared" si="27"/>
        <v>0</v>
      </c>
      <c r="K1288" s="28"/>
      <c r="L1288" s="28"/>
      <c r="M1288" s="28"/>
      <c r="N1288" s="28"/>
      <c r="O1288" s="27"/>
    </row>
    <row r="1289" spans="1:15" hidden="1" x14ac:dyDescent="0.25">
      <c r="A1289" s="27"/>
      <c r="B1289" s="27"/>
      <c r="C1289" s="27"/>
      <c r="D1289" s="27"/>
      <c r="E1289" s="27" t="e">
        <f>VLOOKUP(D1289,Basis!F:G,2,0)</f>
        <v>#N/A</v>
      </c>
      <c r="F1289" s="27"/>
      <c r="G1289" s="27"/>
      <c r="H1289" s="27"/>
      <c r="I1289" s="27"/>
      <c r="J1289" s="28">
        <f t="shared" si="27"/>
        <v>0</v>
      </c>
      <c r="K1289" s="28"/>
      <c r="L1289" s="28"/>
      <c r="M1289" s="28"/>
      <c r="N1289" s="28"/>
      <c r="O1289" s="27"/>
    </row>
    <row r="1290" spans="1:15" hidden="1" x14ac:dyDescent="0.25">
      <c r="A1290" s="27"/>
      <c r="B1290" s="27"/>
      <c r="C1290" s="27"/>
      <c r="D1290" s="27"/>
      <c r="E1290" s="27" t="e">
        <f>VLOOKUP(D1290,Basis!F:G,2,0)</f>
        <v>#N/A</v>
      </c>
      <c r="F1290" s="27"/>
      <c r="G1290" s="27"/>
      <c r="H1290" s="27"/>
      <c r="I1290" s="27"/>
      <c r="J1290" s="28">
        <f t="shared" si="27"/>
        <v>0</v>
      </c>
      <c r="K1290" s="28"/>
      <c r="L1290" s="28"/>
      <c r="M1290" s="28"/>
      <c r="N1290" s="28"/>
      <c r="O1290" s="27"/>
    </row>
    <row r="1291" spans="1:15" hidden="1" x14ac:dyDescent="0.25">
      <c r="A1291" s="27"/>
      <c r="B1291" s="27"/>
      <c r="C1291" s="27"/>
      <c r="D1291" s="27"/>
      <c r="E1291" s="27" t="e">
        <f>VLOOKUP(D1291,Basis!F:G,2,0)</f>
        <v>#N/A</v>
      </c>
      <c r="F1291" s="27"/>
      <c r="G1291" s="27"/>
      <c r="H1291" s="27"/>
      <c r="I1291" s="27"/>
      <c r="J1291" s="28">
        <f t="shared" si="27"/>
        <v>0</v>
      </c>
      <c r="K1291" s="28"/>
      <c r="L1291" s="28"/>
      <c r="M1291" s="28"/>
      <c r="N1291" s="28"/>
      <c r="O1291" s="27"/>
    </row>
    <row r="1292" spans="1:15" hidden="1" x14ac:dyDescent="0.25">
      <c r="A1292" s="27"/>
      <c r="B1292" s="27"/>
      <c r="C1292" s="27"/>
      <c r="D1292" s="27"/>
      <c r="E1292" s="27" t="e">
        <f>VLOOKUP(D1292,Basis!F:G,2,0)</f>
        <v>#N/A</v>
      </c>
      <c r="F1292" s="27"/>
      <c r="G1292" s="27"/>
      <c r="H1292" s="27"/>
      <c r="I1292" s="27"/>
      <c r="J1292" s="28">
        <f t="shared" si="27"/>
        <v>0</v>
      </c>
      <c r="K1292" s="28"/>
      <c r="L1292" s="28"/>
      <c r="M1292" s="28"/>
      <c r="N1292" s="28"/>
      <c r="O1292" s="27"/>
    </row>
    <row r="1293" spans="1:15" hidden="1" x14ac:dyDescent="0.25">
      <c r="A1293" s="27"/>
      <c r="B1293" s="27"/>
      <c r="C1293" s="27"/>
      <c r="D1293" s="27"/>
      <c r="E1293" s="27" t="e">
        <f>VLOOKUP(D1293,Basis!F:G,2,0)</f>
        <v>#N/A</v>
      </c>
      <c r="F1293" s="27"/>
      <c r="G1293" s="27"/>
      <c r="H1293" s="27"/>
      <c r="I1293" s="27"/>
      <c r="J1293" s="28">
        <f t="shared" ref="J1293:J1356" si="28">H1293-I1293</f>
        <v>0</v>
      </c>
      <c r="K1293" s="28"/>
      <c r="L1293" s="28"/>
      <c r="M1293" s="28"/>
      <c r="N1293" s="28"/>
      <c r="O1293" s="27"/>
    </row>
    <row r="1294" spans="1:15" hidden="1" x14ac:dyDescent="0.25">
      <c r="A1294" s="27"/>
      <c r="B1294" s="27"/>
      <c r="C1294" s="27"/>
      <c r="D1294" s="27"/>
      <c r="E1294" s="27" t="e">
        <f>VLOOKUP(D1294,Basis!F:G,2,0)</f>
        <v>#N/A</v>
      </c>
      <c r="F1294" s="27"/>
      <c r="G1294" s="27"/>
      <c r="H1294" s="27"/>
      <c r="I1294" s="27"/>
      <c r="J1294" s="28">
        <f t="shared" si="28"/>
        <v>0</v>
      </c>
      <c r="K1294" s="28"/>
      <c r="L1294" s="28"/>
      <c r="M1294" s="28"/>
      <c r="N1294" s="28"/>
      <c r="O1294" s="27"/>
    </row>
    <row r="1295" spans="1:15" hidden="1" x14ac:dyDescent="0.25">
      <c r="A1295" s="27"/>
      <c r="B1295" s="27"/>
      <c r="C1295" s="27"/>
      <c r="D1295" s="27"/>
      <c r="E1295" s="27" t="e">
        <f>VLOOKUP(D1295,Basis!F:G,2,0)</f>
        <v>#N/A</v>
      </c>
      <c r="F1295" s="27"/>
      <c r="G1295" s="27"/>
      <c r="H1295" s="27"/>
      <c r="I1295" s="27"/>
      <c r="J1295" s="28">
        <f t="shared" si="28"/>
        <v>0</v>
      </c>
      <c r="K1295" s="28"/>
      <c r="L1295" s="28"/>
      <c r="M1295" s="28"/>
      <c r="N1295" s="28"/>
      <c r="O1295" s="27"/>
    </row>
    <row r="1296" spans="1:15" hidden="1" x14ac:dyDescent="0.25">
      <c r="A1296" s="27"/>
      <c r="B1296" s="27"/>
      <c r="C1296" s="27"/>
      <c r="D1296" s="27"/>
      <c r="E1296" s="27" t="e">
        <f>VLOOKUP(D1296,Basis!F:G,2,0)</f>
        <v>#N/A</v>
      </c>
      <c r="F1296" s="27"/>
      <c r="G1296" s="27"/>
      <c r="H1296" s="27"/>
      <c r="I1296" s="27"/>
      <c r="J1296" s="28">
        <f t="shared" si="28"/>
        <v>0</v>
      </c>
      <c r="K1296" s="28"/>
      <c r="L1296" s="28"/>
      <c r="M1296" s="28"/>
      <c r="N1296" s="28"/>
      <c r="O1296" s="27"/>
    </row>
    <row r="1297" spans="1:15" hidden="1" x14ac:dyDescent="0.25">
      <c r="A1297" s="27"/>
      <c r="B1297" s="27"/>
      <c r="C1297" s="27"/>
      <c r="D1297" s="27"/>
      <c r="E1297" s="27" t="e">
        <f>VLOOKUP(D1297,Basis!F:G,2,0)</f>
        <v>#N/A</v>
      </c>
      <c r="F1297" s="27"/>
      <c r="G1297" s="27"/>
      <c r="H1297" s="27"/>
      <c r="I1297" s="27"/>
      <c r="J1297" s="28">
        <f t="shared" si="28"/>
        <v>0</v>
      </c>
      <c r="K1297" s="28"/>
      <c r="L1297" s="28"/>
      <c r="M1297" s="28"/>
      <c r="N1297" s="28"/>
      <c r="O1297" s="27"/>
    </row>
    <row r="1298" spans="1:15" hidden="1" x14ac:dyDescent="0.25">
      <c r="A1298" s="27"/>
      <c r="B1298" s="27"/>
      <c r="C1298" s="27"/>
      <c r="D1298" s="27"/>
      <c r="E1298" s="27" t="e">
        <f>VLOOKUP(D1298,Basis!F:G,2,0)</f>
        <v>#N/A</v>
      </c>
      <c r="F1298" s="27"/>
      <c r="G1298" s="27"/>
      <c r="H1298" s="27"/>
      <c r="I1298" s="27"/>
      <c r="J1298" s="28">
        <f t="shared" si="28"/>
        <v>0</v>
      </c>
      <c r="K1298" s="28"/>
      <c r="L1298" s="28"/>
      <c r="M1298" s="28"/>
      <c r="N1298" s="28"/>
      <c r="O1298" s="27"/>
    </row>
    <row r="1299" spans="1:15" hidden="1" x14ac:dyDescent="0.25">
      <c r="A1299" s="27"/>
      <c r="B1299" s="27"/>
      <c r="C1299" s="27"/>
      <c r="D1299" s="27"/>
      <c r="E1299" s="27" t="e">
        <f>VLOOKUP(D1299,Basis!F:G,2,0)</f>
        <v>#N/A</v>
      </c>
      <c r="F1299" s="27"/>
      <c r="G1299" s="27"/>
      <c r="H1299" s="27"/>
      <c r="I1299" s="27"/>
      <c r="J1299" s="28">
        <f t="shared" si="28"/>
        <v>0</v>
      </c>
      <c r="K1299" s="28"/>
      <c r="L1299" s="28"/>
      <c r="M1299" s="28"/>
      <c r="N1299" s="28"/>
      <c r="O1299" s="27"/>
    </row>
    <row r="1300" spans="1:15" hidden="1" x14ac:dyDescent="0.25">
      <c r="A1300" s="27"/>
      <c r="B1300" s="27"/>
      <c r="C1300" s="27"/>
      <c r="D1300" s="27"/>
      <c r="E1300" s="27" t="e">
        <f>VLOOKUP(D1300,Basis!F:G,2,0)</f>
        <v>#N/A</v>
      </c>
      <c r="F1300" s="27"/>
      <c r="G1300" s="27"/>
      <c r="H1300" s="27"/>
      <c r="I1300" s="27"/>
      <c r="J1300" s="28">
        <f t="shared" si="28"/>
        <v>0</v>
      </c>
      <c r="K1300" s="28"/>
      <c r="L1300" s="28"/>
      <c r="M1300" s="28"/>
      <c r="N1300" s="28"/>
      <c r="O1300" s="27"/>
    </row>
    <row r="1301" spans="1:15" hidden="1" x14ac:dyDescent="0.25">
      <c r="A1301" s="27"/>
      <c r="B1301" s="27"/>
      <c r="C1301" s="27"/>
      <c r="D1301" s="27"/>
      <c r="E1301" s="27" t="e">
        <f>VLOOKUP(D1301,Basis!F:G,2,0)</f>
        <v>#N/A</v>
      </c>
      <c r="F1301" s="27"/>
      <c r="G1301" s="27"/>
      <c r="H1301" s="27"/>
      <c r="I1301" s="27"/>
      <c r="J1301" s="28">
        <f t="shared" si="28"/>
        <v>0</v>
      </c>
      <c r="K1301" s="28"/>
      <c r="L1301" s="28"/>
      <c r="M1301" s="28"/>
      <c r="N1301" s="28"/>
      <c r="O1301" s="27"/>
    </row>
    <row r="1302" spans="1:15" hidden="1" x14ac:dyDescent="0.25">
      <c r="A1302" s="27"/>
      <c r="B1302" s="27"/>
      <c r="C1302" s="27"/>
      <c r="D1302" s="27"/>
      <c r="E1302" s="27" t="e">
        <f>VLOOKUP(D1302,Basis!F:G,2,0)</f>
        <v>#N/A</v>
      </c>
      <c r="F1302" s="27"/>
      <c r="G1302" s="27"/>
      <c r="H1302" s="27"/>
      <c r="I1302" s="27"/>
      <c r="J1302" s="28">
        <f t="shared" si="28"/>
        <v>0</v>
      </c>
      <c r="K1302" s="28"/>
      <c r="L1302" s="28"/>
      <c r="M1302" s="28"/>
      <c r="N1302" s="28"/>
      <c r="O1302" s="27"/>
    </row>
    <row r="1303" spans="1:15" hidden="1" x14ac:dyDescent="0.25">
      <c r="A1303" s="27"/>
      <c r="B1303" s="27"/>
      <c r="C1303" s="27"/>
      <c r="D1303" s="27"/>
      <c r="E1303" s="27" t="e">
        <f>VLOOKUP(D1303,Basis!F:G,2,0)</f>
        <v>#N/A</v>
      </c>
      <c r="F1303" s="27"/>
      <c r="G1303" s="27"/>
      <c r="H1303" s="27"/>
      <c r="I1303" s="27"/>
      <c r="J1303" s="28">
        <f t="shared" si="28"/>
        <v>0</v>
      </c>
      <c r="K1303" s="28"/>
      <c r="L1303" s="28"/>
      <c r="M1303" s="28"/>
      <c r="N1303" s="28"/>
      <c r="O1303" s="27"/>
    </row>
    <row r="1304" spans="1:15" hidden="1" x14ac:dyDescent="0.25">
      <c r="A1304" s="27"/>
      <c r="B1304" s="27"/>
      <c r="C1304" s="27"/>
      <c r="D1304" s="27"/>
      <c r="E1304" s="27" t="e">
        <f>VLOOKUP(D1304,Basis!F:G,2,0)</f>
        <v>#N/A</v>
      </c>
      <c r="F1304" s="27"/>
      <c r="G1304" s="27"/>
      <c r="H1304" s="27"/>
      <c r="I1304" s="27"/>
      <c r="J1304" s="28">
        <f t="shared" si="28"/>
        <v>0</v>
      </c>
      <c r="K1304" s="28"/>
      <c r="L1304" s="28"/>
      <c r="M1304" s="28"/>
      <c r="N1304" s="28"/>
      <c r="O1304" s="27"/>
    </row>
    <row r="1305" spans="1:15" hidden="1" x14ac:dyDescent="0.25">
      <c r="A1305" s="27"/>
      <c r="B1305" s="27"/>
      <c r="C1305" s="27"/>
      <c r="D1305" s="27"/>
      <c r="E1305" s="27" t="e">
        <f>VLOOKUP(D1305,Basis!F:G,2,0)</f>
        <v>#N/A</v>
      </c>
      <c r="F1305" s="27"/>
      <c r="G1305" s="27"/>
      <c r="H1305" s="27"/>
      <c r="I1305" s="27"/>
      <c r="J1305" s="28">
        <f t="shared" si="28"/>
        <v>0</v>
      </c>
      <c r="K1305" s="28"/>
      <c r="L1305" s="28"/>
      <c r="M1305" s="28"/>
      <c r="N1305" s="28"/>
      <c r="O1305" s="27"/>
    </row>
    <row r="1306" spans="1:15" hidden="1" x14ac:dyDescent="0.25">
      <c r="A1306" s="27"/>
      <c r="B1306" s="27"/>
      <c r="C1306" s="27"/>
      <c r="D1306" s="27"/>
      <c r="E1306" s="27" t="e">
        <f>VLOOKUP(D1306,Basis!F:G,2,0)</f>
        <v>#N/A</v>
      </c>
      <c r="F1306" s="27"/>
      <c r="G1306" s="27"/>
      <c r="H1306" s="27"/>
      <c r="I1306" s="27"/>
      <c r="J1306" s="28">
        <f t="shared" si="28"/>
        <v>0</v>
      </c>
      <c r="K1306" s="28"/>
      <c r="L1306" s="28"/>
      <c r="M1306" s="28"/>
      <c r="N1306" s="28"/>
      <c r="O1306" s="27"/>
    </row>
    <row r="1307" spans="1:15" hidden="1" x14ac:dyDescent="0.25">
      <c r="A1307" s="27"/>
      <c r="B1307" s="27"/>
      <c r="C1307" s="27"/>
      <c r="D1307" s="27"/>
      <c r="E1307" s="27" t="e">
        <f>VLOOKUP(D1307,Basis!F:G,2,0)</f>
        <v>#N/A</v>
      </c>
      <c r="F1307" s="27"/>
      <c r="G1307" s="27"/>
      <c r="H1307" s="27"/>
      <c r="I1307" s="27"/>
      <c r="J1307" s="28">
        <f t="shared" si="28"/>
        <v>0</v>
      </c>
      <c r="K1307" s="28"/>
      <c r="L1307" s="28"/>
      <c r="M1307" s="28"/>
      <c r="N1307" s="28"/>
      <c r="O1307" s="27"/>
    </row>
    <row r="1308" spans="1:15" hidden="1" x14ac:dyDescent="0.25">
      <c r="A1308" s="27"/>
      <c r="B1308" s="27"/>
      <c r="C1308" s="27"/>
      <c r="D1308" s="27"/>
      <c r="E1308" s="27" t="e">
        <f>VLOOKUP(D1308,Basis!F:G,2,0)</f>
        <v>#N/A</v>
      </c>
      <c r="F1308" s="27"/>
      <c r="G1308" s="27"/>
      <c r="H1308" s="27"/>
      <c r="I1308" s="27"/>
      <c r="J1308" s="28">
        <f t="shared" si="28"/>
        <v>0</v>
      </c>
      <c r="K1308" s="28"/>
      <c r="L1308" s="28"/>
      <c r="M1308" s="28"/>
      <c r="N1308" s="28"/>
      <c r="O1308" s="27"/>
    </row>
    <row r="1309" spans="1:15" hidden="1" x14ac:dyDescent="0.25">
      <c r="A1309" s="27"/>
      <c r="B1309" s="27"/>
      <c r="C1309" s="27"/>
      <c r="D1309" s="27"/>
      <c r="E1309" s="27" t="e">
        <f>VLOOKUP(D1309,Basis!F:G,2,0)</f>
        <v>#N/A</v>
      </c>
      <c r="F1309" s="27"/>
      <c r="G1309" s="27"/>
      <c r="H1309" s="27"/>
      <c r="I1309" s="27"/>
      <c r="J1309" s="28">
        <f t="shared" si="28"/>
        <v>0</v>
      </c>
      <c r="K1309" s="28"/>
      <c r="L1309" s="28"/>
      <c r="M1309" s="28"/>
      <c r="N1309" s="28"/>
      <c r="O1309" s="27"/>
    </row>
    <row r="1310" spans="1:15" hidden="1" x14ac:dyDescent="0.25">
      <c r="A1310" s="27"/>
      <c r="B1310" s="27"/>
      <c r="C1310" s="27"/>
      <c r="D1310" s="27"/>
      <c r="E1310" s="27" t="e">
        <f>VLOOKUP(D1310,Basis!F:G,2,0)</f>
        <v>#N/A</v>
      </c>
      <c r="F1310" s="27"/>
      <c r="G1310" s="27"/>
      <c r="H1310" s="27"/>
      <c r="I1310" s="27"/>
      <c r="J1310" s="28">
        <f t="shared" si="28"/>
        <v>0</v>
      </c>
      <c r="K1310" s="28"/>
      <c r="L1310" s="28"/>
      <c r="M1310" s="28"/>
      <c r="N1310" s="28"/>
      <c r="O1310" s="27"/>
    </row>
    <row r="1311" spans="1:15" hidden="1" x14ac:dyDescent="0.25">
      <c r="A1311" s="27"/>
      <c r="B1311" s="27"/>
      <c r="C1311" s="27"/>
      <c r="D1311" s="27"/>
      <c r="E1311" s="27" t="e">
        <f>VLOOKUP(D1311,Basis!F:G,2,0)</f>
        <v>#N/A</v>
      </c>
      <c r="F1311" s="27"/>
      <c r="G1311" s="27"/>
      <c r="H1311" s="27"/>
      <c r="I1311" s="27"/>
      <c r="J1311" s="28">
        <f t="shared" si="28"/>
        <v>0</v>
      </c>
      <c r="K1311" s="28"/>
      <c r="L1311" s="28"/>
      <c r="M1311" s="28"/>
      <c r="N1311" s="28"/>
      <c r="O1311" s="27"/>
    </row>
    <row r="1312" spans="1:15" hidden="1" x14ac:dyDescent="0.25">
      <c r="A1312" s="27"/>
      <c r="B1312" s="27"/>
      <c r="C1312" s="27"/>
      <c r="D1312" s="27"/>
      <c r="E1312" s="27" t="e">
        <f>VLOOKUP(D1312,Basis!F:G,2,0)</f>
        <v>#N/A</v>
      </c>
      <c r="F1312" s="27"/>
      <c r="G1312" s="27"/>
      <c r="H1312" s="27"/>
      <c r="I1312" s="27"/>
      <c r="J1312" s="28">
        <f t="shared" si="28"/>
        <v>0</v>
      </c>
      <c r="K1312" s="28"/>
      <c r="L1312" s="28"/>
      <c r="M1312" s="28"/>
      <c r="N1312" s="28"/>
      <c r="O1312" s="27"/>
    </row>
    <row r="1313" spans="1:15" hidden="1" x14ac:dyDescent="0.25">
      <c r="A1313" s="27"/>
      <c r="B1313" s="27"/>
      <c r="C1313" s="27"/>
      <c r="D1313" s="27"/>
      <c r="E1313" s="27" t="e">
        <f>VLOOKUP(D1313,Basis!F:G,2,0)</f>
        <v>#N/A</v>
      </c>
      <c r="F1313" s="27"/>
      <c r="G1313" s="27"/>
      <c r="H1313" s="27"/>
      <c r="I1313" s="27"/>
      <c r="J1313" s="28">
        <f t="shared" si="28"/>
        <v>0</v>
      </c>
      <c r="K1313" s="28"/>
      <c r="L1313" s="28"/>
      <c r="M1313" s="28"/>
      <c r="N1313" s="28"/>
      <c r="O1313" s="27"/>
    </row>
    <row r="1314" spans="1:15" hidden="1" x14ac:dyDescent="0.25">
      <c r="A1314" s="27"/>
      <c r="B1314" s="27"/>
      <c r="C1314" s="27"/>
      <c r="D1314" s="27"/>
      <c r="E1314" s="27" t="e">
        <f>VLOOKUP(D1314,Basis!F:G,2,0)</f>
        <v>#N/A</v>
      </c>
      <c r="F1314" s="27"/>
      <c r="G1314" s="27"/>
      <c r="H1314" s="27"/>
      <c r="I1314" s="27"/>
      <c r="J1314" s="28">
        <f t="shared" si="28"/>
        <v>0</v>
      </c>
      <c r="K1314" s="28"/>
      <c r="L1314" s="28"/>
      <c r="M1314" s="28"/>
      <c r="N1314" s="28"/>
      <c r="O1314" s="27"/>
    </row>
    <row r="1315" spans="1:15" hidden="1" x14ac:dyDescent="0.25">
      <c r="A1315" s="27"/>
      <c r="B1315" s="27"/>
      <c r="C1315" s="27"/>
      <c r="D1315" s="27"/>
      <c r="E1315" s="27" t="e">
        <f>VLOOKUP(D1315,Basis!F:G,2,0)</f>
        <v>#N/A</v>
      </c>
      <c r="F1315" s="27"/>
      <c r="G1315" s="27"/>
      <c r="H1315" s="27"/>
      <c r="I1315" s="27"/>
      <c r="J1315" s="28">
        <f t="shared" si="28"/>
        <v>0</v>
      </c>
      <c r="K1315" s="28"/>
      <c r="L1315" s="28"/>
      <c r="M1315" s="28"/>
      <c r="N1315" s="28"/>
      <c r="O1315" s="27"/>
    </row>
    <row r="1316" spans="1:15" hidden="1" x14ac:dyDescent="0.25">
      <c r="A1316" s="27"/>
      <c r="B1316" s="27"/>
      <c r="C1316" s="27"/>
      <c r="D1316" s="27"/>
      <c r="E1316" s="27" t="e">
        <f>VLOOKUP(D1316,Basis!F:G,2,0)</f>
        <v>#N/A</v>
      </c>
      <c r="F1316" s="27"/>
      <c r="G1316" s="27"/>
      <c r="H1316" s="27"/>
      <c r="I1316" s="27"/>
      <c r="J1316" s="28">
        <f t="shared" si="28"/>
        <v>0</v>
      </c>
      <c r="K1316" s="28"/>
      <c r="L1316" s="28"/>
      <c r="M1316" s="28"/>
      <c r="N1316" s="28"/>
      <c r="O1316" s="27"/>
    </row>
    <row r="1317" spans="1:15" hidden="1" x14ac:dyDescent="0.25">
      <c r="A1317" s="27"/>
      <c r="B1317" s="27"/>
      <c r="C1317" s="27"/>
      <c r="D1317" s="27"/>
      <c r="E1317" s="27" t="e">
        <f>VLOOKUP(D1317,Basis!F:G,2,0)</f>
        <v>#N/A</v>
      </c>
      <c r="F1317" s="27"/>
      <c r="G1317" s="27"/>
      <c r="H1317" s="27"/>
      <c r="I1317" s="27"/>
      <c r="J1317" s="28">
        <f t="shared" si="28"/>
        <v>0</v>
      </c>
      <c r="K1317" s="28"/>
      <c r="L1317" s="28"/>
      <c r="M1317" s="28"/>
      <c r="N1317" s="28"/>
      <c r="O1317" s="27"/>
    </row>
    <row r="1318" spans="1:15" hidden="1" x14ac:dyDescent="0.25">
      <c r="A1318" s="27"/>
      <c r="B1318" s="27"/>
      <c r="C1318" s="27"/>
      <c r="D1318" s="27"/>
      <c r="E1318" s="27" t="e">
        <f>VLOOKUP(D1318,Basis!F:G,2,0)</f>
        <v>#N/A</v>
      </c>
      <c r="F1318" s="27"/>
      <c r="G1318" s="27"/>
      <c r="H1318" s="27"/>
      <c r="I1318" s="27"/>
      <c r="J1318" s="28">
        <f t="shared" si="28"/>
        <v>0</v>
      </c>
      <c r="K1318" s="28"/>
      <c r="L1318" s="28"/>
      <c r="M1318" s="28"/>
      <c r="N1318" s="28"/>
      <c r="O1318" s="27"/>
    </row>
    <row r="1319" spans="1:15" hidden="1" x14ac:dyDescent="0.25">
      <c r="A1319" s="27"/>
      <c r="B1319" s="27"/>
      <c r="C1319" s="27"/>
      <c r="D1319" s="27"/>
      <c r="E1319" s="27" t="e">
        <f>VLOOKUP(D1319,Basis!F:G,2,0)</f>
        <v>#N/A</v>
      </c>
      <c r="F1319" s="27"/>
      <c r="G1319" s="27"/>
      <c r="H1319" s="27"/>
      <c r="I1319" s="27"/>
      <c r="J1319" s="28">
        <f t="shared" si="28"/>
        <v>0</v>
      </c>
      <c r="K1319" s="28"/>
      <c r="L1319" s="28"/>
      <c r="M1319" s="28"/>
      <c r="N1319" s="28"/>
      <c r="O1319" s="27"/>
    </row>
    <row r="1320" spans="1:15" hidden="1" x14ac:dyDescent="0.25">
      <c r="A1320" s="27"/>
      <c r="B1320" s="27"/>
      <c r="C1320" s="27"/>
      <c r="D1320" s="27"/>
      <c r="E1320" s="27" t="e">
        <f>VLOOKUP(D1320,Basis!F:G,2,0)</f>
        <v>#N/A</v>
      </c>
      <c r="F1320" s="27"/>
      <c r="G1320" s="27"/>
      <c r="H1320" s="27"/>
      <c r="I1320" s="27"/>
      <c r="J1320" s="28">
        <f t="shared" si="28"/>
        <v>0</v>
      </c>
      <c r="K1320" s="28"/>
      <c r="L1320" s="28"/>
      <c r="M1320" s="28"/>
      <c r="N1320" s="28"/>
      <c r="O1320" s="27"/>
    </row>
    <row r="1321" spans="1:15" hidden="1" x14ac:dyDescent="0.25">
      <c r="A1321" s="27"/>
      <c r="B1321" s="27"/>
      <c r="C1321" s="27"/>
      <c r="D1321" s="27"/>
      <c r="E1321" s="27" t="e">
        <f>VLOOKUP(D1321,Basis!F:G,2,0)</f>
        <v>#N/A</v>
      </c>
      <c r="F1321" s="27"/>
      <c r="G1321" s="27"/>
      <c r="H1321" s="27"/>
      <c r="I1321" s="27"/>
      <c r="J1321" s="28">
        <f t="shared" si="28"/>
        <v>0</v>
      </c>
      <c r="K1321" s="28"/>
      <c r="L1321" s="28"/>
      <c r="M1321" s="28"/>
      <c r="N1321" s="28"/>
      <c r="O1321" s="27"/>
    </row>
    <row r="1322" spans="1:15" hidden="1" x14ac:dyDescent="0.25">
      <c r="A1322" s="27"/>
      <c r="B1322" s="27"/>
      <c r="C1322" s="27"/>
      <c r="D1322" s="27"/>
      <c r="E1322" s="27" t="e">
        <f>VLOOKUP(D1322,Basis!F:G,2,0)</f>
        <v>#N/A</v>
      </c>
      <c r="F1322" s="27"/>
      <c r="G1322" s="27"/>
      <c r="H1322" s="27"/>
      <c r="I1322" s="27"/>
      <c r="J1322" s="28">
        <f t="shared" si="28"/>
        <v>0</v>
      </c>
      <c r="K1322" s="28"/>
      <c r="L1322" s="28"/>
      <c r="M1322" s="28"/>
      <c r="N1322" s="28"/>
      <c r="O1322" s="27"/>
    </row>
    <row r="1323" spans="1:15" hidden="1" x14ac:dyDescent="0.25">
      <c r="A1323" s="27"/>
      <c r="B1323" s="27"/>
      <c r="C1323" s="27"/>
      <c r="D1323" s="27"/>
      <c r="E1323" s="27" t="e">
        <f>VLOOKUP(D1323,Basis!F:G,2,0)</f>
        <v>#N/A</v>
      </c>
      <c r="F1323" s="27"/>
      <c r="G1323" s="27"/>
      <c r="H1323" s="27"/>
      <c r="I1323" s="27"/>
      <c r="J1323" s="28">
        <f t="shared" si="28"/>
        <v>0</v>
      </c>
      <c r="K1323" s="28"/>
      <c r="L1323" s="28"/>
      <c r="M1323" s="28"/>
      <c r="N1323" s="28"/>
      <c r="O1323" s="27"/>
    </row>
    <row r="1324" spans="1:15" hidden="1" x14ac:dyDescent="0.25">
      <c r="A1324" s="27"/>
      <c r="B1324" s="27"/>
      <c r="C1324" s="27"/>
      <c r="D1324" s="27"/>
      <c r="E1324" s="27" t="e">
        <f>VLOOKUP(D1324,Basis!F:G,2,0)</f>
        <v>#N/A</v>
      </c>
      <c r="F1324" s="27"/>
      <c r="G1324" s="27"/>
      <c r="H1324" s="27"/>
      <c r="I1324" s="27"/>
      <c r="J1324" s="28">
        <f t="shared" si="28"/>
        <v>0</v>
      </c>
      <c r="K1324" s="28"/>
      <c r="L1324" s="28"/>
      <c r="M1324" s="28"/>
      <c r="N1324" s="28"/>
      <c r="O1324" s="27"/>
    </row>
    <row r="1325" spans="1:15" hidden="1" x14ac:dyDescent="0.25">
      <c r="A1325" s="27"/>
      <c r="B1325" s="27"/>
      <c r="C1325" s="27"/>
      <c r="D1325" s="27"/>
      <c r="E1325" s="27" t="e">
        <f>VLOOKUP(D1325,Basis!F:G,2,0)</f>
        <v>#N/A</v>
      </c>
      <c r="F1325" s="27"/>
      <c r="G1325" s="27"/>
      <c r="H1325" s="27"/>
      <c r="I1325" s="27"/>
      <c r="J1325" s="28">
        <f t="shared" si="28"/>
        <v>0</v>
      </c>
      <c r="K1325" s="28"/>
      <c r="L1325" s="28"/>
      <c r="M1325" s="28"/>
      <c r="N1325" s="28"/>
      <c r="O1325" s="27"/>
    </row>
    <row r="1326" spans="1:15" hidden="1" x14ac:dyDescent="0.25">
      <c r="A1326" s="27"/>
      <c r="B1326" s="27"/>
      <c r="C1326" s="27"/>
      <c r="D1326" s="27"/>
      <c r="E1326" s="27" t="e">
        <f>VLOOKUP(D1326,Basis!F:G,2,0)</f>
        <v>#N/A</v>
      </c>
      <c r="F1326" s="27"/>
      <c r="G1326" s="27"/>
      <c r="H1326" s="27"/>
      <c r="I1326" s="27"/>
      <c r="J1326" s="28">
        <f t="shared" si="28"/>
        <v>0</v>
      </c>
      <c r="K1326" s="28"/>
      <c r="L1326" s="28"/>
      <c r="M1326" s="28"/>
      <c r="N1326" s="28"/>
      <c r="O1326" s="27"/>
    </row>
    <row r="1327" spans="1:15" hidden="1" x14ac:dyDescent="0.25">
      <c r="A1327" s="27"/>
      <c r="B1327" s="27"/>
      <c r="C1327" s="27"/>
      <c r="D1327" s="27"/>
      <c r="E1327" s="27" t="e">
        <f>VLOOKUP(D1327,Basis!F:G,2,0)</f>
        <v>#N/A</v>
      </c>
      <c r="F1327" s="27"/>
      <c r="G1327" s="27"/>
      <c r="H1327" s="27"/>
      <c r="I1327" s="27"/>
      <c r="J1327" s="28">
        <f t="shared" si="28"/>
        <v>0</v>
      </c>
      <c r="K1327" s="28"/>
      <c r="L1327" s="28"/>
      <c r="M1327" s="28"/>
      <c r="N1327" s="28"/>
      <c r="O1327" s="27"/>
    </row>
    <row r="1328" spans="1:15" hidden="1" x14ac:dyDescent="0.25">
      <c r="A1328" s="27"/>
      <c r="B1328" s="27"/>
      <c r="C1328" s="27"/>
      <c r="D1328" s="27"/>
      <c r="E1328" s="27" t="e">
        <f>VLOOKUP(D1328,Basis!F:G,2,0)</f>
        <v>#N/A</v>
      </c>
      <c r="F1328" s="27"/>
      <c r="G1328" s="27"/>
      <c r="H1328" s="27"/>
      <c r="I1328" s="27"/>
      <c r="J1328" s="28">
        <f t="shared" si="28"/>
        <v>0</v>
      </c>
      <c r="K1328" s="28"/>
      <c r="L1328" s="28"/>
      <c r="M1328" s="28"/>
      <c r="N1328" s="28"/>
      <c r="O1328" s="27"/>
    </row>
    <row r="1329" spans="1:15" hidden="1" x14ac:dyDescent="0.25">
      <c r="A1329" s="27"/>
      <c r="B1329" s="27"/>
      <c r="C1329" s="27"/>
      <c r="D1329" s="27"/>
      <c r="E1329" s="27" t="e">
        <f>VLOOKUP(D1329,Basis!F:G,2,0)</f>
        <v>#N/A</v>
      </c>
      <c r="F1329" s="27"/>
      <c r="G1329" s="27"/>
      <c r="H1329" s="27"/>
      <c r="I1329" s="27"/>
      <c r="J1329" s="28">
        <f t="shared" si="28"/>
        <v>0</v>
      </c>
      <c r="K1329" s="28"/>
      <c r="L1329" s="28"/>
      <c r="M1329" s="28"/>
      <c r="N1329" s="28"/>
      <c r="O1329" s="27"/>
    </row>
    <row r="1330" spans="1:15" hidden="1" x14ac:dyDescent="0.25">
      <c r="A1330" s="27"/>
      <c r="B1330" s="27"/>
      <c r="C1330" s="27"/>
      <c r="D1330" s="27"/>
      <c r="E1330" s="27" t="e">
        <f>VLOOKUP(D1330,Basis!F:G,2,0)</f>
        <v>#N/A</v>
      </c>
      <c r="F1330" s="27"/>
      <c r="G1330" s="27"/>
      <c r="H1330" s="27"/>
      <c r="I1330" s="27"/>
      <c r="J1330" s="28">
        <f t="shared" si="28"/>
        <v>0</v>
      </c>
      <c r="K1330" s="28"/>
      <c r="L1330" s="28"/>
      <c r="M1330" s="28"/>
      <c r="N1330" s="28"/>
      <c r="O1330" s="27"/>
    </row>
    <row r="1331" spans="1:15" hidden="1" x14ac:dyDescent="0.25">
      <c r="A1331" s="27"/>
      <c r="B1331" s="27"/>
      <c r="C1331" s="27"/>
      <c r="D1331" s="27"/>
      <c r="E1331" s="27" t="e">
        <f>VLOOKUP(D1331,Basis!F:G,2,0)</f>
        <v>#N/A</v>
      </c>
      <c r="F1331" s="27"/>
      <c r="G1331" s="27"/>
      <c r="H1331" s="27"/>
      <c r="I1331" s="27"/>
      <c r="J1331" s="28">
        <f t="shared" si="28"/>
        <v>0</v>
      </c>
      <c r="K1331" s="28"/>
      <c r="L1331" s="28"/>
      <c r="M1331" s="28"/>
      <c r="N1331" s="28"/>
      <c r="O1331" s="27"/>
    </row>
    <row r="1332" spans="1:15" hidden="1" x14ac:dyDescent="0.25">
      <c r="A1332" s="27"/>
      <c r="B1332" s="27"/>
      <c r="C1332" s="27"/>
      <c r="D1332" s="27"/>
      <c r="E1332" s="27" t="e">
        <f>VLOOKUP(D1332,Basis!F:G,2,0)</f>
        <v>#N/A</v>
      </c>
      <c r="F1332" s="27"/>
      <c r="G1332" s="27"/>
      <c r="H1332" s="27"/>
      <c r="I1332" s="27"/>
      <c r="J1332" s="28">
        <f t="shared" si="28"/>
        <v>0</v>
      </c>
      <c r="K1332" s="28"/>
      <c r="L1332" s="28"/>
      <c r="M1332" s="28"/>
      <c r="N1332" s="28"/>
      <c r="O1332" s="27"/>
    </row>
    <row r="1333" spans="1:15" hidden="1" x14ac:dyDescent="0.25">
      <c r="A1333" s="27"/>
      <c r="B1333" s="27"/>
      <c r="C1333" s="27"/>
      <c r="D1333" s="27"/>
      <c r="E1333" s="27" t="e">
        <f>VLOOKUP(D1333,Basis!F:G,2,0)</f>
        <v>#N/A</v>
      </c>
      <c r="F1333" s="27"/>
      <c r="G1333" s="27"/>
      <c r="H1333" s="27"/>
      <c r="I1333" s="27"/>
      <c r="J1333" s="28">
        <f t="shared" si="28"/>
        <v>0</v>
      </c>
      <c r="K1333" s="28"/>
      <c r="L1333" s="28"/>
      <c r="M1333" s="28"/>
      <c r="N1333" s="28"/>
      <c r="O1333" s="27"/>
    </row>
    <row r="1334" spans="1:15" hidden="1" x14ac:dyDescent="0.25">
      <c r="A1334" s="27"/>
      <c r="B1334" s="27"/>
      <c r="C1334" s="27"/>
      <c r="D1334" s="27"/>
      <c r="E1334" s="27" t="e">
        <f>VLOOKUP(D1334,Basis!F:G,2,0)</f>
        <v>#N/A</v>
      </c>
      <c r="F1334" s="27"/>
      <c r="G1334" s="27"/>
      <c r="H1334" s="27"/>
      <c r="I1334" s="27"/>
      <c r="J1334" s="28">
        <f t="shared" si="28"/>
        <v>0</v>
      </c>
      <c r="K1334" s="28"/>
      <c r="L1334" s="28"/>
      <c r="M1334" s="28"/>
      <c r="N1334" s="28"/>
      <c r="O1334" s="27"/>
    </row>
    <row r="1335" spans="1:15" hidden="1" x14ac:dyDescent="0.25">
      <c r="A1335" s="27"/>
      <c r="B1335" s="27"/>
      <c r="C1335" s="27"/>
      <c r="D1335" s="27"/>
      <c r="E1335" s="27" t="e">
        <f>VLOOKUP(D1335,Basis!F:G,2,0)</f>
        <v>#N/A</v>
      </c>
      <c r="F1335" s="27"/>
      <c r="G1335" s="27"/>
      <c r="H1335" s="27"/>
      <c r="I1335" s="27"/>
      <c r="J1335" s="28">
        <f t="shared" si="28"/>
        <v>0</v>
      </c>
      <c r="K1335" s="28"/>
      <c r="L1335" s="28"/>
      <c r="M1335" s="28"/>
      <c r="N1335" s="28"/>
      <c r="O1335" s="27"/>
    </row>
    <row r="1336" spans="1:15" hidden="1" x14ac:dyDescent="0.25">
      <c r="A1336" s="27"/>
      <c r="B1336" s="27"/>
      <c r="C1336" s="27"/>
      <c r="D1336" s="27"/>
      <c r="E1336" s="27" t="e">
        <f>VLOOKUP(D1336,Basis!F:G,2,0)</f>
        <v>#N/A</v>
      </c>
      <c r="F1336" s="27"/>
      <c r="G1336" s="27"/>
      <c r="H1336" s="27"/>
      <c r="I1336" s="27"/>
      <c r="J1336" s="28">
        <f t="shared" si="28"/>
        <v>0</v>
      </c>
      <c r="K1336" s="28"/>
      <c r="L1336" s="28"/>
      <c r="M1336" s="28"/>
      <c r="N1336" s="28"/>
      <c r="O1336" s="27"/>
    </row>
    <row r="1337" spans="1:15" hidden="1" x14ac:dyDescent="0.25">
      <c r="A1337" s="27"/>
      <c r="B1337" s="27"/>
      <c r="C1337" s="27"/>
      <c r="D1337" s="27"/>
      <c r="E1337" s="27" t="e">
        <f>VLOOKUP(D1337,Basis!F:G,2,0)</f>
        <v>#N/A</v>
      </c>
      <c r="F1337" s="27"/>
      <c r="G1337" s="27"/>
      <c r="H1337" s="27"/>
      <c r="I1337" s="27"/>
      <c r="J1337" s="28">
        <f t="shared" si="28"/>
        <v>0</v>
      </c>
      <c r="K1337" s="28"/>
      <c r="L1337" s="28"/>
      <c r="M1337" s="28"/>
      <c r="N1337" s="28"/>
      <c r="O1337" s="27"/>
    </row>
    <row r="1338" spans="1:15" hidden="1" x14ac:dyDescent="0.25">
      <c r="A1338" s="27"/>
      <c r="B1338" s="27"/>
      <c r="C1338" s="27"/>
      <c r="D1338" s="27"/>
      <c r="E1338" s="27" t="e">
        <f>VLOOKUP(D1338,Basis!F:G,2,0)</f>
        <v>#N/A</v>
      </c>
      <c r="F1338" s="27"/>
      <c r="G1338" s="27"/>
      <c r="H1338" s="27"/>
      <c r="I1338" s="27"/>
      <c r="J1338" s="28">
        <f t="shared" si="28"/>
        <v>0</v>
      </c>
      <c r="K1338" s="28"/>
      <c r="L1338" s="28"/>
      <c r="M1338" s="28"/>
      <c r="N1338" s="28"/>
      <c r="O1338" s="27"/>
    </row>
    <row r="1339" spans="1:15" hidden="1" x14ac:dyDescent="0.25">
      <c r="A1339" s="27"/>
      <c r="B1339" s="27"/>
      <c r="C1339" s="27"/>
      <c r="D1339" s="27"/>
      <c r="E1339" s="27" t="e">
        <f>VLOOKUP(D1339,Basis!F:G,2,0)</f>
        <v>#N/A</v>
      </c>
      <c r="F1339" s="27"/>
      <c r="G1339" s="27"/>
      <c r="H1339" s="27"/>
      <c r="I1339" s="27"/>
      <c r="J1339" s="28">
        <f t="shared" si="28"/>
        <v>0</v>
      </c>
      <c r="K1339" s="28"/>
      <c r="L1339" s="28"/>
      <c r="M1339" s="28"/>
      <c r="N1339" s="28"/>
      <c r="O1339" s="27"/>
    </row>
    <row r="1340" spans="1:15" hidden="1" x14ac:dyDescent="0.25">
      <c r="A1340" s="27"/>
      <c r="B1340" s="27"/>
      <c r="C1340" s="27"/>
      <c r="D1340" s="27"/>
      <c r="E1340" s="27" t="e">
        <f>VLOOKUP(D1340,Basis!F:G,2,0)</f>
        <v>#N/A</v>
      </c>
      <c r="F1340" s="27"/>
      <c r="G1340" s="27"/>
      <c r="H1340" s="27"/>
      <c r="I1340" s="27"/>
      <c r="J1340" s="28">
        <f t="shared" si="28"/>
        <v>0</v>
      </c>
      <c r="K1340" s="28"/>
      <c r="L1340" s="28"/>
      <c r="M1340" s="28"/>
      <c r="N1340" s="28"/>
      <c r="O1340" s="27"/>
    </row>
    <row r="1341" spans="1:15" hidden="1" x14ac:dyDescent="0.25">
      <c r="A1341" s="27"/>
      <c r="B1341" s="27"/>
      <c r="C1341" s="27"/>
      <c r="D1341" s="27"/>
      <c r="E1341" s="27" t="e">
        <f>VLOOKUP(D1341,Basis!F:G,2,0)</f>
        <v>#N/A</v>
      </c>
      <c r="F1341" s="27"/>
      <c r="G1341" s="27"/>
      <c r="H1341" s="27"/>
      <c r="I1341" s="27"/>
      <c r="J1341" s="28">
        <f t="shared" si="28"/>
        <v>0</v>
      </c>
      <c r="K1341" s="28"/>
      <c r="L1341" s="28"/>
      <c r="M1341" s="28"/>
      <c r="N1341" s="28"/>
      <c r="O1341" s="27"/>
    </row>
    <row r="1342" spans="1:15" hidden="1" x14ac:dyDescent="0.25">
      <c r="A1342" s="27"/>
      <c r="B1342" s="27"/>
      <c r="C1342" s="27"/>
      <c r="D1342" s="27"/>
      <c r="E1342" s="27" t="e">
        <f>VLOOKUP(D1342,Basis!F:G,2,0)</f>
        <v>#N/A</v>
      </c>
      <c r="F1342" s="27"/>
      <c r="G1342" s="27"/>
      <c r="H1342" s="27"/>
      <c r="I1342" s="27"/>
      <c r="J1342" s="28">
        <f t="shared" si="28"/>
        <v>0</v>
      </c>
      <c r="K1342" s="28"/>
      <c r="L1342" s="28"/>
      <c r="M1342" s="28"/>
      <c r="N1342" s="28"/>
      <c r="O1342" s="27"/>
    </row>
    <row r="1343" spans="1:15" hidden="1" x14ac:dyDescent="0.25">
      <c r="A1343" s="27"/>
      <c r="B1343" s="27"/>
      <c r="C1343" s="27"/>
      <c r="D1343" s="27"/>
      <c r="E1343" s="27" t="e">
        <f>VLOOKUP(D1343,Basis!F:G,2,0)</f>
        <v>#N/A</v>
      </c>
      <c r="F1343" s="27"/>
      <c r="G1343" s="27"/>
      <c r="H1343" s="27"/>
      <c r="I1343" s="27"/>
      <c r="J1343" s="28">
        <f t="shared" si="28"/>
        <v>0</v>
      </c>
      <c r="K1343" s="28"/>
      <c r="L1343" s="28"/>
      <c r="M1343" s="28"/>
      <c r="N1343" s="28"/>
      <c r="O1343" s="27"/>
    </row>
    <row r="1344" spans="1:15" hidden="1" x14ac:dyDescent="0.25">
      <c r="A1344" s="27"/>
      <c r="B1344" s="27"/>
      <c r="C1344" s="27"/>
      <c r="D1344" s="27"/>
      <c r="E1344" s="27" t="e">
        <f>VLOOKUP(D1344,Basis!F:G,2,0)</f>
        <v>#N/A</v>
      </c>
      <c r="F1344" s="27"/>
      <c r="G1344" s="27"/>
      <c r="H1344" s="27"/>
      <c r="I1344" s="27"/>
      <c r="J1344" s="28">
        <f t="shared" si="28"/>
        <v>0</v>
      </c>
      <c r="K1344" s="28"/>
      <c r="L1344" s="28"/>
      <c r="M1344" s="28"/>
      <c r="N1344" s="28"/>
      <c r="O1344" s="27"/>
    </row>
    <row r="1345" spans="1:15" hidden="1" x14ac:dyDescent="0.25">
      <c r="A1345" s="27"/>
      <c r="B1345" s="27"/>
      <c r="C1345" s="27"/>
      <c r="D1345" s="27"/>
      <c r="E1345" s="27" t="e">
        <f>VLOOKUP(D1345,Basis!F:G,2,0)</f>
        <v>#N/A</v>
      </c>
      <c r="F1345" s="27"/>
      <c r="G1345" s="27"/>
      <c r="H1345" s="27"/>
      <c r="I1345" s="27"/>
      <c r="J1345" s="28">
        <f t="shared" si="28"/>
        <v>0</v>
      </c>
      <c r="K1345" s="28"/>
      <c r="L1345" s="28"/>
      <c r="M1345" s="28"/>
      <c r="N1345" s="28"/>
      <c r="O1345" s="27"/>
    </row>
    <row r="1346" spans="1:15" hidden="1" x14ac:dyDescent="0.25">
      <c r="A1346" s="27"/>
      <c r="B1346" s="27"/>
      <c r="C1346" s="27"/>
      <c r="D1346" s="27"/>
      <c r="E1346" s="27" t="e">
        <f>VLOOKUP(D1346,Basis!F:G,2,0)</f>
        <v>#N/A</v>
      </c>
      <c r="F1346" s="27"/>
      <c r="G1346" s="27"/>
      <c r="H1346" s="27"/>
      <c r="I1346" s="27"/>
      <c r="J1346" s="28">
        <f t="shared" si="28"/>
        <v>0</v>
      </c>
      <c r="K1346" s="28"/>
      <c r="L1346" s="28"/>
      <c r="M1346" s="28"/>
      <c r="N1346" s="28"/>
      <c r="O1346" s="27"/>
    </row>
    <row r="1347" spans="1:15" hidden="1" x14ac:dyDescent="0.25">
      <c r="A1347" s="27"/>
      <c r="B1347" s="27"/>
      <c r="C1347" s="27"/>
      <c r="D1347" s="27"/>
      <c r="E1347" s="27" t="e">
        <f>VLOOKUP(D1347,Basis!F:G,2,0)</f>
        <v>#N/A</v>
      </c>
      <c r="F1347" s="27"/>
      <c r="G1347" s="27"/>
      <c r="H1347" s="27"/>
      <c r="I1347" s="27"/>
      <c r="J1347" s="28">
        <f t="shared" si="28"/>
        <v>0</v>
      </c>
      <c r="K1347" s="28"/>
      <c r="L1347" s="28"/>
      <c r="M1347" s="28"/>
      <c r="N1347" s="28"/>
      <c r="O1347" s="27"/>
    </row>
    <row r="1348" spans="1:15" hidden="1" x14ac:dyDescent="0.25">
      <c r="A1348" s="27"/>
      <c r="B1348" s="27"/>
      <c r="C1348" s="27"/>
      <c r="D1348" s="27"/>
      <c r="E1348" s="27" t="e">
        <f>VLOOKUP(D1348,Basis!F:G,2,0)</f>
        <v>#N/A</v>
      </c>
      <c r="F1348" s="27"/>
      <c r="G1348" s="27"/>
      <c r="H1348" s="27"/>
      <c r="I1348" s="27"/>
      <c r="J1348" s="28">
        <f t="shared" si="28"/>
        <v>0</v>
      </c>
      <c r="K1348" s="28"/>
      <c r="L1348" s="28"/>
      <c r="M1348" s="28"/>
      <c r="N1348" s="28"/>
      <c r="O1348" s="27"/>
    </row>
    <row r="1349" spans="1:15" hidden="1" x14ac:dyDescent="0.25">
      <c r="A1349" s="27"/>
      <c r="B1349" s="27"/>
      <c r="C1349" s="27"/>
      <c r="D1349" s="27"/>
      <c r="E1349" s="27" t="e">
        <f>VLOOKUP(D1349,Basis!F:G,2,0)</f>
        <v>#N/A</v>
      </c>
      <c r="F1349" s="27"/>
      <c r="G1349" s="27"/>
      <c r="H1349" s="27"/>
      <c r="I1349" s="27"/>
      <c r="J1349" s="28">
        <f t="shared" si="28"/>
        <v>0</v>
      </c>
      <c r="K1349" s="28"/>
      <c r="L1349" s="28"/>
      <c r="M1349" s="28"/>
      <c r="N1349" s="28"/>
      <c r="O1349" s="27"/>
    </row>
    <row r="1350" spans="1:15" hidden="1" x14ac:dyDescent="0.25">
      <c r="A1350" s="27"/>
      <c r="B1350" s="27"/>
      <c r="C1350" s="27"/>
      <c r="D1350" s="27"/>
      <c r="E1350" s="27" t="e">
        <f>VLOOKUP(D1350,Basis!F:G,2,0)</f>
        <v>#N/A</v>
      </c>
      <c r="F1350" s="27"/>
      <c r="G1350" s="27"/>
      <c r="H1350" s="27"/>
      <c r="I1350" s="27"/>
      <c r="J1350" s="28">
        <f t="shared" si="28"/>
        <v>0</v>
      </c>
      <c r="K1350" s="28"/>
      <c r="L1350" s="28"/>
      <c r="M1350" s="28"/>
      <c r="N1350" s="28"/>
      <c r="O1350" s="27"/>
    </row>
    <row r="1351" spans="1:15" hidden="1" x14ac:dyDescent="0.25">
      <c r="A1351" s="27"/>
      <c r="B1351" s="27"/>
      <c r="C1351" s="27"/>
      <c r="D1351" s="27"/>
      <c r="E1351" s="27" t="e">
        <f>VLOOKUP(D1351,Basis!F:G,2,0)</f>
        <v>#N/A</v>
      </c>
      <c r="F1351" s="27"/>
      <c r="G1351" s="27"/>
      <c r="H1351" s="27"/>
      <c r="I1351" s="27"/>
      <c r="J1351" s="28">
        <f t="shared" si="28"/>
        <v>0</v>
      </c>
      <c r="K1351" s="28"/>
      <c r="L1351" s="28"/>
      <c r="M1351" s="28"/>
      <c r="N1351" s="28"/>
      <c r="O1351" s="27"/>
    </row>
    <row r="1352" spans="1:15" hidden="1" x14ac:dyDescent="0.25">
      <c r="A1352" s="27"/>
      <c r="B1352" s="27"/>
      <c r="C1352" s="27"/>
      <c r="D1352" s="27"/>
      <c r="E1352" s="27" t="e">
        <f>VLOOKUP(D1352,Basis!F:G,2,0)</f>
        <v>#N/A</v>
      </c>
      <c r="F1352" s="27"/>
      <c r="G1352" s="27"/>
      <c r="H1352" s="27"/>
      <c r="I1352" s="27"/>
      <c r="J1352" s="28">
        <f t="shared" si="28"/>
        <v>0</v>
      </c>
      <c r="K1352" s="28"/>
      <c r="L1352" s="28"/>
      <c r="M1352" s="28"/>
      <c r="N1352" s="28"/>
      <c r="O1352" s="27"/>
    </row>
    <row r="1353" spans="1:15" hidden="1" x14ac:dyDescent="0.25">
      <c r="A1353" s="27"/>
      <c r="B1353" s="27"/>
      <c r="C1353" s="27"/>
      <c r="D1353" s="27"/>
      <c r="E1353" s="27" t="e">
        <f>VLOOKUP(D1353,Basis!F:G,2,0)</f>
        <v>#N/A</v>
      </c>
      <c r="F1353" s="27"/>
      <c r="G1353" s="27"/>
      <c r="H1353" s="27"/>
      <c r="I1353" s="27"/>
      <c r="J1353" s="28">
        <f t="shared" si="28"/>
        <v>0</v>
      </c>
      <c r="K1353" s="28"/>
      <c r="L1353" s="28"/>
      <c r="M1353" s="28"/>
      <c r="N1353" s="28"/>
      <c r="O1353" s="27"/>
    </row>
    <row r="1354" spans="1:15" hidden="1" x14ac:dyDescent="0.25">
      <c r="A1354" s="27"/>
      <c r="B1354" s="27"/>
      <c r="C1354" s="27"/>
      <c r="D1354" s="27"/>
      <c r="E1354" s="27" t="e">
        <f>VLOOKUP(D1354,Basis!F:G,2,0)</f>
        <v>#N/A</v>
      </c>
      <c r="F1354" s="27"/>
      <c r="G1354" s="27"/>
      <c r="H1354" s="27"/>
      <c r="I1354" s="27"/>
      <c r="J1354" s="28">
        <f t="shared" si="28"/>
        <v>0</v>
      </c>
      <c r="K1354" s="28"/>
      <c r="L1354" s="28"/>
      <c r="M1354" s="28"/>
      <c r="N1354" s="28"/>
      <c r="O1354" s="27"/>
    </row>
    <row r="1355" spans="1:15" hidden="1" x14ac:dyDescent="0.25">
      <c r="A1355" s="27"/>
      <c r="B1355" s="27"/>
      <c r="C1355" s="27"/>
      <c r="D1355" s="27"/>
      <c r="E1355" s="27" t="e">
        <f>VLOOKUP(D1355,Basis!F:G,2,0)</f>
        <v>#N/A</v>
      </c>
      <c r="F1355" s="27"/>
      <c r="G1355" s="27"/>
      <c r="H1355" s="27"/>
      <c r="I1355" s="27"/>
      <c r="J1355" s="28">
        <f t="shared" si="28"/>
        <v>0</v>
      </c>
      <c r="K1355" s="28"/>
      <c r="L1355" s="28"/>
      <c r="M1355" s="28"/>
      <c r="N1355" s="28"/>
      <c r="O1355" s="27"/>
    </row>
    <row r="1356" spans="1:15" hidden="1" x14ac:dyDescent="0.25">
      <c r="A1356" s="27"/>
      <c r="B1356" s="27"/>
      <c r="C1356" s="27"/>
      <c r="D1356" s="27"/>
      <c r="E1356" s="27" t="e">
        <f>VLOOKUP(D1356,Basis!F:G,2,0)</f>
        <v>#N/A</v>
      </c>
      <c r="F1356" s="27"/>
      <c r="G1356" s="27"/>
      <c r="H1356" s="27"/>
      <c r="I1356" s="27"/>
      <c r="J1356" s="28">
        <f t="shared" si="28"/>
        <v>0</v>
      </c>
      <c r="K1356" s="28"/>
      <c r="L1356" s="28"/>
      <c r="M1356" s="28"/>
      <c r="N1356" s="28"/>
      <c r="O1356" s="27"/>
    </row>
    <row r="1357" spans="1:15" hidden="1" x14ac:dyDescent="0.25">
      <c r="A1357" s="27"/>
      <c r="B1357" s="27"/>
      <c r="C1357" s="27"/>
      <c r="D1357" s="27"/>
      <c r="E1357" s="27" t="e">
        <f>VLOOKUP(D1357,Basis!F:G,2,0)</f>
        <v>#N/A</v>
      </c>
      <c r="F1357" s="27"/>
      <c r="G1357" s="27"/>
      <c r="H1357" s="27"/>
      <c r="I1357" s="27"/>
      <c r="J1357" s="28">
        <f t="shared" ref="J1357:J1420" si="29">H1357-I1357</f>
        <v>0</v>
      </c>
      <c r="K1357" s="28"/>
      <c r="L1357" s="28"/>
      <c r="M1357" s="28"/>
      <c r="N1357" s="28"/>
      <c r="O1357" s="27"/>
    </row>
    <row r="1358" spans="1:15" hidden="1" x14ac:dyDescent="0.25">
      <c r="A1358" s="27"/>
      <c r="B1358" s="27"/>
      <c r="C1358" s="27"/>
      <c r="D1358" s="27"/>
      <c r="E1358" s="27" t="e">
        <f>VLOOKUP(D1358,Basis!F:G,2,0)</f>
        <v>#N/A</v>
      </c>
      <c r="F1358" s="27"/>
      <c r="G1358" s="27"/>
      <c r="H1358" s="27"/>
      <c r="I1358" s="27"/>
      <c r="J1358" s="28">
        <f t="shared" si="29"/>
        <v>0</v>
      </c>
      <c r="K1358" s="28"/>
      <c r="L1358" s="28"/>
      <c r="M1358" s="28"/>
      <c r="N1358" s="28"/>
      <c r="O1358" s="27"/>
    </row>
    <row r="1359" spans="1:15" hidden="1" x14ac:dyDescent="0.25">
      <c r="A1359" s="27"/>
      <c r="B1359" s="27"/>
      <c r="C1359" s="27"/>
      <c r="D1359" s="27"/>
      <c r="E1359" s="27" t="e">
        <f>VLOOKUP(D1359,Basis!F:G,2,0)</f>
        <v>#N/A</v>
      </c>
      <c r="F1359" s="27"/>
      <c r="G1359" s="27"/>
      <c r="H1359" s="27"/>
      <c r="I1359" s="27"/>
      <c r="J1359" s="28">
        <f t="shared" si="29"/>
        <v>0</v>
      </c>
      <c r="K1359" s="28"/>
      <c r="L1359" s="28"/>
      <c r="M1359" s="28"/>
      <c r="N1359" s="28"/>
      <c r="O1359" s="27"/>
    </row>
    <row r="1360" spans="1:15" hidden="1" x14ac:dyDescent="0.25">
      <c r="A1360" s="27"/>
      <c r="B1360" s="27"/>
      <c r="C1360" s="27"/>
      <c r="D1360" s="27"/>
      <c r="E1360" s="27" t="e">
        <f>VLOOKUP(D1360,Basis!F:G,2,0)</f>
        <v>#N/A</v>
      </c>
      <c r="F1360" s="27"/>
      <c r="G1360" s="27"/>
      <c r="H1360" s="27"/>
      <c r="I1360" s="27"/>
      <c r="J1360" s="28">
        <f t="shared" si="29"/>
        <v>0</v>
      </c>
      <c r="K1360" s="28"/>
      <c r="L1360" s="28"/>
      <c r="M1360" s="28"/>
      <c r="N1360" s="28"/>
      <c r="O1360" s="27"/>
    </row>
    <row r="1361" spans="1:15" hidden="1" x14ac:dyDescent="0.25">
      <c r="A1361" s="27"/>
      <c r="B1361" s="27"/>
      <c r="C1361" s="27"/>
      <c r="D1361" s="27"/>
      <c r="E1361" s="27" t="e">
        <f>VLOOKUP(D1361,Basis!F:G,2,0)</f>
        <v>#N/A</v>
      </c>
      <c r="F1361" s="27"/>
      <c r="G1361" s="27"/>
      <c r="H1361" s="27"/>
      <c r="I1361" s="27"/>
      <c r="J1361" s="28">
        <f t="shared" si="29"/>
        <v>0</v>
      </c>
      <c r="K1361" s="28"/>
      <c r="L1361" s="28"/>
      <c r="M1361" s="28"/>
      <c r="N1361" s="28"/>
      <c r="O1361" s="27"/>
    </row>
    <row r="1362" spans="1:15" hidden="1" x14ac:dyDescent="0.25">
      <c r="A1362" s="27"/>
      <c r="B1362" s="27"/>
      <c r="C1362" s="27"/>
      <c r="D1362" s="27"/>
      <c r="E1362" s="27" t="e">
        <f>VLOOKUP(D1362,Basis!F:G,2,0)</f>
        <v>#N/A</v>
      </c>
      <c r="F1362" s="27"/>
      <c r="G1362" s="27"/>
      <c r="H1362" s="27"/>
      <c r="I1362" s="27"/>
      <c r="J1362" s="28">
        <f t="shared" si="29"/>
        <v>0</v>
      </c>
      <c r="K1362" s="28"/>
      <c r="L1362" s="28"/>
      <c r="M1362" s="28"/>
      <c r="N1362" s="28"/>
      <c r="O1362" s="27"/>
    </row>
    <row r="1363" spans="1:15" hidden="1" x14ac:dyDescent="0.25">
      <c r="A1363" s="27"/>
      <c r="B1363" s="27"/>
      <c r="C1363" s="27"/>
      <c r="D1363" s="27"/>
      <c r="E1363" s="27" t="e">
        <f>VLOOKUP(D1363,Basis!F:G,2,0)</f>
        <v>#N/A</v>
      </c>
      <c r="F1363" s="27"/>
      <c r="G1363" s="27"/>
      <c r="H1363" s="27"/>
      <c r="I1363" s="27"/>
      <c r="J1363" s="28">
        <f t="shared" si="29"/>
        <v>0</v>
      </c>
      <c r="K1363" s="28"/>
      <c r="L1363" s="28"/>
      <c r="M1363" s="28"/>
      <c r="N1363" s="28"/>
      <c r="O1363" s="27"/>
    </row>
    <row r="1364" spans="1:15" hidden="1" x14ac:dyDescent="0.25">
      <c r="A1364" s="27"/>
      <c r="B1364" s="27"/>
      <c r="C1364" s="27"/>
      <c r="D1364" s="27"/>
      <c r="E1364" s="27" t="e">
        <f>VLOOKUP(D1364,Basis!F:G,2,0)</f>
        <v>#N/A</v>
      </c>
      <c r="F1364" s="27"/>
      <c r="G1364" s="27"/>
      <c r="H1364" s="27"/>
      <c r="I1364" s="27"/>
      <c r="J1364" s="28">
        <f t="shared" si="29"/>
        <v>0</v>
      </c>
      <c r="K1364" s="28"/>
      <c r="L1364" s="28"/>
      <c r="M1364" s="28"/>
      <c r="N1364" s="28"/>
      <c r="O1364" s="27"/>
    </row>
    <row r="1365" spans="1:15" hidden="1" x14ac:dyDescent="0.25">
      <c r="A1365" s="27"/>
      <c r="B1365" s="27"/>
      <c r="C1365" s="27"/>
      <c r="D1365" s="27"/>
      <c r="E1365" s="27" t="e">
        <f>VLOOKUP(D1365,Basis!F:G,2,0)</f>
        <v>#N/A</v>
      </c>
      <c r="F1365" s="27"/>
      <c r="G1365" s="27"/>
      <c r="H1365" s="27"/>
      <c r="I1365" s="27"/>
      <c r="J1365" s="28">
        <f t="shared" si="29"/>
        <v>0</v>
      </c>
      <c r="K1365" s="28"/>
      <c r="L1365" s="28"/>
      <c r="M1365" s="28"/>
      <c r="N1365" s="28"/>
      <c r="O1365" s="27"/>
    </row>
    <row r="1366" spans="1:15" hidden="1" x14ac:dyDescent="0.25">
      <c r="A1366" s="27"/>
      <c r="B1366" s="27"/>
      <c r="C1366" s="27"/>
      <c r="D1366" s="27"/>
      <c r="E1366" s="27" t="e">
        <f>VLOOKUP(D1366,Basis!F:G,2,0)</f>
        <v>#N/A</v>
      </c>
      <c r="F1366" s="27"/>
      <c r="G1366" s="27"/>
      <c r="H1366" s="27"/>
      <c r="I1366" s="27"/>
      <c r="J1366" s="28">
        <f t="shared" si="29"/>
        <v>0</v>
      </c>
      <c r="K1366" s="28"/>
      <c r="L1366" s="28"/>
      <c r="M1366" s="28"/>
      <c r="N1366" s="28"/>
      <c r="O1366" s="27"/>
    </row>
    <row r="1367" spans="1:15" hidden="1" x14ac:dyDescent="0.25">
      <c r="A1367" s="27"/>
      <c r="B1367" s="27"/>
      <c r="C1367" s="27"/>
      <c r="D1367" s="27"/>
      <c r="E1367" s="27" t="e">
        <f>VLOOKUP(D1367,Basis!F:G,2,0)</f>
        <v>#N/A</v>
      </c>
      <c r="F1367" s="27"/>
      <c r="G1367" s="27"/>
      <c r="H1367" s="27"/>
      <c r="I1367" s="27"/>
      <c r="J1367" s="28">
        <f t="shared" si="29"/>
        <v>0</v>
      </c>
      <c r="K1367" s="28"/>
      <c r="L1367" s="28"/>
      <c r="M1367" s="28"/>
      <c r="N1367" s="28"/>
      <c r="O1367" s="27"/>
    </row>
    <row r="1368" spans="1:15" hidden="1" x14ac:dyDescent="0.25">
      <c r="A1368" s="27"/>
      <c r="B1368" s="27"/>
      <c r="C1368" s="27"/>
      <c r="D1368" s="27"/>
      <c r="E1368" s="27" t="e">
        <f>VLOOKUP(D1368,Basis!F:G,2,0)</f>
        <v>#N/A</v>
      </c>
      <c r="F1368" s="27"/>
      <c r="G1368" s="27"/>
      <c r="H1368" s="27"/>
      <c r="I1368" s="27"/>
      <c r="J1368" s="28">
        <f t="shared" si="29"/>
        <v>0</v>
      </c>
      <c r="K1368" s="28"/>
      <c r="L1368" s="28"/>
      <c r="M1368" s="28"/>
      <c r="N1368" s="28"/>
      <c r="O1368" s="27"/>
    </row>
    <row r="1369" spans="1:15" hidden="1" x14ac:dyDescent="0.25">
      <c r="A1369" s="27"/>
      <c r="B1369" s="27"/>
      <c r="C1369" s="27"/>
      <c r="D1369" s="27"/>
      <c r="E1369" s="27" t="e">
        <f>VLOOKUP(D1369,Basis!F:G,2,0)</f>
        <v>#N/A</v>
      </c>
      <c r="F1369" s="27"/>
      <c r="G1369" s="27"/>
      <c r="H1369" s="27"/>
      <c r="I1369" s="27"/>
      <c r="J1369" s="28">
        <f t="shared" si="29"/>
        <v>0</v>
      </c>
      <c r="K1369" s="28"/>
      <c r="L1369" s="28"/>
      <c r="M1369" s="28"/>
      <c r="N1369" s="28"/>
      <c r="O1369" s="27"/>
    </row>
    <row r="1370" spans="1:15" hidden="1" x14ac:dyDescent="0.25">
      <c r="A1370" s="27"/>
      <c r="B1370" s="27"/>
      <c r="C1370" s="27"/>
      <c r="D1370" s="27"/>
      <c r="E1370" s="27" t="e">
        <f>VLOOKUP(D1370,Basis!F:G,2,0)</f>
        <v>#N/A</v>
      </c>
      <c r="F1370" s="27"/>
      <c r="G1370" s="27"/>
      <c r="H1370" s="27"/>
      <c r="I1370" s="27"/>
      <c r="J1370" s="28">
        <f t="shared" si="29"/>
        <v>0</v>
      </c>
      <c r="K1370" s="28"/>
      <c r="L1370" s="28"/>
      <c r="M1370" s="28"/>
      <c r="N1370" s="28"/>
      <c r="O1370" s="27"/>
    </row>
    <row r="1371" spans="1:15" hidden="1" x14ac:dyDescent="0.25">
      <c r="A1371" s="27"/>
      <c r="B1371" s="27"/>
      <c r="C1371" s="27"/>
      <c r="D1371" s="27"/>
      <c r="E1371" s="27" t="e">
        <f>VLOOKUP(D1371,Basis!F:G,2,0)</f>
        <v>#N/A</v>
      </c>
      <c r="F1371" s="27"/>
      <c r="G1371" s="27"/>
      <c r="H1371" s="27"/>
      <c r="I1371" s="27"/>
      <c r="J1371" s="28">
        <f t="shared" si="29"/>
        <v>0</v>
      </c>
      <c r="K1371" s="28"/>
      <c r="L1371" s="28"/>
      <c r="M1371" s="28"/>
      <c r="N1371" s="28"/>
      <c r="O1371" s="27"/>
    </row>
    <row r="1372" spans="1:15" hidden="1" x14ac:dyDescent="0.25">
      <c r="A1372" s="27"/>
      <c r="B1372" s="27"/>
      <c r="C1372" s="27"/>
      <c r="D1372" s="27"/>
      <c r="E1372" s="27" t="e">
        <f>VLOOKUP(D1372,Basis!F:G,2,0)</f>
        <v>#N/A</v>
      </c>
      <c r="F1372" s="27"/>
      <c r="G1372" s="27"/>
      <c r="H1372" s="27"/>
      <c r="I1372" s="27"/>
      <c r="J1372" s="28">
        <f t="shared" si="29"/>
        <v>0</v>
      </c>
      <c r="K1372" s="28"/>
      <c r="L1372" s="28"/>
      <c r="M1372" s="28"/>
      <c r="N1372" s="28"/>
      <c r="O1372" s="27"/>
    </row>
    <row r="1373" spans="1:15" hidden="1" x14ac:dyDescent="0.25">
      <c r="A1373" s="27"/>
      <c r="B1373" s="27"/>
      <c r="C1373" s="27"/>
      <c r="D1373" s="27"/>
      <c r="E1373" s="27" t="e">
        <f>VLOOKUP(D1373,Basis!F:G,2,0)</f>
        <v>#N/A</v>
      </c>
      <c r="F1373" s="27"/>
      <c r="G1373" s="27"/>
      <c r="H1373" s="27"/>
      <c r="I1373" s="27"/>
      <c r="J1373" s="28">
        <f t="shared" si="29"/>
        <v>0</v>
      </c>
      <c r="K1373" s="28"/>
      <c r="L1373" s="28"/>
      <c r="M1373" s="28"/>
      <c r="N1373" s="28"/>
      <c r="O1373" s="27"/>
    </row>
    <row r="1374" spans="1:15" hidden="1" x14ac:dyDescent="0.25">
      <c r="A1374" s="27"/>
      <c r="B1374" s="27"/>
      <c r="C1374" s="27"/>
      <c r="D1374" s="27"/>
      <c r="E1374" s="27" t="e">
        <f>VLOOKUP(D1374,Basis!F:G,2,0)</f>
        <v>#N/A</v>
      </c>
      <c r="F1374" s="27"/>
      <c r="G1374" s="27"/>
      <c r="H1374" s="27"/>
      <c r="I1374" s="27"/>
      <c r="J1374" s="28">
        <f t="shared" si="29"/>
        <v>0</v>
      </c>
      <c r="K1374" s="28"/>
      <c r="L1374" s="28"/>
      <c r="M1374" s="28"/>
      <c r="N1374" s="28"/>
      <c r="O1374" s="27"/>
    </row>
    <row r="1375" spans="1:15" hidden="1" x14ac:dyDescent="0.25">
      <c r="A1375" s="27"/>
      <c r="B1375" s="27"/>
      <c r="C1375" s="27"/>
      <c r="D1375" s="27"/>
      <c r="E1375" s="27" t="e">
        <f>VLOOKUP(D1375,Basis!F:G,2,0)</f>
        <v>#N/A</v>
      </c>
      <c r="F1375" s="27"/>
      <c r="G1375" s="27"/>
      <c r="H1375" s="27"/>
      <c r="I1375" s="27"/>
      <c r="J1375" s="28">
        <f t="shared" si="29"/>
        <v>0</v>
      </c>
      <c r="K1375" s="28"/>
      <c r="L1375" s="28"/>
      <c r="M1375" s="28"/>
      <c r="N1375" s="28"/>
      <c r="O1375" s="27"/>
    </row>
    <row r="1376" spans="1:15" hidden="1" x14ac:dyDescent="0.25">
      <c r="A1376" s="27"/>
      <c r="B1376" s="27"/>
      <c r="C1376" s="27"/>
      <c r="D1376" s="27"/>
      <c r="E1376" s="27" t="e">
        <f>VLOOKUP(D1376,Basis!F:G,2,0)</f>
        <v>#N/A</v>
      </c>
      <c r="F1376" s="27"/>
      <c r="G1376" s="27"/>
      <c r="H1376" s="27"/>
      <c r="I1376" s="27"/>
      <c r="J1376" s="28">
        <f t="shared" si="29"/>
        <v>0</v>
      </c>
      <c r="K1376" s="28"/>
      <c r="L1376" s="28"/>
      <c r="M1376" s="28"/>
      <c r="N1376" s="28"/>
      <c r="O1376" s="27"/>
    </row>
    <row r="1377" spans="1:15" hidden="1" x14ac:dyDescent="0.25">
      <c r="A1377" s="27"/>
      <c r="B1377" s="27"/>
      <c r="C1377" s="27"/>
      <c r="D1377" s="27"/>
      <c r="E1377" s="27" t="e">
        <f>VLOOKUP(D1377,Basis!F:G,2,0)</f>
        <v>#N/A</v>
      </c>
      <c r="F1377" s="27"/>
      <c r="G1377" s="27"/>
      <c r="H1377" s="27"/>
      <c r="I1377" s="27"/>
      <c r="J1377" s="28">
        <f t="shared" si="29"/>
        <v>0</v>
      </c>
      <c r="K1377" s="28"/>
      <c r="L1377" s="28"/>
      <c r="M1377" s="28"/>
      <c r="N1377" s="28"/>
      <c r="O1377" s="27"/>
    </row>
    <row r="1378" spans="1:15" hidden="1" x14ac:dyDescent="0.25">
      <c r="A1378" s="27"/>
      <c r="B1378" s="27"/>
      <c r="C1378" s="27"/>
      <c r="D1378" s="27"/>
      <c r="E1378" s="27" t="e">
        <f>VLOOKUP(D1378,Basis!F:G,2,0)</f>
        <v>#N/A</v>
      </c>
      <c r="F1378" s="27"/>
      <c r="G1378" s="27"/>
      <c r="H1378" s="27"/>
      <c r="I1378" s="27"/>
      <c r="J1378" s="28">
        <f t="shared" si="29"/>
        <v>0</v>
      </c>
      <c r="K1378" s="28"/>
      <c r="L1378" s="28"/>
      <c r="M1378" s="28"/>
      <c r="N1378" s="28"/>
      <c r="O1378" s="27"/>
    </row>
    <row r="1379" spans="1:15" hidden="1" x14ac:dyDescent="0.25">
      <c r="A1379" s="27"/>
      <c r="B1379" s="27"/>
      <c r="C1379" s="27"/>
      <c r="D1379" s="27"/>
      <c r="E1379" s="27" t="e">
        <f>VLOOKUP(D1379,Basis!F:G,2,0)</f>
        <v>#N/A</v>
      </c>
      <c r="F1379" s="27"/>
      <c r="G1379" s="27"/>
      <c r="H1379" s="27"/>
      <c r="I1379" s="27"/>
      <c r="J1379" s="28">
        <f t="shared" si="29"/>
        <v>0</v>
      </c>
      <c r="K1379" s="28"/>
      <c r="L1379" s="28"/>
      <c r="M1379" s="28"/>
      <c r="N1379" s="28"/>
      <c r="O1379" s="27"/>
    </row>
    <row r="1380" spans="1:15" hidden="1" x14ac:dyDescent="0.25">
      <c r="A1380" s="27"/>
      <c r="B1380" s="27"/>
      <c r="C1380" s="27"/>
      <c r="D1380" s="27"/>
      <c r="E1380" s="27" t="e">
        <f>VLOOKUP(D1380,Basis!F:G,2,0)</f>
        <v>#N/A</v>
      </c>
      <c r="F1380" s="27"/>
      <c r="G1380" s="27"/>
      <c r="H1380" s="27"/>
      <c r="I1380" s="27"/>
      <c r="J1380" s="28">
        <f t="shared" si="29"/>
        <v>0</v>
      </c>
      <c r="K1380" s="28"/>
      <c r="L1380" s="28"/>
      <c r="M1380" s="28"/>
      <c r="N1380" s="28"/>
      <c r="O1380" s="27"/>
    </row>
    <row r="1381" spans="1:15" hidden="1" x14ac:dyDescent="0.25">
      <c r="A1381" s="27"/>
      <c r="B1381" s="27"/>
      <c r="C1381" s="27"/>
      <c r="D1381" s="27"/>
      <c r="E1381" s="27" t="e">
        <f>VLOOKUP(D1381,Basis!F:G,2,0)</f>
        <v>#N/A</v>
      </c>
      <c r="F1381" s="27"/>
      <c r="G1381" s="27"/>
      <c r="H1381" s="27"/>
      <c r="I1381" s="27"/>
      <c r="J1381" s="28">
        <f t="shared" si="29"/>
        <v>0</v>
      </c>
      <c r="K1381" s="28"/>
      <c r="L1381" s="28"/>
      <c r="M1381" s="28"/>
      <c r="N1381" s="28"/>
      <c r="O1381" s="27"/>
    </row>
    <row r="1382" spans="1:15" hidden="1" x14ac:dyDescent="0.25">
      <c r="A1382" s="27"/>
      <c r="B1382" s="27"/>
      <c r="C1382" s="27"/>
      <c r="D1382" s="27"/>
      <c r="E1382" s="27" t="e">
        <f>VLOOKUP(D1382,Basis!F:G,2,0)</f>
        <v>#N/A</v>
      </c>
      <c r="F1382" s="27"/>
      <c r="G1382" s="27"/>
      <c r="H1382" s="27"/>
      <c r="I1382" s="27"/>
      <c r="J1382" s="28">
        <f t="shared" si="29"/>
        <v>0</v>
      </c>
      <c r="K1382" s="28"/>
      <c r="L1382" s="28"/>
      <c r="M1382" s="28"/>
      <c r="N1382" s="28"/>
      <c r="O1382" s="27"/>
    </row>
    <row r="1383" spans="1:15" hidden="1" x14ac:dyDescent="0.25">
      <c r="A1383" s="27"/>
      <c r="B1383" s="27"/>
      <c r="C1383" s="27"/>
      <c r="D1383" s="27"/>
      <c r="E1383" s="27" t="e">
        <f>VLOOKUP(D1383,Basis!F:G,2,0)</f>
        <v>#N/A</v>
      </c>
      <c r="F1383" s="27"/>
      <c r="G1383" s="27"/>
      <c r="H1383" s="27"/>
      <c r="I1383" s="27"/>
      <c r="J1383" s="28">
        <f t="shared" si="29"/>
        <v>0</v>
      </c>
      <c r="K1383" s="28"/>
      <c r="L1383" s="28"/>
      <c r="M1383" s="28"/>
      <c r="N1383" s="28"/>
      <c r="O1383" s="27"/>
    </row>
    <row r="1384" spans="1:15" hidden="1" x14ac:dyDescent="0.25">
      <c r="A1384" s="27"/>
      <c r="B1384" s="27"/>
      <c r="C1384" s="27"/>
      <c r="D1384" s="27"/>
      <c r="E1384" s="27" t="e">
        <f>VLOOKUP(D1384,Basis!F:G,2,0)</f>
        <v>#N/A</v>
      </c>
      <c r="F1384" s="27"/>
      <c r="G1384" s="27"/>
      <c r="H1384" s="27"/>
      <c r="I1384" s="27"/>
      <c r="J1384" s="28">
        <f t="shared" si="29"/>
        <v>0</v>
      </c>
      <c r="K1384" s="28"/>
      <c r="L1384" s="28"/>
      <c r="M1384" s="28"/>
      <c r="N1384" s="28"/>
      <c r="O1384" s="27"/>
    </row>
    <row r="1385" spans="1:15" hidden="1" x14ac:dyDescent="0.25">
      <c r="A1385" s="27"/>
      <c r="B1385" s="27"/>
      <c r="C1385" s="27"/>
      <c r="D1385" s="27"/>
      <c r="E1385" s="27" t="e">
        <f>VLOOKUP(D1385,Basis!F:G,2,0)</f>
        <v>#N/A</v>
      </c>
      <c r="F1385" s="27"/>
      <c r="G1385" s="27"/>
      <c r="H1385" s="27"/>
      <c r="I1385" s="27"/>
      <c r="J1385" s="28">
        <f t="shared" si="29"/>
        <v>0</v>
      </c>
      <c r="K1385" s="28"/>
      <c r="L1385" s="28"/>
      <c r="M1385" s="28"/>
      <c r="N1385" s="28"/>
      <c r="O1385" s="27"/>
    </row>
    <row r="1386" spans="1:15" hidden="1" x14ac:dyDescent="0.25">
      <c r="A1386" s="27"/>
      <c r="B1386" s="27"/>
      <c r="C1386" s="27"/>
      <c r="D1386" s="27"/>
      <c r="E1386" s="27" t="e">
        <f>VLOOKUP(D1386,Basis!F:G,2,0)</f>
        <v>#N/A</v>
      </c>
      <c r="F1386" s="27"/>
      <c r="G1386" s="27"/>
      <c r="H1386" s="27"/>
      <c r="I1386" s="27"/>
      <c r="J1386" s="28">
        <f t="shared" si="29"/>
        <v>0</v>
      </c>
      <c r="K1386" s="28"/>
      <c r="L1386" s="28"/>
      <c r="M1386" s="28"/>
      <c r="N1386" s="28"/>
      <c r="O1386" s="27"/>
    </row>
    <row r="1387" spans="1:15" hidden="1" x14ac:dyDescent="0.25">
      <c r="A1387" s="27"/>
      <c r="B1387" s="27"/>
      <c r="C1387" s="27"/>
      <c r="D1387" s="27"/>
      <c r="E1387" s="27" t="e">
        <f>VLOOKUP(D1387,Basis!F:G,2,0)</f>
        <v>#N/A</v>
      </c>
      <c r="F1387" s="27"/>
      <c r="G1387" s="27"/>
      <c r="H1387" s="27"/>
      <c r="I1387" s="27"/>
      <c r="J1387" s="28">
        <f t="shared" si="29"/>
        <v>0</v>
      </c>
      <c r="K1387" s="28"/>
      <c r="L1387" s="28"/>
      <c r="M1387" s="28"/>
      <c r="N1387" s="28"/>
      <c r="O1387" s="27"/>
    </row>
    <row r="1388" spans="1:15" hidden="1" x14ac:dyDescent="0.25">
      <c r="A1388" s="27"/>
      <c r="B1388" s="27"/>
      <c r="C1388" s="27"/>
      <c r="D1388" s="27"/>
      <c r="E1388" s="27" t="e">
        <f>VLOOKUP(D1388,Basis!F:G,2,0)</f>
        <v>#N/A</v>
      </c>
      <c r="F1388" s="27"/>
      <c r="G1388" s="27"/>
      <c r="H1388" s="27"/>
      <c r="I1388" s="27"/>
      <c r="J1388" s="28">
        <f t="shared" si="29"/>
        <v>0</v>
      </c>
      <c r="K1388" s="28"/>
      <c r="L1388" s="28"/>
      <c r="M1388" s="28"/>
      <c r="N1388" s="28"/>
      <c r="O1388" s="27"/>
    </row>
    <row r="1389" spans="1:15" hidden="1" x14ac:dyDescent="0.25">
      <c r="A1389" s="27"/>
      <c r="B1389" s="27"/>
      <c r="C1389" s="27"/>
      <c r="D1389" s="27"/>
      <c r="E1389" s="27" t="e">
        <f>VLOOKUP(D1389,Basis!F:G,2,0)</f>
        <v>#N/A</v>
      </c>
      <c r="F1389" s="27"/>
      <c r="G1389" s="27"/>
      <c r="H1389" s="27"/>
      <c r="I1389" s="27"/>
      <c r="J1389" s="28">
        <f t="shared" si="29"/>
        <v>0</v>
      </c>
      <c r="K1389" s="28"/>
      <c r="L1389" s="28"/>
      <c r="M1389" s="28"/>
      <c r="N1389" s="28"/>
      <c r="O1389" s="27"/>
    </row>
    <row r="1390" spans="1:15" hidden="1" x14ac:dyDescent="0.25">
      <c r="A1390" s="27"/>
      <c r="B1390" s="27"/>
      <c r="C1390" s="27"/>
      <c r="D1390" s="27"/>
      <c r="E1390" s="27" t="e">
        <f>VLOOKUP(D1390,Basis!F:G,2,0)</f>
        <v>#N/A</v>
      </c>
      <c r="F1390" s="27"/>
      <c r="G1390" s="27"/>
      <c r="H1390" s="27"/>
      <c r="I1390" s="27"/>
      <c r="J1390" s="28">
        <f t="shared" si="29"/>
        <v>0</v>
      </c>
      <c r="K1390" s="28"/>
      <c r="L1390" s="28"/>
      <c r="M1390" s="28"/>
      <c r="N1390" s="28"/>
      <c r="O1390" s="27"/>
    </row>
    <row r="1391" spans="1:15" hidden="1" x14ac:dyDescent="0.25">
      <c r="A1391" s="27"/>
      <c r="B1391" s="27"/>
      <c r="C1391" s="27"/>
      <c r="D1391" s="27"/>
      <c r="E1391" s="27" t="e">
        <f>VLOOKUP(D1391,Basis!F:G,2,0)</f>
        <v>#N/A</v>
      </c>
      <c r="F1391" s="27"/>
      <c r="G1391" s="27"/>
      <c r="H1391" s="27"/>
      <c r="I1391" s="27"/>
      <c r="J1391" s="28">
        <f t="shared" si="29"/>
        <v>0</v>
      </c>
      <c r="K1391" s="28"/>
      <c r="L1391" s="28"/>
      <c r="M1391" s="28"/>
      <c r="N1391" s="28"/>
      <c r="O1391" s="27"/>
    </row>
    <row r="1392" spans="1:15" hidden="1" x14ac:dyDescent="0.25">
      <c r="A1392" s="27"/>
      <c r="B1392" s="27"/>
      <c r="C1392" s="27"/>
      <c r="D1392" s="27"/>
      <c r="E1392" s="27" t="e">
        <f>VLOOKUP(D1392,Basis!F:G,2,0)</f>
        <v>#N/A</v>
      </c>
      <c r="F1392" s="27"/>
      <c r="G1392" s="27"/>
      <c r="H1392" s="27"/>
      <c r="I1392" s="27"/>
      <c r="J1392" s="28">
        <f t="shared" si="29"/>
        <v>0</v>
      </c>
      <c r="K1392" s="28"/>
      <c r="L1392" s="28"/>
      <c r="M1392" s="28"/>
      <c r="N1392" s="28"/>
      <c r="O1392" s="27"/>
    </row>
    <row r="1393" spans="1:15" hidden="1" x14ac:dyDescent="0.25">
      <c r="A1393" s="27"/>
      <c r="B1393" s="27"/>
      <c r="C1393" s="27"/>
      <c r="D1393" s="27"/>
      <c r="E1393" s="27" t="e">
        <f>VLOOKUP(D1393,Basis!F:G,2,0)</f>
        <v>#N/A</v>
      </c>
      <c r="F1393" s="27"/>
      <c r="G1393" s="27"/>
      <c r="H1393" s="27"/>
      <c r="I1393" s="27"/>
      <c r="J1393" s="28">
        <f t="shared" si="29"/>
        <v>0</v>
      </c>
      <c r="K1393" s="28"/>
      <c r="L1393" s="28"/>
      <c r="M1393" s="28"/>
      <c r="N1393" s="28"/>
      <c r="O1393" s="27"/>
    </row>
    <row r="1394" spans="1:15" hidden="1" x14ac:dyDescent="0.25">
      <c r="A1394" s="27"/>
      <c r="B1394" s="27"/>
      <c r="C1394" s="27"/>
      <c r="D1394" s="27"/>
      <c r="E1394" s="27" t="e">
        <f>VLOOKUP(D1394,Basis!F:G,2,0)</f>
        <v>#N/A</v>
      </c>
      <c r="F1394" s="27"/>
      <c r="G1394" s="27"/>
      <c r="H1394" s="27"/>
      <c r="I1394" s="27"/>
      <c r="J1394" s="28">
        <f t="shared" si="29"/>
        <v>0</v>
      </c>
      <c r="K1394" s="28"/>
      <c r="L1394" s="28"/>
      <c r="M1394" s="28"/>
      <c r="N1394" s="28"/>
      <c r="O1394" s="27"/>
    </row>
    <row r="1395" spans="1:15" hidden="1" x14ac:dyDescent="0.25">
      <c r="A1395" s="27"/>
      <c r="B1395" s="27"/>
      <c r="C1395" s="27"/>
      <c r="D1395" s="27"/>
      <c r="E1395" s="27" t="e">
        <f>VLOOKUP(D1395,Basis!F:G,2,0)</f>
        <v>#N/A</v>
      </c>
      <c r="F1395" s="27"/>
      <c r="G1395" s="27"/>
      <c r="H1395" s="27"/>
      <c r="I1395" s="27"/>
      <c r="J1395" s="28">
        <f t="shared" si="29"/>
        <v>0</v>
      </c>
      <c r="K1395" s="28"/>
      <c r="L1395" s="28"/>
      <c r="M1395" s="28"/>
      <c r="N1395" s="28"/>
      <c r="O1395" s="27"/>
    </row>
    <row r="1396" spans="1:15" hidden="1" x14ac:dyDescent="0.25">
      <c r="A1396" s="27"/>
      <c r="B1396" s="27"/>
      <c r="C1396" s="27"/>
      <c r="D1396" s="27"/>
      <c r="E1396" s="27" t="e">
        <f>VLOOKUP(D1396,Basis!F:G,2,0)</f>
        <v>#N/A</v>
      </c>
      <c r="F1396" s="27"/>
      <c r="G1396" s="27"/>
      <c r="H1396" s="27"/>
      <c r="I1396" s="27"/>
      <c r="J1396" s="28">
        <f t="shared" si="29"/>
        <v>0</v>
      </c>
      <c r="K1396" s="28"/>
      <c r="L1396" s="28"/>
      <c r="M1396" s="28"/>
      <c r="N1396" s="28"/>
      <c r="O1396" s="27"/>
    </row>
    <row r="1397" spans="1:15" hidden="1" x14ac:dyDescent="0.25">
      <c r="A1397" s="27"/>
      <c r="B1397" s="27"/>
      <c r="C1397" s="27"/>
      <c r="D1397" s="27"/>
      <c r="E1397" s="27" t="e">
        <f>VLOOKUP(D1397,Basis!F:G,2,0)</f>
        <v>#N/A</v>
      </c>
      <c r="F1397" s="27"/>
      <c r="G1397" s="27"/>
      <c r="H1397" s="27"/>
      <c r="I1397" s="27"/>
      <c r="J1397" s="28">
        <f t="shared" si="29"/>
        <v>0</v>
      </c>
      <c r="K1397" s="28"/>
      <c r="L1397" s="28"/>
      <c r="M1397" s="28"/>
      <c r="N1397" s="28"/>
      <c r="O1397" s="27"/>
    </row>
    <row r="1398" spans="1:15" hidden="1" x14ac:dyDescent="0.25">
      <c r="A1398" s="27"/>
      <c r="B1398" s="27"/>
      <c r="C1398" s="27"/>
      <c r="D1398" s="27"/>
      <c r="E1398" s="27" t="e">
        <f>VLOOKUP(D1398,Basis!F:G,2,0)</f>
        <v>#N/A</v>
      </c>
      <c r="F1398" s="27"/>
      <c r="G1398" s="27"/>
      <c r="H1398" s="27"/>
      <c r="I1398" s="27"/>
      <c r="J1398" s="28">
        <f t="shared" si="29"/>
        <v>0</v>
      </c>
      <c r="K1398" s="28"/>
      <c r="L1398" s="28"/>
      <c r="M1398" s="28"/>
      <c r="N1398" s="28"/>
      <c r="O1398" s="27"/>
    </row>
    <row r="1399" spans="1:15" hidden="1" x14ac:dyDescent="0.25">
      <c r="A1399" s="27"/>
      <c r="B1399" s="27"/>
      <c r="C1399" s="27"/>
      <c r="D1399" s="27"/>
      <c r="E1399" s="27" t="e">
        <f>VLOOKUP(D1399,Basis!F:G,2,0)</f>
        <v>#N/A</v>
      </c>
      <c r="F1399" s="27"/>
      <c r="G1399" s="27"/>
      <c r="H1399" s="27"/>
      <c r="I1399" s="27"/>
      <c r="J1399" s="28">
        <f t="shared" si="29"/>
        <v>0</v>
      </c>
      <c r="K1399" s="28"/>
      <c r="L1399" s="28"/>
      <c r="M1399" s="28"/>
      <c r="N1399" s="28"/>
      <c r="O1399" s="27"/>
    </row>
    <row r="1400" spans="1:15" hidden="1" x14ac:dyDescent="0.25">
      <c r="A1400" s="27"/>
      <c r="B1400" s="27"/>
      <c r="C1400" s="27"/>
      <c r="D1400" s="27"/>
      <c r="E1400" s="27" t="e">
        <f>VLOOKUP(D1400,Basis!F:G,2,0)</f>
        <v>#N/A</v>
      </c>
      <c r="F1400" s="27"/>
      <c r="G1400" s="27"/>
      <c r="H1400" s="27"/>
      <c r="I1400" s="27"/>
      <c r="J1400" s="28">
        <f t="shared" si="29"/>
        <v>0</v>
      </c>
      <c r="K1400" s="28"/>
      <c r="L1400" s="28"/>
      <c r="M1400" s="28"/>
      <c r="N1400" s="28"/>
      <c r="O1400" s="27"/>
    </row>
    <row r="1401" spans="1:15" hidden="1" x14ac:dyDescent="0.25">
      <c r="A1401" s="27"/>
      <c r="B1401" s="27"/>
      <c r="C1401" s="27"/>
      <c r="D1401" s="27"/>
      <c r="E1401" s="27" t="e">
        <f>VLOOKUP(D1401,Basis!F:G,2,0)</f>
        <v>#N/A</v>
      </c>
      <c r="F1401" s="27"/>
      <c r="G1401" s="27"/>
      <c r="H1401" s="27"/>
      <c r="I1401" s="27"/>
      <c r="J1401" s="28">
        <f t="shared" si="29"/>
        <v>0</v>
      </c>
      <c r="K1401" s="28"/>
      <c r="L1401" s="28"/>
      <c r="M1401" s="28"/>
      <c r="N1401" s="28"/>
      <c r="O1401" s="27"/>
    </row>
    <row r="1402" spans="1:15" hidden="1" x14ac:dyDescent="0.25">
      <c r="A1402" s="27"/>
      <c r="B1402" s="27"/>
      <c r="C1402" s="27"/>
      <c r="D1402" s="27"/>
      <c r="E1402" s="27" t="e">
        <f>VLOOKUP(D1402,Basis!F:G,2,0)</f>
        <v>#N/A</v>
      </c>
      <c r="F1402" s="27"/>
      <c r="G1402" s="27"/>
      <c r="H1402" s="27"/>
      <c r="I1402" s="27"/>
      <c r="J1402" s="28">
        <f t="shared" si="29"/>
        <v>0</v>
      </c>
      <c r="K1402" s="28"/>
      <c r="L1402" s="28"/>
      <c r="M1402" s="28"/>
      <c r="N1402" s="28"/>
      <c r="O1402" s="27"/>
    </row>
    <row r="1403" spans="1:15" hidden="1" x14ac:dyDescent="0.25">
      <c r="A1403" s="27"/>
      <c r="B1403" s="27"/>
      <c r="C1403" s="27"/>
      <c r="D1403" s="27"/>
      <c r="E1403" s="27" t="e">
        <f>VLOOKUP(D1403,Basis!F:G,2,0)</f>
        <v>#N/A</v>
      </c>
      <c r="F1403" s="27"/>
      <c r="G1403" s="27"/>
      <c r="H1403" s="27"/>
      <c r="I1403" s="27"/>
      <c r="J1403" s="28">
        <f t="shared" si="29"/>
        <v>0</v>
      </c>
      <c r="K1403" s="28"/>
      <c r="L1403" s="28"/>
      <c r="M1403" s="28"/>
      <c r="N1403" s="28"/>
      <c r="O1403" s="27"/>
    </row>
    <row r="1404" spans="1:15" hidden="1" x14ac:dyDescent="0.25">
      <c r="A1404" s="27"/>
      <c r="B1404" s="27"/>
      <c r="C1404" s="27"/>
      <c r="D1404" s="27"/>
      <c r="E1404" s="27" t="e">
        <f>VLOOKUP(D1404,Basis!F:G,2,0)</f>
        <v>#N/A</v>
      </c>
      <c r="F1404" s="27"/>
      <c r="G1404" s="27"/>
      <c r="H1404" s="27"/>
      <c r="I1404" s="27"/>
      <c r="J1404" s="28">
        <f t="shared" si="29"/>
        <v>0</v>
      </c>
      <c r="K1404" s="28"/>
      <c r="L1404" s="28"/>
      <c r="M1404" s="28"/>
      <c r="N1404" s="28"/>
      <c r="O1404" s="27"/>
    </row>
    <row r="1405" spans="1:15" hidden="1" x14ac:dyDescent="0.25">
      <c r="A1405" s="27"/>
      <c r="B1405" s="27"/>
      <c r="C1405" s="27"/>
      <c r="D1405" s="27"/>
      <c r="E1405" s="27" t="e">
        <f>VLOOKUP(D1405,Basis!F:G,2,0)</f>
        <v>#N/A</v>
      </c>
      <c r="F1405" s="27"/>
      <c r="G1405" s="27"/>
      <c r="H1405" s="27"/>
      <c r="I1405" s="27"/>
      <c r="J1405" s="28">
        <f t="shared" si="29"/>
        <v>0</v>
      </c>
      <c r="K1405" s="28"/>
      <c r="L1405" s="28"/>
      <c r="M1405" s="28"/>
      <c r="N1405" s="28"/>
      <c r="O1405" s="27"/>
    </row>
    <row r="1406" spans="1:15" hidden="1" x14ac:dyDescent="0.25">
      <c r="A1406" s="27"/>
      <c r="B1406" s="27"/>
      <c r="C1406" s="27"/>
      <c r="D1406" s="27"/>
      <c r="E1406" s="27" t="e">
        <f>VLOOKUP(D1406,Basis!F:G,2,0)</f>
        <v>#N/A</v>
      </c>
      <c r="F1406" s="27"/>
      <c r="G1406" s="27"/>
      <c r="H1406" s="27"/>
      <c r="I1406" s="27"/>
      <c r="J1406" s="28">
        <f t="shared" si="29"/>
        <v>0</v>
      </c>
      <c r="K1406" s="28"/>
      <c r="L1406" s="28"/>
      <c r="M1406" s="28"/>
      <c r="N1406" s="28"/>
      <c r="O1406" s="27"/>
    </row>
    <row r="1407" spans="1:15" hidden="1" x14ac:dyDescent="0.25">
      <c r="A1407" s="27"/>
      <c r="B1407" s="27"/>
      <c r="C1407" s="27"/>
      <c r="D1407" s="27"/>
      <c r="E1407" s="27" t="e">
        <f>VLOOKUP(D1407,Basis!F:G,2,0)</f>
        <v>#N/A</v>
      </c>
      <c r="F1407" s="27"/>
      <c r="G1407" s="27"/>
      <c r="H1407" s="27"/>
      <c r="I1407" s="27"/>
      <c r="J1407" s="28">
        <f t="shared" si="29"/>
        <v>0</v>
      </c>
      <c r="K1407" s="28"/>
      <c r="L1407" s="28"/>
      <c r="M1407" s="28"/>
      <c r="N1407" s="28"/>
      <c r="O1407" s="27"/>
    </row>
    <row r="1408" spans="1:15" hidden="1" x14ac:dyDescent="0.25">
      <c r="A1408" s="27"/>
      <c r="B1408" s="27"/>
      <c r="C1408" s="27"/>
      <c r="D1408" s="27"/>
      <c r="E1408" s="27" t="e">
        <f>VLOOKUP(D1408,Basis!F:G,2,0)</f>
        <v>#N/A</v>
      </c>
      <c r="F1408" s="27"/>
      <c r="G1408" s="27"/>
      <c r="H1408" s="27"/>
      <c r="I1408" s="27"/>
      <c r="J1408" s="28">
        <f t="shared" si="29"/>
        <v>0</v>
      </c>
      <c r="K1408" s="28"/>
      <c r="L1408" s="28"/>
      <c r="M1408" s="28"/>
      <c r="N1408" s="28"/>
      <c r="O1408" s="27"/>
    </row>
    <row r="1409" spans="1:15" hidden="1" x14ac:dyDescent="0.25">
      <c r="A1409" s="27"/>
      <c r="B1409" s="27"/>
      <c r="C1409" s="27"/>
      <c r="D1409" s="27"/>
      <c r="E1409" s="27" t="e">
        <f>VLOOKUP(D1409,Basis!F:G,2,0)</f>
        <v>#N/A</v>
      </c>
      <c r="F1409" s="27"/>
      <c r="G1409" s="27"/>
      <c r="H1409" s="27"/>
      <c r="I1409" s="27"/>
      <c r="J1409" s="28">
        <f t="shared" si="29"/>
        <v>0</v>
      </c>
      <c r="K1409" s="28"/>
      <c r="L1409" s="28"/>
      <c r="M1409" s="28"/>
      <c r="N1409" s="28"/>
      <c r="O1409" s="27"/>
    </row>
    <row r="1410" spans="1:15" hidden="1" x14ac:dyDescent="0.25">
      <c r="A1410" s="27"/>
      <c r="B1410" s="27"/>
      <c r="C1410" s="27"/>
      <c r="D1410" s="27"/>
      <c r="E1410" s="27" t="e">
        <f>VLOOKUP(D1410,Basis!F:G,2,0)</f>
        <v>#N/A</v>
      </c>
      <c r="F1410" s="27"/>
      <c r="G1410" s="27"/>
      <c r="H1410" s="27"/>
      <c r="I1410" s="27"/>
      <c r="J1410" s="28">
        <f t="shared" si="29"/>
        <v>0</v>
      </c>
      <c r="K1410" s="28"/>
      <c r="L1410" s="28"/>
      <c r="M1410" s="28"/>
      <c r="N1410" s="28"/>
      <c r="O1410" s="27"/>
    </row>
    <row r="1411" spans="1:15" hidden="1" x14ac:dyDescent="0.25">
      <c r="A1411" s="27"/>
      <c r="B1411" s="27"/>
      <c r="C1411" s="27"/>
      <c r="D1411" s="27"/>
      <c r="E1411" s="27" t="e">
        <f>VLOOKUP(D1411,Basis!F:G,2,0)</f>
        <v>#N/A</v>
      </c>
      <c r="F1411" s="27"/>
      <c r="G1411" s="27"/>
      <c r="H1411" s="27"/>
      <c r="I1411" s="27"/>
      <c r="J1411" s="28">
        <f t="shared" si="29"/>
        <v>0</v>
      </c>
      <c r="K1411" s="28"/>
      <c r="L1411" s="28"/>
      <c r="M1411" s="28"/>
      <c r="N1411" s="28"/>
      <c r="O1411" s="27"/>
    </row>
    <row r="1412" spans="1:15" hidden="1" x14ac:dyDescent="0.25">
      <c r="A1412" s="27"/>
      <c r="B1412" s="27"/>
      <c r="C1412" s="27"/>
      <c r="D1412" s="27"/>
      <c r="E1412" s="27" t="e">
        <f>VLOOKUP(D1412,Basis!F:G,2,0)</f>
        <v>#N/A</v>
      </c>
      <c r="F1412" s="27"/>
      <c r="G1412" s="27"/>
      <c r="H1412" s="27"/>
      <c r="I1412" s="27"/>
      <c r="J1412" s="28">
        <f t="shared" si="29"/>
        <v>0</v>
      </c>
      <c r="K1412" s="28"/>
      <c r="L1412" s="28"/>
      <c r="M1412" s="28"/>
      <c r="N1412" s="28"/>
      <c r="O1412" s="27"/>
    </row>
    <row r="1413" spans="1:15" hidden="1" x14ac:dyDescent="0.25">
      <c r="A1413" s="27"/>
      <c r="B1413" s="27"/>
      <c r="C1413" s="27"/>
      <c r="D1413" s="27"/>
      <c r="E1413" s="27" t="e">
        <f>VLOOKUP(D1413,Basis!F:G,2,0)</f>
        <v>#N/A</v>
      </c>
      <c r="F1413" s="27"/>
      <c r="G1413" s="27"/>
      <c r="H1413" s="27"/>
      <c r="I1413" s="27"/>
      <c r="J1413" s="28">
        <f t="shared" si="29"/>
        <v>0</v>
      </c>
      <c r="K1413" s="28"/>
      <c r="L1413" s="28"/>
      <c r="M1413" s="28"/>
      <c r="N1413" s="28"/>
      <c r="O1413" s="27"/>
    </row>
    <row r="1414" spans="1:15" hidden="1" x14ac:dyDescent="0.25">
      <c r="A1414" s="27"/>
      <c r="B1414" s="27"/>
      <c r="C1414" s="27"/>
      <c r="D1414" s="27"/>
      <c r="E1414" s="27" t="e">
        <f>VLOOKUP(D1414,Basis!F:G,2,0)</f>
        <v>#N/A</v>
      </c>
      <c r="F1414" s="27"/>
      <c r="G1414" s="27"/>
      <c r="H1414" s="27"/>
      <c r="I1414" s="27"/>
      <c r="J1414" s="28">
        <f t="shared" si="29"/>
        <v>0</v>
      </c>
      <c r="K1414" s="28"/>
      <c r="L1414" s="28"/>
      <c r="M1414" s="28"/>
      <c r="N1414" s="28"/>
      <c r="O1414" s="27"/>
    </row>
    <row r="1415" spans="1:15" hidden="1" x14ac:dyDescent="0.25">
      <c r="A1415" s="27"/>
      <c r="B1415" s="27"/>
      <c r="C1415" s="27"/>
      <c r="D1415" s="27"/>
      <c r="E1415" s="27" t="e">
        <f>VLOOKUP(D1415,Basis!F:G,2,0)</f>
        <v>#N/A</v>
      </c>
      <c r="F1415" s="27"/>
      <c r="G1415" s="27"/>
      <c r="H1415" s="27"/>
      <c r="I1415" s="27"/>
      <c r="J1415" s="28">
        <f t="shared" si="29"/>
        <v>0</v>
      </c>
      <c r="K1415" s="28"/>
      <c r="L1415" s="28"/>
      <c r="M1415" s="28"/>
      <c r="N1415" s="28"/>
      <c r="O1415" s="27"/>
    </row>
    <row r="1416" spans="1:15" hidden="1" x14ac:dyDescent="0.25">
      <c r="A1416" s="27"/>
      <c r="B1416" s="27"/>
      <c r="C1416" s="27"/>
      <c r="D1416" s="27"/>
      <c r="E1416" s="27" t="e">
        <f>VLOOKUP(D1416,Basis!F:G,2,0)</f>
        <v>#N/A</v>
      </c>
      <c r="F1416" s="27"/>
      <c r="G1416" s="27"/>
      <c r="H1416" s="27"/>
      <c r="I1416" s="27"/>
      <c r="J1416" s="28">
        <f t="shared" si="29"/>
        <v>0</v>
      </c>
      <c r="K1416" s="28"/>
      <c r="L1416" s="28"/>
      <c r="M1416" s="28"/>
      <c r="N1416" s="28"/>
      <c r="O1416" s="27"/>
    </row>
    <row r="1417" spans="1:15" hidden="1" x14ac:dyDescent="0.25">
      <c r="A1417" s="27"/>
      <c r="B1417" s="27"/>
      <c r="C1417" s="27"/>
      <c r="D1417" s="27"/>
      <c r="E1417" s="27" t="e">
        <f>VLOOKUP(D1417,Basis!F:G,2,0)</f>
        <v>#N/A</v>
      </c>
      <c r="F1417" s="27"/>
      <c r="G1417" s="27"/>
      <c r="H1417" s="27"/>
      <c r="I1417" s="27"/>
      <c r="J1417" s="28">
        <f t="shared" si="29"/>
        <v>0</v>
      </c>
      <c r="K1417" s="28"/>
      <c r="L1417" s="28"/>
      <c r="M1417" s="28"/>
      <c r="N1417" s="28"/>
      <c r="O1417" s="27"/>
    </row>
    <row r="1418" spans="1:15" hidden="1" x14ac:dyDescent="0.25">
      <c r="A1418" s="27"/>
      <c r="B1418" s="27"/>
      <c r="C1418" s="27"/>
      <c r="D1418" s="27"/>
      <c r="E1418" s="27" t="e">
        <f>VLOOKUP(D1418,Basis!F:G,2,0)</f>
        <v>#N/A</v>
      </c>
      <c r="F1418" s="27"/>
      <c r="G1418" s="27"/>
      <c r="H1418" s="27"/>
      <c r="I1418" s="27"/>
      <c r="J1418" s="28">
        <f t="shared" si="29"/>
        <v>0</v>
      </c>
      <c r="K1418" s="28"/>
      <c r="L1418" s="28"/>
      <c r="M1418" s="28"/>
      <c r="N1418" s="28"/>
      <c r="O1418" s="27"/>
    </row>
    <row r="1419" spans="1:15" hidden="1" x14ac:dyDescent="0.25">
      <c r="A1419" s="27"/>
      <c r="B1419" s="27"/>
      <c r="C1419" s="27"/>
      <c r="D1419" s="27"/>
      <c r="E1419" s="27" t="e">
        <f>VLOOKUP(D1419,Basis!F:G,2,0)</f>
        <v>#N/A</v>
      </c>
      <c r="F1419" s="27"/>
      <c r="G1419" s="27"/>
      <c r="H1419" s="27"/>
      <c r="I1419" s="27"/>
      <c r="J1419" s="28">
        <f t="shared" si="29"/>
        <v>0</v>
      </c>
      <c r="K1419" s="28"/>
      <c r="L1419" s="28"/>
      <c r="M1419" s="28"/>
      <c r="N1419" s="28"/>
      <c r="O1419" s="27"/>
    </row>
    <row r="1420" spans="1:15" hidden="1" x14ac:dyDescent="0.25">
      <c r="A1420" s="27"/>
      <c r="B1420" s="27"/>
      <c r="C1420" s="27"/>
      <c r="D1420" s="27"/>
      <c r="E1420" s="27" t="e">
        <f>VLOOKUP(D1420,Basis!F:G,2,0)</f>
        <v>#N/A</v>
      </c>
      <c r="F1420" s="27"/>
      <c r="G1420" s="27"/>
      <c r="H1420" s="27"/>
      <c r="I1420" s="27"/>
      <c r="J1420" s="28">
        <f t="shared" si="29"/>
        <v>0</v>
      </c>
      <c r="K1420" s="28"/>
      <c r="L1420" s="28"/>
      <c r="M1420" s="28"/>
      <c r="N1420" s="28"/>
      <c r="O1420" s="27"/>
    </row>
    <row r="1421" spans="1:15" hidden="1" x14ac:dyDescent="0.25">
      <c r="A1421" s="27"/>
      <c r="B1421" s="27"/>
      <c r="C1421" s="27"/>
      <c r="D1421" s="27"/>
      <c r="E1421" s="27" t="e">
        <f>VLOOKUP(D1421,Basis!F:G,2,0)</f>
        <v>#N/A</v>
      </c>
      <c r="F1421" s="27"/>
      <c r="G1421" s="27"/>
      <c r="H1421" s="27"/>
      <c r="I1421" s="27"/>
      <c r="J1421" s="28">
        <f t="shared" ref="J1421:J1484" si="30">H1421-I1421</f>
        <v>0</v>
      </c>
      <c r="K1421" s="28"/>
      <c r="L1421" s="28"/>
      <c r="M1421" s="28"/>
      <c r="N1421" s="28"/>
      <c r="O1421" s="27"/>
    </row>
    <row r="1422" spans="1:15" hidden="1" x14ac:dyDescent="0.25">
      <c r="A1422" s="27"/>
      <c r="B1422" s="27"/>
      <c r="C1422" s="27"/>
      <c r="D1422" s="27"/>
      <c r="E1422" s="27" t="e">
        <f>VLOOKUP(D1422,Basis!F:G,2,0)</f>
        <v>#N/A</v>
      </c>
      <c r="F1422" s="27"/>
      <c r="G1422" s="27"/>
      <c r="H1422" s="27"/>
      <c r="I1422" s="27"/>
      <c r="J1422" s="28">
        <f t="shared" si="30"/>
        <v>0</v>
      </c>
      <c r="K1422" s="28"/>
      <c r="L1422" s="28"/>
      <c r="M1422" s="28"/>
      <c r="N1422" s="28"/>
      <c r="O1422" s="27"/>
    </row>
    <row r="1423" spans="1:15" hidden="1" x14ac:dyDescent="0.25">
      <c r="A1423" s="27"/>
      <c r="B1423" s="27"/>
      <c r="C1423" s="27"/>
      <c r="D1423" s="27"/>
      <c r="E1423" s="27" t="e">
        <f>VLOOKUP(D1423,Basis!F:G,2,0)</f>
        <v>#N/A</v>
      </c>
      <c r="F1423" s="27"/>
      <c r="G1423" s="27"/>
      <c r="H1423" s="27"/>
      <c r="I1423" s="27"/>
      <c r="J1423" s="28">
        <f t="shared" si="30"/>
        <v>0</v>
      </c>
      <c r="K1423" s="28"/>
      <c r="L1423" s="28"/>
      <c r="M1423" s="28"/>
      <c r="N1423" s="28"/>
      <c r="O1423" s="27"/>
    </row>
    <row r="1424" spans="1:15" hidden="1" x14ac:dyDescent="0.25">
      <c r="A1424" s="27"/>
      <c r="B1424" s="27"/>
      <c r="C1424" s="27"/>
      <c r="D1424" s="27"/>
      <c r="E1424" s="27" t="e">
        <f>VLOOKUP(D1424,Basis!F:G,2,0)</f>
        <v>#N/A</v>
      </c>
      <c r="F1424" s="27"/>
      <c r="G1424" s="27"/>
      <c r="H1424" s="27"/>
      <c r="I1424" s="27"/>
      <c r="J1424" s="28">
        <f t="shared" si="30"/>
        <v>0</v>
      </c>
      <c r="K1424" s="28"/>
      <c r="L1424" s="28"/>
      <c r="M1424" s="28"/>
      <c r="N1424" s="28"/>
      <c r="O1424" s="27"/>
    </row>
    <row r="1425" spans="1:15" hidden="1" x14ac:dyDescent="0.25">
      <c r="A1425" s="27"/>
      <c r="B1425" s="27"/>
      <c r="C1425" s="27"/>
      <c r="D1425" s="27"/>
      <c r="E1425" s="27" t="e">
        <f>VLOOKUP(D1425,Basis!F:G,2,0)</f>
        <v>#N/A</v>
      </c>
      <c r="F1425" s="27"/>
      <c r="G1425" s="27"/>
      <c r="H1425" s="27"/>
      <c r="I1425" s="27"/>
      <c r="J1425" s="28">
        <f t="shared" si="30"/>
        <v>0</v>
      </c>
      <c r="K1425" s="28"/>
      <c r="L1425" s="28"/>
      <c r="M1425" s="28"/>
      <c r="N1425" s="28"/>
      <c r="O1425" s="27"/>
    </row>
    <row r="1426" spans="1:15" hidden="1" x14ac:dyDescent="0.25">
      <c r="A1426" s="27"/>
      <c r="B1426" s="27"/>
      <c r="C1426" s="27"/>
      <c r="D1426" s="27"/>
      <c r="E1426" s="27" t="e">
        <f>VLOOKUP(D1426,Basis!F:G,2,0)</f>
        <v>#N/A</v>
      </c>
      <c r="F1426" s="27"/>
      <c r="G1426" s="27"/>
      <c r="H1426" s="27"/>
      <c r="I1426" s="27"/>
      <c r="J1426" s="28">
        <f t="shared" si="30"/>
        <v>0</v>
      </c>
      <c r="K1426" s="28"/>
      <c r="L1426" s="28"/>
      <c r="M1426" s="28"/>
      <c r="N1426" s="28"/>
      <c r="O1426" s="27"/>
    </row>
    <row r="1427" spans="1:15" hidden="1" x14ac:dyDescent="0.25">
      <c r="A1427" s="27"/>
      <c r="B1427" s="27"/>
      <c r="C1427" s="27"/>
      <c r="D1427" s="27"/>
      <c r="E1427" s="27" t="e">
        <f>VLOOKUP(D1427,Basis!F:G,2,0)</f>
        <v>#N/A</v>
      </c>
      <c r="F1427" s="27"/>
      <c r="G1427" s="27"/>
      <c r="H1427" s="27"/>
      <c r="I1427" s="27"/>
      <c r="J1427" s="28">
        <f t="shared" si="30"/>
        <v>0</v>
      </c>
      <c r="K1427" s="28"/>
      <c r="L1427" s="28"/>
      <c r="M1427" s="28"/>
      <c r="N1427" s="28"/>
      <c r="O1427" s="27"/>
    </row>
    <row r="1428" spans="1:15" hidden="1" x14ac:dyDescent="0.25">
      <c r="A1428" s="27"/>
      <c r="B1428" s="27"/>
      <c r="C1428" s="27"/>
      <c r="D1428" s="27"/>
      <c r="E1428" s="27" t="e">
        <f>VLOOKUP(D1428,Basis!F:G,2,0)</f>
        <v>#N/A</v>
      </c>
      <c r="F1428" s="27"/>
      <c r="G1428" s="27"/>
      <c r="H1428" s="27"/>
      <c r="I1428" s="27"/>
      <c r="J1428" s="28">
        <f t="shared" si="30"/>
        <v>0</v>
      </c>
      <c r="K1428" s="28"/>
      <c r="L1428" s="28"/>
      <c r="M1428" s="28"/>
      <c r="N1428" s="28"/>
      <c r="O1428" s="27"/>
    </row>
    <row r="1429" spans="1:15" hidden="1" x14ac:dyDescent="0.25">
      <c r="A1429" s="27"/>
      <c r="B1429" s="27"/>
      <c r="C1429" s="27"/>
      <c r="D1429" s="27"/>
      <c r="E1429" s="27" t="e">
        <f>VLOOKUP(D1429,Basis!F:G,2,0)</f>
        <v>#N/A</v>
      </c>
      <c r="F1429" s="27"/>
      <c r="G1429" s="27"/>
      <c r="H1429" s="27"/>
      <c r="I1429" s="27"/>
      <c r="J1429" s="28">
        <f t="shared" si="30"/>
        <v>0</v>
      </c>
      <c r="K1429" s="28"/>
      <c r="L1429" s="28"/>
      <c r="M1429" s="28"/>
      <c r="N1429" s="28"/>
      <c r="O1429" s="27"/>
    </row>
    <row r="1430" spans="1:15" hidden="1" x14ac:dyDescent="0.25">
      <c r="A1430" s="27"/>
      <c r="B1430" s="27"/>
      <c r="C1430" s="27"/>
      <c r="D1430" s="27"/>
      <c r="E1430" s="27" t="e">
        <f>VLOOKUP(D1430,Basis!F:G,2,0)</f>
        <v>#N/A</v>
      </c>
      <c r="F1430" s="27"/>
      <c r="G1430" s="27"/>
      <c r="H1430" s="27"/>
      <c r="I1430" s="27"/>
      <c r="J1430" s="28">
        <f t="shared" si="30"/>
        <v>0</v>
      </c>
      <c r="K1430" s="28"/>
      <c r="L1430" s="28"/>
      <c r="M1430" s="28"/>
      <c r="N1430" s="28"/>
      <c r="O1430" s="27"/>
    </row>
    <row r="1431" spans="1:15" hidden="1" x14ac:dyDescent="0.25">
      <c r="A1431" s="27"/>
      <c r="B1431" s="27"/>
      <c r="C1431" s="27"/>
      <c r="D1431" s="27"/>
      <c r="E1431" s="27" t="e">
        <f>VLOOKUP(D1431,Basis!F:G,2,0)</f>
        <v>#N/A</v>
      </c>
      <c r="F1431" s="27"/>
      <c r="G1431" s="27"/>
      <c r="H1431" s="27"/>
      <c r="I1431" s="27"/>
      <c r="J1431" s="28">
        <f t="shared" si="30"/>
        <v>0</v>
      </c>
      <c r="K1431" s="28"/>
      <c r="L1431" s="28"/>
      <c r="M1431" s="28"/>
      <c r="N1431" s="28"/>
      <c r="O1431" s="27"/>
    </row>
    <row r="1432" spans="1:15" hidden="1" x14ac:dyDescent="0.25">
      <c r="A1432" s="27"/>
      <c r="B1432" s="27"/>
      <c r="C1432" s="27"/>
      <c r="D1432" s="27"/>
      <c r="E1432" s="27" t="e">
        <f>VLOOKUP(D1432,Basis!F:G,2,0)</f>
        <v>#N/A</v>
      </c>
      <c r="F1432" s="27"/>
      <c r="G1432" s="27"/>
      <c r="H1432" s="27"/>
      <c r="I1432" s="27"/>
      <c r="J1432" s="28">
        <f t="shared" si="30"/>
        <v>0</v>
      </c>
      <c r="K1432" s="28"/>
      <c r="L1432" s="28"/>
      <c r="M1432" s="28"/>
      <c r="N1432" s="28"/>
      <c r="O1432" s="27"/>
    </row>
    <row r="1433" spans="1:15" hidden="1" x14ac:dyDescent="0.25">
      <c r="A1433" s="27"/>
      <c r="B1433" s="27"/>
      <c r="C1433" s="27"/>
      <c r="D1433" s="27"/>
      <c r="E1433" s="27" t="e">
        <f>VLOOKUP(D1433,Basis!F:G,2,0)</f>
        <v>#N/A</v>
      </c>
      <c r="F1433" s="27"/>
      <c r="G1433" s="27"/>
      <c r="H1433" s="27"/>
      <c r="I1433" s="27"/>
      <c r="J1433" s="28">
        <f t="shared" si="30"/>
        <v>0</v>
      </c>
      <c r="K1433" s="28"/>
      <c r="L1433" s="28"/>
      <c r="M1433" s="28"/>
      <c r="N1433" s="28"/>
      <c r="O1433" s="27"/>
    </row>
    <row r="1434" spans="1:15" hidden="1" x14ac:dyDescent="0.25">
      <c r="A1434" s="27"/>
      <c r="B1434" s="27"/>
      <c r="C1434" s="27"/>
      <c r="D1434" s="27"/>
      <c r="E1434" s="27" t="e">
        <f>VLOOKUP(D1434,Basis!F:G,2,0)</f>
        <v>#N/A</v>
      </c>
      <c r="F1434" s="27"/>
      <c r="G1434" s="27"/>
      <c r="H1434" s="27"/>
      <c r="I1434" s="27"/>
      <c r="J1434" s="28">
        <f t="shared" si="30"/>
        <v>0</v>
      </c>
      <c r="K1434" s="28"/>
      <c r="L1434" s="28"/>
      <c r="M1434" s="28"/>
      <c r="N1434" s="28"/>
      <c r="O1434" s="27"/>
    </row>
    <row r="1435" spans="1:15" hidden="1" x14ac:dyDescent="0.25">
      <c r="A1435" s="27"/>
      <c r="B1435" s="27"/>
      <c r="C1435" s="27"/>
      <c r="D1435" s="27"/>
      <c r="E1435" s="27" t="e">
        <f>VLOOKUP(D1435,Basis!F:G,2,0)</f>
        <v>#N/A</v>
      </c>
      <c r="F1435" s="27"/>
      <c r="G1435" s="27"/>
      <c r="H1435" s="27"/>
      <c r="I1435" s="27"/>
      <c r="J1435" s="28">
        <f t="shared" si="30"/>
        <v>0</v>
      </c>
      <c r="K1435" s="28"/>
      <c r="L1435" s="28"/>
      <c r="M1435" s="28"/>
      <c r="N1435" s="28"/>
      <c r="O1435" s="27"/>
    </row>
    <row r="1436" spans="1:15" hidden="1" x14ac:dyDescent="0.25">
      <c r="A1436" s="27"/>
      <c r="B1436" s="27"/>
      <c r="C1436" s="27"/>
      <c r="D1436" s="27"/>
      <c r="E1436" s="27" t="e">
        <f>VLOOKUP(D1436,Basis!F:G,2,0)</f>
        <v>#N/A</v>
      </c>
      <c r="F1436" s="27"/>
      <c r="G1436" s="27"/>
      <c r="H1436" s="27"/>
      <c r="I1436" s="27"/>
      <c r="J1436" s="28">
        <f t="shared" si="30"/>
        <v>0</v>
      </c>
      <c r="K1436" s="28"/>
      <c r="L1436" s="28"/>
      <c r="M1436" s="28"/>
      <c r="N1436" s="28"/>
      <c r="O1436" s="27"/>
    </row>
    <row r="1437" spans="1:15" hidden="1" x14ac:dyDescent="0.25">
      <c r="A1437" s="27"/>
      <c r="B1437" s="27"/>
      <c r="C1437" s="27"/>
      <c r="D1437" s="27"/>
      <c r="E1437" s="27" t="e">
        <f>VLOOKUP(D1437,Basis!F:G,2,0)</f>
        <v>#N/A</v>
      </c>
      <c r="F1437" s="27"/>
      <c r="G1437" s="27"/>
      <c r="H1437" s="27"/>
      <c r="I1437" s="27"/>
      <c r="J1437" s="28">
        <f t="shared" si="30"/>
        <v>0</v>
      </c>
      <c r="K1437" s="28"/>
      <c r="L1437" s="28"/>
      <c r="M1437" s="28"/>
      <c r="N1437" s="28"/>
      <c r="O1437" s="27"/>
    </row>
    <row r="1438" spans="1:15" hidden="1" x14ac:dyDescent="0.25">
      <c r="A1438" s="27"/>
      <c r="B1438" s="27"/>
      <c r="C1438" s="27"/>
      <c r="D1438" s="27"/>
      <c r="E1438" s="27" t="e">
        <f>VLOOKUP(D1438,Basis!F:G,2,0)</f>
        <v>#N/A</v>
      </c>
      <c r="F1438" s="27"/>
      <c r="G1438" s="27"/>
      <c r="H1438" s="27"/>
      <c r="I1438" s="27"/>
      <c r="J1438" s="28">
        <f t="shared" si="30"/>
        <v>0</v>
      </c>
      <c r="K1438" s="28"/>
      <c r="L1438" s="28"/>
      <c r="M1438" s="28"/>
      <c r="N1438" s="28"/>
      <c r="O1438" s="27"/>
    </row>
    <row r="1439" spans="1:15" hidden="1" x14ac:dyDescent="0.25">
      <c r="A1439" s="27"/>
      <c r="B1439" s="27"/>
      <c r="C1439" s="27"/>
      <c r="D1439" s="27"/>
      <c r="E1439" s="27" t="e">
        <f>VLOOKUP(D1439,Basis!F:G,2,0)</f>
        <v>#N/A</v>
      </c>
      <c r="F1439" s="27"/>
      <c r="G1439" s="27"/>
      <c r="H1439" s="27"/>
      <c r="I1439" s="27"/>
      <c r="J1439" s="28">
        <f t="shared" si="30"/>
        <v>0</v>
      </c>
      <c r="K1439" s="28"/>
      <c r="L1439" s="28"/>
      <c r="M1439" s="28"/>
      <c r="N1439" s="28"/>
      <c r="O1439" s="27"/>
    </row>
    <row r="1440" spans="1:15" hidden="1" x14ac:dyDescent="0.25">
      <c r="A1440" s="27"/>
      <c r="B1440" s="27"/>
      <c r="C1440" s="27"/>
      <c r="D1440" s="27"/>
      <c r="E1440" s="27" t="e">
        <f>VLOOKUP(D1440,Basis!F:G,2,0)</f>
        <v>#N/A</v>
      </c>
      <c r="F1440" s="27"/>
      <c r="G1440" s="27"/>
      <c r="H1440" s="27"/>
      <c r="I1440" s="27"/>
      <c r="J1440" s="28">
        <f t="shared" si="30"/>
        <v>0</v>
      </c>
      <c r="K1440" s="28"/>
      <c r="L1440" s="28"/>
      <c r="M1440" s="28"/>
      <c r="N1440" s="28"/>
      <c r="O1440" s="27"/>
    </row>
    <row r="1441" spans="1:15" hidden="1" x14ac:dyDescent="0.25">
      <c r="A1441" s="27"/>
      <c r="B1441" s="27"/>
      <c r="C1441" s="27"/>
      <c r="D1441" s="27"/>
      <c r="E1441" s="27" t="e">
        <f>VLOOKUP(D1441,Basis!F:G,2,0)</f>
        <v>#N/A</v>
      </c>
      <c r="F1441" s="27"/>
      <c r="G1441" s="27"/>
      <c r="H1441" s="27"/>
      <c r="I1441" s="27"/>
      <c r="J1441" s="28">
        <f t="shared" si="30"/>
        <v>0</v>
      </c>
      <c r="K1441" s="28"/>
      <c r="L1441" s="28"/>
      <c r="M1441" s="28"/>
      <c r="N1441" s="28"/>
      <c r="O1441" s="27"/>
    </row>
    <row r="1442" spans="1:15" hidden="1" x14ac:dyDescent="0.25">
      <c r="A1442" s="27"/>
      <c r="B1442" s="27"/>
      <c r="C1442" s="27"/>
      <c r="D1442" s="27"/>
      <c r="E1442" s="27" t="e">
        <f>VLOOKUP(D1442,Basis!F:G,2,0)</f>
        <v>#N/A</v>
      </c>
      <c r="F1442" s="27"/>
      <c r="G1442" s="27"/>
      <c r="H1442" s="27"/>
      <c r="I1442" s="27"/>
      <c r="J1442" s="28">
        <f t="shared" si="30"/>
        <v>0</v>
      </c>
      <c r="K1442" s="28"/>
      <c r="L1442" s="28"/>
      <c r="M1442" s="28"/>
      <c r="N1442" s="28"/>
      <c r="O1442" s="27"/>
    </row>
    <row r="1443" spans="1:15" hidden="1" x14ac:dyDescent="0.25">
      <c r="A1443" s="27"/>
      <c r="B1443" s="27"/>
      <c r="C1443" s="27"/>
      <c r="D1443" s="27"/>
      <c r="E1443" s="27" t="e">
        <f>VLOOKUP(D1443,Basis!F:G,2,0)</f>
        <v>#N/A</v>
      </c>
      <c r="F1443" s="27"/>
      <c r="G1443" s="27"/>
      <c r="H1443" s="27"/>
      <c r="I1443" s="27"/>
      <c r="J1443" s="28">
        <f t="shared" si="30"/>
        <v>0</v>
      </c>
      <c r="K1443" s="28"/>
      <c r="L1443" s="28"/>
      <c r="M1443" s="28"/>
      <c r="N1443" s="28"/>
      <c r="O1443" s="27"/>
    </row>
    <row r="1444" spans="1:15" hidden="1" x14ac:dyDescent="0.25">
      <c r="A1444" s="27"/>
      <c r="B1444" s="27"/>
      <c r="C1444" s="27"/>
      <c r="D1444" s="27"/>
      <c r="E1444" s="27" t="e">
        <f>VLOOKUP(D1444,Basis!F:G,2,0)</f>
        <v>#N/A</v>
      </c>
      <c r="F1444" s="27"/>
      <c r="G1444" s="27"/>
      <c r="H1444" s="27"/>
      <c r="I1444" s="27"/>
      <c r="J1444" s="28">
        <f t="shared" si="30"/>
        <v>0</v>
      </c>
      <c r="K1444" s="28"/>
      <c r="L1444" s="28"/>
      <c r="M1444" s="28"/>
      <c r="N1444" s="28"/>
      <c r="O1444" s="27"/>
    </row>
    <row r="1445" spans="1:15" hidden="1" x14ac:dyDescent="0.25">
      <c r="A1445" s="27"/>
      <c r="B1445" s="27"/>
      <c r="C1445" s="27"/>
      <c r="D1445" s="27"/>
      <c r="E1445" s="27" t="e">
        <f>VLOOKUP(D1445,Basis!F:G,2,0)</f>
        <v>#N/A</v>
      </c>
      <c r="F1445" s="27"/>
      <c r="G1445" s="27"/>
      <c r="H1445" s="27"/>
      <c r="I1445" s="27"/>
      <c r="J1445" s="28">
        <f t="shared" si="30"/>
        <v>0</v>
      </c>
      <c r="K1445" s="28"/>
      <c r="L1445" s="28"/>
      <c r="M1445" s="28"/>
      <c r="N1445" s="28"/>
      <c r="O1445" s="27"/>
    </row>
    <row r="1446" spans="1:15" hidden="1" x14ac:dyDescent="0.25">
      <c r="A1446" s="27"/>
      <c r="B1446" s="27"/>
      <c r="C1446" s="27"/>
      <c r="D1446" s="27"/>
      <c r="E1446" s="27" t="e">
        <f>VLOOKUP(D1446,Basis!F:G,2,0)</f>
        <v>#N/A</v>
      </c>
      <c r="F1446" s="27"/>
      <c r="G1446" s="27"/>
      <c r="H1446" s="27"/>
      <c r="I1446" s="27"/>
      <c r="J1446" s="28">
        <f t="shared" si="30"/>
        <v>0</v>
      </c>
      <c r="K1446" s="28"/>
      <c r="L1446" s="28"/>
      <c r="M1446" s="28"/>
      <c r="N1446" s="28"/>
      <c r="O1446" s="27"/>
    </row>
    <row r="1447" spans="1:15" hidden="1" x14ac:dyDescent="0.25">
      <c r="A1447" s="27"/>
      <c r="B1447" s="27"/>
      <c r="C1447" s="27"/>
      <c r="D1447" s="27"/>
      <c r="E1447" s="27" t="e">
        <f>VLOOKUP(D1447,Basis!F:G,2,0)</f>
        <v>#N/A</v>
      </c>
      <c r="F1447" s="27"/>
      <c r="G1447" s="27"/>
      <c r="H1447" s="27"/>
      <c r="I1447" s="27"/>
      <c r="J1447" s="28">
        <f t="shared" si="30"/>
        <v>0</v>
      </c>
      <c r="K1447" s="28"/>
      <c r="L1447" s="28"/>
      <c r="M1447" s="28"/>
      <c r="N1447" s="28"/>
      <c r="O1447" s="27"/>
    </row>
    <row r="1448" spans="1:15" hidden="1" x14ac:dyDescent="0.25">
      <c r="A1448" s="27"/>
      <c r="B1448" s="27"/>
      <c r="C1448" s="27"/>
      <c r="D1448" s="27"/>
      <c r="E1448" s="27" t="e">
        <f>VLOOKUP(D1448,Basis!F:G,2,0)</f>
        <v>#N/A</v>
      </c>
      <c r="F1448" s="27"/>
      <c r="G1448" s="27"/>
      <c r="H1448" s="27"/>
      <c r="I1448" s="27"/>
      <c r="J1448" s="28">
        <f t="shared" si="30"/>
        <v>0</v>
      </c>
      <c r="K1448" s="28"/>
      <c r="L1448" s="28"/>
      <c r="M1448" s="28"/>
      <c r="N1448" s="28"/>
      <c r="O1448" s="27"/>
    </row>
    <row r="1449" spans="1:15" hidden="1" x14ac:dyDescent="0.25">
      <c r="A1449" s="27"/>
      <c r="B1449" s="27"/>
      <c r="C1449" s="27"/>
      <c r="D1449" s="27"/>
      <c r="E1449" s="27" t="e">
        <f>VLOOKUP(D1449,Basis!F:G,2,0)</f>
        <v>#N/A</v>
      </c>
      <c r="F1449" s="27"/>
      <c r="G1449" s="27"/>
      <c r="H1449" s="27"/>
      <c r="I1449" s="27"/>
      <c r="J1449" s="28">
        <f t="shared" si="30"/>
        <v>0</v>
      </c>
      <c r="K1449" s="28"/>
      <c r="L1449" s="28"/>
      <c r="M1449" s="28"/>
      <c r="N1449" s="28"/>
      <c r="O1449" s="27"/>
    </row>
    <row r="1450" spans="1:15" hidden="1" x14ac:dyDescent="0.25">
      <c r="A1450" s="27"/>
      <c r="B1450" s="27"/>
      <c r="C1450" s="27"/>
      <c r="D1450" s="27"/>
      <c r="E1450" s="27" t="e">
        <f>VLOOKUP(D1450,Basis!F:G,2,0)</f>
        <v>#N/A</v>
      </c>
      <c r="F1450" s="27"/>
      <c r="G1450" s="27"/>
      <c r="H1450" s="27"/>
      <c r="I1450" s="27"/>
      <c r="J1450" s="28">
        <f t="shared" si="30"/>
        <v>0</v>
      </c>
      <c r="K1450" s="28"/>
      <c r="L1450" s="28"/>
      <c r="M1450" s="28"/>
      <c r="N1450" s="28"/>
      <c r="O1450" s="27"/>
    </row>
    <row r="1451" spans="1:15" hidden="1" x14ac:dyDescent="0.25">
      <c r="A1451" s="27"/>
      <c r="B1451" s="27"/>
      <c r="C1451" s="27"/>
      <c r="D1451" s="27"/>
      <c r="E1451" s="27" t="e">
        <f>VLOOKUP(D1451,Basis!F:G,2,0)</f>
        <v>#N/A</v>
      </c>
      <c r="F1451" s="27"/>
      <c r="G1451" s="27"/>
      <c r="H1451" s="27"/>
      <c r="I1451" s="27"/>
      <c r="J1451" s="28">
        <f t="shared" si="30"/>
        <v>0</v>
      </c>
      <c r="K1451" s="28"/>
      <c r="L1451" s="28"/>
      <c r="M1451" s="28"/>
      <c r="N1451" s="28"/>
      <c r="O1451" s="27"/>
    </row>
    <row r="1452" spans="1:15" hidden="1" x14ac:dyDescent="0.25">
      <c r="A1452" s="27"/>
      <c r="B1452" s="27"/>
      <c r="C1452" s="27"/>
      <c r="D1452" s="27"/>
      <c r="E1452" s="27" t="e">
        <f>VLOOKUP(D1452,Basis!F:G,2,0)</f>
        <v>#N/A</v>
      </c>
      <c r="F1452" s="27"/>
      <c r="G1452" s="27"/>
      <c r="H1452" s="27"/>
      <c r="I1452" s="27"/>
      <c r="J1452" s="28">
        <f t="shared" si="30"/>
        <v>0</v>
      </c>
      <c r="K1452" s="28"/>
      <c r="L1452" s="28"/>
      <c r="M1452" s="28"/>
      <c r="N1452" s="28"/>
      <c r="O1452" s="27"/>
    </row>
    <row r="1453" spans="1:15" hidden="1" x14ac:dyDescent="0.25">
      <c r="A1453" s="27"/>
      <c r="B1453" s="27"/>
      <c r="C1453" s="27"/>
      <c r="D1453" s="27"/>
      <c r="E1453" s="27" t="e">
        <f>VLOOKUP(D1453,Basis!F:G,2,0)</f>
        <v>#N/A</v>
      </c>
      <c r="F1453" s="27"/>
      <c r="G1453" s="27"/>
      <c r="H1453" s="27"/>
      <c r="I1453" s="27"/>
      <c r="J1453" s="28">
        <f t="shared" si="30"/>
        <v>0</v>
      </c>
      <c r="K1453" s="28"/>
      <c r="L1453" s="28"/>
      <c r="M1453" s="28"/>
      <c r="N1453" s="28"/>
      <c r="O1453" s="27"/>
    </row>
    <row r="1454" spans="1:15" hidden="1" x14ac:dyDescent="0.25">
      <c r="A1454" s="27"/>
      <c r="B1454" s="27"/>
      <c r="C1454" s="27"/>
      <c r="D1454" s="27"/>
      <c r="E1454" s="27" t="e">
        <f>VLOOKUP(D1454,Basis!F:G,2,0)</f>
        <v>#N/A</v>
      </c>
      <c r="F1454" s="27"/>
      <c r="G1454" s="27"/>
      <c r="H1454" s="27"/>
      <c r="I1454" s="27"/>
      <c r="J1454" s="28">
        <f t="shared" si="30"/>
        <v>0</v>
      </c>
      <c r="K1454" s="28"/>
      <c r="L1454" s="28"/>
      <c r="M1454" s="28"/>
      <c r="N1454" s="28"/>
      <c r="O1454" s="27"/>
    </row>
    <row r="1455" spans="1:15" hidden="1" x14ac:dyDescent="0.25">
      <c r="A1455" s="27"/>
      <c r="B1455" s="27"/>
      <c r="C1455" s="27"/>
      <c r="D1455" s="27"/>
      <c r="E1455" s="27" t="e">
        <f>VLOOKUP(D1455,Basis!F:G,2,0)</f>
        <v>#N/A</v>
      </c>
      <c r="F1455" s="27"/>
      <c r="G1455" s="27"/>
      <c r="H1455" s="27"/>
      <c r="I1455" s="27"/>
      <c r="J1455" s="28">
        <f t="shared" si="30"/>
        <v>0</v>
      </c>
      <c r="K1455" s="28"/>
      <c r="L1455" s="28"/>
      <c r="M1455" s="28"/>
      <c r="N1455" s="28"/>
      <c r="O1455" s="27"/>
    </row>
    <row r="1456" spans="1:15" hidden="1" x14ac:dyDescent="0.25">
      <c r="A1456" s="27"/>
      <c r="B1456" s="27"/>
      <c r="C1456" s="27"/>
      <c r="D1456" s="27"/>
      <c r="E1456" s="27" t="e">
        <f>VLOOKUP(D1456,Basis!F:G,2,0)</f>
        <v>#N/A</v>
      </c>
      <c r="F1456" s="27"/>
      <c r="G1456" s="27"/>
      <c r="H1456" s="27"/>
      <c r="I1456" s="27"/>
      <c r="J1456" s="28">
        <f t="shared" si="30"/>
        <v>0</v>
      </c>
      <c r="K1456" s="28"/>
      <c r="L1456" s="28"/>
      <c r="M1456" s="28"/>
      <c r="N1456" s="28"/>
      <c r="O1456" s="27"/>
    </row>
    <row r="1457" spans="1:15" hidden="1" x14ac:dyDescent="0.25">
      <c r="A1457" s="27"/>
      <c r="B1457" s="27"/>
      <c r="C1457" s="27"/>
      <c r="D1457" s="27"/>
      <c r="E1457" s="27" t="e">
        <f>VLOOKUP(D1457,Basis!F:G,2,0)</f>
        <v>#N/A</v>
      </c>
      <c r="F1457" s="27"/>
      <c r="G1457" s="27"/>
      <c r="H1457" s="27"/>
      <c r="I1457" s="27"/>
      <c r="J1457" s="28">
        <f t="shared" si="30"/>
        <v>0</v>
      </c>
      <c r="K1457" s="28"/>
      <c r="L1457" s="28"/>
      <c r="M1457" s="28"/>
      <c r="N1457" s="28"/>
      <c r="O1457" s="27"/>
    </row>
    <row r="1458" spans="1:15" hidden="1" x14ac:dyDescent="0.25">
      <c r="A1458" s="27"/>
      <c r="B1458" s="27"/>
      <c r="C1458" s="27"/>
      <c r="D1458" s="27"/>
      <c r="E1458" s="27" t="e">
        <f>VLOOKUP(D1458,Basis!F:G,2,0)</f>
        <v>#N/A</v>
      </c>
      <c r="F1458" s="27"/>
      <c r="G1458" s="27"/>
      <c r="H1458" s="27"/>
      <c r="I1458" s="27"/>
      <c r="J1458" s="28">
        <f t="shared" si="30"/>
        <v>0</v>
      </c>
      <c r="K1458" s="28"/>
      <c r="L1458" s="28"/>
      <c r="M1458" s="28"/>
      <c r="N1458" s="28"/>
      <c r="O1458" s="27"/>
    </row>
    <row r="1459" spans="1:15" hidden="1" x14ac:dyDescent="0.25">
      <c r="A1459" s="27"/>
      <c r="B1459" s="27"/>
      <c r="C1459" s="27"/>
      <c r="D1459" s="27"/>
      <c r="E1459" s="27" t="e">
        <f>VLOOKUP(D1459,Basis!F:G,2,0)</f>
        <v>#N/A</v>
      </c>
      <c r="F1459" s="27"/>
      <c r="G1459" s="27"/>
      <c r="H1459" s="27"/>
      <c r="I1459" s="27"/>
      <c r="J1459" s="28">
        <f t="shared" si="30"/>
        <v>0</v>
      </c>
      <c r="K1459" s="28"/>
      <c r="L1459" s="28"/>
      <c r="M1459" s="28"/>
      <c r="N1459" s="28"/>
      <c r="O1459" s="27"/>
    </row>
    <row r="1460" spans="1:15" hidden="1" x14ac:dyDescent="0.25">
      <c r="A1460" s="27"/>
      <c r="B1460" s="27"/>
      <c r="C1460" s="27"/>
      <c r="D1460" s="27"/>
      <c r="E1460" s="27" t="e">
        <f>VLOOKUP(D1460,Basis!F:G,2,0)</f>
        <v>#N/A</v>
      </c>
      <c r="F1460" s="27"/>
      <c r="G1460" s="27"/>
      <c r="H1460" s="27"/>
      <c r="I1460" s="27"/>
      <c r="J1460" s="28">
        <f t="shared" si="30"/>
        <v>0</v>
      </c>
      <c r="K1460" s="28"/>
      <c r="L1460" s="28"/>
      <c r="M1460" s="28"/>
      <c r="N1460" s="28"/>
      <c r="O1460" s="27"/>
    </row>
    <row r="1461" spans="1:15" hidden="1" x14ac:dyDescent="0.25">
      <c r="A1461" s="27"/>
      <c r="B1461" s="27"/>
      <c r="C1461" s="27"/>
      <c r="D1461" s="27"/>
      <c r="E1461" s="27" t="e">
        <f>VLOOKUP(D1461,Basis!F:G,2,0)</f>
        <v>#N/A</v>
      </c>
      <c r="F1461" s="27"/>
      <c r="G1461" s="27"/>
      <c r="H1461" s="27"/>
      <c r="I1461" s="27"/>
      <c r="J1461" s="28">
        <f t="shared" si="30"/>
        <v>0</v>
      </c>
      <c r="K1461" s="28"/>
      <c r="L1461" s="28"/>
      <c r="M1461" s="28"/>
      <c r="N1461" s="28"/>
      <c r="O1461" s="27"/>
    </row>
    <row r="1462" spans="1:15" hidden="1" x14ac:dyDescent="0.25">
      <c r="A1462" s="27"/>
      <c r="B1462" s="27"/>
      <c r="C1462" s="27"/>
      <c r="D1462" s="27"/>
      <c r="E1462" s="27" t="e">
        <f>VLOOKUP(D1462,Basis!F:G,2,0)</f>
        <v>#N/A</v>
      </c>
      <c r="F1462" s="27"/>
      <c r="G1462" s="27"/>
      <c r="H1462" s="27"/>
      <c r="I1462" s="27"/>
      <c r="J1462" s="28">
        <f t="shared" si="30"/>
        <v>0</v>
      </c>
      <c r="K1462" s="28"/>
      <c r="L1462" s="28"/>
      <c r="M1462" s="28"/>
      <c r="N1462" s="28"/>
      <c r="O1462" s="27"/>
    </row>
    <row r="1463" spans="1:15" hidden="1" x14ac:dyDescent="0.25">
      <c r="A1463" s="27"/>
      <c r="B1463" s="27"/>
      <c r="C1463" s="27"/>
      <c r="D1463" s="27"/>
      <c r="E1463" s="27" t="e">
        <f>VLOOKUP(D1463,Basis!F:G,2,0)</f>
        <v>#N/A</v>
      </c>
      <c r="F1463" s="27"/>
      <c r="G1463" s="27"/>
      <c r="H1463" s="27"/>
      <c r="I1463" s="27"/>
      <c r="J1463" s="28">
        <f t="shared" si="30"/>
        <v>0</v>
      </c>
      <c r="K1463" s="28"/>
      <c r="L1463" s="28"/>
      <c r="M1463" s="28"/>
      <c r="N1463" s="28"/>
      <c r="O1463" s="27"/>
    </row>
    <row r="1464" spans="1:15" hidden="1" x14ac:dyDescent="0.25">
      <c r="A1464" s="27"/>
      <c r="B1464" s="27"/>
      <c r="C1464" s="27"/>
      <c r="D1464" s="27"/>
      <c r="E1464" s="27" t="e">
        <f>VLOOKUP(D1464,Basis!F:G,2,0)</f>
        <v>#N/A</v>
      </c>
      <c r="F1464" s="27"/>
      <c r="G1464" s="27"/>
      <c r="H1464" s="27"/>
      <c r="I1464" s="27"/>
      <c r="J1464" s="28">
        <f t="shared" si="30"/>
        <v>0</v>
      </c>
      <c r="K1464" s="28"/>
      <c r="L1464" s="28"/>
      <c r="M1464" s="28"/>
      <c r="N1464" s="28"/>
      <c r="O1464" s="27"/>
    </row>
    <row r="1465" spans="1:15" hidden="1" x14ac:dyDescent="0.25">
      <c r="A1465" s="27"/>
      <c r="B1465" s="27"/>
      <c r="C1465" s="27"/>
      <c r="D1465" s="27"/>
      <c r="E1465" s="27" t="e">
        <f>VLOOKUP(D1465,Basis!F:G,2,0)</f>
        <v>#N/A</v>
      </c>
      <c r="F1465" s="27"/>
      <c r="G1465" s="27"/>
      <c r="H1465" s="27"/>
      <c r="I1465" s="27"/>
      <c r="J1465" s="28">
        <f t="shared" si="30"/>
        <v>0</v>
      </c>
      <c r="K1465" s="28"/>
      <c r="L1465" s="28"/>
      <c r="M1465" s="28"/>
      <c r="N1465" s="28"/>
      <c r="O1465" s="27"/>
    </row>
    <row r="1466" spans="1:15" hidden="1" x14ac:dyDescent="0.25">
      <c r="A1466" s="27"/>
      <c r="B1466" s="27"/>
      <c r="C1466" s="27"/>
      <c r="D1466" s="27"/>
      <c r="E1466" s="27" t="e">
        <f>VLOOKUP(D1466,Basis!F:G,2,0)</f>
        <v>#N/A</v>
      </c>
      <c r="F1466" s="27"/>
      <c r="G1466" s="27"/>
      <c r="H1466" s="27"/>
      <c r="I1466" s="27"/>
      <c r="J1466" s="28">
        <f t="shared" si="30"/>
        <v>0</v>
      </c>
      <c r="K1466" s="28"/>
      <c r="L1466" s="28"/>
      <c r="M1466" s="28"/>
      <c r="N1466" s="28"/>
      <c r="O1466" s="27"/>
    </row>
    <row r="1467" spans="1:15" hidden="1" x14ac:dyDescent="0.25">
      <c r="A1467" s="27"/>
      <c r="B1467" s="27"/>
      <c r="C1467" s="27"/>
      <c r="D1467" s="27"/>
      <c r="E1467" s="27" t="e">
        <f>VLOOKUP(D1467,Basis!F:G,2,0)</f>
        <v>#N/A</v>
      </c>
      <c r="F1467" s="27"/>
      <c r="G1467" s="27"/>
      <c r="H1467" s="27"/>
      <c r="I1467" s="27"/>
      <c r="J1467" s="28">
        <f t="shared" si="30"/>
        <v>0</v>
      </c>
      <c r="K1467" s="28"/>
      <c r="L1467" s="28"/>
      <c r="M1467" s="28"/>
      <c r="N1467" s="28"/>
      <c r="O1467" s="27"/>
    </row>
    <row r="1468" spans="1:15" hidden="1" x14ac:dyDescent="0.25">
      <c r="A1468" s="27"/>
      <c r="B1468" s="27"/>
      <c r="C1468" s="27"/>
      <c r="D1468" s="27"/>
      <c r="E1468" s="27" t="e">
        <f>VLOOKUP(D1468,Basis!F:G,2,0)</f>
        <v>#N/A</v>
      </c>
      <c r="F1468" s="27"/>
      <c r="G1468" s="27"/>
      <c r="H1468" s="27"/>
      <c r="I1468" s="27"/>
      <c r="J1468" s="28">
        <f t="shared" si="30"/>
        <v>0</v>
      </c>
      <c r="K1468" s="28"/>
      <c r="L1468" s="28"/>
      <c r="M1468" s="28"/>
      <c r="N1468" s="28"/>
      <c r="O1468" s="27"/>
    </row>
    <row r="1469" spans="1:15" hidden="1" x14ac:dyDescent="0.25">
      <c r="A1469" s="27"/>
      <c r="B1469" s="27"/>
      <c r="C1469" s="27"/>
      <c r="D1469" s="27"/>
      <c r="E1469" s="27" t="e">
        <f>VLOOKUP(D1469,Basis!F:G,2,0)</f>
        <v>#N/A</v>
      </c>
      <c r="F1469" s="27"/>
      <c r="G1469" s="27"/>
      <c r="H1469" s="27"/>
      <c r="I1469" s="27"/>
      <c r="J1469" s="28">
        <f t="shared" si="30"/>
        <v>0</v>
      </c>
      <c r="K1469" s="28"/>
      <c r="L1469" s="28"/>
      <c r="M1469" s="28"/>
      <c r="N1469" s="28"/>
      <c r="O1469" s="27"/>
    </row>
    <row r="1470" spans="1:15" hidden="1" x14ac:dyDescent="0.25">
      <c r="A1470" s="27"/>
      <c r="B1470" s="27"/>
      <c r="C1470" s="27"/>
      <c r="D1470" s="27"/>
      <c r="E1470" s="27" t="e">
        <f>VLOOKUP(D1470,Basis!F:G,2,0)</f>
        <v>#N/A</v>
      </c>
      <c r="F1470" s="27"/>
      <c r="G1470" s="27"/>
      <c r="H1470" s="27"/>
      <c r="I1470" s="27"/>
      <c r="J1470" s="28">
        <f t="shared" si="30"/>
        <v>0</v>
      </c>
      <c r="K1470" s="28"/>
      <c r="L1470" s="28"/>
      <c r="M1470" s="28"/>
      <c r="N1470" s="28"/>
      <c r="O1470" s="27"/>
    </row>
    <row r="1471" spans="1:15" hidden="1" x14ac:dyDescent="0.25">
      <c r="A1471" s="27"/>
      <c r="B1471" s="27"/>
      <c r="C1471" s="27"/>
      <c r="D1471" s="27"/>
      <c r="E1471" s="27" t="e">
        <f>VLOOKUP(D1471,Basis!F:G,2,0)</f>
        <v>#N/A</v>
      </c>
      <c r="F1471" s="27"/>
      <c r="G1471" s="27"/>
      <c r="H1471" s="27"/>
      <c r="I1471" s="27"/>
      <c r="J1471" s="28">
        <f t="shared" si="30"/>
        <v>0</v>
      </c>
      <c r="K1471" s="28"/>
      <c r="L1471" s="28"/>
      <c r="M1471" s="28"/>
      <c r="N1471" s="28"/>
      <c r="O1471" s="27"/>
    </row>
    <row r="1472" spans="1:15" hidden="1" x14ac:dyDescent="0.25">
      <c r="A1472" s="27"/>
      <c r="B1472" s="27"/>
      <c r="C1472" s="27"/>
      <c r="D1472" s="27"/>
      <c r="E1472" s="27" t="e">
        <f>VLOOKUP(D1472,Basis!F:G,2,0)</f>
        <v>#N/A</v>
      </c>
      <c r="F1472" s="27"/>
      <c r="G1472" s="27"/>
      <c r="H1472" s="27"/>
      <c r="I1472" s="27"/>
      <c r="J1472" s="28">
        <f t="shared" si="30"/>
        <v>0</v>
      </c>
      <c r="K1472" s="28"/>
      <c r="L1472" s="28"/>
      <c r="M1472" s="28"/>
      <c r="N1472" s="28"/>
      <c r="O1472" s="27"/>
    </row>
    <row r="1473" spans="1:15" hidden="1" x14ac:dyDescent="0.25">
      <c r="A1473" s="27"/>
      <c r="B1473" s="27"/>
      <c r="C1473" s="27"/>
      <c r="D1473" s="27"/>
      <c r="E1473" s="27" t="e">
        <f>VLOOKUP(D1473,Basis!F:G,2,0)</f>
        <v>#N/A</v>
      </c>
      <c r="F1473" s="27"/>
      <c r="G1473" s="27"/>
      <c r="H1473" s="27"/>
      <c r="I1473" s="27"/>
      <c r="J1473" s="28">
        <f t="shared" si="30"/>
        <v>0</v>
      </c>
      <c r="K1473" s="28"/>
      <c r="L1473" s="28"/>
      <c r="M1473" s="28"/>
      <c r="N1473" s="28"/>
      <c r="O1473" s="27"/>
    </row>
    <row r="1474" spans="1:15" hidden="1" x14ac:dyDescent="0.25">
      <c r="A1474" s="27"/>
      <c r="B1474" s="27"/>
      <c r="C1474" s="27"/>
      <c r="D1474" s="27"/>
      <c r="E1474" s="27" t="e">
        <f>VLOOKUP(D1474,Basis!F:G,2,0)</f>
        <v>#N/A</v>
      </c>
      <c r="F1474" s="27"/>
      <c r="G1474" s="27"/>
      <c r="H1474" s="27"/>
      <c r="I1474" s="27"/>
      <c r="J1474" s="28">
        <f t="shared" si="30"/>
        <v>0</v>
      </c>
      <c r="K1474" s="28"/>
      <c r="L1474" s="28"/>
      <c r="M1474" s="28"/>
      <c r="N1474" s="28"/>
      <c r="O1474" s="27"/>
    </row>
    <row r="1475" spans="1:15" hidden="1" x14ac:dyDescent="0.25">
      <c r="A1475" s="27"/>
      <c r="B1475" s="27"/>
      <c r="C1475" s="27"/>
      <c r="D1475" s="27"/>
      <c r="E1475" s="27" t="e">
        <f>VLOOKUP(D1475,Basis!F:G,2,0)</f>
        <v>#N/A</v>
      </c>
      <c r="F1475" s="27"/>
      <c r="G1475" s="27"/>
      <c r="H1475" s="27"/>
      <c r="I1475" s="27"/>
      <c r="J1475" s="28">
        <f t="shared" si="30"/>
        <v>0</v>
      </c>
      <c r="K1475" s="28"/>
      <c r="L1475" s="28"/>
      <c r="M1475" s="28"/>
      <c r="N1475" s="28"/>
      <c r="O1475" s="27"/>
    </row>
    <row r="1476" spans="1:15" hidden="1" x14ac:dyDescent="0.25">
      <c r="A1476" s="27"/>
      <c r="B1476" s="27"/>
      <c r="C1476" s="27"/>
      <c r="D1476" s="27"/>
      <c r="E1476" s="27" t="e">
        <f>VLOOKUP(D1476,Basis!F:G,2,0)</f>
        <v>#N/A</v>
      </c>
      <c r="F1476" s="27"/>
      <c r="G1476" s="27"/>
      <c r="H1476" s="27"/>
      <c r="I1476" s="27"/>
      <c r="J1476" s="28">
        <f t="shared" si="30"/>
        <v>0</v>
      </c>
      <c r="K1476" s="28"/>
      <c r="L1476" s="28"/>
      <c r="M1476" s="28"/>
      <c r="N1476" s="28"/>
      <c r="O1476" s="27"/>
    </row>
    <row r="1477" spans="1:15" hidden="1" x14ac:dyDescent="0.25">
      <c r="A1477" s="27"/>
      <c r="B1477" s="27"/>
      <c r="C1477" s="27"/>
      <c r="D1477" s="27"/>
      <c r="E1477" s="27" t="e">
        <f>VLOOKUP(D1477,Basis!F:G,2,0)</f>
        <v>#N/A</v>
      </c>
      <c r="F1477" s="27"/>
      <c r="G1477" s="27"/>
      <c r="H1477" s="27"/>
      <c r="I1477" s="27"/>
      <c r="J1477" s="28">
        <f t="shared" si="30"/>
        <v>0</v>
      </c>
      <c r="K1477" s="28"/>
      <c r="L1477" s="28"/>
      <c r="M1477" s="28"/>
      <c r="N1477" s="28"/>
      <c r="O1477" s="27"/>
    </row>
    <row r="1478" spans="1:15" hidden="1" x14ac:dyDescent="0.25">
      <c r="A1478" s="27"/>
      <c r="B1478" s="27"/>
      <c r="C1478" s="27"/>
      <c r="D1478" s="27"/>
      <c r="E1478" s="27" t="e">
        <f>VLOOKUP(D1478,Basis!F:G,2,0)</f>
        <v>#N/A</v>
      </c>
      <c r="F1478" s="27"/>
      <c r="G1478" s="27"/>
      <c r="H1478" s="27"/>
      <c r="I1478" s="27"/>
      <c r="J1478" s="28">
        <f t="shared" si="30"/>
        <v>0</v>
      </c>
      <c r="K1478" s="28"/>
      <c r="L1478" s="28"/>
      <c r="M1478" s="28"/>
      <c r="N1478" s="28"/>
      <c r="O1478" s="27"/>
    </row>
    <row r="1479" spans="1:15" hidden="1" x14ac:dyDescent="0.25">
      <c r="A1479" s="27"/>
      <c r="B1479" s="27"/>
      <c r="C1479" s="27"/>
      <c r="D1479" s="27"/>
      <c r="E1479" s="27" t="e">
        <f>VLOOKUP(D1479,Basis!F:G,2,0)</f>
        <v>#N/A</v>
      </c>
      <c r="F1479" s="27"/>
      <c r="G1479" s="27"/>
      <c r="H1479" s="27"/>
      <c r="I1479" s="27"/>
      <c r="J1479" s="28">
        <f t="shared" si="30"/>
        <v>0</v>
      </c>
      <c r="K1479" s="28"/>
      <c r="L1479" s="28"/>
      <c r="M1479" s="28"/>
      <c r="N1479" s="28"/>
      <c r="O1479" s="27"/>
    </row>
    <row r="1480" spans="1:15" hidden="1" x14ac:dyDescent="0.25">
      <c r="A1480" s="27"/>
      <c r="B1480" s="27"/>
      <c r="C1480" s="27"/>
      <c r="D1480" s="27"/>
      <c r="E1480" s="27" t="e">
        <f>VLOOKUP(D1480,Basis!F:G,2,0)</f>
        <v>#N/A</v>
      </c>
      <c r="F1480" s="27"/>
      <c r="G1480" s="27"/>
      <c r="H1480" s="27"/>
      <c r="I1480" s="27"/>
      <c r="J1480" s="28">
        <f t="shared" si="30"/>
        <v>0</v>
      </c>
      <c r="K1480" s="28"/>
      <c r="L1480" s="28"/>
      <c r="M1480" s="28"/>
      <c r="N1480" s="28"/>
      <c r="O1480" s="27"/>
    </row>
    <row r="1481" spans="1:15" hidden="1" x14ac:dyDescent="0.25">
      <c r="A1481" s="27"/>
      <c r="B1481" s="27"/>
      <c r="C1481" s="27"/>
      <c r="D1481" s="27"/>
      <c r="E1481" s="27" t="e">
        <f>VLOOKUP(D1481,Basis!F:G,2,0)</f>
        <v>#N/A</v>
      </c>
      <c r="F1481" s="27"/>
      <c r="G1481" s="27"/>
      <c r="H1481" s="27"/>
      <c r="I1481" s="27"/>
      <c r="J1481" s="28">
        <f t="shared" si="30"/>
        <v>0</v>
      </c>
      <c r="K1481" s="28"/>
      <c r="L1481" s="28"/>
      <c r="M1481" s="28"/>
      <c r="N1481" s="28"/>
      <c r="O1481" s="27"/>
    </row>
    <row r="1482" spans="1:15" hidden="1" x14ac:dyDescent="0.25">
      <c r="A1482" s="27"/>
      <c r="B1482" s="27"/>
      <c r="C1482" s="27"/>
      <c r="D1482" s="27"/>
      <c r="E1482" s="27" t="e">
        <f>VLOOKUP(D1482,Basis!F:G,2,0)</f>
        <v>#N/A</v>
      </c>
      <c r="F1482" s="27"/>
      <c r="G1482" s="27"/>
      <c r="H1482" s="27"/>
      <c r="I1482" s="27"/>
      <c r="J1482" s="28">
        <f t="shared" si="30"/>
        <v>0</v>
      </c>
      <c r="K1482" s="28"/>
      <c r="L1482" s="28"/>
      <c r="M1482" s="28"/>
      <c r="N1482" s="28"/>
      <c r="O1482" s="27"/>
    </row>
    <row r="1483" spans="1:15" hidden="1" x14ac:dyDescent="0.25">
      <c r="A1483" s="27"/>
      <c r="B1483" s="27"/>
      <c r="C1483" s="27"/>
      <c r="D1483" s="27"/>
      <c r="E1483" s="27" t="e">
        <f>VLOOKUP(D1483,Basis!F:G,2,0)</f>
        <v>#N/A</v>
      </c>
      <c r="F1483" s="27"/>
      <c r="G1483" s="27"/>
      <c r="H1483" s="27"/>
      <c r="I1483" s="27"/>
      <c r="J1483" s="28">
        <f t="shared" si="30"/>
        <v>0</v>
      </c>
      <c r="K1483" s="28"/>
      <c r="L1483" s="28"/>
      <c r="M1483" s="28"/>
      <c r="N1483" s="28"/>
      <c r="O1483" s="27"/>
    </row>
    <row r="1484" spans="1:15" hidden="1" x14ac:dyDescent="0.25">
      <c r="A1484" s="27"/>
      <c r="B1484" s="27"/>
      <c r="C1484" s="27"/>
      <c r="D1484" s="27"/>
      <c r="E1484" s="27" t="e">
        <f>VLOOKUP(D1484,Basis!F:G,2,0)</f>
        <v>#N/A</v>
      </c>
      <c r="F1484" s="27"/>
      <c r="G1484" s="27"/>
      <c r="H1484" s="27"/>
      <c r="I1484" s="27"/>
      <c r="J1484" s="28">
        <f t="shared" si="30"/>
        <v>0</v>
      </c>
      <c r="K1484" s="28"/>
      <c r="L1484" s="28"/>
      <c r="M1484" s="28"/>
      <c r="N1484" s="28"/>
      <c r="O1484" s="27"/>
    </row>
    <row r="1485" spans="1:15" hidden="1" x14ac:dyDescent="0.25">
      <c r="A1485" s="27"/>
      <c r="B1485" s="27"/>
      <c r="C1485" s="27"/>
      <c r="D1485" s="27"/>
      <c r="E1485" s="27" t="e">
        <f>VLOOKUP(D1485,Basis!F:G,2,0)</f>
        <v>#N/A</v>
      </c>
      <c r="F1485" s="27"/>
      <c r="G1485" s="27"/>
      <c r="H1485" s="27"/>
      <c r="I1485" s="27"/>
      <c r="J1485" s="28">
        <f t="shared" ref="J1485:J1548" si="31">H1485-I1485</f>
        <v>0</v>
      </c>
      <c r="K1485" s="28"/>
      <c r="L1485" s="28"/>
      <c r="M1485" s="28"/>
      <c r="N1485" s="28"/>
      <c r="O1485" s="27"/>
    </row>
    <row r="1486" spans="1:15" hidden="1" x14ac:dyDescent="0.25">
      <c r="A1486" s="27"/>
      <c r="B1486" s="27"/>
      <c r="C1486" s="27"/>
      <c r="D1486" s="27"/>
      <c r="E1486" s="27" t="e">
        <f>VLOOKUP(D1486,Basis!F:G,2,0)</f>
        <v>#N/A</v>
      </c>
      <c r="F1486" s="27"/>
      <c r="G1486" s="27"/>
      <c r="H1486" s="27"/>
      <c r="I1486" s="27"/>
      <c r="J1486" s="28">
        <f t="shared" si="31"/>
        <v>0</v>
      </c>
      <c r="K1486" s="28"/>
      <c r="L1486" s="28"/>
      <c r="M1486" s="28"/>
      <c r="N1486" s="28"/>
      <c r="O1486" s="27"/>
    </row>
    <row r="1487" spans="1:15" hidden="1" x14ac:dyDescent="0.25">
      <c r="A1487" s="27"/>
      <c r="B1487" s="27"/>
      <c r="C1487" s="27"/>
      <c r="D1487" s="27"/>
      <c r="E1487" s="27" t="e">
        <f>VLOOKUP(D1487,Basis!F:G,2,0)</f>
        <v>#N/A</v>
      </c>
      <c r="F1487" s="27"/>
      <c r="G1487" s="27"/>
      <c r="H1487" s="27"/>
      <c r="I1487" s="27"/>
      <c r="J1487" s="28">
        <f t="shared" si="31"/>
        <v>0</v>
      </c>
      <c r="K1487" s="28"/>
      <c r="L1487" s="28"/>
      <c r="M1487" s="28"/>
      <c r="N1487" s="28"/>
      <c r="O1487" s="27"/>
    </row>
    <row r="1488" spans="1:15" hidden="1" x14ac:dyDescent="0.25">
      <c r="A1488" s="27"/>
      <c r="B1488" s="27"/>
      <c r="C1488" s="27"/>
      <c r="D1488" s="27"/>
      <c r="E1488" s="27" t="e">
        <f>VLOOKUP(D1488,Basis!F:G,2,0)</f>
        <v>#N/A</v>
      </c>
      <c r="F1488" s="27"/>
      <c r="G1488" s="27"/>
      <c r="H1488" s="27"/>
      <c r="I1488" s="27"/>
      <c r="J1488" s="28">
        <f t="shared" si="31"/>
        <v>0</v>
      </c>
      <c r="K1488" s="28"/>
      <c r="L1488" s="28"/>
      <c r="M1488" s="28"/>
      <c r="N1488" s="28"/>
      <c r="O1488" s="27"/>
    </row>
    <row r="1489" spans="1:15" hidden="1" x14ac:dyDescent="0.25">
      <c r="A1489" s="27"/>
      <c r="B1489" s="27"/>
      <c r="C1489" s="27"/>
      <c r="D1489" s="27"/>
      <c r="E1489" s="27" t="e">
        <f>VLOOKUP(D1489,Basis!F:G,2,0)</f>
        <v>#N/A</v>
      </c>
      <c r="F1489" s="27"/>
      <c r="G1489" s="27"/>
      <c r="H1489" s="27"/>
      <c r="I1489" s="27"/>
      <c r="J1489" s="28">
        <f t="shared" si="31"/>
        <v>0</v>
      </c>
      <c r="K1489" s="28"/>
      <c r="L1489" s="28"/>
      <c r="M1489" s="28"/>
      <c r="N1489" s="28"/>
      <c r="O1489" s="27"/>
    </row>
    <row r="1490" spans="1:15" hidden="1" x14ac:dyDescent="0.25">
      <c r="A1490" s="27"/>
      <c r="B1490" s="27"/>
      <c r="C1490" s="27"/>
      <c r="D1490" s="27"/>
      <c r="E1490" s="27" t="e">
        <f>VLOOKUP(D1490,Basis!F:G,2,0)</f>
        <v>#N/A</v>
      </c>
      <c r="F1490" s="27"/>
      <c r="G1490" s="27"/>
      <c r="H1490" s="27"/>
      <c r="I1490" s="27"/>
      <c r="J1490" s="28">
        <f t="shared" si="31"/>
        <v>0</v>
      </c>
      <c r="K1490" s="28"/>
      <c r="L1490" s="28"/>
      <c r="M1490" s="28"/>
      <c r="N1490" s="28"/>
      <c r="O1490" s="27"/>
    </row>
    <row r="1491" spans="1:15" hidden="1" x14ac:dyDescent="0.25">
      <c r="A1491" s="27"/>
      <c r="B1491" s="27"/>
      <c r="C1491" s="27"/>
      <c r="D1491" s="27"/>
      <c r="E1491" s="27" t="e">
        <f>VLOOKUP(D1491,Basis!F:G,2,0)</f>
        <v>#N/A</v>
      </c>
      <c r="F1491" s="27"/>
      <c r="G1491" s="27"/>
      <c r="H1491" s="27"/>
      <c r="I1491" s="27"/>
      <c r="J1491" s="28">
        <f t="shared" si="31"/>
        <v>0</v>
      </c>
      <c r="K1491" s="28"/>
      <c r="L1491" s="28"/>
      <c r="M1491" s="28"/>
      <c r="N1491" s="28"/>
      <c r="O1491" s="27"/>
    </row>
    <row r="1492" spans="1:15" hidden="1" x14ac:dyDescent="0.25">
      <c r="A1492" s="27"/>
      <c r="B1492" s="27"/>
      <c r="C1492" s="27"/>
      <c r="D1492" s="27"/>
      <c r="E1492" s="27" t="e">
        <f>VLOOKUP(D1492,Basis!F:G,2,0)</f>
        <v>#N/A</v>
      </c>
      <c r="F1492" s="27"/>
      <c r="G1492" s="27"/>
      <c r="H1492" s="27"/>
      <c r="I1492" s="27"/>
      <c r="J1492" s="28">
        <f t="shared" si="31"/>
        <v>0</v>
      </c>
      <c r="K1492" s="28"/>
      <c r="L1492" s="28"/>
      <c r="M1492" s="28"/>
      <c r="N1492" s="28"/>
      <c r="O1492" s="27"/>
    </row>
    <row r="1493" spans="1:15" hidden="1" x14ac:dyDescent="0.25">
      <c r="A1493" s="27"/>
      <c r="B1493" s="27"/>
      <c r="C1493" s="27"/>
      <c r="D1493" s="27"/>
      <c r="E1493" s="27" t="e">
        <f>VLOOKUP(D1493,Basis!F:G,2,0)</f>
        <v>#N/A</v>
      </c>
      <c r="F1493" s="27"/>
      <c r="G1493" s="27"/>
      <c r="H1493" s="27"/>
      <c r="I1493" s="27"/>
      <c r="J1493" s="28">
        <f t="shared" si="31"/>
        <v>0</v>
      </c>
      <c r="K1493" s="28"/>
      <c r="L1493" s="28"/>
      <c r="M1493" s="28"/>
      <c r="N1493" s="28"/>
      <c r="O1493" s="27"/>
    </row>
    <row r="1494" spans="1:15" hidden="1" x14ac:dyDescent="0.25">
      <c r="A1494" s="27"/>
      <c r="B1494" s="27"/>
      <c r="C1494" s="27"/>
      <c r="D1494" s="27"/>
      <c r="E1494" s="27" t="e">
        <f>VLOOKUP(D1494,Basis!F:G,2,0)</f>
        <v>#N/A</v>
      </c>
      <c r="F1494" s="27"/>
      <c r="G1494" s="27"/>
      <c r="H1494" s="27"/>
      <c r="I1494" s="27"/>
      <c r="J1494" s="28">
        <f t="shared" si="31"/>
        <v>0</v>
      </c>
      <c r="K1494" s="28"/>
      <c r="L1494" s="28"/>
      <c r="M1494" s="28"/>
      <c r="N1494" s="28"/>
      <c r="O1494" s="27"/>
    </row>
    <row r="1495" spans="1:15" hidden="1" x14ac:dyDescent="0.25">
      <c r="A1495" s="27"/>
      <c r="B1495" s="27"/>
      <c r="C1495" s="27"/>
      <c r="D1495" s="27"/>
      <c r="E1495" s="27" t="e">
        <f>VLOOKUP(D1495,Basis!F:G,2,0)</f>
        <v>#N/A</v>
      </c>
      <c r="F1495" s="27"/>
      <c r="G1495" s="27"/>
      <c r="H1495" s="27"/>
      <c r="I1495" s="27"/>
      <c r="J1495" s="28">
        <f t="shared" si="31"/>
        <v>0</v>
      </c>
      <c r="K1495" s="28"/>
      <c r="L1495" s="28"/>
      <c r="M1495" s="28"/>
      <c r="N1495" s="28"/>
      <c r="O1495" s="27"/>
    </row>
    <row r="1496" spans="1:15" hidden="1" x14ac:dyDescent="0.25">
      <c r="A1496" s="27"/>
      <c r="B1496" s="27"/>
      <c r="C1496" s="27"/>
      <c r="D1496" s="27"/>
      <c r="E1496" s="27" t="e">
        <f>VLOOKUP(D1496,Basis!F:G,2,0)</f>
        <v>#N/A</v>
      </c>
      <c r="F1496" s="27"/>
      <c r="G1496" s="27"/>
      <c r="H1496" s="27"/>
      <c r="I1496" s="27"/>
      <c r="J1496" s="28">
        <f t="shared" si="31"/>
        <v>0</v>
      </c>
      <c r="K1496" s="28"/>
      <c r="L1496" s="28"/>
      <c r="M1496" s="28"/>
      <c r="N1496" s="28"/>
      <c r="O1496" s="27"/>
    </row>
    <row r="1497" spans="1:15" hidden="1" x14ac:dyDescent="0.25">
      <c r="A1497" s="27"/>
      <c r="B1497" s="27"/>
      <c r="C1497" s="27"/>
      <c r="D1497" s="27"/>
      <c r="E1497" s="27" t="e">
        <f>VLOOKUP(D1497,Basis!F:G,2,0)</f>
        <v>#N/A</v>
      </c>
      <c r="F1497" s="27"/>
      <c r="G1497" s="27"/>
      <c r="H1497" s="27"/>
      <c r="I1497" s="27"/>
      <c r="J1497" s="28">
        <f t="shared" si="31"/>
        <v>0</v>
      </c>
      <c r="K1497" s="28"/>
      <c r="L1497" s="28"/>
      <c r="M1497" s="28"/>
      <c r="N1497" s="28"/>
      <c r="O1497" s="27"/>
    </row>
    <row r="1498" spans="1:15" hidden="1" x14ac:dyDescent="0.25">
      <c r="A1498" s="27"/>
      <c r="B1498" s="27"/>
      <c r="C1498" s="27"/>
      <c r="D1498" s="27"/>
      <c r="E1498" s="27" t="e">
        <f>VLOOKUP(D1498,Basis!F:G,2,0)</f>
        <v>#N/A</v>
      </c>
      <c r="F1498" s="27"/>
      <c r="G1498" s="27"/>
      <c r="H1498" s="27"/>
      <c r="I1498" s="27"/>
      <c r="J1498" s="28">
        <f t="shared" si="31"/>
        <v>0</v>
      </c>
      <c r="K1498" s="28"/>
      <c r="L1498" s="28"/>
      <c r="M1498" s="28"/>
      <c r="N1498" s="28"/>
      <c r="O1498" s="27"/>
    </row>
    <row r="1499" spans="1:15" hidden="1" x14ac:dyDescent="0.25">
      <c r="A1499" s="27"/>
      <c r="B1499" s="27"/>
      <c r="C1499" s="27"/>
      <c r="D1499" s="27"/>
      <c r="E1499" s="27" t="e">
        <f>VLOOKUP(D1499,Basis!F:G,2,0)</f>
        <v>#N/A</v>
      </c>
      <c r="F1499" s="27"/>
      <c r="G1499" s="27"/>
      <c r="H1499" s="27"/>
      <c r="I1499" s="27"/>
      <c r="J1499" s="28">
        <f t="shared" si="31"/>
        <v>0</v>
      </c>
      <c r="K1499" s="28"/>
      <c r="L1499" s="28"/>
      <c r="M1499" s="28"/>
      <c r="N1499" s="28"/>
      <c r="O1499" s="27"/>
    </row>
    <row r="1500" spans="1:15" hidden="1" x14ac:dyDescent="0.25">
      <c r="A1500" s="27"/>
      <c r="B1500" s="27"/>
      <c r="C1500" s="27"/>
      <c r="D1500" s="27"/>
      <c r="E1500" s="27" t="e">
        <f>VLOOKUP(D1500,Basis!F:G,2,0)</f>
        <v>#N/A</v>
      </c>
      <c r="F1500" s="27"/>
      <c r="G1500" s="27"/>
      <c r="H1500" s="27"/>
      <c r="I1500" s="27"/>
      <c r="J1500" s="28">
        <f t="shared" si="31"/>
        <v>0</v>
      </c>
      <c r="K1500" s="28"/>
      <c r="L1500" s="28"/>
      <c r="M1500" s="28"/>
      <c r="N1500" s="28"/>
      <c r="O1500" s="27"/>
    </row>
    <row r="1501" spans="1:15" hidden="1" x14ac:dyDescent="0.25">
      <c r="A1501" s="27"/>
      <c r="B1501" s="27"/>
      <c r="C1501" s="27"/>
      <c r="D1501" s="27"/>
      <c r="E1501" s="27" t="e">
        <f>VLOOKUP(D1501,Basis!F:G,2,0)</f>
        <v>#N/A</v>
      </c>
      <c r="F1501" s="27"/>
      <c r="G1501" s="27"/>
      <c r="H1501" s="27"/>
      <c r="I1501" s="27"/>
      <c r="J1501" s="28">
        <f t="shared" si="31"/>
        <v>0</v>
      </c>
      <c r="K1501" s="28"/>
      <c r="L1501" s="28"/>
      <c r="M1501" s="28"/>
      <c r="N1501" s="28"/>
      <c r="O1501" s="27"/>
    </row>
    <row r="1502" spans="1:15" hidden="1" x14ac:dyDescent="0.25">
      <c r="A1502" s="27"/>
      <c r="B1502" s="27"/>
      <c r="C1502" s="27"/>
      <c r="D1502" s="27"/>
      <c r="E1502" s="27" t="e">
        <f>VLOOKUP(D1502,Basis!F:G,2,0)</f>
        <v>#N/A</v>
      </c>
      <c r="F1502" s="27"/>
      <c r="G1502" s="27"/>
      <c r="H1502" s="27"/>
      <c r="I1502" s="27"/>
      <c r="J1502" s="28">
        <f t="shared" si="31"/>
        <v>0</v>
      </c>
      <c r="K1502" s="28"/>
      <c r="L1502" s="28"/>
      <c r="M1502" s="28"/>
      <c r="N1502" s="28"/>
      <c r="O1502" s="27"/>
    </row>
    <row r="1503" spans="1:15" hidden="1" x14ac:dyDescent="0.25">
      <c r="A1503" s="27"/>
      <c r="B1503" s="27"/>
      <c r="C1503" s="27"/>
      <c r="D1503" s="27"/>
      <c r="E1503" s="27" t="e">
        <f>VLOOKUP(D1503,Basis!F:G,2,0)</f>
        <v>#N/A</v>
      </c>
      <c r="F1503" s="27"/>
      <c r="G1503" s="27"/>
      <c r="H1503" s="27"/>
      <c r="I1503" s="27"/>
      <c r="J1503" s="28">
        <f t="shared" si="31"/>
        <v>0</v>
      </c>
      <c r="K1503" s="28"/>
      <c r="L1503" s="28"/>
      <c r="M1503" s="28"/>
      <c r="N1503" s="28"/>
      <c r="O1503" s="27"/>
    </row>
    <row r="1504" spans="1:15" hidden="1" x14ac:dyDescent="0.25">
      <c r="A1504" s="27"/>
      <c r="B1504" s="27"/>
      <c r="C1504" s="27"/>
      <c r="D1504" s="27"/>
      <c r="E1504" s="27" t="e">
        <f>VLOOKUP(D1504,Basis!F:G,2,0)</f>
        <v>#N/A</v>
      </c>
      <c r="F1504" s="27"/>
      <c r="G1504" s="27"/>
      <c r="H1504" s="27"/>
      <c r="I1504" s="27"/>
      <c r="J1504" s="28">
        <f t="shared" si="31"/>
        <v>0</v>
      </c>
      <c r="K1504" s="28"/>
      <c r="L1504" s="28"/>
      <c r="M1504" s="28"/>
      <c r="N1504" s="28"/>
      <c r="O1504" s="27"/>
    </row>
    <row r="1505" spans="1:15" hidden="1" x14ac:dyDescent="0.25">
      <c r="A1505" s="27"/>
      <c r="B1505" s="27"/>
      <c r="C1505" s="27"/>
      <c r="D1505" s="27"/>
      <c r="E1505" s="27" t="e">
        <f>VLOOKUP(D1505,Basis!F:G,2,0)</f>
        <v>#N/A</v>
      </c>
      <c r="F1505" s="27"/>
      <c r="G1505" s="27"/>
      <c r="H1505" s="27"/>
      <c r="I1505" s="27"/>
      <c r="J1505" s="28">
        <f t="shared" si="31"/>
        <v>0</v>
      </c>
      <c r="K1505" s="28"/>
      <c r="L1505" s="28"/>
      <c r="M1505" s="28"/>
      <c r="N1505" s="28"/>
      <c r="O1505" s="27"/>
    </row>
    <row r="1506" spans="1:15" hidden="1" x14ac:dyDescent="0.25">
      <c r="A1506" s="27"/>
      <c r="B1506" s="27"/>
      <c r="C1506" s="27"/>
      <c r="D1506" s="27"/>
      <c r="E1506" s="27" t="e">
        <f>VLOOKUP(D1506,Basis!F:G,2,0)</f>
        <v>#N/A</v>
      </c>
      <c r="F1506" s="27"/>
      <c r="G1506" s="27"/>
      <c r="H1506" s="27"/>
      <c r="I1506" s="27"/>
      <c r="J1506" s="28">
        <f t="shared" si="31"/>
        <v>0</v>
      </c>
      <c r="K1506" s="28"/>
      <c r="L1506" s="28"/>
      <c r="M1506" s="28"/>
      <c r="N1506" s="28"/>
      <c r="O1506" s="27"/>
    </row>
    <row r="1507" spans="1:15" hidden="1" x14ac:dyDescent="0.25">
      <c r="A1507" s="27"/>
      <c r="B1507" s="27"/>
      <c r="C1507" s="27"/>
      <c r="D1507" s="27"/>
      <c r="E1507" s="27" t="e">
        <f>VLOOKUP(D1507,Basis!F:G,2,0)</f>
        <v>#N/A</v>
      </c>
      <c r="F1507" s="27"/>
      <c r="G1507" s="27"/>
      <c r="H1507" s="27"/>
      <c r="I1507" s="27"/>
      <c r="J1507" s="28">
        <f t="shared" si="31"/>
        <v>0</v>
      </c>
      <c r="K1507" s="28"/>
      <c r="L1507" s="28"/>
      <c r="M1507" s="28"/>
      <c r="N1507" s="28"/>
      <c r="O1507" s="27"/>
    </row>
    <row r="1508" spans="1:15" hidden="1" x14ac:dyDescent="0.25">
      <c r="A1508" s="27"/>
      <c r="B1508" s="27"/>
      <c r="C1508" s="27"/>
      <c r="D1508" s="27"/>
      <c r="E1508" s="27" t="e">
        <f>VLOOKUP(D1508,Basis!F:G,2,0)</f>
        <v>#N/A</v>
      </c>
      <c r="F1508" s="27"/>
      <c r="G1508" s="27"/>
      <c r="H1508" s="27"/>
      <c r="I1508" s="27"/>
      <c r="J1508" s="28">
        <f t="shared" si="31"/>
        <v>0</v>
      </c>
      <c r="K1508" s="28"/>
      <c r="L1508" s="28"/>
      <c r="M1508" s="28"/>
      <c r="N1508" s="28"/>
      <c r="O1508" s="27"/>
    </row>
    <row r="1509" spans="1:15" hidden="1" x14ac:dyDescent="0.25">
      <c r="A1509" s="27"/>
      <c r="B1509" s="27"/>
      <c r="C1509" s="27"/>
      <c r="D1509" s="27"/>
      <c r="E1509" s="27" t="e">
        <f>VLOOKUP(D1509,Basis!F:G,2,0)</f>
        <v>#N/A</v>
      </c>
      <c r="F1509" s="27"/>
      <c r="G1509" s="27"/>
      <c r="H1509" s="27"/>
      <c r="I1509" s="27"/>
      <c r="J1509" s="28">
        <f t="shared" si="31"/>
        <v>0</v>
      </c>
      <c r="K1509" s="28"/>
      <c r="L1509" s="28"/>
      <c r="M1509" s="28"/>
      <c r="N1509" s="28"/>
      <c r="O1509" s="27"/>
    </row>
    <row r="1510" spans="1:15" hidden="1" x14ac:dyDescent="0.25">
      <c r="A1510" s="27"/>
      <c r="B1510" s="27"/>
      <c r="C1510" s="27"/>
      <c r="D1510" s="27"/>
      <c r="E1510" s="27" t="e">
        <f>VLOOKUP(D1510,Basis!F:G,2,0)</f>
        <v>#N/A</v>
      </c>
      <c r="F1510" s="27"/>
      <c r="G1510" s="27"/>
      <c r="H1510" s="27"/>
      <c r="I1510" s="27"/>
      <c r="J1510" s="28">
        <f t="shared" si="31"/>
        <v>0</v>
      </c>
      <c r="K1510" s="28"/>
      <c r="L1510" s="28"/>
      <c r="M1510" s="28"/>
      <c r="N1510" s="28"/>
      <c r="O1510" s="27"/>
    </row>
    <row r="1511" spans="1:15" hidden="1" x14ac:dyDescent="0.25">
      <c r="A1511" s="27"/>
      <c r="B1511" s="27"/>
      <c r="C1511" s="27"/>
      <c r="D1511" s="27"/>
      <c r="E1511" s="27" t="e">
        <f>VLOOKUP(D1511,Basis!F:G,2,0)</f>
        <v>#N/A</v>
      </c>
      <c r="F1511" s="27"/>
      <c r="G1511" s="27"/>
      <c r="H1511" s="27"/>
      <c r="I1511" s="27"/>
      <c r="J1511" s="28">
        <f t="shared" si="31"/>
        <v>0</v>
      </c>
      <c r="K1511" s="28"/>
      <c r="L1511" s="28"/>
      <c r="M1511" s="28"/>
      <c r="N1511" s="28"/>
      <c r="O1511" s="27"/>
    </row>
    <row r="1512" spans="1:15" hidden="1" x14ac:dyDescent="0.25">
      <c r="A1512" s="27"/>
      <c r="B1512" s="27"/>
      <c r="C1512" s="27"/>
      <c r="D1512" s="27"/>
      <c r="E1512" s="27" t="e">
        <f>VLOOKUP(D1512,Basis!F:G,2,0)</f>
        <v>#N/A</v>
      </c>
      <c r="F1512" s="27"/>
      <c r="G1512" s="27"/>
      <c r="H1512" s="27"/>
      <c r="I1512" s="27"/>
      <c r="J1512" s="28">
        <f t="shared" si="31"/>
        <v>0</v>
      </c>
      <c r="K1512" s="28"/>
      <c r="L1512" s="28"/>
      <c r="M1512" s="28"/>
      <c r="N1512" s="28"/>
      <c r="O1512" s="27"/>
    </row>
    <row r="1513" spans="1:15" hidden="1" x14ac:dyDescent="0.25">
      <c r="A1513" s="27"/>
      <c r="B1513" s="27"/>
      <c r="C1513" s="27"/>
      <c r="D1513" s="27"/>
      <c r="E1513" s="27" t="e">
        <f>VLOOKUP(D1513,Basis!F:G,2,0)</f>
        <v>#N/A</v>
      </c>
      <c r="F1513" s="27"/>
      <c r="G1513" s="27"/>
      <c r="H1513" s="27"/>
      <c r="I1513" s="27"/>
      <c r="J1513" s="28">
        <f t="shared" si="31"/>
        <v>0</v>
      </c>
      <c r="K1513" s="28"/>
      <c r="L1513" s="28"/>
      <c r="M1513" s="28"/>
      <c r="N1513" s="28"/>
      <c r="O1513" s="27"/>
    </row>
    <row r="1514" spans="1:15" hidden="1" x14ac:dyDescent="0.25">
      <c r="A1514" s="27"/>
      <c r="B1514" s="27"/>
      <c r="C1514" s="27"/>
      <c r="D1514" s="27"/>
      <c r="E1514" s="27" t="e">
        <f>VLOOKUP(D1514,Basis!F:G,2,0)</f>
        <v>#N/A</v>
      </c>
      <c r="F1514" s="27"/>
      <c r="G1514" s="27"/>
      <c r="H1514" s="27"/>
      <c r="I1514" s="27"/>
      <c r="J1514" s="28">
        <f t="shared" si="31"/>
        <v>0</v>
      </c>
      <c r="K1514" s="28"/>
      <c r="L1514" s="28"/>
      <c r="M1514" s="28"/>
      <c r="N1514" s="28"/>
      <c r="O1514" s="27"/>
    </row>
    <row r="1515" spans="1:15" hidden="1" x14ac:dyDescent="0.25">
      <c r="A1515" s="27"/>
      <c r="B1515" s="27"/>
      <c r="C1515" s="27"/>
      <c r="D1515" s="27"/>
      <c r="E1515" s="27" t="e">
        <f>VLOOKUP(D1515,Basis!F:G,2,0)</f>
        <v>#N/A</v>
      </c>
      <c r="F1515" s="27"/>
      <c r="G1515" s="27"/>
      <c r="H1515" s="27"/>
      <c r="I1515" s="27"/>
      <c r="J1515" s="28">
        <f t="shared" si="31"/>
        <v>0</v>
      </c>
      <c r="K1515" s="28"/>
      <c r="L1515" s="28"/>
      <c r="M1515" s="28"/>
      <c r="N1515" s="28"/>
      <c r="O1515" s="27"/>
    </row>
    <row r="1516" spans="1:15" hidden="1" x14ac:dyDescent="0.25">
      <c r="A1516" s="27"/>
      <c r="B1516" s="27"/>
      <c r="C1516" s="27"/>
      <c r="D1516" s="27"/>
      <c r="E1516" s="27" t="e">
        <f>VLOOKUP(D1516,Basis!F:G,2,0)</f>
        <v>#N/A</v>
      </c>
      <c r="F1516" s="27"/>
      <c r="G1516" s="27"/>
      <c r="H1516" s="27"/>
      <c r="I1516" s="27"/>
      <c r="J1516" s="28">
        <f t="shared" si="31"/>
        <v>0</v>
      </c>
      <c r="K1516" s="28"/>
      <c r="L1516" s="28"/>
      <c r="M1516" s="28"/>
      <c r="N1516" s="28"/>
      <c r="O1516" s="27"/>
    </row>
    <row r="1517" spans="1:15" hidden="1" x14ac:dyDescent="0.25">
      <c r="A1517" s="27"/>
      <c r="B1517" s="27"/>
      <c r="C1517" s="27"/>
      <c r="D1517" s="27"/>
      <c r="E1517" s="27" t="e">
        <f>VLOOKUP(D1517,Basis!F:G,2,0)</f>
        <v>#N/A</v>
      </c>
      <c r="F1517" s="27"/>
      <c r="G1517" s="27"/>
      <c r="H1517" s="27"/>
      <c r="I1517" s="27"/>
      <c r="J1517" s="28">
        <f t="shared" si="31"/>
        <v>0</v>
      </c>
      <c r="K1517" s="28"/>
      <c r="L1517" s="28"/>
      <c r="M1517" s="28"/>
      <c r="N1517" s="28"/>
      <c r="O1517" s="27"/>
    </row>
    <row r="1518" spans="1:15" hidden="1" x14ac:dyDescent="0.25">
      <c r="A1518" s="27"/>
      <c r="B1518" s="27"/>
      <c r="C1518" s="27"/>
      <c r="D1518" s="27"/>
      <c r="E1518" s="27" t="e">
        <f>VLOOKUP(D1518,Basis!F:G,2,0)</f>
        <v>#N/A</v>
      </c>
      <c r="F1518" s="27"/>
      <c r="G1518" s="27"/>
      <c r="H1518" s="27"/>
      <c r="I1518" s="27"/>
      <c r="J1518" s="28">
        <f t="shared" si="31"/>
        <v>0</v>
      </c>
      <c r="K1518" s="28"/>
      <c r="L1518" s="28"/>
      <c r="M1518" s="28"/>
      <c r="N1518" s="28"/>
      <c r="O1518" s="27"/>
    </row>
    <row r="1519" spans="1:15" hidden="1" x14ac:dyDescent="0.25">
      <c r="A1519" s="27"/>
      <c r="B1519" s="27"/>
      <c r="C1519" s="27"/>
      <c r="D1519" s="27"/>
      <c r="E1519" s="27" t="e">
        <f>VLOOKUP(D1519,Basis!F:G,2,0)</f>
        <v>#N/A</v>
      </c>
      <c r="F1519" s="27"/>
      <c r="G1519" s="27"/>
      <c r="H1519" s="27"/>
      <c r="I1519" s="27"/>
      <c r="J1519" s="28">
        <f t="shared" si="31"/>
        <v>0</v>
      </c>
      <c r="K1519" s="28"/>
      <c r="L1519" s="28"/>
      <c r="M1519" s="28"/>
      <c r="N1519" s="28"/>
      <c r="O1519" s="27"/>
    </row>
    <row r="1520" spans="1:15" hidden="1" x14ac:dyDescent="0.25">
      <c r="A1520" s="27"/>
      <c r="B1520" s="27"/>
      <c r="C1520" s="27"/>
      <c r="D1520" s="27"/>
      <c r="E1520" s="27" t="e">
        <f>VLOOKUP(D1520,Basis!F:G,2,0)</f>
        <v>#N/A</v>
      </c>
      <c r="F1520" s="27"/>
      <c r="G1520" s="27"/>
      <c r="H1520" s="27"/>
      <c r="I1520" s="27"/>
      <c r="J1520" s="28">
        <f t="shared" si="31"/>
        <v>0</v>
      </c>
      <c r="K1520" s="28"/>
      <c r="L1520" s="28"/>
      <c r="M1520" s="28"/>
      <c r="N1520" s="28"/>
      <c r="O1520" s="27"/>
    </row>
    <row r="1521" spans="1:15" hidden="1" x14ac:dyDescent="0.25">
      <c r="A1521" s="27"/>
      <c r="B1521" s="27"/>
      <c r="C1521" s="27"/>
      <c r="D1521" s="27"/>
      <c r="E1521" s="27" t="e">
        <f>VLOOKUP(D1521,Basis!F:G,2,0)</f>
        <v>#N/A</v>
      </c>
      <c r="F1521" s="27"/>
      <c r="G1521" s="27"/>
      <c r="H1521" s="27"/>
      <c r="I1521" s="27"/>
      <c r="J1521" s="28">
        <f t="shared" si="31"/>
        <v>0</v>
      </c>
      <c r="K1521" s="28"/>
      <c r="L1521" s="28"/>
      <c r="M1521" s="28"/>
      <c r="N1521" s="28"/>
      <c r="O1521" s="27"/>
    </row>
    <row r="1522" spans="1:15" hidden="1" x14ac:dyDescent="0.25">
      <c r="A1522" s="27"/>
      <c r="B1522" s="27"/>
      <c r="C1522" s="27"/>
      <c r="D1522" s="27"/>
      <c r="E1522" s="27" t="e">
        <f>VLOOKUP(D1522,Basis!F:G,2,0)</f>
        <v>#N/A</v>
      </c>
      <c r="F1522" s="27"/>
      <c r="G1522" s="27"/>
      <c r="H1522" s="27"/>
      <c r="I1522" s="27"/>
      <c r="J1522" s="28">
        <f t="shared" si="31"/>
        <v>0</v>
      </c>
      <c r="K1522" s="28"/>
      <c r="L1522" s="28"/>
      <c r="M1522" s="28"/>
      <c r="N1522" s="28"/>
      <c r="O1522" s="27"/>
    </row>
    <row r="1523" spans="1:15" hidden="1" x14ac:dyDescent="0.25">
      <c r="A1523" s="27"/>
      <c r="B1523" s="27"/>
      <c r="C1523" s="27"/>
      <c r="D1523" s="27"/>
      <c r="E1523" s="27" t="e">
        <f>VLOOKUP(D1523,Basis!F:G,2,0)</f>
        <v>#N/A</v>
      </c>
      <c r="F1523" s="27"/>
      <c r="G1523" s="27"/>
      <c r="H1523" s="27"/>
      <c r="I1523" s="27"/>
      <c r="J1523" s="28">
        <f t="shared" si="31"/>
        <v>0</v>
      </c>
      <c r="K1523" s="28"/>
      <c r="L1523" s="28"/>
      <c r="M1523" s="28"/>
      <c r="N1523" s="28"/>
      <c r="O1523" s="27"/>
    </row>
    <row r="1524" spans="1:15" hidden="1" x14ac:dyDescent="0.25">
      <c r="A1524" s="27"/>
      <c r="B1524" s="27"/>
      <c r="C1524" s="27"/>
      <c r="D1524" s="27"/>
      <c r="E1524" s="27" t="e">
        <f>VLOOKUP(D1524,Basis!F:G,2,0)</f>
        <v>#N/A</v>
      </c>
      <c r="F1524" s="27"/>
      <c r="G1524" s="27"/>
      <c r="H1524" s="27"/>
      <c r="I1524" s="27"/>
      <c r="J1524" s="28">
        <f t="shared" si="31"/>
        <v>0</v>
      </c>
      <c r="K1524" s="28"/>
      <c r="L1524" s="28"/>
      <c r="M1524" s="28"/>
      <c r="N1524" s="28"/>
      <c r="O1524" s="27"/>
    </row>
    <row r="1525" spans="1:15" hidden="1" x14ac:dyDescent="0.25">
      <c r="A1525" s="27"/>
      <c r="B1525" s="27"/>
      <c r="C1525" s="27"/>
      <c r="D1525" s="27"/>
      <c r="E1525" s="27" t="e">
        <f>VLOOKUP(D1525,Basis!F:G,2,0)</f>
        <v>#N/A</v>
      </c>
      <c r="F1525" s="27"/>
      <c r="G1525" s="27"/>
      <c r="H1525" s="27"/>
      <c r="I1525" s="27"/>
      <c r="J1525" s="28">
        <f t="shared" si="31"/>
        <v>0</v>
      </c>
      <c r="K1525" s="28"/>
      <c r="L1525" s="28"/>
      <c r="M1525" s="28"/>
      <c r="N1525" s="28"/>
      <c r="O1525" s="27"/>
    </row>
    <row r="1526" spans="1:15" hidden="1" x14ac:dyDescent="0.25">
      <c r="A1526" s="27"/>
      <c r="B1526" s="27"/>
      <c r="C1526" s="27"/>
      <c r="D1526" s="27"/>
      <c r="E1526" s="27" t="e">
        <f>VLOOKUP(D1526,Basis!F:G,2,0)</f>
        <v>#N/A</v>
      </c>
      <c r="F1526" s="27"/>
      <c r="G1526" s="27"/>
      <c r="H1526" s="27"/>
      <c r="I1526" s="27"/>
      <c r="J1526" s="28">
        <f t="shared" si="31"/>
        <v>0</v>
      </c>
      <c r="K1526" s="28"/>
      <c r="L1526" s="28"/>
      <c r="M1526" s="28"/>
      <c r="N1526" s="28"/>
      <c r="O1526" s="27"/>
    </row>
    <row r="1527" spans="1:15" hidden="1" x14ac:dyDescent="0.25">
      <c r="A1527" s="27"/>
      <c r="B1527" s="27"/>
      <c r="C1527" s="27"/>
      <c r="D1527" s="27"/>
      <c r="E1527" s="27" t="e">
        <f>VLOOKUP(D1527,Basis!F:G,2,0)</f>
        <v>#N/A</v>
      </c>
      <c r="F1527" s="27"/>
      <c r="G1527" s="27"/>
      <c r="H1527" s="27"/>
      <c r="I1527" s="27"/>
      <c r="J1527" s="28">
        <f t="shared" si="31"/>
        <v>0</v>
      </c>
      <c r="K1527" s="28"/>
      <c r="L1527" s="28"/>
      <c r="M1527" s="28"/>
      <c r="N1527" s="28"/>
      <c r="O1527" s="27"/>
    </row>
    <row r="1528" spans="1:15" hidden="1" x14ac:dyDescent="0.25">
      <c r="A1528" s="27"/>
      <c r="B1528" s="27"/>
      <c r="C1528" s="27"/>
      <c r="D1528" s="27"/>
      <c r="E1528" s="27" t="e">
        <f>VLOOKUP(D1528,Basis!F:G,2,0)</f>
        <v>#N/A</v>
      </c>
      <c r="F1528" s="27"/>
      <c r="G1528" s="27"/>
      <c r="H1528" s="27"/>
      <c r="I1528" s="27"/>
      <c r="J1528" s="28">
        <f t="shared" si="31"/>
        <v>0</v>
      </c>
      <c r="K1528" s="28"/>
      <c r="L1528" s="28"/>
      <c r="M1528" s="28"/>
      <c r="N1528" s="28"/>
      <c r="O1528" s="27"/>
    </row>
    <row r="1529" spans="1:15" hidden="1" x14ac:dyDescent="0.25">
      <c r="A1529" s="27"/>
      <c r="B1529" s="27"/>
      <c r="C1529" s="27"/>
      <c r="D1529" s="27"/>
      <c r="E1529" s="27" t="e">
        <f>VLOOKUP(D1529,Basis!F:G,2,0)</f>
        <v>#N/A</v>
      </c>
      <c r="F1529" s="27"/>
      <c r="G1529" s="27"/>
      <c r="H1529" s="27"/>
      <c r="I1529" s="27"/>
      <c r="J1529" s="28">
        <f t="shared" si="31"/>
        <v>0</v>
      </c>
      <c r="K1529" s="28"/>
      <c r="L1529" s="28"/>
      <c r="M1529" s="28"/>
      <c r="N1529" s="28"/>
      <c r="O1529" s="27"/>
    </row>
    <row r="1530" spans="1:15" hidden="1" x14ac:dyDescent="0.25">
      <c r="A1530" s="27"/>
      <c r="B1530" s="27"/>
      <c r="C1530" s="27"/>
      <c r="D1530" s="27"/>
      <c r="E1530" s="27" t="e">
        <f>VLOOKUP(D1530,Basis!F:G,2,0)</f>
        <v>#N/A</v>
      </c>
      <c r="F1530" s="27"/>
      <c r="G1530" s="27"/>
      <c r="H1530" s="27"/>
      <c r="I1530" s="27"/>
      <c r="J1530" s="28">
        <f t="shared" si="31"/>
        <v>0</v>
      </c>
      <c r="K1530" s="28"/>
      <c r="L1530" s="28"/>
      <c r="M1530" s="28"/>
      <c r="N1530" s="28"/>
      <c r="O1530" s="27"/>
    </row>
    <row r="1531" spans="1:15" hidden="1" x14ac:dyDescent="0.25">
      <c r="A1531" s="27"/>
      <c r="B1531" s="27"/>
      <c r="C1531" s="27"/>
      <c r="D1531" s="27"/>
      <c r="E1531" s="27" t="e">
        <f>VLOOKUP(D1531,Basis!F:G,2,0)</f>
        <v>#N/A</v>
      </c>
      <c r="F1531" s="27"/>
      <c r="G1531" s="27"/>
      <c r="H1531" s="27"/>
      <c r="I1531" s="27"/>
      <c r="J1531" s="28">
        <f t="shared" si="31"/>
        <v>0</v>
      </c>
      <c r="K1531" s="28"/>
      <c r="L1531" s="28"/>
      <c r="M1531" s="28"/>
      <c r="N1531" s="28"/>
      <c r="O1531" s="27"/>
    </row>
    <row r="1532" spans="1:15" hidden="1" x14ac:dyDescent="0.25">
      <c r="A1532" s="27"/>
      <c r="B1532" s="27"/>
      <c r="C1532" s="27"/>
      <c r="D1532" s="27"/>
      <c r="E1532" s="27" t="e">
        <f>VLOOKUP(D1532,Basis!F:G,2,0)</f>
        <v>#N/A</v>
      </c>
      <c r="F1532" s="27"/>
      <c r="G1532" s="27"/>
      <c r="H1532" s="27"/>
      <c r="I1532" s="27"/>
      <c r="J1532" s="28">
        <f t="shared" si="31"/>
        <v>0</v>
      </c>
      <c r="K1532" s="28"/>
      <c r="L1532" s="28"/>
      <c r="M1532" s="28"/>
      <c r="N1532" s="28"/>
      <c r="O1532" s="27"/>
    </row>
    <row r="1533" spans="1:15" hidden="1" x14ac:dyDescent="0.25">
      <c r="A1533" s="27"/>
      <c r="B1533" s="27"/>
      <c r="C1533" s="27"/>
      <c r="D1533" s="27"/>
      <c r="E1533" s="27" t="e">
        <f>VLOOKUP(D1533,Basis!F:G,2,0)</f>
        <v>#N/A</v>
      </c>
      <c r="F1533" s="27"/>
      <c r="G1533" s="27"/>
      <c r="H1533" s="27"/>
      <c r="I1533" s="27"/>
      <c r="J1533" s="28">
        <f t="shared" si="31"/>
        <v>0</v>
      </c>
      <c r="K1533" s="28"/>
      <c r="L1533" s="28"/>
      <c r="M1533" s="28"/>
      <c r="N1533" s="28"/>
      <c r="O1533" s="27"/>
    </row>
    <row r="1534" spans="1:15" hidden="1" x14ac:dyDescent="0.25">
      <c r="A1534" s="27"/>
      <c r="B1534" s="27"/>
      <c r="C1534" s="27"/>
      <c r="D1534" s="27"/>
      <c r="E1534" s="27" t="e">
        <f>VLOOKUP(D1534,Basis!F:G,2,0)</f>
        <v>#N/A</v>
      </c>
      <c r="F1534" s="27"/>
      <c r="G1534" s="27"/>
      <c r="H1534" s="27"/>
      <c r="I1534" s="27"/>
      <c r="J1534" s="28">
        <f t="shared" si="31"/>
        <v>0</v>
      </c>
      <c r="K1534" s="28"/>
      <c r="L1534" s="28"/>
      <c r="M1534" s="28"/>
      <c r="N1534" s="28"/>
      <c r="O1534" s="27"/>
    </row>
    <row r="1535" spans="1:15" hidden="1" x14ac:dyDescent="0.25">
      <c r="A1535" s="27"/>
      <c r="B1535" s="27"/>
      <c r="C1535" s="27"/>
      <c r="D1535" s="27"/>
      <c r="E1535" s="27" t="e">
        <f>VLOOKUP(D1535,Basis!F:G,2,0)</f>
        <v>#N/A</v>
      </c>
      <c r="F1535" s="27"/>
      <c r="G1535" s="27"/>
      <c r="H1535" s="27"/>
      <c r="I1535" s="27"/>
      <c r="J1535" s="28">
        <f t="shared" si="31"/>
        <v>0</v>
      </c>
      <c r="K1535" s="28"/>
      <c r="L1535" s="28"/>
      <c r="M1535" s="28"/>
      <c r="N1535" s="28"/>
      <c r="O1535" s="27"/>
    </row>
    <row r="1536" spans="1:15" hidden="1" x14ac:dyDescent="0.25">
      <c r="A1536" s="27"/>
      <c r="B1536" s="27"/>
      <c r="C1536" s="27"/>
      <c r="D1536" s="27"/>
      <c r="E1536" s="27" t="e">
        <f>VLOOKUP(D1536,Basis!F:G,2,0)</f>
        <v>#N/A</v>
      </c>
      <c r="F1536" s="27"/>
      <c r="G1536" s="27"/>
      <c r="H1536" s="27"/>
      <c r="I1536" s="27"/>
      <c r="J1536" s="28">
        <f t="shared" si="31"/>
        <v>0</v>
      </c>
      <c r="K1536" s="28"/>
      <c r="L1536" s="28"/>
      <c r="M1536" s="28"/>
      <c r="N1536" s="28"/>
      <c r="O1536" s="27"/>
    </row>
    <row r="1537" spans="1:15" hidden="1" x14ac:dyDescent="0.25">
      <c r="A1537" s="27"/>
      <c r="B1537" s="27"/>
      <c r="C1537" s="27"/>
      <c r="D1537" s="27"/>
      <c r="E1537" s="27" t="e">
        <f>VLOOKUP(D1537,Basis!F:G,2,0)</f>
        <v>#N/A</v>
      </c>
      <c r="F1537" s="27"/>
      <c r="G1537" s="27"/>
      <c r="H1537" s="27"/>
      <c r="I1537" s="27"/>
      <c r="J1537" s="28">
        <f t="shared" si="31"/>
        <v>0</v>
      </c>
      <c r="K1537" s="28"/>
      <c r="L1537" s="28"/>
      <c r="M1537" s="28"/>
      <c r="N1537" s="28"/>
      <c r="O1537" s="27"/>
    </row>
    <row r="1538" spans="1:15" hidden="1" x14ac:dyDescent="0.25">
      <c r="A1538" s="27"/>
      <c r="B1538" s="27"/>
      <c r="C1538" s="27"/>
      <c r="D1538" s="27"/>
      <c r="E1538" s="27" t="e">
        <f>VLOOKUP(D1538,Basis!F:G,2,0)</f>
        <v>#N/A</v>
      </c>
      <c r="F1538" s="27"/>
      <c r="G1538" s="27"/>
      <c r="H1538" s="27"/>
      <c r="I1538" s="27"/>
      <c r="J1538" s="28">
        <f t="shared" si="31"/>
        <v>0</v>
      </c>
      <c r="K1538" s="28"/>
      <c r="L1538" s="28"/>
      <c r="M1538" s="28"/>
      <c r="N1538" s="28"/>
      <c r="O1538" s="27"/>
    </row>
    <row r="1539" spans="1:15" hidden="1" x14ac:dyDescent="0.25">
      <c r="A1539" s="27"/>
      <c r="B1539" s="27"/>
      <c r="C1539" s="27"/>
      <c r="D1539" s="27"/>
      <c r="E1539" s="27" t="e">
        <f>VLOOKUP(D1539,Basis!F:G,2,0)</f>
        <v>#N/A</v>
      </c>
      <c r="F1539" s="27"/>
      <c r="G1539" s="27"/>
      <c r="H1539" s="27"/>
      <c r="I1539" s="27"/>
      <c r="J1539" s="28">
        <f t="shared" si="31"/>
        <v>0</v>
      </c>
      <c r="K1539" s="28"/>
      <c r="L1539" s="28"/>
      <c r="M1539" s="28"/>
      <c r="N1539" s="28"/>
      <c r="O1539" s="27"/>
    </row>
    <row r="1540" spans="1:15" hidden="1" x14ac:dyDescent="0.25">
      <c r="A1540" s="27"/>
      <c r="B1540" s="27"/>
      <c r="C1540" s="27"/>
      <c r="D1540" s="27"/>
      <c r="E1540" s="27" t="e">
        <f>VLOOKUP(D1540,Basis!F:G,2,0)</f>
        <v>#N/A</v>
      </c>
      <c r="F1540" s="27"/>
      <c r="G1540" s="27"/>
      <c r="H1540" s="27"/>
      <c r="I1540" s="27"/>
      <c r="J1540" s="28">
        <f t="shared" si="31"/>
        <v>0</v>
      </c>
      <c r="K1540" s="28"/>
      <c r="L1540" s="28"/>
      <c r="M1540" s="28"/>
      <c r="N1540" s="28"/>
      <c r="O1540" s="27"/>
    </row>
    <row r="1541" spans="1:15" hidden="1" x14ac:dyDescent="0.25">
      <c r="A1541" s="27"/>
      <c r="B1541" s="27"/>
      <c r="C1541" s="27"/>
      <c r="D1541" s="27"/>
      <c r="E1541" s="27" t="e">
        <f>VLOOKUP(D1541,Basis!F:G,2,0)</f>
        <v>#N/A</v>
      </c>
      <c r="F1541" s="27"/>
      <c r="G1541" s="27"/>
      <c r="H1541" s="27"/>
      <c r="I1541" s="27"/>
      <c r="J1541" s="28">
        <f t="shared" si="31"/>
        <v>0</v>
      </c>
      <c r="K1541" s="28"/>
      <c r="L1541" s="28"/>
      <c r="M1541" s="28"/>
      <c r="N1541" s="28"/>
      <c r="O1541" s="27"/>
    </row>
    <row r="1542" spans="1:15" hidden="1" x14ac:dyDescent="0.25">
      <c r="A1542" s="27"/>
      <c r="B1542" s="27"/>
      <c r="C1542" s="27"/>
      <c r="D1542" s="27"/>
      <c r="E1542" s="27" t="e">
        <f>VLOOKUP(D1542,Basis!F:G,2,0)</f>
        <v>#N/A</v>
      </c>
      <c r="F1542" s="27"/>
      <c r="G1542" s="27"/>
      <c r="H1542" s="27"/>
      <c r="I1542" s="27"/>
      <c r="J1542" s="28">
        <f t="shared" si="31"/>
        <v>0</v>
      </c>
      <c r="K1542" s="28"/>
      <c r="L1542" s="28"/>
      <c r="M1542" s="28"/>
      <c r="N1542" s="28"/>
      <c r="O1542" s="27"/>
    </row>
    <row r="1543" spans="1:15" hidden="1" x14ac:dyDescent="0.25">
      <c r="A1543" s="27"/>
      <c r="B1543" s="27"/>
      <c r="C1543" s="27"/>
      <c r="D1543" s="27"/>
      <c r="E1543" s="27" t="e">
        <f>VLOOKUP(D1543,Basis!F:G,2,0)</f>
        <v>#N/A</v>
      </c>
      <c r="F1543" s="27"/>
      <c r="G1543" s="27"/>
      <c r="H1543" s="27"/>
      <c r="I1543" s="27"/>
      <c r="J1543" s="28">
        <f t="shared" si="31"/>
        <v>0</v>
      </c>
      <c r="K1543" s="28"/>
      <c r="L1543" s="28"/>
      <c r="M1543" s="28"/>
      <c r="N1543" s="28"/>
      <c r="O1543" s="27"/>
    </row>
    <row r="1544" spans="1:15" hidden="1" x14ac:dyDescent="0.25">
      <c r="A1544" s="27"/>
      <c r="B1544" s="27"/>
      <c r="C1544" s="27"/>
      <c r="D1544" s="27"/>
      <c r="E1544" s="27" t="e">
        <f>VLOOKUP(D1544,Basis!F:G,2,0)</f>
        <v>#N/A</v>
      </c>
      <c r="F1544" s="27"/>
      <c r="G1544" s="27"/>
      <c r="H1544" s="27"/>
      <c r="I1544" s="27"/>
      <c r="J1544" s="28">
        <f t="shared" si="31"/>
        <v>0</v>
      </c>
      <c r="K1544" s="28"/>
      <c r="L1544" s="28"/>
      <c r="M1544" s="28"/>
      <c r="N1544" s="28"/>
      <c r="O1544" s="27"/>
    </row>
    <row r="1545" spans="1:15" hidden="1" x14ac:dyDescent="0.25">
      <c r="A1545" s="27"/>
      <c r="B1545" s="27"/>
      <c r="C1545" s="27"/>
      <c r="D1545" s="27"/>
      <c r="E1545" s="27" t="e">
        <f>VLOOKUP(D1545,Basis!F:G,2,0)</f>
        <v>#N/A</v>
      </c>
      <c r="F1545" s="27"/>
      <c r="G1545" s="27"/>
      <c r="H1545" s="27"/>
      <c r="I1545" s="27"/>
      <c r="J1545" s="28">
        <f t="shared" si="31"/>
        <v>0</v>
      </c>
      <c r="K1545" s="28"/>
      <c r="L1545" s="28"/>
      <c r="M1545" s="28"/>
      <c r="N1545" s="28"/>
      <c r="O1545" s="27"/>
    </row>
    <row r="1546" spans="1:15" hidden="1" x14ac:dyDescent="0.25">
      <c r="A1546" s="27"/>
      <c r="B1546" s="27"/>
      <c r="C1546" s="27"/>
      <c r="D1546" s="27"/>
      <c r="E1546" s="27" t="e">
        <f>VLOOKUP(D1546,Basis!F:G,2,0)</f>
        <v>#N/A</v>
      </c>
      <c r="F1546" s="27"/>
      <c r="G1546" s="27"/>
      <c r="H1546" s="27"/>
      <c r="I1546" s="27"/>
      <c r="J1546" s="28">
        <f t="shared" si="31"/>
        <v>0</v>
      </c>
      <c r="K1546" s="28"/>
      <c r="L1546" s="28"/>
      <c r="M1546" s="28"/>
      <c r="N1546" s="28"/>
      <c r="O1546" s="27"/>
    </row>
    <row r="1547" spans="1:15" hidden="1" x14ac:dyDescent="0.25">
      <c r="A1547" s="27"/>
      <c r="B1547" s="27"/>
      <c r="C1547" s="27"/>
      <c r="D1547" s="27"/>
      <c r="E1547" s="27" t="e">
        <f>VLOOKUP(D1547,Basis!F:G,2,0)</f>
        <v>#N/A</v>
      </c>
      <c r="F1547" s="27"/>
      <c r="G1547" s="27"/>
      <c r="H1547" s="27"/>
      <c r="I1547" s="27"/>
      <c r="J1547" s="28">
        <f t="shared" si="31"/>
        <v>0</v>
      </c>
      <c r="K1547" s="28"/>
      <c r="L1547" s="28"/>
      <c r="M1547" s="28"/>
      <c r="N1547" s="28"/>
      <c r="O1547" s="27"/>
    </row>
    <row r="1548" spans="1:15" hidden="1" x14ac:dyDescent="0.25">
      <c r="A1548" s="27"/>
      <c r="B1548" s="27"/>
      <c r="C1548" s="27"/>
      <c r="D1548" s="27"/>
      <c r="E1548" s="27" t="e">
        <f>VLOOKUP(D1548,Basis!F:G,2,0)</f>
        <v>#N/A</v>
      </c>
      <c r="F1548" s="27"/>
      <c r="G1548" s="27"/>
      <c r="H1548" s="27"/>
      <c r="I1548" s="27"/>
      <c r="J1548" s="28">
        <f t="shared" si="31"/>
        <v>0</v>
      </c>
      <c r="K1548" s="28"/>
      <c r="L1548" s="28"/>
      <c r="M1548" s="28"/>
      <c r="N1548" s="28"/>
      <c r="O1548" s="27"/>
    </row>
    <row r="1549" spans="1:15" hidden="1" x14ac:dyDescent="0.25">
      <c r="A1549" s="27"/>
      <c r="B1549" s="27"/>
      <c r="C1549" s="27"/>
      <c r="D1549" s="27"/>
      <c r="E1549" s="27" t="e">
        <f>VLOOKUP(D1549,Basis!F:G,2,0)</f>
        <v>#N/A</v>
      </c>
      <c r="F1549" s="27"/>
      <c r="G1549" s="27"/>
      <c r="H1549" s="27"/>
      <c r="I1549" s="27"/>
      <c r="J1549" s="28">
        <f t="shared" ref="J1549:J1612" si="32">H1549-I1549</f>
        <v>0</v>
      </c>
      <c r="K1549" s="28"/>
      <c r="L1549" s="28"/>
      <c r="M1549" s="28"/>
      <c r="N1549" s="28"/>
      <c r="O1549" s="27"/>
    </row>
    <row r="1550" spans="1:15" hidden="1" x14ac:dyDescent="0.25">
      <c r="A1550" s="27"/>
      <c r="B1550" s="27"/>
      <c r="C1550" s="27"/>
      <c r="D1550" s="27"/>
      <c r="E1550" s="27" t="e">
        <f>VLOOKUP(D1550,Basis!F:G,2,0)</f>
        <v>#N/A</v>
      </c>
      <c r="F1550" s="27"/>
      <c r="G1550" s="27"/>
      <c r="H1550" s="27"/>
      <c r="I1550" s="27"/>
      <c r="J1550" s="28">
        <f t="shared" si="32"/>
        <v>0</v>
      </c>
      <c r="K1550" s="28"/>
      <c r="L1550" s="28"/>
      <c r="M1550" s="28"/>
      <c r="N1550" s="28"/>
      <c r="O1550" s="27"/>
    </row>
    <row r="1551" spans="1:15" hidden="1" x14ac:dyDescent="0.25">
      <c r="A1551" s="27"/>
      <c r="B1551" s="27"/>
      <c r="C1551" s="27"/>
      <c r="D1551" s="27"/>
      <c r="E1551" s="27" t="e">
        <f>VLOOKUP(D1551,Basis!F:G,2,0)</f>
        <v>#N/A</v>
      </c>
      <c r="F1551" s="27"/>
      <c r="G1551" s="27"/>
      <c r="H1551" s="27"/>
      <c r="I1551" s="27"/>
      <c r="J1551" s="28">
        <f t="shared" si="32"/>
        <v>0</v>
      </c>
      <c r="K1551" s="28"/>
      <c r="L1551" s="28"/>
      <c r="M1551" s="28"/>
      <c r="N1551" s="28"/>
      <c r="O1551" s="27"/>
    </row>
    <row r="1552" spans="1:15" hidden="1" x14ac:dyDescent="0.25">
      <c r="A1552" s="27"/>
      <c r="B1552" s="27"/>
      <c r="C1552" s="27"/>
      <c r="D1552" s="27"/>
      <c r="E1552" s="27" t="e">
        <f>VLOOKUP(D1552,Basis!F:G,2,0)</f>
        <v>#N/A</v>
      </c>
      <c r="F1552" s="27"/>
      <c r="G1552" s="27"/>
      <c r="H1552" s="27"/>
      <c r="I1552" s="27"/>
      <c r="J1552" s="28">
        <f t="shared" si="32"/>
        <v>0</v>
      </c>
      <c r="K1552" s="28"/>
      <c r="L1552" s="28"/>
      <c r="M1552" s="28"/>
      <c r="N1552" s="28"/>
      <c r="O1552" s="27"/>
    </row>
    <row r="1553" spans="1:15" hidden="1" x14ac:dyDescent="0.25">
      <c r="A1553" s="27"/>
      <c r="B1553" s="27"/>
      <c r="C1553" s="27"/>
      <c r="D1553" s="27"/>
      <c r="E1553" s="27" t="e">
        <f>VLOOKUP(D1553,Basis!F:G,2,0)</f>
        <v>#N/A</v>
      </c>
      <c r="F1553" s="27"/>
      <c r="G1553" s="27"/>
      <c r="H1553" s="27"/>
      <c r="I1553" s="27"/>
      <c r="J1553" s="28">
        <f t="shared" si="32"/>
        <v>0</v>
      </c>
      <c r="K1553" s="28"/>
      <c r="L1553" s="28"/>
      <c r="M1553" s="28"/>
      <c r="N1553" s="28"/>
      <c r="O1553" s="27"/>
    </row>
    <row r="1554" spans="1:15" hidden="1" x14ac:dyDescent="0.25">
      <c r="A1554" s="27"/>
      <c r="B1554" s="27"/>
      <c r="C1554" s="27"/>
      <c r="D1554" s="27"/>
      <c r="E1554" s="27" t="e">
        <f>VLOOKUP(D1554,Basis!F:G,2,0)</f>
        <v>#N/A</v>
      </c>
      <c r="F1554" s="27"/>
      <c r="G1554" s="27"/>
      <c r="H1554" s="27"/>
      <c r="I1554" s="27"/>
      <c r="J1554" s="28">
        <f t="shared" si="32"/>
        <v>0</v>
      </c>
      <c r="K1554" s="28"/>
      <c r="L1554" s="28"/>
      <c r="M1554" s="28"/>
      <c r="N1554" s="28"/>
      <c r="O1554" s="27"/>
    </row>
    <row r="1555" spans="1:15" hidden="1" x14ac:dyDescent="0.25">
      <c r="A1555" s="27"/>
      <c r="B1555" s="27"/>
      <c r="C1555" s="27"/>
      <c r="D1555" s="27"/>
      <c r="E1555" s="27" t="e">
        <f>VLOOKUP(D1555,Basis!F:G,2,0)</f>
        <v>#N/A</v>
      </c>
      <c r="F1555" s="27"/>
      <c r="G1555" s="27"/>
      <c r="H1555" s="27"/>
      <c r="I1555" s="27"/>
      <c r="J1555" s="28">
        <f t="shared" si="32"/>
        <v>0</v>
      </c>
      <c r="K1555" s="28"/>
      <c r="L1555" s="28"/>
      <c r="M1555" s="28"/>
      <c r="N1555" s="28"/>
      <c r="O1555" s="27"/>
    </row>
    <row r="1556" spans="1:15" hidden="1" x14ac:dyDescent="0.25">
      <c r="A1556" s="27"/>
      <c r="B1556" s="27"/>
      <c r="C1556" s="27"/>
      <c r="D1556" s="27"/>
      <c r="E1556" s="27" t="e">
        <f>VLOOKUP(D1556,Basis!F:G,2,0)</f>
        <v>#N/A</v>
      </c>
      <c r="F1556" s="27"/>
      <c r="G1556" s="27"/>
      <c r="H1556" s="27"/>
      <c r="I1556" s="27"/>
      <c r="J1556" s="28">
        <f t="shared" si="32"/>
        <v>0</v>
      </c>
      <c r="K1556" s="28"/>
      <c r="L1556" s="28"/>
      <c r="M1556" s="28"/>
      <c r="N1556" s="28"/>
      <c r="O1556" s="27"/>
    </row>
    <row r="1557" spans="1:15" hidden="1" x14ac:dyDescent="0.25">
      <c r="A1557" s="27"/>
      <c r="B1557" s="27"/>
      <c r="C1557" s="27"/>
      <c r="D1557" s="27"/>
      <c r="E1557" s="27" t="e">
        <f>VLOOKUP(D1557,Basis!F:G,2,0)</f>
        <v>#N/A</v>
      </c>
      <c r="F1557" s="27"/>
      <c r="G1557" s="27"/>
      <c r="H1557" s="27"/>
      <c r="I1557" s="27"/>
      <c r="J1557" s="28">
        <f t="shared" si="32"/>
        <v>0</v>
      </c>
      <c r="K1557" s="28"/>
      <c r="L1557" s="28"/>
      <c r="M1557" s="28"/>
      <c r="N1557" s="28"/>
      <c r="O1557" s="27"/>
    </row>
    <row r="1558" spans="1:15" hidden="1" x14ac:dyDescent="0.25">
      <c r="A1558" s="27"/>
      <c r="B1558" s="27"/>
      <c r="C1558" s="27"/>
      <c r="D1558" s="27"/>
      <c r="E1558" s="27" t="e">
        <f>VLOOKUP(D1558,Basis!F:G,2,0)</f>
        <v>#N/A</v>
      </c>
      <c r="F1558" s="27"/>
      <c r="G1558" s="27"/>
      <c r="H1558" s="27"/>
      <c r="I1558" s="27"/>
      <c r="J1558" s="28">
        <f t="shared" si="32"/>
        <v>0</v>
      </c>
      <c r="K1558" s="28"/>
      <c r="L1558" s="28"/>
      <c r="M1558" s="28"/>
      <c r="N1558" s="28"/>
      <c r="O1558" s="27"/>
    </row>
    <row r="1559" spans="1:15" hidden="1" x14ac:dyDescent="0.25">
      <c r="A1559" s="27"/>
      <c r="B1559" s="27"/>
      <c r="C1559" s="27"/>
      <c r="D1559" s="27"/>
      <c r="E1559" s="27" t="e">
        <f>VLOOKUP(D1559,Basis!F:G,2,0)</f>
        <v>#N/A</v>
      </c>
      <c r="F1559" s="27"/>
      <c r="G1559" s="27"/>
      <c r="H1559" s="27"/>
      <c r="I1559" s="27"/>
      <c r="J1559" s="28">
        <f t="shared" si="32"/>
        <v>0</v>
      </c>
      <c r="K1559" s="28"/>
      <c r="L1559" s="28"/>
      <c r="M1559" s="28"/>
      <c r="N1559" s="28"/>
      <c r="O1559" s="27"/>
    </row>
    <row r="1560" spans="1:15" hidden="1" x14ac:dyDescent="0.25">
      <c r="A1560" s="27"/>
      <c r="B1560" s="27"/>
      <c r="C1560" s="27"/>
      <c r="D1560" s="27"/>
      <c r="E1560" s="27" t="e">
        <f>VLOOKUP(D1560,Basis!F:G,2,0)</f>
        <v>#N/A</v>
      </c>
      <c r="F1560" s="27"/>
      <c r="G1560" s="27"/>
      <c r="H1560" s="27"/>
      <c r="I1560" s="27"/>
      <c r="J1560" s="28">
        <f t="shared" si="32"/>
        <v>0</v>
      </c>
      <c r="K1560" s="28"/>
      <c r="L1560" s="28"/>
      <c r="M1560" s="28"/>
      <c r="N1560" s="28"/>
      <c r="O1560" s="27"/>
    </row>
    <row r="1561" spans="1:15" hidden="1" x14ac:dyDescent="0.25">
      <c r="A1561" s="27"/>
      <c r="B1561" s="27"/>
      <c r="C1561" s="27"/>
      <c r="D1561" s="27"/>
      <c r="E1561" s="27" t="e">
        <f>VLOOKUP(D1561,Basis!F:G,2,0)</f>
        <v>#N/A</v>
      </c>
      <c r="F1561" s="27"/>
      <c r="G1561" s="27"/>
      <c r="H1561" s="27"/>
      <c r="I1561" s="27"/>
      <c r="J1561" s="28">
        <f t="shared" si="32"/>
        <v>0</v>
      </c>
      <c r="K1561" s="28"/>
      <c r="L1561" s="28"/>
      <c r="M1561" s="28"/>
      <c r="N1561" s="28"/>
      <c r="O1561" s="27"/>
    </row>
    <row r="1562" spans="1:15" hidden="1" x14ac:dyDescent="0.25">
      <c r="A1562" s="27"/>
      <c r="B1562" s="27"/>
      <c r="C1562" s="27"/>
      <c r="D1562" s="27"/>
      <c r="E1562" s="27" t="e">
        <f>VLOOKUP(D1562,Basis!F:G,2,0)</f>
        <v>#N/A</v>
      </c>
      <c r="F1562" s="27"/>
      <c r="G1562" s="27"/>
      <c r="H1562" s="27"/>
      <c r="I1562" s="27"/>
      <c r="J1562" s="28">
        <f t="shared" si="32"/>
        <v>0</v>
      </c>
      <c r="K1562" s="28"/>
      <c r="L1562" s="28"/>
      <c r="M1562" s="28"/>
      <c r="N1562" s="28"/>
      <c r="O1562" s="27"/>
    </row>
    <row r="1563" spans="1:15" hidden="1" x14ac:dyDescent="0.25">
      <c r="A1563" s="27"/>
      <c r="B1563" s="27"/>
      <c r="C1563" s="27"/>
      <c r="D1563" s="27"/>
      <c r="E1563" s="27" t="e">
        <f>VLOOKUP(D1563,Basis!F:G,2,0)</f>
        <v>#N/A</v>
      </c>
      <c r="F1563" s="27"/>
      <c r="G1563" s="27"/>
      <c r="H1563" s="27"/>
      <c r="I1563" s="27"/>
      <c r="J1563" s="28">
        <f t="shared" si="32"/>
        <v>0</v>
      </c>
      <c r="K1563" s="28"/>
      <c r="L1563" s="28"/>
      <c r="M1563" s="28"/>
      <c r="N1563" s="28"/>
      <c r="O1563" s="27"/>
    </row>
    <row r="1564" spans="1:15" hidden="1" x14ac:dyDescent="0.25">
      <c r="A1564" s="27"/>
      <c r="B1564" s="27"/>
      <c r="C1564" s="27"/>
      <c r="D1564" s="27"/>
      <c r="E1564" s="27" t="e">
        <f>VLOOKUP(D1564,Basis!F:G,2,0)</f>
        <v>#N/A</v>
      </c>
      <c r="F1564" s="27"/>
      <c r="G1564" s="27"/>
      <c r="H1564" s="27"/>
      <c r="I1564" s="27"/>
      <c r="J1564" s="28">
        <f t="shared" si="32"/>
        <v>0</v>
      </c>
      <c r="K1564" s="28"/>
      <c r="L1564" s="28"/>
      <c r="M1564" s="28"/>
      <c r="N1564" s="28"/>
      <c r="O1564" s="27"/>
    </row>
    <row r="1565" spans="1:15" hidden="1" x14ac:dyDescent="0.25">
      <c r="A1565" s="27"/>
      <c r="B1565" s="27"/>
      <c r="C1565" s="27"/>
      <c r="D1565" s="27"/>
      <c r="E1565" s="27" t="e">
        <f>VLOOKUP(D1565,Basis!F:G,2,0)</f>
        <v>#N/A</v>
      </c>
      <c r="F1565" s="27"/>
      <c r="G1565" s="27"/>
      <c r="H1565" s="27"/>
      <c r="I1565" s="27"/>
      <c r="J1565" s="28">
        <f t="shared" si="32"/>
        <v>0</v>
      </c>
      <c r="K1565" s="28"/>
      <c r="L1565" s="28"/>
      <c r="M1565" s="28"/>
      <c r="N1565" s="28"/>
      <c r="O1565" s="27"/>
    </row>
    <row r="1566" spans="1:15" hidden="1" x14ac:dyDescent="0.25">
      <c r="A1566" s="27"/>
      <c r="B1566" s="27"/>
      <c r="C1566" s="27"/>
      <c r="D1566" s="27"/>
      <c r="E1566" s="27" t="e">
        <f>VLOOKUP(D1566,Basis!F:G,2,0)</f>
        <v>#N/A</v>
      </c>
      <c r="F1566" s="27"/>
      <c r="G1566" s="27"/>
      <c r="H1566" s="27"/>
      <c r="I1566" s="27"/>
      <c r="J1566" s="28">
        <f t="shared" si="32"/>
        <v>0</v>
      </c>
      <c r="K1566" s="28"/>
      <c r="L1566" s="28"/>
      <c r="M1566" s="28"/>
      <c r="N1566" s="28"/>
      <c r="O1566" s="27"/>
    </row>
    <row r="1567" spans="1:15" hidden="1" x14ac:dyDescent="0.25">
      <c r="A1567" s="27"/>
      <c r="B1567" s="27"/>
      <c r="C1567" s="27"/>
      <c r="D1567" s="27"/>
      <c r="E1567" s="27" t="e">
        <f>VLOOKUP(D1567,Basis!F:G,2,0)</f>
        <v>#N/A</v>
      </c>
      <c r="F1567" s="27"/>
      <c r="G1567" s="27"/>
      <c r="H1567" s="27"/>
      <c r="I1567" s="27"/>
      <c r="J1567" s="28">
        <f t="shared" si="32"/>
        <v>0</v>
      </c>
      <c r="K1567" s="28"/>
      <c r="L1567" s="28"/>
      <c r="M1567" s="28"/>
      <c r="N1567" s="28"/>
      <c r="O1567" s="27"/>
    </row>
    <row r="1568" spans="1:15" hidden="1" x14ac:dyDescent="0.25">
      <c r="A1568" s="27"/>
      <c r="B1568" s="27"/>
      <c r="C1568" s="27"/>
      <c r="D1568" s="27"/>
      <c r="E1568" s="27" t="e">
        <f>VLOOKUP(D1568,Basis!F:G,2,0)</f>
        <v>#N/A</v>
      </c>
      <c r="F1568" s="27"/>
      <c r="G1568" s="27"/>
      <c r="H1568" s="27"/>
      <c r="I1568" s="27"/>
      <c r="J1568" s="28">
        <f t="shared" si="32"/>
        <v>0</v>
      </c>
      <c r="K1568" s="28"/>
      <c r="L1568" s="28"/>
      <c r="M1568" s="28"/>
      <c r="N1568" s="28"/>
      <c r="O1568" s="27"/>
    </row>
    <row r="1569" spans="1:15" hidden="1" x14ac:dyDescent="0.25">
      <c r="A1569" s="27"/>
      <c r="B1569" s="27"/>
      <c r="C1569" s="27"/>
      <c r="D1569" s="27"/>
      <c r="E1569" s="27" t="e">
        <f>VLOOKUP(D1569,Basis!F:G,2,0)</f>
        <v>#N/A</v>
      </c>
      <c r="F1569" s="27"/>
      <c r="G1569" s="27"/>
      <c r="H1569" s="27"/>
      <c r="I1569" s="27"/>
      <c r="J1569" s="28">
        <f t="shared" si="32"/>
        <v>0</v>
      </c>
      <c r="K1569" s="28"/>
      <c r="L1569" s="28"/>
      <c r="M1569" s="28"/>
      <c r="N1569" s="28"/>
      <c r="O1569" s="27"/>
    </row>
    <row r="1570" spans="1:15" hidden="1" x14ac:dyDescent="0.25">
      <c r="A1570" s="27"/>
      <c r="B1570" s="27"/>
      <c r="C1570" s="27"/>
      <c r="D1570" s="27"/>
      <c r="E1570" s="27" t="e">
        <f>VLOOKUP(D1570,Basis!F:G,2,0)</f>
        <v>#N/A</v>
      </c>
      <c r="F1570" s="27"/>
      <c r="G1570" s="27"/>
      <c r="H1570" s="27"/>
      <c r="I1570" s="27"/>
      <c r="J1570" s="28">
        <f t="shared" si="32"/>
        <v>0</v>
      </c>
      <c r="K1570" s="28"/>
      <c r="L1570" s="28"/>
      <c r="M1570" s="28"/>
      <c r="N1570" s="28"/>
      <c r="O1570" s="27"/>
    </row>
    <row r="1571" spans="1:15" hidden="1" x14ac:dyDescent="0.25">
      <c r="A1571" s="27"/>
      <c r="B1571" s="27"/>
      <c r="C1571" s="27"/>
      <c r="D1571" s="27"/>
      <c r="E1571" s="27" t="e">
        <f>VLOOKUP(D1571,Basis!F:G,2,0)</f>
        <v>#N/A</v>
      </c>
      <c r="F1571" s="27"/>
      <c r="G1571" s="27"/>
      <c r="H1571" s="27"/>
      <c r="I1571" s="27"/>
      <c r="J1571" s="28">
        <f t="shared" si="32"/>
        <v>0</v>
      </c>
      <c r="K1571" s="28"/>
      <c r="L1571" s="28"/>
      <c r="M1571" s="28"/>
      <c r="N1571" s="28"/>
      <c r="O1571" s="27"/>
    </row>
    <row r="1572" spans="1:15" hidden="1" x14ac:dyDescent="0.25">
      <c r="A1572" s="27"/>
      <c r="B1572" s="27"/>
      <c r="C1572" s="27"/>
      <c r="D1572" s="27"/>
      <c r="E1572" s="27" t="e">
        <f>VLOOKUP(D1572,Basis!F:G,2,0)</f>
        <v>#N/A</v>
      </c>
      <c r="F1572" s="27"/>
      <c r="G1572" s="27"/>
      <c r="H1572" s="27"/>
      <c r="I1572" s="27"/>
      <c r="J1572" s="28">
        <f t="shared" si="32"/>
        <v>0</v>
      </c>
      <c r="K1572" s="28"/>
      <c r="L1572" s="28"/>
      <c r="M1572" s="28"/>
      <c r="N1572" s="28"/>
      <c r="O1572" s="27"/>
    </row>
    <row r="1573" spans="1:15" hidden="1" x14ac:dyDescent="0.25">
      <c r="A1573" s="27"/>
      <c r="B1573" s="27"/>
      <c r="C1573" s="27"/>
      <c r="D1573" s="27"/>
      <c r="E1573" s="27" t="e">
        <f>VLOOKUP(D1573,Basis!F:G,2,0)</f>
        <v>#N/A</v>
      </c>
      <c r="F1573" s="27"/>
      <c r="G1573" s="27"/>
      <c r="H1573" s="27"/>
      <c r="I1573" s="27"/>
      <c r="J1573" s="28">
        <f t="shared" si="32"/>
        <v>0</v>
      </c>
      <c r="K1573" s="28"/>
      <c r="L1573" s="28"/>
      <c r="M1573" s="28"/>
      <c r="N1573" s="28"/>
      <c r="O1573" s="27"/>
    </row>
    <row r="1574" spans="1:15" hidden="1" x14ac:dyDescent="0.25">
      <c r="A1574" s="27"/>
      <c r="B1574" s="27"/>
      <c r="C1574" s="27"/>
      <c r="D1574" s="27"/>
      <c r="E1574" s="27" t="e">
        <f>VLOOKUP(D1574,Basis!F:G,2,0)</f>
        <v>#N/A</v>
      </c>
      <c r="F1574" s="27"/>
      <c r="G1574" s="27"/>
      <c r="H1574" s="27"/>
      <c r="I1574" s="27"/>
      <c r="J1574" s="28">
        <f t="shared" si="32"/>
        <v>0</v>
      </c>
      <c r="K1574" s="28"/>
      <c r="L1574" s="28"/>
      <c r="M1574" s="28"/>
      <c r="N1574" s="28"/>
      <c r="O1574" s="27"/>
    </row>
    <row r="1575" spans="1:15" hidden="1" x14ac:dyDescent="0.25">
      <c r="A1575" s="27"/>
      <c r="B1575" s="27"/>
      <c r="C1575" s="27"/>
      <c r="D1575" s="27"/>
      <c r="E1575" s="27" t="e">
        <f>VLOOKUP(D1575,Basis!F:G,2,0)</f>
        <v>#N/A</v>
      </c>
      <c r="F1575" s="27"/>
      <c r="G1575" s="27"/>
      <c r="H1575" s="27"/>
      <c r="I1575" s="27"/>
      <c r="J1575" s="28">
        <f t="shared" si="32"/>
        <v>0</v>
      </c>
      <c r="K1575" s="28"/>
      <c r="L1575" s="28"/>
      <c r="M1575" s="28"/>
      <c r="N1575" s="28"/>
      <c r="O1575" s="27"/>
    </row>
    <row r="1576" spans="1:15" hidden="1" x14ac:dyDescent="0.25">
      <c r="A1576" s="27"/>
      <c r="B1576" s="27"/>
      <c r="C1576" s="27"/>
      <c r="D1576" s="27"/>
      <c r="E1576" s="27" t="e">
        <f>VLOOKUP(D1576,Basis!F:G,2,0)</f>
        <v>#N/A</v>
      </c>
      <c r="F1576" s="27"/>
      <c r="G1576" s="27"/>
      <c r="H1576" s="27"/>
      <c r="I1576" s="27"/>
      <c r="J1576" s="28">
        <f t="shared" si="32"/>
        <v>0</v>
      </c>
      <c r="K1576" s="28"/>
      <c r="L1576" s="28"/>
      <c r="M1576" s="28"/>
      <c r="N1576" s="28"/>
      <c r="O1576" s="27"/>
    </row>
    <row r="1577" spans="1:15" hidden="1" x14ac:dyDescent="0.25">
      <c r="A1577" s="27"/>
      <c r="B1577" s="27"/>
      <c r="C1577" s="27"/>
      <c r="D1577" s="27"/>
      <c r="E1577" s="27" t="e">
        <f>VLOOKUP(D1577,Basis!F:G,2,0)</f>
        <v>#N/A</v>
      </c>
      <c r="F1577" s="27"/>
      <c r="G1577" s="27"/>
      <c r="H1577" s="27"/>
      <c r="I1577" s="27"/>
      <c r="J1577" s="28">
        <f t="shared" si="32"/>
        <v>0</v>
      </c>
      <c r="K1577" s="28"/>
      <c r="L1577" s="28"/>
      <c r="M1577" s="28"/>
      <c r="N1577" s="28"/>
      <c r="O1577" s="27"/>
    </row>
    <row r="1578" spans="1:15" hidden="1" x14ac:dyDescent="0.25">
      <c r="A1578" s="27"/>
      <c r="B1578" s="27"/>
      <c r="C1578" s="27"/>
      <c r="D1578" s="27"/>
      <c r="E1578" s="27" t="e">
        <f>VLOOKUP(D1578,Basis!F:G,2,0)</f>
        <v>#N/A</v>
      </c>
      <c r="F1578" s="27"/>
      <c r="G1578" s="27"/>
      <c r="H1578" s="27"/>
      <c r="I1578" s="27"/>
      <c r="J1578" s="28">
        <f t="shared" si="32"/>
        <v>0</v>
      </c>
      <c r="K1578" s="28"/>
      <c r="L1578" s="28"/>
      <c r="M1578" s="28"/>
      <c r="N1578" s="28"/>
      <c r="O1578" s="27"/>
    </row>
    <row r="1579" spans="1:15" hidden="1" x14ac:dyDescent="0.25">
      <c r="A1579" s="27"/>
      <c r="B1579" s="27"/>
      <c r="C1579" s="27"/>
      <c r="D1579" s="27"/>
      <c r="E1579" s="27" t="e">
        <f>VLOOKUP(D1579,Basis!F:G,2,0)</f>
        <v>#N/A</v>
      </c>
      <c r="F1579" s="27"/>
      <c r="G1579" s="27"/>
      <c r="H1579" s="27"/>
      <c r="I1579" s="27"/>
      <c r="J1579" s="28">
        <f t="shared" si="32"/>
        <v>0</v>
      </c>
      <c r="K1579" s="28"/>
      <c r="L1579" s="28"/>
      <c r="M1579" s="28"/>
      <c r="N1579" s="28"/>
      <c r="O1579" s="27"/>
    </row>
    <row r="1580" spans="1:15" hidden="1" x14ac:dyDescent="0.25">
      <c r="A1580" s="27"/>
      <c r="B1580" s="27"/>
      <c r="C1580" s="27"/>
      <c r="D1580" s="27"/>
      <c r="E1580" s="27" t="e">
        <f>VLOOKUP(D1580,Basis!F:G,2,0)</f>
        <v>#N/A</v>
      </c>
      <c r="F1580" s="27"/>
      <c r="G1580" s="27"/>
      <c r="H1580" s="27"/>
      <c r="I1580" s="27"/>
      <c r="J1580" s="28">
        <f t="shared" si="32"/>
        <v>0</v>
      </c>
      <c r="K1580" s="28"/>
      <c r="L1580" s="28"/>
      <c r="M1580" s="28"/>
      <c r="N1580" s="28"/>
      <c r="O1580" s="27"/>
    </row>
    <row r="1581" spans="1:15" hidden="1" x14ac:dyDescent="0.25">
      <c r="A1581" s="27"/>
      <c r="B1581" s="27"/>
      <c r="C1581" s="27"/>
      <c r="D1581" s="27"/>
      <c r="E1581" s="27" t="e">
        <f>VLOOKUP(D1581,Basis!F:G,2,0)</f>
        <v>#N/A</v>
      </c>
      <c r="F1581" s="27"/>
      <c r="G1581" s="27"/>
      <c r="H1581" s="27"/>
      <c r="I1581" s="27"/>
      <c r="J1581" s="28">
        <f t="shared" si="32"/>
        <v>0</v>
      </c>
      <c r="K1581" s="28"/>
      <c r="L1581" s="28"/>
      <c r="M1581" s="28"/>
      <c r="N1581" s="28"/>
      <c r="O1581" s="27"/>
    </row>
    <row r="1582" spans="1:15" hidden="1" x14ac:dyDescent="0.25">
      <c r="A1582" s="27"/>
      <c r="B1582" s="27"/>
      <c r="C1582" s="27"/>
      <c r="D1582" s="27"/>
      <c r="E1582" s="27" t="e">
        <f>VLOOKUP(D1582,Basis!F:G,2,0)</f>
        <v>#N/A</v>
      </c>
      <c r="F1582" s="27"/>
      <c r="G1582" s="27"/>
      <c r="H1582" s="27"/>
      <c r="I1582" s="27"/>
      <c r="J1582" s="28">
        <f t="shared" si="32"/>
        <v>0</v>
      </c>
      <c r="K1582" s="28"/>
      <c r="L1582" s="28"/>
      <c r="M1582" s="28"/>
      <c r="N1582" s="28"/>
      <c r="O1582" s="27"/>
    </row>
    <row r="1583" spans="1:15" hidden="1" x14ac:dyDescent="0.25">
      <c r="A1583" s="27"/>
      <c r="B1583" s="27"/>
      <c r="C1583" s="27"/>
      <c r="D1583" s="27"/>
      <c r="E1583" s="27" t="e">
        <f>VLOOKUP(D1583,Basis!F:G,2,0)</f>
        <v>#N/A</v>
      </c>
      <c r="F1583" s="27"/>
      <c r="G1583" s="27"/>
      <c r="H1583" s="27"/>
      <c r="I1583" s="27"/>
      <c r="J1583" s="28">
        <f t="shared" si="32"/>
        <v>0</v>
      </c>
      <c r="K1583" s="28"/>
      <c r="L1583" s="28"/>
      <c r="M1583" s="28"/>
      <c r="N1583" s="28"/>
      <c r="O1583" s="27"/>
    </row>
    <row r="1584" spans="1:15" hidden="1" x14ac:dyDescent="0.25">
      <c r="A1584" s="27"/>
      <c r="B1584" s="27"/>
      <c r="C1584" s="27"/>
      <c r="D1584" s="27"/>
      <c r="E1584" s="27" t="e">
        <f>VLOOKUP(D1584,Basis!F:G,2,0)</f>
        <v>#N/A</v>
      </c>
      <c r="F1584" s="27"/>
      <c r="G1584" s="27"/>
      <c r="H1584" s="27"/>
      <c r="I1584" s="27"/>
      <c r="J1584" s="28">
        <f t="shared" si="32"/>
        <v>0</v>
      </c>
      <c r="K1584" s="28"/>
      <c r="L1584" s="28"/>
      <c r="M1584" s="28"/>
      <c r="N1584" s="28"/>
      <c r="O1584" s="27"/>
    </row>
    <row r="1585" spans="1:15" hidden="1" x14ac:dyDescent="0.25">
      <c r="A1585" s="27"/>
      <c r="B1585" s="27"/>
      <c r="C1585" s="27"/>
      <c r="D1585" s="27"/>
      <c r="E1585" s="27" t="e">
        <f>VLOOKUP(D1585,Basis!F:G,2,0)</f>
        <v>#N/A</v>
      </c>
      <c r="F1585" s="27"/>
      <c r="G1585" s="27"/>
      <c r="H1585" s="27"/>
      <c r="I1585" s="27"/>
      <c r="J1585" s="28">
        <f t="shared" si="32"/>
        <v>0</v>
      </c>
      <c r="K1585" s="28"/>
      <c r="L1585" s="28"/>
      <c r="M1585" s="28"/>
      <c r="N1585" s="28"/>
      <c r="O1585" s="27"/>
    </row>
    <row r="1586" spans="1:15" hidden="1" x14ac:dyDescent="0.25">
      <c r="A1586" s="27"/>
      <c r="B1586" s="27"/>
      <c r="C1586" s="27"/>
      <c r="D1586" s="27"/>
      <c r="E1586" s="27" t="e">
        <f>VLOOKUP(D1586,Basis!F:G,2,0)</f>
        <v>#N/A</v>
      </c>
      <c r="F1586" s="27"/>
      <c r="G1586" s="27"/>
      <c r="H1586" s="27"/>
      <c r="I1586" s="27"/>
      <c r="J1586" s="28">
        <f t="shared" si="32"/>
        <v>0</v>
      </c>
      <c r="K1586" s="28"/>
      <c r="L1586" s="28"/>
      <c r="M1586" s="28"/>
      <c r="N1586" s="28"/>
      <c r="O1586" s="27"/>
    </row>
    <row r="1587" spans="1:15" hidden="1" x14ac:dyDescent="0.25">
      <c r="A1587" s="27"/>
      <c r="B1587" s="27"/>
      <c r="C1587" s="27"/>
      <c r="D1587" s="27"/>
      <c r="E1587" s="27" t="e">
        <f>VLOOKUP(D1587,Basis!F:G,2,0)</f>
        <v>#N/A</v>
      </c>
      <c r="F1587" s="27"/>
      <c r="G1587" s="27"/>
      <c r="H1587" s="27"/>
      <c r="I1587" s="27"/>
      <c r="J1587" s="28">
        <f t="shared" si="32"/>
        <v>0</v>
      </c>
      <c r="K1587" s="28"/>
      <c r="L1587" s="28"/>
      <c r="M1587" s="28"/>
      <c r="N1587" s="28"/>
      <c r="O1587" s="27"/>
    </row>
    <row r="1588" spans="1:15" hidden="1" x14ac:dyDescent="0.25">
      <c r="A1588" s="27"/>
      <c r="B1588" s="27"/>
      <c r="C1588" s="27"/>
      <c r="D1588" s="27"/>
      <c r="E1588" s="27" t="e">
        <f>VLOOKUP(D1588,Basis!F:G,2,0)</f>
        <v>#N/A</v>
      </c>
      <c r="F1588" s="27"/>
      <c r="G1588" s="27"/>
      <c r="H1588" s="27"/>
      <c r="I1588" s="27"/>
      <c r="J1588" s="28">
        <f t="shared" si="32"/>
        <v>0</v>
      </c>
      <c r="K1588" s="28"/>
      <c r="L1588" s="28"/>
      <c r="M1588" s="28"/>
      <c r="N1588" s="28"/>
      <c r="O1588" s="27"/>
    </row>
    <row r="1589" spans="1:15" hidden="1" x14ac:dyDescent="0.25">
      <c r="A1589" s="27"/>
      <c r="B1589" s="27"/>
      <c r="C1589" s="27"/>
      <c r="D1589" s="27"/>
      <c r="E1589" s="27" t="e">
        <f>VLOOKUP(D1589,Basis!F:G,2,0)</f>
        <v>#N/A</v>
      </c>
      <c r="F1589" s="27"/>
      <c r="G1589" s="27"/>
      <c r="H1589" s="27"/>
      <c r="I1589" s="27"/>
      <c r="J1589" s="28">
        <f t="shared" si="32"/>
        <v>0</v>
      </c>
      <c r="K1589" s="28"/>
      <c r="L1589" s="28"/>
      <c r="M1589" s="28"/>
      <c r="N1589" s="28"/>
      <c r="O1589" s="27"/>
    </row>
    <row r="1590" spans="1:15" hidden="1" x14ac:dyDescent="0.25">
      <c r="A1590" s="27"/>
      <c r="B1590" s="27"/>
      <c r="C1590" s="27"/>
      <c r="D1590" s="27"/>
      <c r="E1590" s="27" t="e">
        <f>VLOOKUP(D1590,Basis!F:G,2,0)</f>
        <v>#N/A</v>
      </c>
      <c r="F1590" s="27"/>
      <c r="G1590" s="27"/>
      <c r="H1590" s="27"/>
      <c r="I1590" s="27"/>
      <c r="J1590" s="28">
        <f t="shared" si="32"/>
        <v>0</v>
      </c>
      <c r="K1590" s="28"/>
      <c r="L1590" s="28"/>
      <c r="M1590" s="28"/>
      <c r="N1590" s="28"/>
      <c r="O1590" s="27"/>
    </row>
    <row r="1591" spans="1:15" hidden="1" x14ac:dyDescent="0.25">
      <c r="A1591" s="27"/>
      <c r="B1591" s="27"/>
      <c r="C1591" s="27"/>
      <c r="D1591" s="27"/>
      <c r="E1591" s="27" t="e">
        <f>VLOOKUP(D1591,Basis!F:G,2,0)</f>
        <v>#N/A</v>
      </c>
      <c r="F1591" s="27"/>
      <c r="G1591" s="27"/>
      <c r="H1591" s="27"/>
      <c r="I1591" s="27"/>
      <c r="J1591" s="28">
        <f t="shared" si="32"/>
        <v>0</v>
      </c>
      <c r="K1591" s="28"/>
      <c r="L1591" s="28"/>
      <c r="M1591" s="28"/>
      <c r="N1591" s="28"/>
      <c r="O1591" s="27"/>
    </row>
    <row r="1592" spans="1:15" hidden="1" x14ac:dyDescent="0.25">
      <c r="A1592" s="27"/>
      <c r="B1592" s="27"/>
      <c r="C1592" s="27"/>
      <c r="D1592" s="27"/>
      <c r="E1592" s="27" t="e">
        <f>VLOOKUP(D1592,Basis!F:G,2,0)</f>
        <v>#N/A</v>
      </c>
      <c r="F1592" s="27"/>
      <c r="G1592" s="27"/>
      <c r="H1592" s="27"/>
      <c r="I1592" s="27"/>
      <c r="J1592" s="28">
        <f t="shared" si="32"/>
        <v>0</v>
      </c>
      <c r="K1592" s="28"/>
      <c r="L1592" s="28"/>
      <c r="M1592" s="28"/>
      <c r="N1592" s="28"/>
      <c r="O1592" s="27"/>
    </row>
    <row r="1593" spans="1:15" hidden="1" x14ac:dyDescent="0.25">
      <c r="A1593" s="27"/>
      <c r="B1593" s="27"/>
      <c r="C1593" s="27"/>
      <c r="D1593" s="27"/>
      <c r="E1593" s="27" t="e">
        <f>VLOOKUP(D1593,Basis!F:G,2,0)</f>
        <v>#N/A</v>
      </c>
      <c r="F1593" s="27"/>
      <c r="G1593" s="27"/>
      <c r="H1593" s="27"/>
      <c r="I1593" s="27"/>
      <c r="J1593" s="28">
        <f t="shared" si="32"/>
        <v>0</v>
      </c>
      <c r="K1593" s="28"/>
      <c r="L1593" s="28"/>
      <c r="M1593" s="28"/>
      <c r="N1593" s="28"/>
      <c r="O1593" s="27"/>
    </row>
    <row r="1594" spans="1:15" hidden="1" x14ac:dyDescent="0.25">
      <c r="A1594" s="27"/>
      <c r="B1594" s="27"/>
      <c r="C1594" s="27"/>
      <c r="D1594" s="27"/>
      <c r="E1594" s="27" t="e">
        <f>VLOOKUP(D1594,Basis!F:G,2,0)</f>
        <v>#N/A</v>
      </c>
      <c r="F1594" s="27"/>
      <c r="G1594" s="27"/>
      <c r="H1594" s="27"/>
      <c r="I1594" s="27"/>
      <c r="J1594" s="28">
        <f t="shared" si="32"/>
        <v>0</v>
      </c>
      <c r="K1594" s="28"/>
      <c r="L1594" s="28"/>
      <c r="M1594" s="28"/>
      <c r="N1594" s="28"/>
      <c r="O1594" s="27"/>
    </row>
    <row r="1595" spans="1:15" hidden="1" x14ac:dyDescent="0.25">
      <c r="A1595" s="27"/>
      <c r="B1595" s="27"/>
      <c r="C1595" s="27"/>
      <c r="D1595" s="27"/>
      <c r="E1595" s="27" t="e">
        <f>VLOOKUP(D1595,Basis!F:G,2,0)</f>
        <v>#N/A</v>
      </c>
      <c r="F1595" s="27"/>
      <c r="G1595" s="27"/>
      <c r="H1595" s="27"/>
      <c r="I1595" s="27"/>
      <c r="J1595" s="28">
        <f t="shared" si="32"/>
        <v>0</v>
      </c>
      <c r="K1595" s="28"/>
      <c r="L1595" s="28"/>
      <c r="M1595" s="28"/>
      <c r="N1595" s="28"/>
      <c r="O1595" s="27"/>
    </row>
    <row r="1596" spans="1:15" hidden="1" x14ac:dyDescent="0.25">
      <c r="A1596" s="27"/>
      <c r="B1596" s="27"/>
      <c r="C1596" s="27"/>
      <c r="D1596" s="27"/>
      <c r="E1596" s="27" t="e">
        <f>VLOOKUP(D1596,Basis!F:G,2,0)</f>
        <v>#N/A</v>
      </c>
      <c r="F1596" s="27"/>
      <c r="G1596" s="27"/>
      <c r="H1596" s="27"/>
      <c r="I1596" s="27"/>
      <c r="J1596" s="28">
        <f t="shared" si="32"/>
        <v>0</v>
      </c>
      <c r="K1596" s="28"/>
      <c r="L1596" s="28"/>
      <c r="M1596" s="28"/>
      <c r="N1596" s="28"/>
      <c r="O1596" s="27"/>
    </row>
    <row r="1597" spans="1:15" hidden="1" x14ac:dyDescent="0.25">
      <c r="A1597" s="27"/>
      <c r="B1597" s="27"/>
      <c r="C1597" s="27"/>
      <c r="D1597" s="27"/>
      <c r="E1597" s="27" t="e">
        <f>VLOOKUP(D1597,Basis!F:G,2,0)</f>
        <v>#N/A</v>
      </c>
      <c r="F1597" s="27"/>
      <c r="G1597" s="27"/>
      <c r="H1597" s="27"/>
      <c r="I1597" s="27"/>
      <c r="J1597" s="28">
        <f t="shared" si="32"/>
        <v>0</v>
      </c>
      <c r="K1597" s="28"/>
      <c r="L1597" s="28"/>
      <c r="M1597" s="28"/>
      <c r="N1597" s="28"/>
      <c r="O1597" s="27"/>
    </row>
    <row r="1598" spans="1:15" hidden="1" x14ac:dyDescent="0.25">
      <c r="A1598" s="27"/>
      <c r="B1598" s="27"/>
      <c r="C1598" s="27"/>
      <c r="D1598" s="27"/>
      <c r="E1598" s="27" t="e">
        <f>VLOOKUP(D1598,Basis!F:G,2,0)</f>
        <v>#N/A</v>
      </c>
      <c r="F1598" s="27"/>
      <c r="G1598" s="27"/>
      <c r="H1598" s="27"/>
      <c r="I1598" s="27"/>
      <c r="J1598" s="28">
        <f t="shared" si="32"/>
        <v>0</v>
      </c>
      <c r="K1598" s="28"/>
      <c r="L1598" s="28"/>
      <c r="M1598" s="28"/>
      <c r="N1598" s="28"/>
      <c r="O1598" s="27"/>
    </row>
    <row r="1599" spans="1:15" hidden="1" x14ac:dyDescent="0.25">
      <c r="A1599" s="27"/>
      <c r="B1599" s="27"/>
      <c r="C1599" s="27"/>
      <c r="D1599" s="27"/>
      <c r="E1599" s="27" t="e">
        <f>VLOOKUP(D1599,Basis!F:G,2,0)</f>
        <v>#N/A</v>
      </c>
      <c r="F1599" s="27"/>
      <c r="G1599" s="27"/>
      <c r="H1599" s="27"/>
      <c r="I1599" s="27"/>
      <c r="J1599" s="28">
        <f t="shared" si="32"/>
        <v>0</v>
      </c>
      <c r="K1599" s="28"/>
      <c r="L1599" s="28"/>
      <c r="M1599" s="28"/>
      <c r="N1599" s="28"/>
      <c r="O1599" s="27"/>
    </row>
    <row r="1600" spans="1:15" hidden="1" x14ac:dyDescent="0.25">
      <c r="A1600" s="27"/>
      <c r="B1600" s="27"/>
      <c r="C1600" s="27"/>
      <c r="D1600" s="27"/>
      <c r="E1600" s="27" t="e">
        <f>VLOOKUP(D1600,Basis!F:G,2,0)</f>
        <v>#N/A</v>
      </c>
      <c r="F1600" s="27"/>
      <c r="G1600" s="27"/>
      <c r="H1600" s="27"/>
      <c r="I1600" s="27"/>
      <c r="J1600" s="28">
        <f t="shared" si="32"/>
        <v>0</v>
      </c>
      <c r="K1600" s="28"/>
      <c r="L1600" s="28"/>
      <c r="M1600" s="28"/>
      <c r="N1600" s="28"/>
      <c r="O1600" s="27"/>
    </row>
    <row r="1601" spans="1:15" hidden="1" x14ac:dyDescent="0.25">
      <c r="A1601" s="27"/>
      <c r="B1601" s="27"/>
      <c r="C1601" s="27"/>
      <c r="D1601" s="27"/>
      <c r="E1601" s="27" t="e">
        <f>VLOOKUP(D1601,Basis!F:G,2,0)</f>
        <v>#N/A</v>
      </c>
      <c r="F1601" s="27"/>
      <c r="G1601" s="27"/>
      <c r="H1601" s="27"/>
      <c r="I1601" s="27"/>
      <c r="J1601" s="28">
        <f t="shared" si="32"/>
        <v>0</v>
      </c>
      <c r="K1601" s="28"/>
      <c r="L1601" s="28"/>
      <c r="M1601" s="28"/>
      <c r="N1601" s="28"/>
      <c r="O1601" s="27"/>
    </row>
    <row r="1602" spans="1:15" hidden="1" x14ac:dyDescent="0.25">
      <c r="A1602" s="27"/>
      <c r="B1602" s="27"/>
      <c r="C1602" s="27"/>
      <c r="D1602" s="27"/>
      <c r="E1602" s="27" t="e">
        <f>VLOOKUP(D1602,Basis!F:G,2,0)</f>
        <v>#N/A</v>
      </c>
      <c r="F1602" s="27"/>
      <c r="G1602" s="27"/>
      <c r="H1602" s="27"/>
      <c r="I1602" s="27"/>
      <c r="J1602" s="28">
        <f t="shared" si="32"/>
        <v>0</v>
      </c>
      <c r="K1602" s="28"/>
      <c r="L1602" s="28"/>
      <c r="M1602" s="28"/>
      <c r="N1602" s="28"/>
      <c r="O1602" s="27"/>
    </row>
    <row r="1603" spans="1:15" hidden="1" x14ac:dyDescent="0.25">
      <c r="A1603" s="27"/>
      <c r="B1603" s="27"/>
      <c r="C1603" s="27"/>
      <c r="D1603" s="27"/>
      <c r="E1603" s="27" t="e">
        <f>VLOOKUP(D1603,Basis!F:G,2,0)</f>
        <v>#N/A</v>
      </c>
      <c r="F1603" s="27"/>
      <c r="G1603" s="27"/>
      <c r="H1603" s="27"/>
      <c r="I1603" s="27"/>
      <c r="J1603" s="28">
        <f t="shared" si="32"/>
        <v>0</v>
      </c>
      <c r="K1603" s="28"/>
      <c r="L1603" s="28"/>
      <c r="M1603" s="28"/>
      <c r="N1603" s="28"/>
      <c r="O1603" s="27"/>
    </row>
    <row r="1604" spans="1:15" hidden="1" x14ac:dyDescent="0.25">
      <c r="A1604" s="27"/>
      <c r="B1604" s="27"/>
      <c r="C1604" s="27"/>
      <c r="D1604" s="27"/>
      <c r="E1604" s="27" t="e">
        <f>VLOOKUP(D1604,Basis!F:G,2,0)</f>
        <v>#N/A</v>
      </c>
      <c r="F1604" s="27"/>
      <c r="G1604" s="27"/>
      <c r="H1604" s="27"/>
      <c r="I1604" s="27"/>
      <c r="J1604" s="28">
        <f t="shared" si="32"/>
        <v>0</v>
      </c>
      <c r="K1604" s="28"/>
      <c r="L1604" s="28"/>
      <c r="M1604" s="28"/>
      <c r="N1604" s="28"/>
      <c r="O1604" s="27"/>
    </row>
    <row r="1605" spans="1:15" hidden="1" x14ac:dyDescent="0.25">
      <c r="A1605" s="27"/>
      <c r="B1605" s="27"/>
      <c r="C1605" s="27"/>
      <c r="D1605" s="27"/>
      <c r="E1605" s="27" t="e">
        <f>VLOOKUP(D1605,Basis!F:G,2,0)</f>
        <v>#N/A</v>
      </c>
      <c r="F1605" s="27"/>
      <c r="G1605" s="27"/>
      <c r="H1605" s="27"/>
      <c r="I1605" s="27"/>
      <c r="J1605" s="28">
        <f t="shared" si="32"/>
        <v>0</v>
      </c>
      <c r="K1605" s="28"/>
      <c r="L1605" s="28"/>
      <c r="M1605" s="28"/>
      <c r="N1605" s="28"/>
      <c r="O1605" s="27"/>
    </row>
    <row r="1606" spans="1:15" hidden="1" x14ac:dyDescent="0.25">
      <c r="A1606" s="27"/>
      <c r="B1606" s="27"/>
      <c r="C1606" s="27"/>
      <c r="D1606" s="27"/>
      <c r="E1606" s="27" t="e">
        <f>VLOOKUP(D1606,Basis!F:G,2,0)</f>
        <v>#N/A</v>
      </c>
      <c r="F1606" s="27"/>
      <c r="G1606" s="27"/>
      <c r="H1606" s="27"/>
      <c r="I1606" s="27"/>
      <c r="J1606" s="28">
        <f t="shared" si="32"/>
        <v>0</v>
      </c>
      <c r="K1606" s="28"/>
      <c r="L1606" s="28"/>
      <c r="M1606" s="28"/>
      <c r="N1606" s="28"/>
      <c r="O1606" s="27"/>
    </row>
    <row r="1607" spans="1:15" hidden="1" x14ac:dyDescent="0.25">
      <c r="A1607" s="27"/>
      <c r="B1607" s="27"/>
      <c r="C1607" s="27"/>
      <c r="D1607" s="27"/>
      <c r="E1607" s="27" t="e">
        <f>VLOOKUP(D1607,Basis!F:G,2,0)</f>
        <v>#N/A</v>
      </c>
      <c r="F1607" s="27"/>
      <c r="G1607" s="27"/>
      <c r="H1607" s="27"/>
      <c r="I1607" s="27"/>
      <c r="J1607" s="28">
        <f t="shared" si="32"/>
        <v>0</v>
      </c>
      <c r="K1607" s="28"/>
      <c r="L1607" s="28"/>
      <c r="M1607" s="28"/>
      <c r="N1607" s="28"/>
      <c r="O1607" s="27"/>
    </row>
    <row r="1608" spans="1:15" hidden="1" x14ac:dyDescent="0.25">
      <c r="A1608" s="27"/>
      <c r="B1608" s="27"/>
      <c r="C1608" s="27"/>
      <c r="D1608" s="27"/>
      <c r="E1608" s="27" t="e">
        <f>VLOOKUP(D1608,Basis!F:G,2,0)</f>
        <v>#N/A</v>
      </c>
      <c r="F1608" s="27"/>
      <c r="G1608" s="27"/>
      <c r="H1608" s="27"/>
      <c r="I1608" s="27"/>
      <c r="J1608" s="28">
        <f t="shared" si="32"/>
        <v>0</v>
      </c>
      <c r="K1608" s="28"/>
      <c r="L1608" s="28"/>
      <c r="M1608" s="28"/>
      <c r="N1608" s="28"/>
      <c r="O1608" s="27"/>
    </row>
    <row r="1609" spans="1:15" hidden="1" x14ac:dyDescent="0.25">
      <c r="A1609" s="27"/>
      <c r="B1609" s="27"/>
      <c r="C1609" s="27"/>
      <c r="D1609" s="27"/>
      <c r="E1609" s="27" t="e">
        <f>VLOOKUP(D1609,Basis!F:G,2,0)</f>
        <v>#N/A</v>
      </c>
      <c r="F1609" s="27"/>
      <c r="G1609" s="27"/>
      <c r="H1609" s="27"/>
      <c r="I1609" s="27"/>
      <c r="J1609" s="28">
        <f t="shared" si="32"/>
        <v>0</v>
      </c>
      <c r="K1609" s="28"/>
      <c r="L1609" s="28"/>
      <c r="M1609" s="28"/>
      <c r="N1609" s="28"/>
      <c r="O1609" s="27"/>
    </row>
    <row r="1610" spans="1:15" hidden="1" x14ac:dyDescent="0.25">
      <c r="A1610" s="27"/>
      <c r="B1610" s="27"/>
      <c r="C1610" s="27"/>
      <c r="D1610" s="27"/>
      <c r="E1610" s="27" t="e">
        <f>VLOOKUP(D1610,Basis!F:G,2,0)</f>
        <v>#N/A</v>
      </c>
      <c r="F1610" s="27"/>
      <c r="G1610" s="27"/>
      <c r="H1610" s="27"/>
      <c r="I1610" s="27"/>
      <c r="J1610" s="28">
        <f t="shared" si="32"/>
        <v>0</v>
      </c>
      <c r="K1610" s="28"/>
      <c r="L1610" s="28"/>
      <c r="M1610" s="28"/>
      <c r="N1610" s="28"/>
      <c r="O1610" s="27"/>
    </row>
    <row r="1611" spans="1:15" hidden="1" x14ac:dyDescent="0.25">
      <c r="A1611" s="27"/>
      <c r="B1611" s="27"/>
      <c r="C1611" s="27"/>
      <c r="D1611" s="27"/>
      <c r="E1611" s="27" t="e">
        <f>VLOOKUP(D1611,Basis!F:G,2,0)</f>
        <v>#N/A</v>
      </c>
      <c r="F1611" s="27"/>
      <c r="G1611" s="27"/>
      <c r="H1611" s="27"/>
      <c r="I1611" s="27"/>
      <c r="J1611" s="28">
        <f t="shared" si="32"/>
        <v>0</v>
      </c>
      <c r="K1611" s="28"/>
      <c r="L1611" s="28"/>
      <c r="M1611" s="28"/>
      <c r="N1611" s="28"/>
      <c r="O1611" s="27"/>
    </row>
    <row r="1612" spans="1:15" hidden="1" x14ac:dyDescent="0.25">
      <c r="A1612" s="27"/>
      <c r="B1612" s="27"/>
      <c r="C1612" s="27"/>
      <c r="D1612" s="27"/>
      <c r="E1612" s="27" t="e">
        <f>VLOOKUP(D1612,Basis!F:G,2,0)</f>
        <v>#N/A</v>
      </c>
      <c r="F1612" s="27"/>
      <c r="G1612" s="27"/>
      <c r="H1612" s="27"/>
      <c r="I1612" s="27"/>
      <c r="J1612" s="28">
        <f t="shared" si="32"/>
        <v>0</v>
      </c>
      <c r="K1612" s="28"/>
      <c r="L1612" s="28"/>
      <c r="M1612" s="28"/>
      <c r="N1612" s="28"/>
      <c r="O1612" s="27"/>
    </row>
    <row r="1613" spans="1:15" hidden="1" x14ac:dyDescent="0.25">
      <c r="A1613" s="27"/>
      <c r="B1613" s="27"/>
      <c r="C1613" s="27"/>
      <c r="D1613" s="27"/>
      <c r="E1613" s="27" t="e">
        <f>VLOOKUP(D1613,Basis!F:G,2,0)</f>
        <v>#N/A</v>
      </c>
      <c r="F1613" s="27"/>
      <c r="G1613" s="27"/>
      <c r="H1613" s="27"/>
      <c r="I1613" s="27"/>
      <c r="J1613" s="28">
        <f t="shared" ref="J1613:J1676" si="33">H1613-I1613</f>
        <v>0</v>
      </c>
      <c r="K1613" s="28"/>
      <c r="L1613" s="28"/>
      <c r="M1613" s="28"/>
      <c r="N1613" s="28"/>
      <c r="O1613" s="27"/>
    </row>
    <row r="1614" spans="1:15" hidden="1" x14ac:dyDescent="0.25">
      <c r="A1614" s="27"/>
      <c r="B1614" s="27"/>
      <c r="C1614" s="27"/>
      <c r="D1614" s="27"/>
      <c r="E1614" s="27" t="e">
        <f>VLOOKUP(D1614,Basis!F:G,2,0)</f>
        <v>#N/A</v>
      </c>
      <c r="F1614" s="27"/>
      <c r="G1614" s="27"/>
      <c r="H1614" s="27"/>
      <c r="I1614" s="27"/>
      <c r="J1614" s="28">
        <f t="shared" si="33"/>
        <v>0</v>
      </c>
      <c r="K1614" s="28"/>
      <c r="L1614" s="28"/>
      <c r="M1614" s="28"/>
      <c r="N1614" s="28"/>
      <c r="O1614" s="27"/>
    </row>
    <row r="1615" spans="1:15" hidden="1" x14ac:dyDescent="0.25">
      <c r="A1615" s="27"/>
      <c r="B1615" s="27"/>
      <c r="C1615" s="27"/>
      <c r="D1615" s="27"/>
      <c r="E1615" s="27" t="e">
        <f>VLOOKUP(D1615,Basis!F:G,2,0)</f>
        <v>#N/A</v>
      </c>
      <c r="F1615" s="27"/>
      <c r="G1615" s="27"/>
      <c r="H1615" s="27"/>
      <c r="I1615" s="27"/>
      <c r="J1615" s="28">
        <f t="shared" si="33"/>
        <v>0</v>
      </c>
      <c r="K1615" s="28"/>
      <c r="L1615" s="28"/>
      <c r="M1615" s="28"/>
      <c r="N1615" s="28"/>
      <c r="O1615" s="27"/>
    </row>
    <row r="1616" spans="1:15" hidden="1" x14ac:dyDescent="0.25">
      <c r="A1616" s="27"/>
      <c r="B1616" s="27"/>
      <c r="C1616" s="27"/>
      <c r="D1616" s="27"/>
      <c r="E1616" s="27" t="e">
        <f>VLOOKUP(D1616,Basis!F:G,2,0)</f>
        <v>#N/A</v>
      </c>
      <c r="F1616" s="27"/>
      <c r="G1616" s="27"/>
      <c r="H1616" s="27"/>
      <c r="I1616" s="27"/>
      <c r="J1616" s="28">
        <f t="shared" si="33"/>
        <v>0</v>
      </c>
      <c r="K1616" s="28"/>
      <c r="L1616" s="28"/>
      <c r="M1616" s="28"/>
      <c r="N1616" s="28"/>
      <c r="O1616" s="27"/>
    </row>
    <row r="1617" spans="1:15" hidden="1" x14ac:dyDescent="0.25">
      <c r="A1617" s="27"/>
      <c r="B1617" s="27"/>
      <c r="C1617" s="27"/>
      <c r="D1617" s="27"/>
      <c r="E1617" s="27" t="e">
        <f>VLOOKUP(D1617,Basis!F:G,2,0)</f>
        <v>#N/A</v>
      </c>
      <c r="F1617" s="27"/>
      <c r="G1617" s="27"/>
      <c r="H1617" s="27"/>
      <c r="I1617" s="27"/>
      <c r="J1617" s="28">
        <f t="shared" si="33"/>
        <v>0</v>
      </c>
      <c r="K1617" s="28"/>
      <c r="L1617" s="28"/>
      <c r="M1617" s="28"/>
      <c r="N1617" s="28"/>
      <c r="O1617" s="27"/>
    </row>
    <row r="1618" spans="1:15" hidden="1" x14ac:dyDescent="0.25">
      <c r="A1618" s="27"/>
      <c r="B1618" s="27"/>
      <c r="C1618" s="27"/>
      <c r="D1618" s="27"/>
      <c r="E1618" s="27" t="e">
        <f>VLOOKUP(D1618,Basis!F:G,2,0)</f>
        <v>#N/A</v>
      </c>
      <c r="F1618" s="27"/>
      <c r="G1618" s="27"/>
      <c r="H1618" s="27"/>
      <c r="I1618" s="27"/>
      <c r="J1618" s="28">
        <f t="shared" si="33"/>
        <v>0</v>
      </c>
      <c r="K1618" s="28"/>
      <c r="L1618" s="28"/>
      <c r="M1618" s="28"/>
      <c r="N1618" s="28"/>
      <c r="O1618" s="27"/>
    </row>
    <row r="1619" spans="1:15" hidden="1" x14ac:dyDescent="0.25">
      <c r="A1619" s="27"/>
      <c r="B1619" s="27"/>
      <c r="C1619" s="27"/>
      <c r="D1619" s="27"/>
      <c r="E1619" s="27" t="e">
        <f>VLOOKUP(D1619,Basis!F:G,2,0)</f>
        <v>#N/A</v>
      </c>
      <c r="F1619" s="27"/>
      <c r="G1619" s="27"/>
      <c r="H1619" s="27"/>
      <c r="I1619" s="27"/>
      <c r="J1619" s="28">
        <f t="shared" si="33"/>
        <v>0</v>
      </c>
      <c r="K1619" s="28"/>
      <c r="L1619" s="28"/>
      <c r="M1619" s="28"/>
      <c r="N1619" s="28"/>
      <c r="O1619" s="27"/>
    </row>
    <row r="1620" spans="1:15" hidden="1" x14ac:dyDescent="0.25">
      <c r="A1620" s="27"/>
      <c r="B1620" s="27"/>
      <c r="C1620" s="27"/>
      <c r="D1620" s="27"/>
      <c r="E1620" s="27" t="e">
        <f>VLOOKUP(D1620,Basis!F:G,2,0)</f>
        <v>#N/A</v>
      </c>
      <c r="F1620" s="27"/>
      <c r="G1620" s="27"/>
      <c r="H1620" s="27"/>
      <c r="I1620" s="27"/>
      <c r="J1620" s="28">
        <f t="shared" si="33"/>
        <v>0</v>
      </c>
      <c r="K1620" s="28"/>
      <c r="L1620" s="28"/>
      <c r="M1620" s="28"/>
      <c r="N1620" s="28"/>
      <c r="O1620" s="27"/>
    </row>
    <row r="1621" spans="1:15" hidden="1" x14ac:dyDescent="0.25">
      <c r="A1621" s="27"/>
      <c r="B1621" s="27"/>
      <c r="C1621" s="27"/>
      <c r="D1621" s="27"/>
      <c r="E1621" s="27" t="e">
        <f>VLOOKUP(D1621,Basis!F:G,2,0)</f>
        <v>#N/A</v>
      </c>
      <c r="F1621" s="27"/>
      <c r="G1621" s="27"/>
      <c r="H1621" s="27"/>
      <c r="I1621" s="27"/>
      <c r="J1621" s="28">
        <f t="shared" si="33"/>
        <v>0</v>
      </c>
      <c r="K1621" s="28"/>
      <c r="L1621" s="28"/>
      <c r="M1621" s="28"/>
      <c r="N1621" s="28"/>
      <c r="O1621" s="27"/>
    </row>
    <row r="1622" spans="1:15" hidden="1" x14ac:dyDescent="0.25">
      <c r="A1622" s="27"/>
      <c r="B1622" s="27"/>
      <c r="C1622" s="27"/>
      <c r="D1622" s="27"/>
      <c r="E1622" s="27" t="e">
        <f>VLOOKUP(D1622,Basis!F:G,2,0)</f>
        <v>#N/A</v>
      </c>
      <c r="F1622" s="27"/>
      <c r="G1622" s="27"/>
      <c r="H1622" s="27"/>
      <c r="I1622" s="27"/>
      <c r="J1622" s="28">
        <f t="shared" si="33"/>
        <v>0</v>
      </c>
      <c r="K1622" s="28"/>
      <c r="L1622" s="28"/>
      <c r="M1622" s="28"/>
      <c r="N1622" s="28"/>
      <c r="O1622" s="27"/>
    </row>
    <row r="1623" spans="1:15" hidden="1" x14ac:dyDescent="0.25">
      <c r="A1623" s="27"/>
      <c r="B1623" s="27"/>
      <c r="C1623" s="27"/>
      <c r="D1623" s="27"/>
      <c r="E1623" s="27" t="e">
        <f>VLOOKUP(D1623,Basis!F:G,2,0)</f>
        <v>#N/A</v>
      </c>
      <c r="F1623" s="27"/>
      <c r="G1623" s="27"/>
      <c r="H1623" s="27"/>
      <c r="I1623" s="27"/>
      <c r="J1623" s="28">
        <f t="shared" si="33"/>
        <v>0</v>
      </c>
      <c r="K1623" s="28"/>
      <c r="L1623" s="28"/>
      <c r="M1623" s="28"/>
      <c r="N1623" s="28"/>
      <c r="O1623" s="27"/>
    </row>
    <row r="1624" spans="1:15" hidden="1" x14ac:dyDescent="0.25">
      <c r="A1624" s="27"/>
      <c r="B1624" s="27"/>
      <c r="C1624" s="27"/>
      <c r="D1624" s="27"/>
      <c r="E1624" s="27" t="e">
        <f>VLOOKUP(D1624,Basis!F:G,2,0)</f>
        <v>#N/A</v>
      </c>
      <c r="F1624" s="27"/>
      <c r="G1624" s="27"/>
      <c r="H1624" s="27"/>
      <c r="I1624" s="27"/>
      <c r="J1624" s="28">
        <f t="shared" si="33"/>
        <v>0</v>
      </c>
      <c r="K1624" s="28"/>
      <c r="L1624" s="28"/>
      <c r="M1624" s="28"/>
      <c r="N1624" s="28"/>
      <c r="O1624" s="27"/>
    </row>
    <row r="1625" spans="1:15" hidden="1" x14ac:dyDescent="0.25">
      <c r="A1625" s="27"/>
      <c r="B1625" s="27"/>
      <c r="C1625" s="27"/>
      <c r="D1625" s="27"/>
      <c r="E1625" s="27" t="e">
        <f>VLOOKUP(D1625,Basis!F:G,2,0)</f>
        <v>#N/A</v>
      </c>
      <c r="F1625" s="27"/>
      <c r="G1625" s="27"/>
      <c r="H1625" s="27"/>
      <c r="I1625" s="27"/>
      <c r="J1625" s="28">
        <f t="shared" si="33"/>
        <v>0</v>
      </c>
      <c r="K1625" s="28"/>
      <c r="L1625" s="28"/>
      <c r="M1625" s="28"/>
      <c r="N1625" s="28"/>
      <c r="O1625" s="27"/>
    </row>
    <row r="1626" spans="1:15" hidden="1" x14ac:dyDescent="0.25">
      <c r="A1626" s="27"/>
      <c r="B1626" s="27"/>
      <c r="C1626" s="27"/>
      <c r="D1626" s="27"/>
      <c r="E1626" s="27" t="e">
        <f>VLOOKUP(D1626,Basis!F:G,2,0)</f>
        <v>#N/A</v>
      </c>
      <c r="F1626" s="27"/>
      <c r="G1626" s="27"/>
      <c r="H1626" s="27"/>
      <c r="I1626" s="27"/>
      <c r="J1626" s="28">
        <f t="shared" si="33"/>
        <v>0</v>
      </c>
      <c r="K1626" s="28"/>
      <c r="L1626" s="28"/>
      <c r="M1626" s="28"/>
      <c r="N1626" s="28"/>
      <c r="O1626" s="27"/>
    </row>
    <row r="1627" spans="1:15" hidden="1" x14ac:dyDescent="0.25">
      <c r="A1627" s="27"/>
      <c r="B1627" s="27"/>
      <c r="C1627" s="27"/>
      <c r="D1627" s="27"/>
      <c r="E1627" s="27" t="e">
        <f>VLOOKUP(D1627,Basis!F:G,2,0)</f>
        <v>#N/A</v>
      </c>
      <c r="F1627" s="27"/>
      <c r="G1627" s="27"/>
      <c r="H1627" s="27"/>
      <c r="I1627" s="27"/>
      <c r="J1627" s="28">
        <f t="shared" si="33"/>
        <v>0</v>
      </c>
      <c r="K1627" s="28"/>
      <c r="L1627" s="28"/>
      <c r="M1627" s="28"/>
      <c r="N1627" s="28"/>
      <c r="O1627" s="27"/>
    </row>
    <row r="1628" spans="1:15" hidden="1" x14ac:dyDescent="0.25">
      <c r="A1628" s="27"/>
      <c r="B1628" s="27"/>
      <c r="C1628" s="27"/>
      <c r="D1628" s="27"/>
      <c r="E1628" s="27" t="e">
        <f>VLOOKUP(D1628,Basis!F:G,2,0)</f>
        <v>#N/A</v>
      </c>
      <c r="F1628" s="27"/>
      <c r="G1628" s="27"/>
      <c r="H1628" s="27"/>
      <c r="I1628" s="27"/>
      <c r="J1628" s="28">
        <f t="shared" si="33"/>
        <v>0</v>
      </c>
      <c r="K1628" s="28"/>
      <c r="L1628" s="28"/>
      <c r="M1628" s="28"/>
      <c r="N1628" s="28"/>
      <c r="O1628" s="27"/>
    </row>
    <row r="1629" spans="1:15" hidden="1" x14ac:dyDescent="0.25">
      <c r="A1629" s="27"/>
      <c r="B1629" s="27"/>
      <c r="C1629" s="27"/>
      <c r="D1629" s="27"/>
      <c r="E1629" s="27" t="e">
        <f>VLOOKUP(D1629,Basis!F:G,2,0)</f>
        <v>#N/A</v>
      </c>
      <c r="F1629" s="27"/>
      <c r="G1629" s="27"/>
      <c r="H1629" s="27"/>
      <c r="I1629" s="27"/>
      <c r="J1629" s="28">
        <f t="shared" si="33"/>
        <v>0</v>
      </c>
      <c r="K1629" s="28"/>
      <c r="L1629" s="28"/>
      <c r="M1629" s="28"/>
      <c r="N1629" s="28"/>
      <c r="O1629" s="27"/>
    </row>
    <row r="1630" spans="1:15" hidden="1" x14ac:dyDescent="0.25">
      <c r="A1630" s="27"/>
      <c r="B1630" s="27"/>
      <c r="C1630" s="27"/>
      <c r="D1630" s="27"/>
      <c r="E1630" s="27" t="e">
        <f>VLOOKUP(D1630,Basis!F:G,2,0)</f>
        <v>#N/A</v>
      </c>
      <c r="F1630" s="27"/>
      <c r="G1630" s="27"/>
      <c r="H1630" s="27"/>
      <c r="I1630" s="27"/>
      <c r="J1630" s="28">
        <f t="shared" si="33"/>
        <v>0</v>
      </c>
      <c r="K1630" s="28"/>
      <c r="L1630" s="28"/>
      <c r="M1630" s="28"/>
      <c r="N1630" s="28"/>
      <c r="O1630" s="27"/>
    </row>
    <row r="1631" spans="1:15" hidden="1" x14ac:dyDescent="0.25">
      <c r="A1631" s="27"/>
      <c r="B1631" s="27"/>
      <c r="C1631" s="27"/>
      <c r="D1631" s="27"/>
      <c r="E1631" s="27" t="e">
        <f>VLOOKUP(D1631,Basis!F:G,2,0)</f>
        <v>#N/A</v>
      </c>
      <c r="F1631" s="27"/>
      <c r="G1631" s="27"/>
      <c r="H1631" s="27"/>
      <c r="I1631" s="27"/>
      <c r="J1631" s="28">
        <f t="shared" si="33"/>
        <v>0</v>
      </c>
      <c r="K1631" s="28"/>
      <c r="L1631" s="28"/>
      <c r="M1631" s="28"/>
      <c r="N1631" s="28"/>
      <c r="O1631" s="27"/>
    </row>
    <row r="1632" spans="1:15" hidden="1" x14ac:dyDescent="0.25">
      <c r="A1632" s="27"/>
      <c r="B1632" s="27"/>
      <c r="C1632" s="27"/>
      <c r="D1632" s="27"/>
      <c r="E1632" s="27" t="e">
        <f>VLOOKUP(D1632,Basis!F:G,2,0)</f>
        <v>#N/A</v>
      </c>
      <c r="F1632" s="27"/>
      <c r="G1632" s="27"/>
      <c r="H1632" s="27"/>
      <c r="I1632" s="27"/>
      <c r="J1632" s="28">
        <f t="shared" si="33"/>
        <v>0</v>
      </c>
      <c r="K1632" s="28"/>
      <c r="L1632" s="28"/>
      <c r="M1632" s="28"/>
      <c r="N1632" s="28"/>
      <c r="O1632" s="27"/>
    </row>
    <row r="1633" spans="1:15" hidden="1" x14ac:dyDescent="0.25">
      <c r="A1633" s="27"/>
      <c r="B1633" s="27"/>
      <c r="C1633" s="27"/>
      <c r="D1633" s="27"/>
      <c r="E1633" s="27" t="e">
        <f>VLOOKUP(D1633,Basis!F:G,2,0)</f>
        <v>#N/A</v>
      </c>
      <c r="F1633" s="27"/>
      <c r="G1633" s="27"/>
      <c r="H1633" s="27"/>
      <c r="I1633" s="27"/>
      <c r="J1633" s="28">
        <f t="shared" si="33"/>
        <v>0</v>
      </c>
      <c r="K1633" s="28"/>
      <c r="L1633" s="28"/>
      <c r="M1633" s="28"/>
      <c r="N1633" s="28"/>
      <c r="O1633" s="27"/>
    </row>
    <row r="1634" spans="1:15" hidden="1" x14ac:dyDescent="0.25">
      <c r="A1634" s="27"/>
      <c r="B1634" s="27"/>
      <c r="C1634" s="27"/>
      <c r="D1634" s="27"/>
      <c r="E1634" s="27" t="e">
        <f>VLOOKUP(D1634,Basis!F:G,2,0)</f>
        <v>#N/A</v>
      </c>
      <c r="F1634" s="27"/>
      <c r="G1634" s="27"/>
      <c r="H1634" s="27"/>
      <c r="I1634" s="27"/>
      <c r="J1634" s="28">
        <f t="shared" si="33"/>
        <v>0</v>
      </c>
      <c r="K1634" s="28"/>
      <c r="L1634" s="28"/>
      <c r="M1634" s="28"/>
      <c r="N1634" s="28"/>
      <c r="O1634" s="27"/>
    </row>
    <row r="1635" spans="1:15" hidden="1" x14ac:dyDescent="0.25">
      <c r="A1635" s="27"/>
      <c r="B1635" s="27"/>
      <c r="C1635" s="27"/>
      <c r="D1635" s="27"/>
      <c r="E1635" s="27" t="e">
        <f>VLOOKUP(D1635,Basis!F:G,2,0)</f>
        <v>#N/A</v>
      </c>
      <c r="F1635" s="27"/>
      <c r="G1635" s="27"/>
      <c r="H1635" s="27"/>
      <c r="I1635" s="27"/>
      <c r="J1635" s="28">
        <f t="shared" si="33"/>
        <v>0</v>
      </c>
      <c r="K1635" s="28"/>
      <c r="L1635" s="28"/>
      <c r="M1635" s="28"/>
      <c r="N1635" s="28"/>
      <c r="O1635" s="27"/>
    </row>
    <row r="1636" spans="1:15" hidden="1" x14ac:dyDescent="0.25">
      <c r="A1636" s="27"/>
      <c r="B1636" s="27"/>
      <c r="C1636" s="27"/>
      <c r="D1636" s="27"/>
      <c r="E1636" s="27" t="e">
        <f>VLOOKUP(D1636,Basis!F:G,2,0)</f>
        <v>#N/A</v>
      </c>
      <c r="F1636" s="27"/>
      <c r="G1636" s="27"/>
      <c r="H1636" s="27"/>
      <c r="I1636" s="27"/>
      <c r="J1636" s="28">
        <f t="shared" si="33"/>
        <v>0</v>
      </c>
      <c r="K1636" s="28"/>
      <c r="L1636" s="28"/>
      <c r="M1636" s="28"/>
      <c r="N1636" s="28"/>
      <c r="O1636" s="27"/>
    </row>
    <row r="1637" spans="1:15" hidden="1" x14ac:dyDescent="0.25">
      <c r="A1637" s="27"/>
      <c r="B1637" s="27"/>
      <c r="C1637" s="27"/>
      <c r="D1637" s="27"/>
      <c r="E1637" s="27" t="e">
        <f>VLOOKUP(D1637,Basis!F:G,2,0)</f>
        <v>#N/A</v>
      </c>
      <c r="F1637" s="27"/>
      <c r="G1637" s="27"/>
      <c r="H1637" s="27"/>
      <c r="I1637" s="27"/>
      <c r="J1637" s="28">
        <f t="shared" si="33"/>
        <v>0</v>
      </c>
      <c r="K1637" s="28"/>
      <c r="L1637" s="28"/>
      <c r="M1637" s="28"/>
      <c r="N1637" s="28"/>
      <c r="O1637" s="27"/>
    </row>
    <row r="1638" spans="1:15" hidden="1" x14ac:dyDescent="0.25">
      <c r="A1638" s="27"/>
      <c r="B1638" s="27"/>
      <c r="C1638" s="27"/>
      <c r="D1638" s="27"/>
      <c r="E1638" s="27" t="e">
        <f>VLOOKUP(D1638,Basis!F:G,2,0)</f>
        <v>#N/A</v>
      </c>
      <c r="F1638" s="27"/>
      <c r="G1638" s="27"/>
      <c r="H1638" s="27"/>
      <c r="I1638" s="27"/>
      <c r="J1638" s="28">
        <f t="shared" si="33"/>
        <v>0</v>
      </c>
      <c r="K1638" s="28"/>
      <c r="L1638" s="28"/>
      <c r="M1638" s="28"/>
      <c r="N1638" s="28"/>
      <c r="O1638" s="27"/>
    </row>
    <row r="1639" spans="1:15" hidden="1" x14ac:dyDescent="0.25">
      <c r="A1639" s="27"/>
      <c r="B1639" s="27"/>
      <c r="C1639" s="27"/>
      <c r="D1639" s="27"/>
      <c r="E1639" s="27" t="e">
        <f>VLOOKUP(D1639,Basis!F:G,2,0)</f>
        <v>#N/A</v>
      </c>
      <c r="F1639" s="27"/>
      <c r="G1639" s="27"/>
      <c r="H1639" s="27"/>
      <c r="I1639" s="27"/>
      <c r="J1639" s="28">
        <f t="shared" si="33"/>
        <v>0</v>
      </c>
      <c r="K1639" s="28"/>
      <c r="L1639" s="28"/>
      <c r="M1639" s="28"/>
      <c r="N1639" s="28"/>
      <c r="O1639" s="27"/>
    </row>
    <row r="1640" spans="1:15" hidden="1" x14ac:dyDescent="0.25">
      <c r="A1640" s="27"/>
      <c r="B1640" s="27"/>
      <c r="C1640" s="27"/>
      <c r="D1640" s="27"/>
      <c r="E1640" s="27" t="e">
        <f>VLOOKUP(D1640,Basis!F:G,2,0)</f>
        <v>#N/A</v>
      </c>
      <c r="F1640" s="27"/>
      <c r="G1640" s="27"/>
      <c r="H1640" s="27"/>
      <c r="I1640" s="27"/>
      <c r="J1640" s="28">
        <f t="shared" si="33"/>
        <v>0</v>
      </c>
      <c r="K1640" s="28"/>
      <c r="L1640" s="28"/>
      <c r="M1640" s="28"/>
      <c r="N1640" s="28"/>
      <c r="O1640" s="27"/>
    </row>
    <row r="1641" spans="1:15" hidden="1" x14ac:dyDescent="0.25">
      <c r="A1641" s="27"/>
      <c r="B1641" s="27"/>
      <c r="C1641" s="27"/>
      <c r="D1641" s="27"/>
      <c r="E1641" s="27" t="e">
        <f>VLOOKUP(D1641,Basis!F:G,2,0)</f>
        <v>#N/A</v>
      </c>
      <c r="F1641" s="27"/>
      <c r="G1641" s="27"/>
      <c r="H1641" s="27"/>
      <c r="I1641" s="27"/>
      <c r="J1641" s="28">
        <f t="shared" si="33"/>
        <v>0</v>
      </c>
      <c r="K1641" s="28"/>
      <c r="L1641" s="28"/>
      <c r="M1641" s="28"/>
      <c r="N1641" s="28"/>
      <c r="O1641" s="27"/>
    </row>
    <row r="1642" spans="1:15" hidden="1" x14ac:dyDescent="0.25">
      <c r="A1642" s="27"/>
      <c r="B1642" s="27"/>
      <c r="C1642" s="27"/>
      <c r="D1642" s="27"/>
      <c r="E1642" s="27" t="e">
        <f>VLOOKUP(D1642,Basis!F:G,2,0)</f>
        <v>#N/A</v>
      </c>
      <c r="F1642" s="27"/>
      <c r="G1642" s="27"/>
      <c r="H1642" s="27"/>
      <c r="I1642" s="27"/>
      <c r="J1642" s="28">
        <f t="shared" si="33"/>
        <v>0</v>
      </c>
      <c r="K1642" s="28"/>
      <c r="L1642" s="28"/>
      <c r="M1642" s="28"/>
      <c r="N1642" s="28"/>
      <c r="O1642" s="27"/>
    </row>
    <row r="1643" spans="1:15" hidden="1" x14ac:dyDescent="0.25">
      <c r="A1643" s="27"/>
      <c r="B1643" s="27"/>
      <c r="C1643" s="27"/>
      <c r="D1643" s="27"/>
      <c r="E1643" s="27" t="e">
        <f>VLOOKUP(D1643,Basis!F:G,2,0)</f>
        <v>#N/A</v>
      </c>
      <c r="F1643" s="27"/>
      <c r="G1643" s="27"/>
      <c r="H1643" s="27"/>
      <c r="I1643" s="27"/>
      <c r="J1643" s="28">
        <f t="shared" si="33"/>
        <v>0</v>
      </c>
      <c r="K1643" s="28"/>
      <c r="L1643" s="28"/>
      <c r="M1643" s="28"/>
      <c r="N1643" s="28"/>
      <c r="O1643" s="27"/>
    </row>
    <row r="1644" spans="1:15" hidden="1" x14ac:dyDescent="0.25">
      <c r="A1644" s="27"/>
      <c r="B1644" s="27"/>
      <c r="C1644" s="27"/>
      <c r="D1644" s="27"/>
      <c r="E1644" s="27" t="e">
        <f>VLOOKUP(D1644,Basis!F:G,2,0)</f>
        <v>#N/A</v>
      </c>
      <c r="F1644" s="27"/>
      <c r="G1644" s="27"/>
      <c r="H1644" s="27"/>
      <c r="I1644" s="27"/>
      <c r="J1644" s="28">
        <f t="shared" si="33"/>
        <v>0</v>
      </c>
      <c r="K1644" s="28"/>
      <c r="L1644" s="28"/>
      <c r="M1644" s="28"/>
      <c r="N1644" s="28"/>
      <c r="O1644" s="27"/>
    </row>
    <row r="1645" spans="1:15" hidden="1" x14ac:dyDescent="0.25">
      <c r="A1645" s="27"/>
      <c r="B1645" s="27"/>
      <c r="C1645" s="27"/>
      <c r="D1645" s="27"/>
      <c r="E1645" s="27" t="e">
        <f>VLOOKUP(D1645,Basis!F:G,2,0)</f>
        <v>#N/A</v>
      </c>
      <c r="F1645" s="27"/>
      <c r="G1645" s="27"/>
      <c r="H1645" s="27"/>
      <c r="I1645" s="27"/>
      <c r="J1645" s="28">
        <f t="shared" si="33"/>
        <v>0</v>
      </c>
      <c r="K1645" s="28"/>
      <c r="L1645" s="28"/>
      <c r="M1645" s="28"/>
      <c r="N1645" s="28"/>
      <c r="O1645" s="27"/>
    </row>
    <row r="1646" spans="1:15" hidden="1" x14ac:dyDescent="0.25">
      <c r="A1646" s="27"/>
      <c r="B1646" s="27"/>
      <c r="C1646" s="27"/>
      <c r="D1646" s="27"/>
      <c r="E1646" s="27" t="e">
        <f>VLOOKUP(D1646,Basis!F:G,2,0)</f>
        <v>#N/A</v>
      </c>
      <c r="F1646" s="27"/>
      <c r="G1646" s="27"/>
      <c r="H1646" s="27"/>
      <c r="I1646" s="27"/>
      <c r="J1646" s="28">
        <f t="shared" si="33"/>
        <v>0</v>
      </c>
      <c r="K1646" s="28"/>
      <c r="L1646" s="28"/>
      <c r="M1646" s="28"/>
      <c r="N1646" s="28"/>
      <c r="O1646" s="27"/>
    </row>
    <row r="1647" spans="1:15" hidden="1" x14ac:dyDescent="0.25">
      <c r="A1647" s="27"/>
      <c r="B1647" s="27"/>
      <c r="C1647" s="27"/>
      <c r="D1647" s="27"/>
      <c r="E1647" s="27" t="e">
        <f>VLOOKUP(D1647,Basis!F:G,2,0)</f>
        <v>#N/A</v>
      </c>
      <c r="F1647" s="27"/>
      <c r="G1647" s="27"/>
      <c r="H1647" s="27"/>
      <c r="I1647" s="27"/>
      <c r="J1647" s="28">
        <f t="shared" si="33"/>
        <v>0</v>
      </c>
      <c r="K1647" s="28"/>
      <c r="L1647" s="28"/>
      <c r="M1647" s="28"/>
      <c r="N1647" s="28"/>
      <c r="O1647" s="27"/>
    </row>
    <row r="1648" spans="1:15" hidden="1" x14ac:dyDescent="0.25">
      <c r="A1648" s="27"/>
      <c r="B1648" s="27"/>
      <c r="C1648" s="27"/>
      <c r="D1648" s="27"/>
      <c r="E1648" s="27" t="e">
        <f>VLOOKUP(D1648,Basis!F:G,2,0)</f>
        <v>#N/A</v>
      </c>
      <c r="F1648" s="27"/>
      <c r="G1648" s="27"/>
      <c r="H1648" s="27"/>
      <c r="I1648" s="27"/>
      <c r="J1648" s="28">
        <f t="shared" si="33"/>
        <v>0</v>
      </c>
      <c r="K1648" s="28"/>
      <c r="L1648" s="28"/>
      <c r="M1648" s="28"/>
      <c r="N1648" s="28"/>
      <c r="O1648" s="27"/>
    </row>
    <row r="1649" spans="1:15" hidden="1" x14ac:dyDescent="0.25">
      <c r="A1649" s="27"/>
      <c r="B1649" s="27"/>
      <c r="C1649" s="27"/>
      <c r="D1649" s="27"/>
      <c r="E1649" s="27" t="e">
        <f>VLOOKUP(D1649,Basis!F:G,2,0)</f>
        <v>#N/A</v>
      </c>
      <c r="F1649" s="27"/>
      <c r="G1649" s="27"/>
      <c r="H1649" s="27"/>
      <c r="I1649" s="27"/>
      <c r="J1649" s="28">
        <f t="shared" si="33"/>
        <v>0</v>
      </c>
      <c r="K1649" s="28"/>
      <c r="L1649" s="28"/>
      <c r="M1649" s="28"/>
      <c r="N1649" s="28"/>
      <c r="O1649" s="27"/>
    </row>
    <row r="1650" spans="1:15" hidden="1" x14ac:dyDescent="0.25">
      <c r="A1650" s="27"/>
      <c r="B1650" s="27"/>
      <c r="C1650" s="27"/>
      <c r="D1650" s="27"/>
      <c r="E1650" s="27" t="e">
        <f>VLOOKUP(D1650,Basis!F:G,2,0)</f>
        <v>#N/A</v>
      </c>
      <c r="F1650" s="27"/>
      <c r="G1650" s="27"/>
      <c r="H1650" s="27"/>
      <c r="I1650" s="27"/>
      <c r="J1650" s="28">
        <f t="shared" si="33"/>
        <v>0</v>
      </c>
      <c r="K1650" s="28"/>
      <c r="L1650" s="28"/>
      <c r="M1650" s="28"/>
      <c r="N1650" s="28"/>
      <c r="O1650" s="27"/>
    </row>
    <row r="1651" spans="1:15" hidden="1" x14ac:dyDescent="0.25">
      <c r="A1651" s="27"/>
      <c r="B1651" s="27"/>
      <c r="C1651" s="27"/>
      <c r="D1651" s="27"/>
      <c r="E1651" s="27" t="e">
        <f>VLOOKUP(D1651,Basis!F:G,2,0)</f>
        <v>#N/A</v>
      </c>
      <c r="F1651" s="27"/>
      <c r="G1651" s="27"/>
      <c r="H1651" s="27"/>
      <c r="I1651" s="27"/>
      <c r="J1651" s="28">
        <f t="shared" si="33"/>
        <v>0</v>
      </c>
      <c r="K1651" s="28"/>
      <c r="L1651" s="28"/>
      <c r="M1651" s="28"/>
      <c r="N1651" s="28"/>
      <c r="O1651" s="27"/>
    </row>
    <row r="1652" spans="1:15" hidden="1" x14ac:dyDescent="0.25">
      <c r="A1652" s="27"/>
      <c r="B1652" s="27"/>
      <c r="C1652" s="27"/>
      <c r="D1652" s="27"/>
      <c r="E1652" s="27" t="e">
        <f>VLOOKUP(D1652,Basis!F:G,2,0)</f>
        <v>#N/A</v>
      </c>
      <c r="F1652" s="27"/>
      <c r="G1652" s="27"/>
      <c r="H1652" s="27"/>
      <c r="I1652" s="27"/>
      <c r="J1652" s="28">
        <f t="shared" si="33"/>
        <v>0</v>
      </c>
      <c r="K1652" s="28"/>
      <c r="L1652" s="28"/>
      <c r="M1652" s="28"/>
      <c r="N1652" s="28"/>
      <c r="O1652" s="27"/>
    </row>
    <row r="1653" spans="1:15" hidden="1" x14ac:dyDescent="0.25">
      <c r="A1653" s="27"/>
      <c r="B1653" s="27"/>
      <c r="C1653" s="27"/>
      <c r="D1653" s="27"/>
      <c r="E1653" s="27" t="e">
        <f>VLOOKUP(D1653,Basis!F:G,2,0)</f>
        <v>#N/A</v>
      </c>
      <c r="F1653" s="27"/>
      <c r="G1653" s="27"/>
      <c r="H1653" s="27"/>
      <c r="I1653" s="27"/>
      <c r="J1653" s="28">
        <f t="shared" si="33"/>
        <v>0</v>
      </c>
      <c r="K1653" s="28"/>
      <c r="L1653" s="28"/>
      <c r="M1653" s="28"/>
      <c r="N1653" s="28"/>
      <c r="O1653" s="27"/>
    </row>
    <row r="1654" spans="1:15" hidden="1" x14ac:dyDescent="0.25">
      <c r="A1654" s="27"/>
      <c r="B1654" s="27"/>
      <c r="C1654" s="27"/>
      <c r="D1654" s="27"/>
      <c r="E1654" s="27" t="e">
        <f>VLOOKUP(D1654,Basis!F:G,2,0)</f>
        <v>#N/A</v>
      </c>
      <c r="F1654" s="27"/>
      <c r="G1654" s="27"/>
      <c r="H1654" s="27"/>
      <c r="I1654" s="27"/>
      <c r="J1654" s="28">
        <f t="shared" si="33"/>
        <v>0</v>
      </c>
      <c r="K1654" s="28"/>
      <c r="L1654" s="28"/>
      <c r="M1654" s="28"/>
      <c r="N1654" s="28"/>
      <c r="O1654" s="27"/>
    </row>
    <row r="1655" spans="1:15" hidden="1" x14ac:dyDescent="0.25">
      <c r="A1655" s="27"/>
      <c r="B1655" s="27"/>
      <c r="C1655" s="27"/>
      <c r="D1655" s="27"/>
      <c r="E1655" s="27" t="e">
        <f>VLOOKUP(D1655,Basis!F:G,2,0)</f>
        <v>#N/A</v>
      </c>
      <c r="F1655" s="27"/>
      <c r="G1655" s="27"/>
      <c r="H1655" s="27"/>
      <c r="I1655" s="27"/>
      <c r="J1655" s="28">
        <f t="shared" si="33"/>
        <v>0</v>
      </c>
      <c r="K1655" s="28"/>
      <c r="L1655" s="28"/>
      <c r="M1655" s="28"/>
      <c r="N1655" s="28"/>
      <c r="O1655" s="27"/>
    </row>
    <row r="1656" spans="1:15" hidden="1" x14ac:dyDescent="0.25">
      <c r="A1656" s="27"/>
      <c r="B1656" s="27"/>
      <c r="C1656" s="27"/>
      <c r="D1656" s="27"/>
      <c r="E1656" s="27" t="e">
        <f>VLOOKUP(D1656,Basis!F:G,2,0)</f>
        <v>#N/A</v>
      </c>
      <c r="F1656" s="27"/>
      <c r="G1656" s="27"/>
      <c r="H1656" s="27"/>
      <c r="I1656" s="27"/>
      <c r="J1656" s="28">
        <f t="shared" si="33"/>
        <v>0</v>
      </c>
      <c r="K1656" s="28"/>
      <c r="L1656" s="28"/>
      <c r="M1656" s="28"/>
      <c r="N1656" s="28"/>
      <c r="O1656" s="27"/>
    </row>
    <row r="1657" spans="1:15" hidden="1" x14ac:dyDescent="0.25">
      <c r="A1657" s="27"/>
      <c r="B1657" s="27"/>
      <c r="C1657" s="27"/>
      <c r="D1657" s="27"/>
      <c r="E1657" s="27" t="e">
        <f>VLOOKUP(D1657,Basis!F:G,2,0)</f>
        <v>#N/A</v>
      </c>
      <c r="F1657" s="27"/>
      <c r="G1657" s="27"/>
      <c r="H1657" s="27"/>
      <c r="I1657" s="27"/>
      <c r="J1657" s="28">
        <f t="shared" si="33"/>
        <v>0</v>
      </c>
      <c r="K1657" s="28"/>
      <c r="L1657" s="28"/>
      <c r="M1657" s="28"/>
      <c r="N1657" s="28"/>
      <c r="O1657" s="27"/>
    </row>
    <row r="1658" spans="1:15" hidden="1" x14ac:dyDescent="0.25">
      <c r="A1658" s="27"/>
      <c r="B1658" s="27"/>
      <c r="C1658" s="27"/>
      <c r="D1658" s="27"/>
      <c r="E1658" s="27" t="e">
        <f>VLOOKUP(D1658,Basis!F:G,2,0)</f>
        <v>#N/A</v>
      </c>
      <c r="F1658" s="27"/>
      <c r="G1658" s="27"/>
      <c r="H1658" s="27"/>
      <c r="I1658" s="27"/>
      <c r="J1658" s="28">
        <f t="shared" si="33"/>
        <v>0</v>
      </c>
      <c r="K1658" s="28"/>
      <c r="L1658" s="28"/>
      <c r="M1658" s="28"/>
      <c r="N1658" s="28"/>
      <c r="O1658" s="27"/>
    </row>
    <row r="1659" spans="1:15" hidden="1" x14ac:dyDescent="0.25">
      <c r="A1659" s="27"/>
      <c r="B1659" s="27"/>
      <c r="C1659" s="27"/>
      <c r="D1659" s="27"/>
      <c r="E1659" s="27" t="e">
        <f>VLOOKUP(D1659,Basis!F:G,2,0)</f>
        <v>#N/A</v>
      </c>
      <c r="F1659" s="27"/>
      <c r="G1659" s="27"/>
      <c r="H1659" s="27"/>
      <c r="I1659" s="27"/>
      <c r="J1659" s="28">
        <f t="shared" si="33"/>
        <v>0</v>
      </c>
      <c r="K1659" s="28"/>
      <c r="L1659" s="28"/>
      <c r="M1659" s="28"/>
      <c r="N1659" s="28"/>
      <c r="O1659" s="27"/>
    </row>
    <row r="1660" spans="1:15" hidden="1" x14ac:dyDescent="0.25">
      <c r="A1660" s="27"/>
      <c r="B1660" s="27"/>
      <c r="C1660" s="27"/>
      <c r="D1660" s="27"/>
      <c r="E1660" s="27" t="e">
        <f>VLOOKUP(D1660,Basis!F:G,2,0)</f>
        <v>#N/A</v>
      </c>
      <c r="F1660" s="27"/>
      <c r="G1660" s="27"/>
      <c r="H1660" s="27"/>
      <c r="I1660" s="27"/>
      <c r="J1660" s="28">
        <f t="shared" si="33"/>
        <v>0</v>
      </c>
      <c r="K1660" s="28"/>
      <c r="L1660" s="28"/>
      <c r="M1660" s="28"/>
      <c r="N1660" s="28"/>
      <c r="O1660" s="27"/>
    </row>
    <row r="1661" spans="1:15" hidden="1" x14ac:dyDescent="0.25">
      <c r="A1661" s="27"/>
      <c r="B1661" s="27"/>
      <c r="C1661" s="27"/>
      <c r="D1661" s="27"/>
      <c r="E1661" s="27" t="e">
        <f>VLOOKUP(D1661,Basis!F:G,2,0)</f>
        <v>#N/A</v>
      </c>
      <c r="F1661" s="27"/>
      <c r="G1661" s="27"/>
      <c r="H1661" s="27"/>
      <c r="I1661" s="27"/>
      <c r="J1661" s="28">
        <f t="shared" si="33"/>
        <v>0</v>
      </c>
      <c r="K1661" s="28"/>
      <c r="L1661" s="28"/>
      <c r="M1661" s="28"/>
      <c r="N1661" s="28"/>
      <c r="O1661" s="27"/>
    </row>
    <row r="1662" spans="1:15" hidden="1" x14ac:dyDescent="0.25">
      <c r="A1662" s="27"/>
      <c r="B1662" s="27"/>
      <c r="C1662" s="27"/>
      <c r="D1662" s="27"/>
      <c r="E1662" s="27" t="e">
        <f>VLOOKUP(D1662,Basis!F:G,2,0)</f>
        <v>#N/A</v>
      </c>
      <c r="F1662" s="27"/>
      <c r="G1662" s="27"/>
      <c r="H1662" s="27"/>
      <c r="I1662" s="27"/>
      <c r="J1662" s="28">
        <f t="shared" si="33"/>
        <v>0</v>
      </c>
      <c r="K1662" s="28"/>
      <c r="L1662" s="28"/>
      <c r="M1662" s="28"/>
      <c r="N1662" s="28"/>
      <c r="O1662" s="27"/>
    </row>
    <row r="1663" spans="1:15" hidden="1" x14ac:dyDescent="0.25">
      <c r="A1663" s="27"/>
      <c r="B1663" s="27"/>
      <c r="C1663" s="27"/>
      <c r="D1663" s="27"/>
      <c r="E1663" s="27" t="e">
        <f>VLOOKUP(D1663,Basis!F:G,2,0)</f>
        <v>#N/A</v>
      </c>
      <c r="F1663" s="27"/>
      <c r="G1663" s="27"/>
      <c r="H1663" s="27"/>
      <c r="I1663" s="27"/>
      <c r="J1663" s="28">
        <f t="shared" si="33"/>
        <v>0</v>
      </c>
      <c r="K1663" s="28"/>
      <c r="L1663" s="28"/>
      <c r="M1663" s="28"/>
      <c r="N1663" s="28"/>
      <c r="O1663" s="27"/>
    </row>
    <row r="1664" spans="1:15" hidden="1" x14ac:dyDescent="0.25">
      <c r="A1664" s="27"/>
      <c r="B1664" s="27"/>
      <c r="C1664" s="27"/>
      <c r="D1664" s="27"/>
      <c r="E1664" s="27" t="e">
        <f>VLOOKUP(D1664,Basis!F:G,2,0)</f>
        <v>#N/A</v>
      </c>
      <c r="F1664" s="27"/>
      <c r="G1664" s="27"/>
      <c r="H1664" s="27"/>
      <c r="I1664" s="27"/>
      <c r="J1664" s="28">
        <f t="shared" si="33"/>
        <v>0</v>
      </c>
      <c r="K1664" s="28"/>
      <c r="L1664" s="28"/>
      <c r="M1664" s="28"/>
      <c r="N1664" s="28"/>
      <c r="O1664" s="27"/>
    </row>
    <row r="1665" spans="1:15" hidden="1" x14ac:dyDescent="0.25">
      <c r="A1665" s="27"/>
      <c r="B1665" s="27"/>
      <c r="C1665" s="27"/>
      <c r="D1665" s="27"/>
      <c r="E1665" s="27" t="e">
        <f>VLOOKUP(D1665,Basis!F:G,2,0)</f>
        <v>#N/A</v>
      </c>
      <c r="F1665" s="27"/>
      <c r="G1665" s="27"/>
      <c r="H1665" s="27"/>
      <c r="I1665" s="27"/>
      <c r="J1665" s="28">
        <f t="shared" si="33"/>
        <v>0</v>
      </c>
      <c r="K1665" s="28"/>
      <c r="L1665" s="28"/>
      <c r="M1665" s="28"/>
      <c r="N1665" s="28"/>
      <c r="O1665" s="27"/>
    </row>
    <row r="1666" spans="1:15" hidden="1" x14ac:dyDescent="0.25">
      <c r="A1666" s="27"/>
      <c r="B1666" s="27"/>
      <c r="C1666" s="27"/>
      <c r="D1666" s="27"/>
      <c r="E1666" s="27" t="e">
        <f>VLOOKUP(D1666,Basis!F:G,2,0)</f>
        <v>#N/A</v>
      </c>
      <c r="F1666" s="27"/>
      <c r="G1666" s="27"/>
      <c r="H1666" s="27"/>
      <c r="I1666" s="27"/>
      <c r="J1666" s="28">
        <f t="shared" si="33"/>
        <v>0</v>
      </c>
      <c r="K1666" s="28"/>
      <c r="L1666" s="28"/>
      <c r="M1666" s="28"/>
      <c r="N1666" s="28"/>
      <c r="O1666" s="27"/>
    </row>
    <row r="1667" spans="1:15" hidden="1" x14ac:dyDescent="0.25">
      <c r="A1667" s="27"/>
      <c r="B1667" s="27"/>
      <c r="C1667" s="27"/>
      <c r="D1667" s="27"/>
      <c r="E1667" s="27" t="e">
        <f>VLOOKUP(D1667,Basis!F:G,2,0)</f>
        <v>#N/A</v>
      </c>
      <c r="F1667" s="27"/>
      <c r="G1667" s="27"/>
      <c r="H1667" s="27"/>
      <c r="I1667" s="27"/>
      <c r="J1667" s="28">
        <f t="shared" si="33"/>
        <v>0</v>
      </c>
      <c r="K1667" s="28"/>
      <c r="L1667" s="28"/>
      <c r="M1667" s="28"/>
      <c r="N1667" s="28"/>
      <c r="O1667" s="27"/>
    </row>
    <row r="1668" spans="1:15" hidden="1" x14ac:dyDescent="0.25">
      <c r="A1668" s="27"/>
      <c r="B1668" s="27"/>
      <c r="C1668" s="27"/>
      <c r="D1668" s="27"/>
      <c r="E1668" s="27" t="e">
        <f>VLOOKUP(D1668,Basis!F:G,2,0)</f>
        <v>#N/A</v>
      </c>
      <c r="F1668" s="27"/>
      <c r="G1668" s="27"/>
      <c r="H1668" s="27"/>
      <c r="I1668" s="27"/>
      <c r="J1668" s="28">
        <f t="shared" si="33"/>
        <v>0</v>
      </c>
      <c r="K1668" s="28"/>
      <c r="L1668" s="28"/>
      <c r="M1668" s="28"/>
      <c r="N1668" s="28"/>
      <c r="O1668" s="27"/>
    </row>
    <row r="1669" spans="1:15" hidden="1" x14ac:dyDescent="0.25">
      <c r="A1669" s="27"/>
      <c r="B1669" s="27"/>
      <c r="C1669" s="27"/>
      <c r="D1669" s="27"/>
      <c r="E1669" s="27" t="e">
        <f>VLOOKUP(D1669,Basis!F:G,2,0)</f>
        <v>#N/A</v>
      </c>
      <c r="F1669" s="27"/>
      <c r="G1669" s="27"/>
      <c r="H1669" s="27"/>
      <c r="I1669" s="27"/>
      <c r="J1669" s="28">
        <f t="shared" si="33"/>
        <v>0</v>
      </c>
      <c r="K1669" s="28"/>
      <c r="L1669" s="28"/>
      <c r="M1669" s="28"/>
      <c r="N1669" s="28"/>
      <c r="O1669" s="27"/>
    </row>
    <row r="1670" spans="1:15" hidden="1" x14ac:dyDescent="0.25">
      <c r="A1670" s="27"/>
      <c r="B1670" s="27"/>
      <c r="C1670" s="27"/>
      <c r="D1670" s="27"/>
      <c r="E1670" s="27" t="e">
        <f>VLOOKUP(D1670,Basis!F:G,2,0)</f>
        <v>#N/A</v>
      </c>
      <c r="F1670" s="27"/>
      <c r="G1670" s="27"/>
      <c r="H1670" s="27"/>
      <c r="I1670" s="27"/>
      <c r="J1670" s="28">
        <f t="shared" si="33"/>
        <v>0</v>
      </c>
      <c r="K1670" s="28"/>
      <c r="L1670" s="28"/>
      <c r="M1670" s="28"/>
      <c r="N1670" s="28"/>
      <c r="O1670" s="27"/>
    </row>
    <row r="1671" spans="1:15" hidden="1" x14ac:dyDescent="0.25">
      <c r="A1671" s="27"/>
      <c r="B1671" s="27"/>
      <c r="C1671" s="27"/>
      <c r="D1671" s="27"/>
      <c r="E1671" s="27" t="e">
        <f>VLOOKUP(D1671,Basis!F:G,2,0)</f>
        <v>#N/A</v>
      </c>
      <c r="F1671" s="27"/>
      <c r="G1671" s="27"/>
      <c r="H1671" s="27"/>
      <c r="I1671" s="27"/>
      <c r="J1671" s="28">
        <f t="shared" si="33"/>
        <v>0</v>
      </c>
      <c r="K1671" s="28"/>
      <c r="L1671" s="28"/>
      <c r="M1671" s="28"/>
      <c r="N1671" s="28"/>
      <c r="O1671" s="27"/>
    </row>
    <row r="1672" spans="1:15" hidden="1" x14ac:dyDescent="0.25">
      <c r="A1672" s="27"/>
      <c r="B1672" s="27"/>
      <c r="C1672" s="27"/>
      <c r="D1672" s="27"/>
      <c r="E1672" s="27" t="e">
        <f>VLOOKUP(D1672,Basis!F:G,2,0)</f>
        <v>#N/A</v>
      </c>
      <c r="F1672" s="27"/>
      <c r="G1672" s="27"/>
      <c r="H1672" s="27"/>
      <c r="I1672" s="27"/>
      <c r="J1672" s="28">
        <f t="shared" si="33"/>
        <v>0</v>
      </c>
      <c r="K1672" s="28"/>
      <c r="L1672" s="28"/>
      <c r="M1672" s="28"/>
      <c r="N1672" s="28"/>
      <c r="O1672" s="27"/>
    </row>
    <row r="1673" spans="1:15" hidden="1" x14ac:dyDescent="0.25">
      <c r="A1673" s="27"/>
      <c r="B1673" s="27"/>
      <c r="C1673" s="27"/>
      <c r="D1673" s="27"/>
      <c r="E1673" s="27" t="e">
        <f>VLOOKUP(D1673,Basis!F:G,2,0)</f>
        <v>#N/A</v>
      </c>
      <c r="F1673" s="27"/>
      <c r="G1673" s="27"/>
      <c r="H1673" s="27"/>
      <c r="I1673" s="27"/>
      <c r="J1673" s="28">
        <f t="shared" si="33"/>
        <v>0</v>
      </c>
      <c r="K1673" s="28"/>
      <c r="L1673" s="28"/>
      <c r="M1673" s="28"/>
      <c r="N1673" s="28"/>
      <c r="O1673" s="27"/>
    </row>
    <row r="1674" spans="1:15" hidden="1" x14ac:dyDescent="0.25">
      <c r="A1674" s="27"/>
      <c r="B1674" s="27"/>
      <c r="C1674" s="27"/>
      <c r="D1674" s="27"/>
      <c r="E1674" s="27" t="e">
        <f>VLOOKUP(D1674,Basis!F:G,2,0)</f>
        <v>#N/A</v>
      </c>
      <c r="F1674" s="27"/>
      <c r="G1674" s="27"/>
      <c r="H1674" s="27"/>
      <c r="I1674" s="27"/>
      <c r="J1674" s="28">
        <f t="shared" si="33"/>
        <v>0</v>
      </c>
      <c r="K1674" s="28"/>
      <c r="L1674" s="28"/>
      <c r="M1674" s="28"/>
      <c r="N1674" s="28"/>
      <c r="O1674" s="27"/>
    </row>
    <row r="1675" spans="1:15" hidden="1" x14ac:dyDescent="0.25">
      <c r="A1675" s="27"/>
      <c r="B1675" s="27"/>
      <c r="C1675" s="27"/>
      <c r="D1675" s="27"/>
      <c r="E1675" s="27" t="e">
        <f>VLOOKUP(D1675,Basis!F:G,2,0)</f>
        <v>#N/A</v>
      </c>
      <c r="F1675" s="27"/>
      <c r="G1675" s="27"/>
      <c r="H1675" s="27"/>
      <c r="I1675" s="27"/>
      <c r="J1675" s="28">
        <f t="shared" si="33"/>
        <v>0</v>
      </c>
      <c r="K1675" s="28"/>
      <c r="L1675" s="28"/>
      <c r="M1675" s="28"/>
      <c r="N1675" s="28"/>
      <c r="O1675" s="27"/>
    </row>
    <row r="1676" spans="1:15" hidden="1" x14ac:dyDescent="0.25">
      <c r="A1676" s="27"/>
      <c r="B1676" s="27"/>
      <c r="C1676" s="27"/>
      <c r="D1676" s="27"/>
      <c r="E1676" s="27" t="e">
        <f>VLOOKUP(D1676,Basis!F:G,2,0)</f>
        <v>#N/A</v>
      </c>
      <c r="F1676" s="27"/>
      <c r="G1676" s="27"/>
      <c r="H1676" s="27"/>
      <c r="I1676" s="27"/>
      <c r="J1676" s="28">
        <f t="shared" si="33"/>
        <v>0</v>
      </c>
      <c r="K1676" s="28"/>
      <c r="L1676" s="28"/>
      <c r="M1676" s="28"/>
      <c r="N1676" s="28"/>
      <c r="O1676" s="27"/>
    </row>
    <row r="1677" spans="1:15" hidden="1" x14ac:dyDescent="0.25">
      <c r="A1677" s="27"/>
      <c r="B1677" s="27"/>
      <c r="C1677" s="27"/>
      <c r="D1677" s="27"/>
      <c r="E1677" s="27" t="e">
        <f>VLOOKUP(D1677,Basis!F:G,2,0)</f>
        <v>#N/A</v>
      </c>
      <c r="F1677" s="27"/>
      <c r="G1677" s="27"/>
      <c r="H1677" s="27"/>
      <c r="I1677" s="27"/>
      <c r="J1677" s="28">
        <f t="shared" ref="J1677:J1740" si="34">H1677-I1677</f>
        <v>0</v>
      </c>
      <c r="K1677" s="28"/>
      <c r="L1677" s="28"/>
      <c r="M1677" s="28"/>
      <c r="N1677" s="28"/>
      <c r="O1677" s="27"/>
    </row>
    <row r="1678" spans="1:15" hidden="1" x14ac:dyDescent="0.25">
      <c r="A1678" s="27"/>
      <c r="B1678" s="27"/>
      <c r="C1678" s="27"/>
      <c r="D1678" s="27"/>
      <c r="E1678" s="27" t="e">
        <f>VLOOKUP(D1678,Basis!F:G,2,0)</f>
        <v>#N/A</v>
      </c>
      <c r="F1678" s="27"/>
      <c r="G1678" s="27"/>
      <c r="H1678" s="27"/>
      <c r="I1678" s="27"/>
      <c r="J1678" s="28">
        <f t="shared" si="34"/>
        <v>0</v>
      </c>
      <c r="K1678" s="28"/>
      <c r="L1678" s="28"/>
      <c r="M1678" s="28"/>
      <c r="N1678" s="28"/>
      <c r="O1678" s="27"/>
    </row>
    <row r="1679" spans="1:15" hidden="1" x14ac:dyDescent="0.25">
      <c r="A1679" s="27"/>
      <c r="B1679" s="27"/>
      <c r="C1679" s="27"/>
      <c r="D1679" s="27"/>
      <c r="E1679" s="27" t="e">
        <f>VLOOKUP(D1679,Basis!F:G,2,0)</f>
        <v>#N/A</v>
      </c>
      <c r="F1679" s="27"/>
      <c r="G1679" s="27"/>
      <c r="H1679" s="27"/>
      <c r="I1679" s="27"/>
      <c r="J1679" s="28">
        <f t="shared" si="34"/>
        <v>0</v>
      </c>
      <c r="K1679" s="28"/>
      <c r="L1679" s="28"/>
      <c r="M1679" s="28"/>
      <c r="N1679" s="28"/>
      <c r="O1679" s="27"/>
    </row>
    <row r="1680" spans="1:15" hidden="1" x14ac:dyDescent="0.25">
      <c r="A1680" s="27"/>
      <c r="B1680" s="27"/>
      <c r="C1680" s="27"/>
      <c r="D1680" s="27"/>
      <c r="E1680" s="27" t="e">
        <f>VLOOKUP(D1680,Basis!F:G,2,0)</f>
        <v>#N/A</v>
      </c>
      <c r="F1680" s="27"/>
      <c r="G1680" s="27"/>
      <c r="H1680" s="27"/>
      <c r="I1680" s="27"/>
      <c r="J1680" s="28">
        <f t="shared" si="34"/>
        <v>0</v>
      </c>
      <c r="K1680" s="28"/>
      <c r="L1680" s="28"/>
      <c r="M1680" s="28"/>
      <c r="N1680" s="28"/>
      <c r="O1680" s="27"/>
    </row>
    <row r="1681" spans="1:15" hidden="1" x14ac:dyDescent="0.25">
      <c r="A1681" s="27"/>
      <c r="B1681" s="27"/>
      <c r="C1681" s="27"/>
      <c r="D1681" s="27"/>
      <c r="E1681" s="27" t="e">
        <f>VLOOKUP(D1681,Basis!F:G,2,0)</f>
        <v>#N/A</v>
      </c>
      <c r="F1681" s="27"/>
      <c r="G1681" s="27"/>
      <c r="H1681" s="27"/>
      <c r="I1681" s="27"/>
      <c r="J1681" s="28">
        <f t="shared" si="34"/>
        <v>0</v>
      </c>
      <c r="K1681" s="28"/>
      <c r="L1681" s="28"/>
      <c r="M1681" s="28"/>
      <c r="N1681" s="28"/>
      <c r="O1681" s="27"/>
    </row>
    <row r="1682" spans="1:15" hidden="1" x14ac:dyDescent="0.25">
      <c r="A1682" s="27"/>
      <c r="B1682" s="27"/>
      <c r="C1682" s="27"/>
      <c r="D1682" s="27"/>
      <c r="E1682" s="27" t="e">
        <f>VLOOKUP(D1682,Basis!F:G,2,0)</f>
        <v>#N/A</v>
      </c>
      <c r="F1682" s="27"/>
      <c r="G1682" s="27"/>
      <c r="H1682" s="27"/>
      <c r="I1682" s="27"/>
      <c r="J1682" s="28">
        <f t="shared" si="34"/>
        <v>0</v>
      </c>
      <c r="K1682" s="28"/>
      <c r="L1682" s="28"/>
      <c r="M1682" s="28"/>
      <c r="N1682" s="28"/>
      <c r="O1682" s="27"/>
    </row>
    <row r="1683" spans="1:15" hidden="1" x14ac:dyDescent="0.25">
      <c r="A1683" s="27"/>
      <c r="B1683" s="27"/>
      <c r="C1683" s="27"/>
      <c r="D1683" s="27"/>
      <c r="E1683" s="27" t="e">
        <f>VLOOKUP(D1683,Basis!F:G,2,0)</f>
        <v>#N/A</v>
      </c>
      <c r="F1683" s="27"/>
      <c r="G1683" s="27"/>
      <c r="H1683" s="27"/>
      <c r="I1683" s="27"/>
      <c r="J1683" s="28">
        <f t="shared" si="34"/>
        <v>0</v>
      </c>
      <c r="K1683" s="28"/>
      <c r="L1683" s="28"/>
      <c r="M1683" s="28"/>
      <c r="N1683" s="28"/>
      <c r="O1683" s="27"/>
    </row>
    <row r="1684" spans="1:15" hidden="1" x14ac:dyDescent="0.25">
      <c r="A1684" s="27"/>
      <c r="B1684" s="27"/>
      <c r="C1684" s="27"/>
      <c r="D1684" s="27"/>
      <c r="E1684" s="27" t="e">
        <f>VLOOKUP(D1684,Basis!F:G,2,0)</f>
        <v>#N/A</v>
      </c>
      <c r="F1684" s="27"/>
      <c r="G1684" s="27"/>
      <c r="H1684" s="27"/>
      <c r="I1684" s="27"/>
      <c r="J1684" s="28">
        <f t="shared" si="34"/>
        <v>0</v>
      </c>
      <c r="K1684" s="28"/>
      <c r="L1684" s="28"/>
      <c r="M1684" s="28"/>
      <c r="N1684" s="28"/>
      <c r="O1684" s="27"/>
    </row>
    <row r="1685" spans="1:15" hidden="1" x14ac:dyDescent="0.25">
      <c r="A1685" s="27"/>
      <c r="B1685" s="27"/>
      <c r="C1685" s="27"/>
      <c r="D1685" s="27"/>
      <c r="E1685" s="27" t="e">
        <f>VLOOKUP(D1685,Basis!F:G,2,0)</f>
        <v>#N/A</v>
      </c>
      <c r="F1685" s="27"/>
      <c r="G1685" s="27"/>
      <c r="H1685" s="27"/>
      <c r="I1685" s="27"/>
      <c r="J1685" s="28">
        <f t="shared" si="34"/>
        <v>0</v>
      </c>
      <c r="K1685" s="28"/>
      <c r="L1685" s="28"/>
      <c r="M1685" s="28"/>
      <c r="N1685" s="28"/>
      <c r="O1685" s="27"/>
    </row>
    <row r="1686" spans="1:15" hidden="1" x14ac:dyDescent="0.25">
      <c r="A1686" s="27"/>
      <c r="B1686" s="27"/>
      <c r="C1686" s="27"/>
      <c r="D1686" s="27"/>
      <c r="E1686" s="27" t="e">
        <f>VLOOKUP(D1686,Basis!F:G,2,0)</f>
        <v>#N/A</v>
      </c>
      <c r="F1686" s="27"/>
      <c r="G1686" s="27"/>
      <c r="H1686" s="27"/>
      <c r="I1686" s="27"/>
      <c r="J1686" s="28">
        <f t="shared" si="34"/>
        <v>0</v>
      </c>
      <c r="K1686" s="28"/>
      <c r="L1686" s="28"/>
      <c r="M1686" s="28"/>
      <c r="N1686" s="28"/>
      <c r="O1686" s="27"/>
    </row>
    <row r="1687" spans="1:15" hidden="1" x14ac:dyDescent="0.25">
      <c r="A1687" s="27"/>
      <c r="B1687" s="27"/>
      <c r="C1687" s="27"/>
      <c r="D1687" s="27"/>
      <c r="E1687" s="27" t="e">
        <f>VLOOKUP(D1687,Basis!F:G,2,0)</f>
        <v>#N/A</v>
      </c>
      <c r="F1687" s="27"/>
      <c r="G1687" s="27"/>
      <c r="H1687" s="27"/>
      <c r="I1687" s="27"/>
      <c r="J1687" s="28">
        <f t="shared" si="34"/>
        <v>0</v>
      </c>
      <c r="K1687" s="28"/>
      <c r="L1687" s="28"/>
      <c r="M1687" s="28"/>
      <c r="N1687" s="28"/>
      <c r="O1687" s="27"/>
    </row>
    <row r="1688" spans="1:15" hidden="1" x14ac:dyDescent="0.25">
      <c r="A1688" s="27"/>
      <c r="B1688" s="27"/>
      <c r="C1688" s="27"/>
      <c r="D1688" s="27"/>
      <c r="E1688" s="27" t="e">
        <f>VLOOKUP(D1688,Basis!F:G,2,0)</f>
        <v>#N/A</v>
      </c>
      <c r="F1688" s="27"/>
      <c r="G1688" s="27"/>
      <c r="H1688" s="27"/>
      <c r="I1688" s="27"/>
      <c r="J1688" s="28">
        <f t="shared" si="34"/>
        <v>0</v>
      </c>
      <c r="K1688" s="28"/>
      <c r="L1688" s="28"/>
      <c r="M1688" s="28"/>
      <c r="N1688" s="28"/>
      <c r="O1688" s="27"/>
    </row>
    <row r="1689" spans="1:15" hidden="1" x14ac:dyDescent="0.25">
      <c r="A1689" s="27"/>
      <c r="B1689" s="27"/>
      <c r="C1689" s="27"/>
      <c r="D1689" s="27"/>
      <c r="E1689" s="27" t="e">
        <f>VLOOKUP(D1689,Basis!F:G,2,0)</f>
        <v>#N/A</v>
      </c>
      <c r="F1689" s="27"/>
      <c r="G1689" s="27"/>
      <c r="H1689" s="27"/>
      <c r="I1689" s="27"/>
      <c r="J1689" s="28">
        <f t="shared" si="34"/>
        <v>0</v>
      </c>
      <c r="K1689" s="28"/>
      <c r="L1689" s="28"/>
      <c r="M1689" s="28"/>
      <c r="N1689" s="28"/>
      <c r="O1689" s="27"/>
    </row>
    <row r="1690" spans="1:15" hidden="1" x14ac:dyDescent="0.25">
      <c r="A1690" s="27"/>
      <c r="B1690" s="27"/>
      <c r="C1690" s="27"/>
      <c r="D1690" s="27"/>
      <c r="E1690" s="27" t="e">
        <f>VLOOKUP(D1690,Basis!F:G,2,0)</f>
        <v>#N/A</v>
      </c>
      <c r="F1690" s="27"/>
      <c r="G1690" s="27"/>
      <c r="H1690" s="27"/>
      <c r="I1690" s="27"/>
      <c r="J1690" s="28">
        <f t="shared" si="34"/>
        <v>0</v>
      </c>
      <c r="K1690" s="28"/>
      <c r="L1690" s="28"/>
      <c r="M1690" s="28"/>
      <c r="N1690" s="28"/>
      <c r="O1690" s="27"/>
    </row>
    <row r="1691" spans="1:15" hidden="1" x14ac:dyDescent="0.25">
      <c r="A1691" s="27"/>
      <c r="B1691" s="27"/>
      <c r="C1691" s="27"/>
      <c r="D1691" s="27"/>
      <c r="E1691" s="27" t="e">
        <f>VLOOKUP(D1691,Basis!F:G,2,0)</f>
        <v>#N/A</v>
      </c>
      <c r="F1691" s="27"/>
      <c r="G1691" s="27"/>
      <c r="H1691" s="27"/>
      <c r="I1691" s="27"/>
      <c r="J1691" s="28">
        <f t="shared" si="34"/>
        <v>0</v>
      </c>
      <c r="K1691" s="28"/>
      <c r="L1691" s="28"/>
      <c r="M1691" s="28"/>
      <c r="N1691" s="28"/>
      <c r="O1691" s="27"/>
    </row>
    <row r="1692" spans="1:15" hidden="1" x14ac:dyDescent="0.25">
      <c r="A1692" s="27"/>
      <c r="B1692" s="27"/>
      <c r="C1692" s="27"/>
      <c r="D1692" s="27"/>
      <c r="E1692" s="27" t="e">
        <f>VLOOKUP(D1692,Basis!F:G,2,0)</f>
        <v>#N/A</v>
      </c>
      <c r="F1692" s="27"/>
      <c r="G1692" s="27"/>
      <c r="H1692" s="27"/>
      <c r="I1692" s="27"/>
      <c r="J1692" s="28">
        <f t="shared" si="34"/>
        <v>0</v>
      </c>
      <c r="K1692" s="28"/>
      <c r="L1692" s="28"/>
      <c r="M1692" s="28"/>
      <c r="N1692" s="28"/>
      <c r="O1692" s="27"/>
    </row>
    <row r="1693" spans="1:15" hidden="1" x14ac:dyDescent="0.25">
      <c r="A1693" s="27"/>
      <c r="B1693" s="27"/>
      <c r="C1693" s="27"/>
      <c r="D1693" s="27"/>
      <c r="E1693" s="27" t="e">
        <f>VLOOKUP(D1693,Basis!F:G,2,0)</f>
        <v>#N/A</v>
      </c>
      <c r="F1693" s="27"/>
      <c r="G1693" s="27"/>
      <c r="H1693" s="27"/>
      <c r="I1693" s="27"/>
      <c r="J1693" s="28">
        <f t="shared" si="34"/>
        <v>0</v>
      </c>
      <c r="K1693" s="28"/>
      <c r="L1693" s="28"/>
      <c r="M1693" s="28"/>
      <c r="N1693" s="28"/>
      <c r="O1693" s="27"/>
    </row>
    <row r="1694" spans="1:15" hidden="1" x14ac:dyDescent="0.25">
      <c r="A1694" s="27"/>
      <c r="B1694" s="27"/>
      <c r="C1694" s="27"/>
      <c r="D1694" s="27"/>
      <c r="E1694" s="27" t="e">
        <f>VLOOKUP(D1694,Basis!F:G,2,0)</f>
        <v>#N/A</v>
      </c>
      <c r="F1694" s="27"/>
      <c r="G1694" s="27"/>
      <c r="H1694" s="27"/>
      <c r="I1694" s="27"/>
      <c r="J1694" s="28">
        <f t="shared" si="34"/>
        <v>0</v>
      </c>
      <c r="K1694" s="28"/>
      <c r="L1694" s="28"/>
      <c r="M1694" s="28"/>
      <c r="N1694" s="28"/>
      <c r="O1694" s="27"/>
    </row>
    <row r="1695" spans="1:15" hidden="1" x14ac:dyDescent="0.25">
      <c r="A1695" s="27"/>
      <c r="B1695" s="27"/>
      <c r="C1695" s="27"/>
      <c r="D1695" s="27"/>
      <c r="E1695" s="27" t="e">
        <f>VLOOKUP(D1695,Basis!F:G,2,0)</f>
        <v>#N/A</v>
      </c>
      <c r="F1695" s="27"/>
      <c r="G1695" s="27"/>
      <c r="H1695" s="27"/>
      <c r="I1695" s="27"/>
      <c r="J1695" s="28">
        <f t="shared" si="34"/>
        <v>0</v>
      </c>
      <c r="K1695" s="28"/>
      <c r="L1695" s="28"/>
      <c r="M1695" s="28"/>
      <c r="N1695" s="28"/>
      <c r="O1695" s="27"/>
    </row>
    <row r="1696" spans="1:15" hidden="1" x14ac:dyDescent="0.25">
      <c r="A1696" s="27"/>
      <c r="B1696" s="27"/>
      <c r="C1696" s="27"/>
      <c r="D1696" s="27"/>
      <c r="E1696" s="27" t="e">
        <f>VLOOKUP(D1696,Basis!F:G,2,0)</f>
        <v>#N/A</v>
      </c>
      <c r="F1696" s="27"/>
      <c r="G1696" s="27"/>
      <c r="H1696" s="27"/>
      <c r="I1696" s="27"/>
      <c r="J1696" s="28">
        <f t="shared" si="34"/>
        <v>0</v>
      </c>
      <c r="K1696" s="28"/>
      <c r="L1696" s="28"/>
      <c r="M1696" s="28"/>
      <c r="N1696" s="28"/>
      <c r="O1696" s="27"/>
    </row>
    <row r="1697" spans="1:15" hidden="1" x14ac:dyDescent="0.25">
      <c r="A1697" s="27"/>
      <c r="B1697" s="27"/>
      <c r="C1697" s="27"/>
      <c r="D1697" s="27"/>
      <c r="E1697" s="27" t="e">
        <f>VLOOKUP(D1697,Basis!F:G,2,0)</f>
        <v>#N/A</v>
      </c>
      <c r="F1697" s="27"/>
      <c r="G1697" s="27"/>
      <c r="H1697" s="27"/>
      <c r="I1697" s="27"/>
      <c r="J1697" s="28">
        <f t="shared" si="34"/>
        <v>0</v>
      </c>
      <c r="K1697" s="28"/>
      <c r="L1697" s="28"/>
      <c r="M1697" s="28"/>
      <c r="N1697" s="28"/>
      <c r="O1697" s="27"/>
    </row>
    <row r="1698" spans="1:15" hidden="1" x14ac:dyDescent="0.25">
      <c r="A1698" s="27"/>
      <c r="B1698" s="27"/>
      <c r="C1698" s="27"/>
      <c r="D1698" s="27"/>
      <c r="E1698" s="27" t="e">
        <f>VLOOKUP(D1698,Basis!F:G,2,0)</f>
        <v>#N/A</v>
      </c>
      <c r="F1698" s="27"/>
      <c r="G1698" s="27"/>
      <c r="H1698" s="27"/>
      <c r="I1698" s="27"/>
      <c r="J1698" s="28">
        <f t="shared" si="34"/>
        <v>0</v>
      </c>
      <c r="K1698" s="28"/>
      <c r="L1698" s="28"/>
      <c r="M1698" s="28"/>
      <c r="N1698" s="28"/>
      <c r="O1698" s="27"/>
    </row>
    <row r="1699" spans="1:15" hidden="1" x14ac:dyDescent="0.25">
      <c r="A1699" s="27"/>
      <c r="B1699" s="27"/>
      <c r="C1699" s="27"/>
      <c r="D1699" s="27"/>
      <c r="E1699" s="27" t="e">
        <f>VLOOKUP(D1699,Basis!F:G,2,0)</f>
        <v>#N/A</v>
      </c>
      <c r="F1699" s="27"/>
      <c r="G1699" s="27"/>
      <c r="H1699" s="27"/>
      <c r="I1699" s="27"/>
      <c r="J1699" s="28">
        <f t="shared" si="34"/>
        <v>0</v>
      </c>
      <c r="K1699" s="28"/>
      <c r="L1699" s="28"/>
      <c r="M1699" s="28"/>
      <c r="N1699" s="28"/>
      <c r="O1699" s="27"/>
    </row>
    <row r="1700" spans="1:15" hidden="1" x14ac:dyDescent="0.25">
      <c r="A1700" s="27"/>
      <c r="B1700" s="27"/>
      <c r="C1700" s="27"/>
      <c r="D1700" s="27"/>
      <c r="E1700" s="27" t="e">
        <f>VLOOKUP(D1700,Basis!F:G,2,0)</f>
        <v>#N/A</v>
      </c>
      <c r="F1700" s="27"/>
      <c r="G1700" s="27"/>
      <c r="H1700" s="27"/>
      <c r="I1700" s="27"/>
      <c r="J1700" s="28">
        <f t="shared" si="34"/>
        <v>0</v>
      </c>
      <c r="K1700" s="28"/>
      <c r="L1700" s="28"/>
      <c r="M1700" s="28"/>
      <c r="N1700" s="28"/>
      <c r="O1700" s="27"/>
    </row>
    <row r="1701" spans="1:15" hidden="1" x14ac:dyDescent="0.25">
      <c r="A1701" s="27"/>
      <c r="B1701" s="27"/>
      <c r="C1701" s="27"/>
      <c r="D1701" s="27"/>
      <c r="E1701" s="27" t="e">
        <f>VLOOKUP(D1701,Basis!F:G,2,0)</f>
        <v>#N/A</v>
      </c>
      <c r="F1701" s="27"/>
      <c r="G1701" s="27"/>
      <c r="H1701" s="27"/>
      <c r="I1701" s="27"/>
      <c r="J1701" s="28">
        <f t="shared" si="34"/>
        <v>0</v>
      </c>
      <c r="K1701" s="28"/>
      <c r="L1701" s="28"/>
      <c r="M1701" s="28"/>
      <c r="N1701" s="28"/>
      <c r="O1701" s="27"/>
    </row>
    <row r="1702" spans="1:15" hidden="1" x14ac:dyDescent="0.25">
      <c r="A1702" s="27"/>
      <c r="B1702" s="27"/>
      <c r="C1702" s="27"/>
      <c r="D1702" s="27"/>
      <c r="E1702" s="27" t="e">
        <f>VLOOKUP(D1702,Basis!F:G,2,0)</f>
        <v>#N/A</v>
      </c>
      <c r="F1702" s="27"/>
      <c r="G1702" s="27"/>
      <c r="H1702" s="27"/>
      <c r="I1702" s="27"/>
      <c r="J1702" s="28">
        <f t="shared" si="34"/>
        <v>0</v>
      </c>
      <c r="K1702" s="28"/>
      <c r="L1702" s="28"/>
      <c r="M1702" s="28"/>
      <c r="N1702" s="28"/>
      <c r="O1702" s="27"/>
    </row>
    <row r="1703" spans="1:15" hidden="1" x14ac:dyDescent="0.25">
      <c r="A1703" s="27"/>
      <c r="B1703" s="27"/>
      <c r="C1703" s="27"/>
      <c r="D1703" s="27"/>
      <c r="E1703" s="27" t="e">
        <f>VLOOKUP(D1703,Basis!F:G,2,0)</f>
        <v>#N/A</v>
      </c>
      <c r="F1703" s="27"/>
      <c r="G1703" s="27"/>
      <c r="H1703" s="27"/>
      <c r="I1703" s="27"/>
      <c r="J1703" s="28">
        <f t="shared" si="34"/>
        <v>0</v>
      </c>
      <c r="K1703" s="28"/>
      <c r="L1703" s="28"/>
      <c r="M1703" s="28"/>
      <c r="N1703" s="28"/>
      <c r="O1703" s="27"/>
    </row>
    <row r="1704" spans="1:15" hidden="1" x14ac:dyDescent="0.25">
      <c r="A1704" s="27"/>
      <c r="B1704" s="27"/>
      <c r="C1704" s="27"/>
      <c r="D1704" s="27"/>
      <c r="E1704" s="27" t="e">
        <f>VLOOKUP(D1704,Basis!F:G,2,0)</f>
        <v>#N/A</v>
      </c>
      <c r="F1704" s="27"/>
      <c r="G1704" s="27"/>
      <c r="H1704" s="27"/>
      <c r="I1704" s="27"/>
      <c r="J1704" s="28">
        <f t="shared" si="34"/>
        <v>0</v>
      </c>
      <c r="K1704" s="28"/>
      <c r="L1704" s="28"/>
      <c r="M1704" s="28"/>
      <c r="N1704" s="28"/>
      <c r="O1704" s="27"/>
    </row>
    <row r="1705" spans="1:15" hidden="1" x14ac:dyDescent="0.25">
      <c r="A1705" s="27"/>
      <c r="B1705" s="27"/>
      <c r="C1705" s="27"/>
      <c r="D1705" s="27"/>
      <c r="E1705" s="27" t="e">
        <f>VLOOKUP(D1705,Basis!F:G,2,0)</f>
        <v>#N/A</v>
      </c>
      <c r="F1705" s="27"/>
      <c r="G1705" s="27"/>
      <c r="H1705" s="27"/>
      <c r="I1705" s="27"/>
      <c r="J1705" s="28">
        <f t="shared" si="34"/>
        <v>0</v>
      </c>
      <c r="K1705" s="28"/>
      <c r="L1705" s="28"/>
      <c r="M1705" s="28"/>
      <c r="N1705" s="28"/>
      <c r="O1705" s="27"/>
    </row>
    <row r="1706" spans="1:15" hidden="1" x14ac:dyDescent="0.25">
      <c r="A1706" s="27"/>
      <c r="B1706" s="27"/>
      <c r="C1706" s="27"/>
      <c r="D1706" s="27"/>
      <c r="E1706" s="27" t="e">
        <f>VLOOKUP(D1706,Basis!F:G,2,0)</f>
        <v>#N/A</v>
      </c>
      <c r="F1706" s="27"/>
      <c r="G1706" s="27"/>
      <c r="H1706" s="27"/>
      <c r="I1706" s="27"/>
      <c r="J1706" s="28">
        <f t="shared" si="34"/>
        <v>0</v>
      </c>
      <c r="K1706" s="28"/>
      <c r="L1706" s="28"/>
      <c r="M1706" s="28"/>
      <c r="N1706" s="28"/>
      <c r="O1706" s="27"/>
    </row>
    <row r="1707" spans="1:15" hidden="1" x14ac:dyDescent="0.25">
      <c r="A1707" s="27"/>
      <c r="B1707" s="27"/>
      <c r="C1707" s="27"/>
      <c r="D1707" s="27"/>
      <c r="E1707" s="27" t="e">
        <f>VLOOKUP(D1707,Basis!F:G,2,0)</f>
        <v>#N/A</v>
      </c>
      <c r="F1707" s="27"/>
      <c r="G1707" s="27"/>
      <c r="H1707" s="27"/>
      <c r="I1707" s="27"/>
      <c r="J1707" s="28">
        <f t="shared" si="34"/>
        <v>0</v>
      </c>
      <c r="K1707" s="28"/>
      <c r="L1707" s="28"/>
      <c r="M1707" s="28"/>
      <c r="N1707" s="28"/>
      <c r="O1707" s="27"/>
    </row>
    <row r="1708" spans="1:15" hidden="1" x14ac:dyDescent="0.25">
      <c r="A1708" s="27"/>
      <c r="B1708" s="27"/>
      <c r="C1708" s="27"/>
      <c r="D1708" s="27"/>
      <c r="E1708" s="27" t="e">
        <f>VLOOKUP(D1708,Basis!F:G,2,0)</f>
        <v>#N/A</v>
      </c>
      <c r="F1708" s="27"/>
      <c r="G1708" s="27"/>
      <c r="H1708" s="27"/>
      <c r="I1708" s="27"/>
      <c r="J1708" s="28">
        <f t="shared" si="34"/>
        <v>0</v>
      </c>
      <c r="K1708" s="28"/>
      <c r="L1708" s="28"/>
      <c r="M1708" s="28"/>
      <c r="N1708" s="28"/>
      <c r="O1708" s="27"/>
    </row>
    <row r="1709" spans="1:15" hidden="1" x14ac:dyDescent="0.25">
      <c r="A1709" s="27"/>
      <c r="B1709" s="27"/>
      <c r="C1709" s="27"/>
      <c r="D1709" s="27"/>
      <c r="E1709" s="27" t="e">
        <f>VLOOKUP(D1709,Basis!F:G,2,0)</f>
        <v>#N/A</v>
      </c>
      <c r="F1709" s="27"/>
      <c r="G1709" s="27"/>
      <c r="H1709" s="27"/>
      <c r="I1709" s="27"/>
      <c r="J1709" s="28">
        <f t="shared" si="34"/>
        <v>0</v>
      </c>
      <c r="K1709" s="28"/>
      <c r="L1709" s="28"/>
      <c r="M1709" s="28"/>
      <c r="N1709" s="28"/>
      <c r="O1709" s="27"/>
    </row>
    <row r="1710" spans="1:15" hidden="1" x14ac:dyDescent="0.25">
      <c r="A1710" s="27"/>
      <c r="B1710" s="27"/>
      <c r="C1710" s="27"/>
      <c r="D1710" s="27"/>
      <c r="E1710" s="27" t="e">
        <f>VLOOKUP(D1710,Basis!F:G,2,0)</f>
        <v>#N/A</v>
      </c>
      <c r="F1710" s="27"/>
      <c r="G1710" s="27"/>
      <c r="H1710" s="27"/>
      <c r="I1710" s="27"/>
      <c r="J1710" s="28">
        <f t="shared" si="34"/>
        <v>0</v>
      </c>
      <c r="K1710" s="28"/>
      <c r="L1710" s="28"/>
      <c r="M1710" s="28"/>
      <c r="N1710" s="28"/>
      <c r="O1710" s="27"/>
    </row>
    <row r="1711" spans="1:15" hidden="1" x14ac:dyDescent="0.25">
      <c r="A1711" s="27"/>
      <c r="B1711" s="27"/>
      <c r="C1711" s="27"/>
      <c r="D1711" s="27"/>
      <c r="E1711" s="27" t="e">
        <f>VLOOKUP(D1711,Basis!F:G,2,0)</f>
        <v>#N/A</v>
      </c>
      <c r="F1711" s="27"/>
      <c r="G1711" s="27"/>
      <c r="H1711" s="27"/>
      <c r="I1711" s="27"/>
      <c r="J1711" s="28">
        <f t="shared" si="34"/>
        <v>0</v>
      </c>
      <c r="K1711" s="28"/>
      <c r="L1711" s="28"/>
      <c r="M1711" s="28"/>
      <c r="N1711" s="28"/>
      <c r="O1711" s="27"/>
    </row>
    <row r="1712" spans="1:15" hidden="1" x14ac:dyDescent="0.25">
      <c r="A1712" s="27"/>
      <c r="B1712" s="27"/>
      <c r="C1712" s="27"/>
      <c r="D1712" s="27"/>
      <c r="E1712" s="27" t="e">
        <f>VLOOKUP(D1712,Basis!F:G,2,0)</f>
        <v>#N/A</v>
      </c>
      <c r="F1712" s="27"/>
      <c r="G1712" s="27"/>
      <c r="H1712" s="27"/>
      <c r="I1712" s="27"/>
      <c r="J1712" s="28">
        <f t="shared" si="34"/>
        <v>0</v>
      </c>
      <c r="K1712" s="28"/>
      <c r="L1712" s="28"/>
      <c r="M1712" s="28"/>
      <c r="N1712" s="28"/>
      <c r="O1712" s="27"/>
    </row>
    <row r="1713" spans="1:15" hidden="1" x14ac:dyDescent="0.25">
      <c r="A1713" s="27"/>
      <c r="B1713" s="27"/>
      <c r="C1713" s="27"/>
      <c r="D1713" s="27"/>
      <c r="E1713" s="27" t="e">
        <f>VLOOKUP(D1713,Basis!F:G,2,0)</f>
        <v>#N/A</v>
      </c>
      <c r="F1713" s="27"/>
      <c r="G1713" s="27"/>
      <c r="H1713" s="27"/>
      <c r="I1713" s="27"/>
      <c r="J1713" s="28">
        <f t="shared" si="34"/>
        <v>0</v>
      </c>
      <c r="K1713" s="28"/>
      <c r="L1713" s="28"/>
      <c r="M1713" s="28"/>
      <c r="N1713" s="28"/>
      <c r="O1713" s="27"/>
    </row>
    <row r="1714" spans="1:15" hidden="1" x14ac:dyDescent="0.25">
      <c r="A1714" s="27"/>
      <c r="B1714" s="27"/>
      <c r="C1714" s="27"/>
      <c r="D1714" s="27"/>
      <c r="E1714" s="27" t="e">
        <f>VLOOKUP(D1714,Basis!F:G,2,0)</f>
        <v>#N/A</v>
      </c>
      <c r="F1714" s="27"/>
      <c r="G1714" s="27"/>
      <c r="H1714" s="27"/>
      <c r="I1714" s="27"/>
      <c r="J1714" s="28">
        <f t="shared" si="34"/>
        <v>0</v>
      </c>
      <c r="K1714" s="28"/>
      <c r="L1714" s="28"/>
      <c r="M1714" s="28"/>
      <c r="N1714" s="28"/>
      <c r="O1714" s="27"/>
    </row>
    <row r="1715" spans="1:15" hidden="1" x14ac:dyDescent="0.25">
      <c r="A1715" s="27"/>
      <c r="B1715" s="27"/>
      <c r="C1715" s="27"/>
      <c r="D1715" s="27"/>
      <c r="E1715" s="27" t="e">
        <f>VLOOKUP(D1715,Basis!F:G,2,0)</f>
        <v>#N/A</v>
      </c>
      <c r="F1715" s="27"/>
      <c r="G1715" s="27"/>
      <c r="H1715" s="27"/>
      <c r="I1715" s="27"/>
      <c r="J1715" s="28">
        <f t="shared" si="34"/>
        <v>0</v>
      </c>
      <c r="K1715" s="28"/>
      <c r="L1715" s="28"/>
      <c r="M1715" s="28"/>
      <c r="N1715" s="28"/>
      <c r="O1715" s="27"/>
    </row>
    <row r="1716" spans="1:15" hidden="1" x14ac:dyDescent="0.25">
      <c r="A1716" s="27"/>
      <c r="B1716" s="27"/>
      <c r="C1716" s="27"/>
      <c r="D1716" s="27"/>
      <c r="E1716" s="27" t="e">
        <f>VLOOKUP(D1716,Basis!F:G,2,0)</f>
        <v>#N/A</v>
      </c>
      <c r="F1716" s="27"/>
      <c r="G1716" s="27"/>
      <c r="H1716" s="27"/>
      <c r="I1716" s="27"/>
      <c r="J1716" s="28">
        <f t="shared" si="34"/>
        <v>0</v>
      </c>
      <c r="K1716" s="28"/>
      <c r="L1716" s="28"/>
      <c r="M1716" s="28"/>
      <c r="N1716" s="28"/>
      <c r="O1716" s="27"/>
    </row>
    <row r="1717" spans="1:15" hidden="1" x14ac:dyDescent="0.25">
      <c r="A1717" s="27"/>
      <c r="B1717" s="27"/>
      <c r="C1717" s="27"/>
      <c r="D1717" s="27"/>
      <c r="E1717" s="27" t="e">
        <f>VLOOKUP(D1717,Basis!F:G,2,0)</f>
        <v>#N/A</v>
      </c>
      <c r="F1717" s="27"/>
      <c r="G1717" s="27"/>
      <c r="H1717" s="27"/>
      <c r="I1717" s="27"/>
      <c r="J1717" s="28">
        <f t="shared" si="34"/>
        <v>0</v>
      </c>
      <c r="K1717" s="28"/>
      <c r="L1717" s="28"/>
      <c r="M1717" s="28"/>
      <c r="N1717" s="28"/>
      <c r="O1717" s="27"/>
    </row>
    <row r="1718" spans="1:15" hidden="1" x14ac:dyDescent="0.25">
      <c r="A1718" s="27"/>
      <c r="B1718" s="27"/>
      <c r="C1718" s="27"/>
      <c r="D1718" s="27"/>
      <c r="E1718" s="27" t="e">
        <f>VLOOKUP(D1718,Basis!F:G,2,0)</f>
        <v>#N/A</v>
      </c>
      <c r="F1718" s="27"/>
      <c r="G1718" s="27"/>
      <c r="H1718" s="27"/>
      <c r="I1718" s="27"/>
      <c r="J1718" s="28">
        <f t="shared" si="34"/>
        <v>0</v>
      </c>
      <c r="K1718" s="28"/>
      <c r="L1718" s="28"/>
      <c r="M1718" s="28"/>
      <c r="N1718" s="28"/>
      <c r="O1718" s="27"/>
    </row>
    <row r="1719" spans="1:15" hidden="1" x14ac:dyDescent="0.25">
      <c r="A1719" s="27"/>
      <c r="B1719" s="27"/>
      <c r="C1719" s="27"/>
      <c r="D1719" s="27"/>
      <c r="E1719" s="27" t="e">
        <f>VLOOKUP(D1719,Basis!F:G,2,0)</f>
        <v>#N/A</v>
      </c>
      <c r="F1719" s="27"/>
      <c r="G1719" s="27"/>
      <c r="H1719" s="27"/>
      <c r="I1719" s="27"/>
      <c r="J1719" s="28">
        <f t="shared" si="34"/>
        <v>0</v>
      </c>
      <c r="K1719" s="28"/>
      <c r="L1719" s="28"/>
      <c r="M1719" s="28"/>
      <c r="N1719" s="28"/>
      <c r="O1719" s="27"/>
    </row>
    <row r="1720" spans="1:15" hidden="1" x14ac:dyDescent="0.25">
      <c r="A1720" s="27"/>
      <c r="B1720" s="27"/>
      <c r="C1720" s="27"/>
      <c r="D1720" s="27"/>
      <c r="E1720" s="27" t="e">
        <f>VLOOKUP(D1720,Basis!F:G,2,0)</f>
        <v>#N/A</v>
      </c>
      <c r="F1720" s="27"/>
      <c r="G1720" s="27"/>
      <c r="H1720" s="27"/>
      <c r="I1720" s="27"/>
      <c r="J1720" s="28">
        <f t="shared" si="34"/>
        <v>0</v>
      </c>
      <c r="K1720" s="28"/>
      <c r="L1720" s="28"/>
      <c r="M1720" s="28"/>
      <c r="N1720" s="28"/>
      <c r="O1720" s="27"/>
    </row>
    <row r="1721" spans="1:15" hidden="1" x14ac:dyDescent="0.25">
      <c r="A1721" s="27"/>
      <c r="B1721" s="27"/>
      <c r="C1721" s="27"/>
      <c r="D1721" s="27"/>
      <c r="E1721" s="27" t="e">
        <f>VLOOKUP(D1721,Basis!F:G,2,0)</f>
        <v>#N/A</v>
      </c>
      <c r="F1721" s="27"/>
      <c r="G1721" s="27"/>
      <c r="H1721" s="27"/>
      <c r="I1721" s="27"/>
      <c r="J1721" s="28">
        <f t="shared" si="34"/>
        <v>0</v>
      </c>
      <c r="K1721" s="28"/>
      <c r="L1721" s="28"/>
      <c r="M1721" s="28"/>
      <c r="N1721" s="28"/>
      <c r="O1721" s="27"/>
    </row>
    <row r="1722" spans="1:15" hidden="1" x14ac:dyDescent="0.25">
      <c r="A1722" s="27"/>
      <c r="B1722" s="27"/>
      <c r="C1722" s="27"/>
      <c r="D1722" s="27"/>
      <c r="E1722" s="27" t="e">
        <f>VLOOKUP(D1722,Basis!F:G,2,0)</f>
        <v>#N/A</v>
      </c>
      <c r="F1722" s="27"/>
      <c r="G1722" s="27"/>
      <c r="H1722" s="27"/>
      <c r="I1722" s="27"/>
      <c r="J1722" s="28">
        <f t="shared" si="34"/>
        <v>0</v>
      </c>
      <c r="K1722" s="28"/>
      <c r="L1722" s="28"/>
      <c r="M1722" s="28"/>
      <c r="N1722" s="28"/>
      <c r="O1722" s="27"/>
    </row>
    <row r="1723" spans="1:15" hidden="1" x14ac:dyDescent="0.25">
      <c r="A1723" s="27"/>
      <c r="B1723" s="27"/>
      <c r="C1723" s="27"/>
      <c r="D1723" s="27"/>
      <c r="E1723" s="27" t="e">
        <f>VLOOKUP(D1723,Basis!F:G,2,0)</f>
        <v>#N/A</v>
      </c>
      <c r="F1723" s="27"/>
      <c r="G1723" s="27"/>
      <c r="H1723" s="27"/>
      <c r="I1723" s="27"/>
      <c r="J1723" s="28">
        <f t="shared" si="34"/>
        <v>0</v>
      </c>
      <c r="K1723" s="28"/>
      <c r="L1723" s="28"/>
      <c r="M1723" s="28"/>
      <c r="N1723" s="28"/>
      <c r="O1723" s="27"/>
    </row>
    <row r="1724" spans="1:15" hidden="1" x14ac:dyDescent="0.25">
      <c r="A1724" s="27"/>
      <c r="B1724" s="27"/>
      <c r="C1724" s="27"/>
      <c r="D1724" s="27"/>
      <c r="E1724" s="27" t="e">
        <f>VLOOKUP(D1724,Basis!F:G,2,0)</f>
        <v>#N/A</v>
      </c>
      <c r="F1724" s="27"/>
      <c r="G1724" s="27"/>
      <c r="H1724" s="27"/>
      <c r="I1724" s="27"/>
      <c r="J1724" s="28">
        <f t="shared" si="34"/>
        <v>0</v>
      </c>
      <c r="K1724" s="28"/>
      <c r="L1724" s="28"/>
      <c r="M1724" s="28"/>
      <c r="N1724" s="28"/>
      <c r="O1724" s="27"/>
    </row>
    <row r="1725" spans="1:15" hidden="1" x14ac:dyDescent="0.25">
      <c r="A1725" s="27"/>
      <c r="B1725" s="27"/>
      <c r="C1725" s="27"/>
      <c r="D1725" s="27"/>
      <c r="E1725" s="27" t="e">
        <f>VLOOKUP(D1725,Basis!F:G,2,0)</f>
        <v>#N/A</v>
      </c>
      <c r="F1725" s="27"/>
      <c r="G1725" s="27"/>
      <c r="H1725" s="27"/>
      <c r="I1725" s="27"/>
      <c r="J1725" s="28">
        <f t="shared" si="34"/>
        <v>0</v>
      </c>
      <c r="K1725" s="28"/>
      <c r="L1725" s="28"/>
      <c r="M1725" s="28"/>
      <c r="N1725" s="28"/>
      <c r="O1725" s="27"/>
    </row>
    <row r="1726" spans="1:15" hidden="1" x14ac:dyDescent="0.25">
      <c r="A1726" s="27"/>
      <c r="B1726" s="27"/>
      <c r="C1726" s="27"/>
      <c r="D1726" s="27"/>
      <c r="E1726" s="27" t="e">
        <f>VLOOKUP(D1726,Basis!F:G,2,0)</f>
        <v>#N/A</v>
      </c>
      <c r="F1726" s="27"/>
      <c r="G1726" s="27"/>
      <c r="H1726" s="27"/>
      <c r="I1726" s="27"/>
      <c r="J1726" s="28">
        <f t="shared" si="34"/>
        <v>0</v>
      </c>
      <c r="K1726" s="28"/>
      <c r="L1726" s="28"/>
      <c r="M1726" s="28"/>
      <c r="N1726" s="28"/>
      <c r="O1726" s="27"/>
    </row>
    <row r="1727" spans="1:15" hidden="1" x14ac:dyDescent="0.25">
      <c r="A1727" s="27"/>
      <c r="B1727" s="27"/>
      <c r="C1727" s="27"/>
      <c r="D1727" s="27"/>
      <c r="E1727" s="27" t="e">
        <f>VLOOKUP(D1727,Basis!F:G,2,0)</f>
        <v>#N/A</v>
      </c>
      <c r="F1727" s="27"/>
      <c r="G1727" s="27"/>
      <c r="H1727" s="27"/>
      <c r="I1727" s="27"/>
      <c r="J1727" s="28">
        <f t="shared" si="34"/>
        <v>0</v>
      </c>
      <c r="K1727" s="28"/>
      <c r="L1727" s="28"/>
      <c r="M1727" s="28"/>
      <c r="N1727" s="28"/>
      <c r="O1727" s="27"/>
    </row>
    <row r="1728" spans="1:15" hidden="1" x14ac:dyDescent="0.25">
      <c r="A1728" s="27"/>
      <c r="B1728" s="27"/>
      <c r="C1728" s="27"/>
      <c r="D1728" s="27"/>
      <c r="E1728" s="27" t="e">
        <f>VLOOKUP(D1728,Basis!F:G,2,0)</f>
        <v>#N/A</v>
      </c>
      <c r="F1728" s="27"/>
      <c r="G1728" s="27"/>
      <c r="H1728" s="27"/>
      <c r="I1728" s="27"/>
      <c r="J1728" s="28">
        <f t="shared" si="34"/>
        <v>0</v>
      </c>
      <c r="K1728" s="28"/>
      <c r="L1728" s="28"/>
      <c r="M1728" s="28"/>
      <c r="N1728" s="28"/>
      <c r="O1728" s="27"/>
    </row>
    <row r="1729" spans="1:15" hidden="1" x14ac:dyDescent="0.25">
      <c r="A1729" s="27"/>
      <c r="B1729" s="27"/>
      <c r="C1729" s="27"/>
      <c r="D1729" s="27"/>
      <c r="E1729" s="27" t="e">
        <f>VLOOKUP(D1729,Basis!F:G,2,0)</f>
        <v>#N/A</v>
      </c>
      <c r="F1729" s="27"/>
      <c r="G1729" s="27"/>
      <c r="H1729" s="27"/>
      <c r="I1729" s="27"/>
      <c r="J1729" s="28">
        <f t="shared" si="34"/>
        <v>0</v>
      </c>
      <c r="K1729" s="28"/>
      <c r="L1729" s="28"/>
      <c r="M1729" s="28"/>
      <c r="N1729" s="28"/>
      <c r="O1729" s="27"/>
    </row>
    <row r="1730" spans="1:15" hidden="1" x14ac:dyDescent="0.25">
      <c r="A1730" s="27"/>
      <c r="B1730" s="27"/>
      <c r="C1730" s="27"/>
      <c r="D1730" s="27"/>
      <c r="E1730" s="27" t="e">
        <f>VLOOKUP(D1730,Basis!F:G,2,0)</f>
        <v>#N/A</v>
      </c>
      <c r="F1730" s="27"/>
      <c r="G1730" s="27"/>
      <c r="H1730" s="27"/>
      <c r="I1730" s="27"/>
      <c r="J1730" s="28">
        <f t="shared" si="34"/>
        <v>0</v>
      </c>
      <c r="K1730" s="28"/>
      <c r="L1730" s="28"/>
      <c r="M1730" s="28"/>
      <c r="N1730" s="28"/>
      <c r="O1730" s="27"/>
    </row>
    <row r="1731" spans="1:15" hidden="1" x14ac:dyDescent="0.25">
      <c r="A1731" s="27"/>
      <c r="B1731" s="27"/>
      <c r="C1731" s="27"/>
      <c r="D1731" s="27"/>
      <c r="E1731" s="27" t="e">
        <f>VLOOKUP(D1731,Basis!F:G,2,0)</f>
        <v>#N/A</v>
      </c>
      <c r="F1731" s="27"/>
      <c r="G1731" s="27"/>
      <c r="H1731" s="27"/>
      <c r="I1731" s="27"/>
      <c r="J1731" s="28">
        <f t="shared" si="34"/>
        <v>0</v>
      </c>
      <c r="K1731" s="28"/>
      <c r="L1731" s="28"/>
      <c r="M1731" s="28"/>
      <c r="N1731" s="28"/>
      <c r="O1731" s="27"/>
    </row>
    <row r="1732" spans="1:15" hidden="1" x14ac:dyDescent="0.25">
      <c r="A1732" s="27"/>
      <c r="B1732" s="27"/>
      <c r="C1732" s="27"/>
      <c r="D1732" s="27"/>
      <c r="E1732" s="27" t="e">
        <f>VLOOKUP(D1732,Basis!F:G,2,0)</f>
        <v>#N/A</v>
      </c>
      <c r="F1732" s="27"/>
      <c r="G1732" s="27"/>
      <c r="H1732" s="27"/>
      <c r="I1732" s="27"/>
      <c r="J1732" s="28">
        <f t="shared" si="34"/>
        <v>0</v>
      </c>
      <c r="K1732" s="28"/>
      <c r="L1732" s="28"/>
      <c r="M1732" s="28"/>
      <c r="N1732" s="28"/>
      <c r="O1732" s="27"/>
    </row>
    <row r="1733" spans="1:15" hidden="1" x14ac:dyDescent="0.25">
      <c r="A1733" s="27"/>
      <c r="B1733" s="27"/>
      <c r="C1733" s="27"/>
      <c r="D1733" s="27"/>
      <c r="E1733" s="27" t="e">
        <f>VLOOKUP(D1733,Basis!F:G,2,0)</f>
        <v>#N/A</v>
      </c>
      <c r="F1733" s="27"/>
      <c r="G1733" s="27"/>
      <c r="H1733" s="27"/>
      <c r="I1733" s="27"/>
      <c r="J1733" s="28">
        <f t="shared" si="34"/>
        <v>0</v>
      </c>
      <c r="K1733" s="28"/>
      <c r="L1733" s="28"/>
      <c r="M1733" s="28"/>
      <c r="N1733" s="28"/>
      <c r="O1733" s="27"/>
    </row>
    <row r="1734" spans="1:15" hidden="1" x14ac:dyDescent="0.25">
      <c r="A1734" s="27"/>
      <c r="B1734" s="27"/>
      <c r="C1734" s="27"/>
      <c r="D1734" s="27"/>
      <c r="E1734" s="27" t="e">
        <f>VLOOKUP(D1734,Basis!F:G,2,0)</f>
        <v>#N/A</v>
      </c>
      <c r="F1734" s="27"/>
      <c r="G1734" s="27"/>
      <c r="H1734" s="27"/>
      <c r="I1734" s="27"/>
      <c r="J1734" s="28">
        <f t="shared" si="34"/>
        <v>0</v>
      </c>
      <c r="K1734" s="28"/>
      <c r="L1734" s="28"/>
      <c r="M1734" s="28"/>
      <c r="N1734" s="28"/>
      <c r="O1734" s="27"/>
    </row>
    <row r="1735" spans="1:15" hidden="1" x14ac:dyDescent="0.25">
      <c r="A1735" s="27"/>
      <c r="B1735" s="27"/>
      <c r="C1735" s="27"/>
      <c r="D1735" s="27"/>
      <c r="E1735" s="27" t="e">
        <f>VLOOKUP(D1735,Basis!F:G,2,0)</f>
        <v>#N/A</v>
      </c>
      <c r="F1735" s="27"/>
      <c r="G1735" s="27"/>
      <c r="H1735" s="27"/>
      <c r="I1735" s="27"/>
      <c r="J1735" s="28">
        <f t="shared" si="34"/>
        <v>0</v>
      </c>
      <c r="K1735" s="28"/>
      <c r="L1735" s="28"/>
      <c r="M1735" s="28"/>
      <c r="N1735" s="28"/>
      <c r="O1735" s="27"/>
    </row>
    <row r="1736" spans="1:15" hidden="1" x14ac:dyDescent="0.25">
      <c r="A1736" s="27"/>
      <c r="B1736" s="27"/>
      <c r="C1736" s="27"/>
      <c r="D1736" s="27"/>
      <c r="E1736" s="27" t="e">
        <f>VLOOKUP(D1736,Basis!F:G,2,0)</f>
        <v>#N/A</v>
      </c>
      <c r="F1736" s="27"/>
      <c r="G1736" s="27"/>
      <c r="H1736" s="27"/>
      <c r="I1736" s="27"/>
      <c r="J1736" s="28">
        <f t="shared" si="34"/>
        <v>0</v>
      </c>
      <c r="K1736" s="28"/>
      <c r="L1736" s="28"/>
      <c r="M1736" s="28"/>
      <c r="N1736" s="28"/>
      <c r="O1736" s="27"/>
    </row>
    <row r="1737" spans="1:15" hidden="1" x14ac:dyDescent="0.25">
      <c r="A1737" s="27"/>
      <c r="B1737" s="27"/>
      <c r="C1737" s="27"/>
      <c r="D1737" s="27"/>
      <c r="E1737" s="27" t="e">
        <f>VLOOKUP(D1737,Basis!F:G,2,0)</f>
        <v>#N/A</v>
      </c>
      <c r="F1737" s="27"/>
      <c r="G1737" s="27"/>
      <c r="H1737" s="27"/>
      <c r="I1737" s="27"/>
      <c r="J1737" s="28">
        <f t="shared" si="34"/>
        <v>0</v>
      </c>
      <c r="K1737" s="28"/>
      <c r="L1737" s="28"/>
      <c r="M1737" s="28"/>
      <c r="N1737" s="28"/>
      <c r="O1737" s="27"/>
    </row>
    <row r="1738" spans="1:15" hidden="1" x14ac:dyDescent="0.25">
      <c r="A1738" s="27"/>
      <c r="B1738" s="27"/>
      <c r="C1738" s="27"/>
      <c r="D1738" s="27"/>
      <c r="E1738" s="27" t="e">
        <f>VLOOKUP(D1738,Basis!F:G,2,0)</f>
        <v>#N/A</v>
      </c>
      <c r="F1738" s="27"/>
      <c r="G1738" s="27"/>
      <c r="H1738" s="27"/>
      <c r="I1738" s="27"/>
      <c r="J1738" s="28">
        <f t="shared" si="34"/>
        <v>0</v>
      </c>
      <c r="K1738" s="28"/>
      <c r="L1738" s="28"/>
      <c r="M1738" s="28"/>
      <c r="N1738" s="28"/>
      <c r="O1738" s="27"/>
    </row>
    <row r="1739" spans="1:15" hidden="1" x14ac:dyDescent="0.25">
      <c r="A1739" s="27"/>
      <c r="B1739" s="27"/>
      <c r="C1739" s="27"/>
      <c r="D1739" s="27"/>
      <c r="E1739" s="27" t="e">
        <f>VLOOKUP(D1739,Basis!F:G,2,0)</f>
        <v>#N/A</v>
      </c>
      <c r="F1739" s="27"/>
      <c r="G1739" s="27"/>
      <c r="H1739" s="27"/>
      <c r="I1739" s="27"/>
      <c r="J1739" s="28">
        <f t="shared" si="34"/>
        <v>0</v>
      </c>
      <c r="K1739" s="28"/>
      <c r="L1739" s="28"/>
      <c r="M1739" s="28"/>
      <c r="N1739" s="28"/>
      <c r="O1739" s="27"/>
    </row>
    <row r="1740" spans="1:15" hidden="1" x14ac:dyDescent="0.25">
      <c r="A1740" s="27"/>
      <c r="B1740" s="27"/>
      <c r="C1740" s="27"/>
      <c r="D1740" s="27"/>
      <c r="E1740" s="27" t="e">
        <f>VLOOKUP(D1740,Basis!F:G,2,0)</f>
        <v>#N/A</v>
      </c>
      <c r="F1740" s="27"/>
      <c r="G1740" s="27"/>
      <c r="H1740" s="27"/>
      <c r="I1740" s="27"/>
      <c r="J1740" s="28">
        <f t="shared" si="34"/>
        <v>0</v>
      </c>
      <c r="K1740" s="28"/>
      <c r="L1740" s="28"/>
      <c r="M1740" s="28"/>
      <c r="N1740" s="28"/>
      <c r="O1740" s="27"/>
    </row>
    <row r="1741" spans="1:15" hidden="1" x14ac:dyDescent="0.25">
      <c r="A1741" s="27"/>
      <c r="B1741" s="27"/>
      <c r="C1741" s="27"/>
      <c r="D1741" s="27"/>
      <c r="E1741" s="27" t="e">
        <f>VLOOKUP(D1741,Basis!F:G,2,0)</f>
        <v>#N/A</v>
      </c>
      <c r="F1741" s="27"/>
      <c r="G1741" s="27"/>
      <c r="H1741" s="27"/>
      <c r="I1741" s="27"/>
      <c r="J1741" s="28">
        <f t="shared" ref="J1741:J1804" si="35">H1741-I1741</f>
        <v>0</v>
      </c>
      <c r="K1741" s="28"/>
      <c r="L1741" s="28"/>
      <c r="M1741" s="28"/>
      <c r="N1741" s="28"/>
      <c r="O1741" s="27"/>
    </row>
    <row r="1742" spans="1:15" hidden="1" x14ac:dyDescent="0.25">
      <c r="A1742" s="27"/>
      <c r="B1742" s="27"/>
      <c r="C1742" s="27"/>
      <c r="D1742" s="27"/>
      <c r="E1742" s="27" t="e">
        <f>VLOOKUP(D1742,Basis!F:G,2,0)</f>
        <v>#N/A</v>
      </c>
      <c r="F1742" s="27"/>
      <c r="G1742" s="27"/>
      <c r="H1742" s="27"/>
      <c r="I1742" s="27"/>
      <c r="J1742" s="28">
        <f t="shared" si="35"/>
        <v>0</v>
      </c>
      <c r="K1742" s="28"/>
      <c r="L1742" s="28"/>
      <c r="M1742" s="28"/>
      <c r="N1742" s="28"/>
      <c r="O1742" s="27"/>
    </row>
    <row r="1743" spans="1:15" hidden="1" x14ac:dyDescent="0.25">
      <c r="A1743" s="27"/>
      <c r="B1743" s="27"/>
      <c r="C1743" s="27"/>
      <c r="D1743" s="27"/>
      <c r="E1743" s="27" t="e">
        <f>VLOOKUP(D1743,Basis!F:G,2,0)</f>
        <v>#N/A</v>
      </c>
      <c r="F1743" s="27"/>
      <c r="G1743" s="27"/>
      <c r="H1743" s="27"/>
      <c r="I1743" s="27"/>
      <c r="J1743" s="28">
        <f t="shared" si="35"/>
        <v>0</v>
      </c>
      <c r="K1743" s="28"/>
      <c r="L1743" s="28"/>
      <c r="M1743" s="28"/>
      <c r="N1743" s="28"/>
      <c r="O1743" s="27"/>
    </row>
    <row r="1744" spans="1:15" hidden="1" x14ac:dyDescent="0.25">
      <c r="A1744" s="27"/>
      <c r="B1744" s="27"/>
      <c r="C1744" s="27"/>
      <c r="D1744" s="27"/>
      <c r="E1744" s="27" t="e">
        <f>VLOOKUP(D1744,Basis!F:G,2,0)</f>
        <v>#N/A</v>
      </c>
      <c r="F1744" s="27"/>
      <c r="G1744" s="27"/>
      <c r="H1744" s="27"/>
      <c r="I1744" s="27"/>
      <c r="J1744" s="28">
        <f t="shared" si="35"/>
        <v>0</v>
      </c>
      <c r="K1744" s="28"/>
      <c r="L1744" s="28"/>
      <c r="M1744" s="28"/>
      <c r="N1744" s="28"/>
      <c r="O1744" s="27"/>
    </row>
    <row r="1745" spans="1:15" hidden="1" x14ac:dyDescent="0.25">
      <c r="A1745" s="27"/>
      <c r="B1745" s="27"/>
      <c r="C1745" s="27"/>
      <c r="D1745" s="27"/>
      <c r="E1745" s="27" t="e">
        <f>VLOOKUP(D1745,Basis!F:G,2,0)</f>
        <v>#N/A</v>
      </c>
      <c r="F1745" s="27"/>
      <c r="G1745" s="27"/>
      <c r="H1745" s="27"/>
      <c r="I1745" s="27"/>
      <c r="J1745" s="28">
        <f t="shared" si="35"/>
        <v>0</v>
      </c>
      <c r="K1745" s="28"/>
      <c r="L1745" s="28"/>
      <c r="M1745" s="28"/>
      <c r="N1745" s="28"/>
      <c r="O1745" s="27"/>
    </row>
    <row r="1746" spans="1:15" hidden="1" x14ac:dyDescent="0.25">
      <c r="A1746" s="27"/>
      <c r="B1746" s="27"/>
      <c r="C1746" s="27"/>
      <c r="D1746" s="27"/>
      <c r="E1746" s="27" t="e">
        <f>VLOOKUP(D1746,Basis!F:G,2,0)</f>
        <v>#N/A</v>
      </c>
      <c r="F1746" s="27"/>
      <c r="G1746" s="27"/>
      <c r="H1746" s="27"/>
      <c r="I1746" s="27"/>
      <c r="J1746" s="28">
        <f t="shared" si="35"/>
        <v>0</v>
      </c>
      <c r="K1746" s="28"/>
      <c r="L1746" s="28"/>
      <c r="M1746" s="28"/>
      <c r="N1746" s="28"/>
      <c r="O1746" s="27"/>
    </row>
    <row r="1747" spans="1:15" hidden="1" x14ac:dyDescent="0.25">
      <c r="A1747" s="27"/>
      <c r="B1747" s="27"/>
      <c r="C1747" s="27"/>
      <c r="D1747" s="27"/>
      <c r="E1747" s="27" t="e">
        <f>VLOOKUP(D1747,Basis!F:G,2,0)</f>
        <v>#N/A</v>
      </c>
      <c r="F1747" s="27"/>
      <c r="G1747" s="27"/>
      <c r="H1747" s="27"/>
      <c r="I1747" s="27"/>
      <c r="J1747" s="28">
        <f t="shared" si="35"/>
        <v>0</v>
      </c>
      <c r="K1747" s="28"/>
      <c r="L1747" s="28"/>
      <c r="M1747" s="28"/>
      <c r="N1747" s="28"/>
      <c r="O1747" s="27"/>
    </row>
    <row r="1748" spans="1:15" hidden="1" x14ac:dyDescent="0.25">
      <c r="A1748" s="27"/>
      <c r="B1748" s="27"/>
      <c r="C1748" s="27"/>
      <c r="D1748" s="27"/>
      <c r="E1748" s="27" t="e">
        <f>VLOOKUP(D1748,Basis!F:G,2,0)</f>
        <v>#N/A</v>
      </c>
      <c r="F1748" s="27"/>
      <c r="G1748" s="27"/>
      <c r="H1748" s="27"/>
      <c r="I1748" s="27"/>
      <c r="J1748" s="28">
        <f t="shared" si="35"/>
        <v>0</v>
      </c>
      <c r="K1748" s="28"/>
      <c r="L1748" s="28"/>
      <c r="M1748" s="28"/>
      <c r="N1748" s="28"/>
      <c r="O1748" s="27"/>
    </row>
    <row r="1749" spans="1:15" hidden="1" x14ac:dyDescent="0.25">
      <c r="A1749" s="27"/>
      <c r="B1749" s="27"/>
      <c r="C1749" s="27"/>
      <c r="D1749" s="27"/>
      <c r="E1749" s="27" t="e">
        <f>VLOOKUP(D1749,Basis!F:G,2,0)</f>
        <v>#N/A</v>
      </c>
      <c r="F1749" s="27"/>
      <c r="G1749" s="27"/>
      <c r="H1749" s="27"/>
      <c r="I1749" s="27"/>
      <c r="J1749" s="28">
        <f t="shared" si="35"/>
        <v>0</v>
      </c>
      <c r="K1749" s="28"/>
      <c r="L1749" s="28"/>
      <c r="M1749" s="28"/>
      <c r="N1749" s="28"/>
      <c r="O1749" s="27"/>
    </row>
    <row r="1750" spans="1:15" hidden="1" x14ac:dyDescent="0.25">
      <c r="A1750" s="27"/>
      <c r="B1750" s="27"/>
      <c r="C1750" s="27"/>
      <c r="D1750" s="27"/>
      <c r="E1750" s="27" t="e">
        <f>VLOOKUP(D1750,Basis!F:G,2,0)</f>
        <v>#N/A</v>
      </c>
      <c r="F1750" s="27"/>
      <c r="G1750" s="27"/>
      <c r="H1750" s="27"/>
      <c r="I1750" s="27"/>
      <c r="J1750" s="28">
        <f t="shared" si="35"/>
        <v>0</v>
      </c>
      <c r="K1750" s="28"/>
      <c r="L1750" s="28"/>
      <c r="M1750" s="28"/>
      <c r="N1750" s="28"/>
      <c r="O1750" s="27"/>
    </row>
    <row r="1751" spans="1:15" hidden="1" x14ac:dyDescent="0.25">
      <c r="A1751" s="27"/>
      <c r="B1751" s="27"/>
      <c r="C1751" s="27"/>
      <c r="D1751" s="27"/>
      <c r="E1751" s="27" t="e">
        <f>VLOOKUP(D1751,Basis!F:G,2,0)</f>
        <v>#N/A</v>
      </c>
      <c r="F1751" s="27"/>
      <c r="G1751" s="27"/>
      <c r="H1751" s="27"/>
      <c r="I1751" s="27"/>
      <c r="J1751" s="28">
        <f t="shared" si="35"/>
        <v>0</v>
      </c>
      <c r="K1751" s="28"/>
      <c r="L1751" s="28"/>
      <c r="M1751" s="28"/>
      <c r="N1751" s="28"/>
      <c r="O1751" s="27"/>
    </row>
    <row r="1752" spans="1:15" hidden="1" x14ac:dyDescent="0.25">
      <c r="A1752" s="27"/>
      <c r="B1752" s="27"/>
      <c r="C1752" s="27"/>
      <c r="D1752" s="27"/>
      <c r="E1752" s="27" t="e">
        <f>VLOOKUP(D1752,Basis!F:G,2,0)</f>
        <v>#N/A</v>
      </c>
      <c r="F1752" s="27"/>
      <c r="G1752" s="27"/>
      <c r="H1752" s="27"/>
      <c r="I1752" s="27"/>
      <c r="J1752" s="28">
        <f t="shared" si="35"/>
        <v>0</v>
      </c>
      <c r="K1752" s="28"/>
      <c r="L1752" s="28"/>
      <c r="M1752" s="28"/>
      <c r="N1752" s="28"/>
      <c r="O1752" s="27"/>
    </row>
    <row r="1753" spans="1:15" hidden="1" x14ac:dyDescent="0.25">
      <c r="A1753" s="27"/>
      <c r="B1753" s="27"/>
      <c r="C1753" s="27"/>
      <c r="D1753" s="27"/>
      <c r="E1753" s="27" t="e">
        <f>VLOOKUP(D1753,Basis!F:G,2,0)</f>
        <v>#N/A</v>
      </c>
      <c r="F1753" s="27"/>
      <c r="G1753" s="27"/>
      <c r="H1753" s="27"/>
      <c r="I1753" s="27"/>
      <c r="J1753" s="28">
        <f t="shared" si="35"/>
        <v>0</v>
      </c>
      <c r="K1753" s="28"/>
      <c r="L1753" s="28"/>
      <c r="M1753" s="28"/>
      <c r="N1753" s="28"/>
      <c r="O1753" s="27"/>
    </row>
    <row r="1754" spans="1:15" hidden="1" x14ac:dyDescent="0.25">
      <c r="A1754" s="27"/>
      <c r="B1754" s="27"/>
      <c r="C1754" s="27"/>
      <c r="D1754" s="27"/>
      <c r="E1754" s="27" t="e">
        <f>VLOOKUP(D1754,Basis!F:G,2,0)</f>
        <v>#N/A</v>
      </c>
      <c r="F1754" s="27"/>
      <c r="G1754" s="27"/>
      <c r="H1754" s="27"/>
      <c r="I1754" s="27"/>
      <c r="J1754" s="28">
        <f t="shared" si="35"/>
        <v>0</v>
      </c>
      <c r="K1754" s="28"/>
      <c r="L1754" s="28"/>
      <c r="M1754" s="28"/>
      <c r="N1754" s="28"/>
      <c r="O1754" s="27"/>
    </row>
    <row r="1755" spans="1:15" hidden="1" x14ac:dyDescent="0.25">
      <c r="A1755" s="27"/>
      <c r="B1755" s="27"/>
      <c r="C1755" s="27"/>
      <c r="D1755" s="27"/>
      <c r="E1755" s="27" t="e">
        <f>VLOOKUP(D1755,Basis!F:G,2,0)</f>
        <v>#N/A</v>
      </c>
      <c r="F1755" s="27"/>
      <c r="G1755" s="27"/>
      <c r="H1755" s="27"/>
      <c r="I1755" s="27"/>
      <c r="J1755" s="28">
        <f t="shared" si="35"/>
        <v>0</v>
      </c>
      <c r="K1755" s="28"/>
      <c r="L1755" s="28"/>
      <c r="M1755" s="28"/>
      <c r="N1755" s="28"/>
      <c r="O1755" s="27"/>
    </row>
    <row r="1756" spans="1:15" hidden="1" x14ac:dyDescent="0.25">
      <c r="A1756" s="27"/>
      <c r="B1756" s="27"/>
      <c r="C1756" s="27"/>
      <c r="D1756" s="27"/>
      <c r="E1756" s="27" t="e">
        <f>VLOOKUP(D1756,Basis!F:G,2,0)</f>
        <v>#N/A</v>
      </c>
      <c r="F1756" s="27"/>
      <c r="G1756" s="27"/>
      <c r="H1756" s="27"/>
      <c r="I1756" s="27"/>
      <c r="J1756" s="28">
        <f t="shared" si="35"/>
        <v>0</v>
      </c>
      <c r="K1756" s="28"/>
      <c r="L1756" s="28"/>
      <c r="M1756" s="28"/>
      <c r="N1756" s="28"/>
      <c r="O1756" s="27"/>
    </row>
    <row r="1757" spans="1:15" hidden="1" x14ac:dyDescent="0.25">
      <c r="A1757" s="27"/>
      <c r="B1757" s="27"/>
      <c r="C1757" s="27"/>
      <c r="D1757" s="27"/>
      <c r="E1757" s="27" t="e">
        <f>VLOOKUP(D1757,Basis!F:G,2,0)</f>
        <v>#N/A</v>
      </c>
      <c r="F1757" s="27"/>
      <c r="G1757" s="27"/>
      <c r="H1757" s="27"/>
      <c r="I1757" s="27"/>
      <c r="J1757" s="28">
        <f t="shared" si="35"/>
        <v>0</v>
      </c>
      <c r="K1757" s="28"/>
      <c r="L1757" s="28"/>
      <c r="M1757" s="28"/>
      <c r="N1757" s="28"/>
      <c r="O1757" s="27"/>
    </row>
    <row r="1758" spans="1:15" hidden="1" x14ac:dyDescent="0.25">
      <c r="A1758" s="27"/>
      <c r="B1758" s="27"/>
      <c r="C1758" s="27"/>
      <c r="D1758" s="27"/>
      <c r="E1758" s="27" t="e">
        <f>VLOOKUP(D1758,Basis!F:G,2,0)</f>
        <v>#N/A</v>
      </c>
      <c r="F1758" s="27"/>
      <c r="G1758" s="27"/>
      <c r="H1758" s="27"/>
      <c r="I1758" s="27"/>
      <c r="J1758" s="28">
        <f t="shared" si="35"/>
        <v>0</v>
      </c>
      <c r="K1758" s="28"/>
      <c r="L1758" s="28"/>
      <c r="M1758" s="28"/>
      <c r="N1758" s="28"/>
      <c r="O1758" s="27"/>
    </row>
    <row r="1759" spans="1:15" hidden="1" x14ac:dyDescent="0.25">
      <c r="A1759" s="27"/>
      <c r="B1759" s="27"/>
      <c r="C1759" s="27"/>
      <c r="D1759" s="27"/>
      <c r="E1759" s="27" t="e">
        <f>VLOOKUP(D1759,Basis!F:G,2,0)</f>
        <v>#N/A</v>
      </c>
      <c r="F1759" s="27"/>
      <c r="G1759" s="27"/>
      <c r="H1759" s="27"/>
      <c r="I1759" s="27"/>
      <c r="J1759" s="28">
        <f t="shared" si="35"/>
        <v>0</v>
      </c>
      <c r="K1759" s="28"/>
      <c r="L1759" s="28"/>
      <c r="M1759" s="28"/>
      <c r="N1759" s="28"/>
      <c r="O1759" s="27"/>
    </row>
    <row r="1760" spans="1:15" hidden="1" x14ac:dyDescent="0.25">
      <c r="A1760" s="27"/>
      <c r="B1760" s="27"/>
      <c r="C1760" s="27"/>
      <c r="D1760" s="27"/>
      <c r="E1760" s="27" t="e">
        <f>VLOOKUP(D1760,Basis!F:G,2,0)</f>
        <v>#N/A</v>
      </c>
      <c r="F1760" s="27"/>
      <c r="G1760" s="27"/>
      <c r="H1760" s="27"/>
      <c r="I1760" s="27"/>
      <c r="J1760" s="28">
        <f t="shared" si="35"/>
        <v>0</v>
      </c>
      <c r="K1760" s="28"/>
      <c r="L1760" s="28"/>
      <c r="M1760" s="28"/>
      <c r="N1760" s="28"/>
      <c r="O1760" s="27"/>
    </row>
    <row r="1761" spans="1:15" hidden="1" x14ac:dyDescent="0.25">
      <c r="A1761" s="27"/>
      <c r="B1761" s="27"/>
      <c r="C1761" s="27"/>
      <c r="D1761" s="27"/>
      <c r="E1761" s="27" t="e">
        <f>VLOOKUP(D1761,Basis!F:G,2,0)</f>
        <v>#N/A</v>
      </c>
      <c r="F1761" s="27"/>
      <c r="G1761" s="27"/>
      <c r="H1761" s="27"/>
      <c r="I1761" s="27"/>
      <c r="J1761" s="28">
        <f t="shared" si="35"/>
        <v>0</v>
      </c>
      <c r="K1761" s="28"/>
      <c r="L1761" s="28"/>
      <c r="M1761" s="28"/>
      <c r="N1761" s="28"/>
      <c r="O1761" s="27"/>
    </row>
    <row r="1762" spans="1:15" hidden="1" x14ac:dyDescent="0.25">
      <c r="A1762" s="27"/>
      <c r="B1762" s="27"/>
      <c r="C1762" s="27"/>
      <c r="D1762" s="27"/>
      <c r="E1762" s="27" t="e">
        <f>VLOOKUP(D1762,Basis!F:G,2,0)</f>
        <v>#N/A</v>
      </c>
      <c r="F1762" s="27"/>
      <c r="G1762" s="27"/>
      <c r="H1762" s="27"/>
      <c r="I1762" s="27"/>
      <c r="J1762" s="28">
        <f t="shared" si="35"/>
        <v>0</v>
      </c>
      <c r="K1762" s="28"/>
      <c r="L1762" s="28"/>
      <c r="M1762" s="28"/>
      <c r="N1762" s="28"/>
      <c r="O1762" s="27"/>
    </row>
    <row r="1763" spans="1:15" hidden="1" x14ac:dyDescent="0.25">
      <c r="A1763" s="27"/>
      <c r="B1763" s="27"/>
      <c r="C1763" s="27"/>
      <c r="D1763" s="27"/>
      <c r="E1763" s="27" t="e">
        <f>VLOOKUP(D1763,Basis!F:G,2,0)</f>
        <v>#N/A</v>
      </c>
      <c r="F1763" s="27"/>
      <c r="G1763" s="27"/>
      <c r="H1763" s="27"/>
      <c r="I1763" s="27"/>
      <c r="J1763" s="28">
        <f t="shared" si="35"/>
        <v>0</v>
      </c>
      <c r="K1763" s="28"/>
      <c r="L1763" s="28"/>
      <c r="M1763" s="28"/>
      <c r="N1763" s="28"/>
      <c r="O1763" s="27"/>
    </row>
    <row r="1764" spans="1:15" hidden="1" x14ac:dyDescent="0.25">
      <c r="A1764" s="27"/>
      <c r="B1764" s="27"/>
      <c r="C1764" s="27"/>
      <c r="D1764" s="27"/>
      <c r="E1764" s="27" t="e">
        <f>VLOOKUP(D1764,Basis!F:G,2,0)</f>
        <v>#N/A</v>
      </c>
      <c r="F1764" s="27"/>
      <c r="G1764" s="27"/>
      <c r="H1764" s="27"/>
      <c r="I1764" s="27"/>
      <c r="J1764" s="28">
        <f t="shared" si="35"/>
        <v>0</v>
      </c>
      <c r="K1764" s="28"/>
      <c r="L1764" s="28"/>
      <c r="M1764" s="28"/>
      <c r="N1764" s="28"/>
      <c r="O1764" s="27"/>
    </row>
    <row r="1765" spans="1:15" hidden="1" x14ac:dyDescent="0.25">
      <c r="A1765" s="27"/>
      <c r="B1765" s="27"/>
      <c r="C1765" s="27"/>
      <c r="D1765" s="27"/>
      <c r="E1765" s="27" t="e">
        <f>VLOOKUP(D1765,Basis!F:G,2,0)</f>
        <v>#N/A</v>
      </c>
      <c r="F1765" s="27"/>
      <c r="G1765" s="27"/>
      <c r="H1765" s="27"/>
      <c r="I1765" s="27"/>
      <c r="J1765" s="28">
        <f t="shared" si="35"/>
        <v>0</v>
      </c>
      <c r="K1765" s="28"/>
      <c r="L1765" s="28"/>
      <c r="M1765" s="28"/>
      <c r="N1765" s="28"/>
      <c r="O1765" s="27"/>
    </row>
    <row r="1766" spans="1:15" hidden="1" x14ac:dyDescent="0.25">
      <c r="A1766" s="27"/>
      <c r="B1766" s="27"/>
      <c r="C1766" s="27"/>
      <c r="D1766" s="27"/>
      <c r="E1766" s="27" t="e">
        <f>VLOOKUP(D1766,Basis!F:G,2,0)</f>
        <v>#N/A</v>
      </c>
      <c r="F1766" s="27"/>
      <c r="G1766" s="27"/>
      <c r="H1766" s="27"/>
      <c r="I1766" s="27"/>
      <c r="J1766" s="28">
        <f t="shared" si="35"/>
        <v>0</v>
      </c>
      <c r="K1766" s="28"/>
      <c r="L1766" s="28"/>
      <c r="M1766" s="28"/>
      <c r="N1766" s="28"/>
      <c r="O1766" s="27"/>
    </row>
    <row r="1767" spans="1:15" hidden="1" x14ac:dyDescent="0.25">
      <c r="A1767" s="27"/>
      <c r="B1767" s="27"/>
      <c r="C1767" s="27"/>
      <c r="D1767" s="27"/>
      <c r="E1767" s="27" t="e">
        <f>VLOOKUP(D1767,Basis!F:G,2,0)</f>
        <v>#N/A</v>
      </c>
      <c r="F1767" s="27"/>
      <c r="G1767" s="27"/>
      <c r="H1767" s="27"/>
      <c r="I1767" s="27"/>
      <c r="J1767" s="28">
        <f t="shared" si="35"/>
        <v>0</v>
      </c>
      <c r="K1767" s="28"/>
      <c r="L1767" s="28"/>
      <c r="M1767" s="28"/>
      <c r="N1767" s="28"/>
      <c r="O1767" s="27"/>
    </row>
    <row r="1768" spans="1:15" hidden="1" x14ac:dyDescent="0.25">
      <c r="A1768" s="27"/>
      <c r="B1768" s="27"/>
      <c r="C1768" s="27"/>
      <c r="D1768" s="27"/>
      <c r="E1768" s="27" t="e">
        <f>VLOOKUP(D1768,Basis!F:G,2,0)</f>
        <v>#N/A</v>
      </c>
      <c r="F1768" s="27"/>
      <c r="G1768" s="27"/>
      <c r="H1768" s="27"/>
      <c r="I1768" s="27"/>
      <c r="J1768" s="28">
        <f t="shared" si="35"/>
        <v>0</v>
      </c>
      <c r="K1768" s="28"/>
      <c r="L1768" s="28"/>
      <c r="M1768" s="28"/>
      <c r="N1768" s="28"/>
      <c r="O1768" s="27"/>
    </row>
    <row r="1769" spans="1:15" hidden="1" x14ac:dyDescent="0.25">
      <c r="A1769" s="27"/>
      <c r="B1769" s="27"/>
      <c r="C1769" s="27"/>
      <c r="D1769" s="27"/>
      <c r="E1769" s="27" t="e">
        <f>VLOOKUP(D1769,Basis!F:G,2,0)</f>
        <v>#N/A</v>
      </c>
      <c r="F1769" s="27"/>
      <c r="G1769" s="27"/>
      <c r="H1769" s="27"/>
      <c r="I1769" s="27"/>
      <c r="J1769" s="28">
        <f t="shared" si="35"/>
        <v>0</v>
      </c>
      <c r="K1769" s="28"/>
      <c r="L1769" s="28"/>
      <c r="M1769" s="28"/>
      <c r="N1769" s="28"/>
      <c r="O1769" s="27"/>
    </row>
    <row r="1770" spans="1:15" hidden="1" x14ac:dyDescent="0.25">
      <c r="A1770" s="27"/>
      <c r="B1770" s="27"/>
      <c r="C1770" s="27"/>
      <c r="D1770" s="27"/>
      <c r="E1770" s="27" t="e">
        <f>VLOOKUP(D1770,Basis!F:G,2,0)</f>
        <v>#N/A</v>
      </c>
      <c r="F1770" s="27"/>
      <c r="G1770" s="27"/>
      <c r="H1770" s="27"/>
      <c r="I1770" s="27"/>
      <c r="J1770" s="28">
        <f t="shared" si="35"/>
        <v>0</v>
      </c>
      <c r="K1770" s="28"/>
      <c r="L1770" s="28"/>
      <c r="M1770" s="28"/>
      <c r="N1770" s="28"/>
      <c r="O1770" s="27"/>
    </row>
    <row r="1771" spans="1:15" hidden="1" x14ac:dyDescent="0.25">
      <c r="A1771" s="27"/>
      <c r="B1771" s="27"/>
      <c r="C1771" s="27"/>
      <c r="D1771" s="27"/>
      <c r="E1771" s="27" t="e">
        <f>VLOOKUP(D1771,Basis!F:G,2,0)</f>
        <v>#N/A</v>
      </c>
      <c r="F1771" s="27"/>
      <c r="G1771" s="27"/>
      <c r="H1771" s="27"/>
      <c r="I1771" s="27"/>
      <c r="J1771" s="28">
        <f t="shared" si="35"/>
        <v>0</v>
      </c>
      <c r="K1771" s="28"/>
      <c r="L1771" s="28"/>
      <c r="M1771" s="28"/>
      <c r="N1771" s="28"/>
      <c r="O1771" s="27"/>
    </row>
    <row r="1772" spans="1:15" hidden="1" x14ac:dyDescent="0.25">
      <c r="A1772" s="27"/>
      <c r="B1772" s="27"/>
      <c r="C1772" s="27"/>
      <c r="D1772" s="27"/>
      <c r="E1772" s="27" t="e">
        <f>VLOOKUP(D1772,Basis!F:G,2,0)</f>
        <v>#N/A</v>
      </c>
      <c r="F1772" s="27"/>
      <c r="G1772" s="27"/>
      <c r="H1772" s="27"/>
      <c r="I1772" s="27"/>
      <c r="J1772" s="28">
        <f t="shared" si="35"/>
        <v>0</v>
      </c>
      <c r="K1772" s="28"/>
      <c r="L1772" s="28"/>
      <c r="M1772" s="28"/>
      <c r="N1772" s="28"/>
      <c r="O1772" s="27"/>
    </row>
    <row r="1773" spans="1:15" hidden="1" x14ac:dyDescent="0.25">
      <c r="A1773" s="27"/>
      <c r="B1773" s="27"/>
      <c r="C1773" s="27"/>
      <c r="D1773" s="27"/>
      <c r="E1773" s="27" t="e">
        <f>VLOOKUP(D1773,Basis!F:G,2,0)</f>
        <v>#N/A</v>
      </c>
      <c r="F1773" s="27"/>
      <c r="G1773" s="27"/>
      <c r="H1773" s="27"/>
      <c r="I1773" s="27"/>
      <c r="J1773" s="28">
        <f t="shared" si="35"/>
        <v>0</v>
      </c>
      <c r="K1773" s="28"/>
      <c r="L1773" s="28"/>
      <c r="M1773" s="28"/>
      <c r="N1773" s="28"/>
      <c r="O1773" s="27"/>
    </row>
    <row r="1774" spans="1:15" hidden="1" x14ac:dyDescent="0.25">
      <c r="A1774" s="27"/>
      <c r="B1774" s="27"/>
      <c r="C1774" s="27"/>
      <c r="D1774" s="27"/>
      <c r="E1774" s="27" t="e">
        <f>VLOOKUP(D1774,Basis!F:G,2,0)</f>
        <v>#N/A</v>
      </c>
      <c r="F1774" s="27"/>
      <c r="G1774" s="27"/>
      <c r="H1774" s="27"/>
      <c r="I1774" s="27"/>
      <c r="J1774" s="28">
        <f t="shared" si="35"/>
        <v>0</v>
      </c>
      <c r="K1774" s="28"/>
      <c r="L1774" s="28"/>
      <c r="M1774" s="28"/>
      <c r="N1774" s="28"/>
      <c r="O1774" s="27"/>
    </row>
    <row r="1775" spans="1:15" hidden="1" x14ac:dyDescent="0.25">
      <c r="A1775" s="27"/>
      <c r="B1775" s="27"/>
      <c r="C1775" s="27"/>
      <c r="D1775" s="27"/>
      <c r="E1775" s="27" t="e">
        <f>VLOOKUP(D1775,Basis!F:G,2,0)</f>
        <v>#N/A</v>
      </c>
      <c r="F1775" s="27"/>
      <c r="G1775" s="27"/>
      <c r="H1775" s="27"/>
      <c r="I1775" s="27"/>
      <c r="J1775" s="28">
        <f t="shared" si="35"/>
        <v>0</v>
      </c>
      <c r="K1775" s="28"/>
      <c r="L1775" s="28"/>
      <c r="M1775" s="28"/>
      <c r="N1775" s="28"/>
      <c r="O1775" s="27"/>
    </row>
    <row r="1776" spans="1:15" hidden="1" x14ac:dyDescent="0.25">
      <c r="A1776" s="27"/>
      <c r="B1776" s="27"/>
      <c r="C1776" s="27"/>
      <c r="D1776" s="27"/>
      <c r="E1776" s="27" t="e">
        <f>VLOOKUP(D1776,Basis!F:G,2,0)</f>
        <v>#N/A</v>
      </c>
      <c r="F1776" s="27"/>
      <c r="G1776" s="27"/>
      <c r="H1776" s="27"/>
      <c r="I1776" s="27"/>
      <c r="J1776" s="28">
        <f t="shared" si="35"/>
        <v>0</v>
      </c>
      <c r="K1776" s="28"/>
      <c r="L1776" s="28"/>
      <c r="M1776" s="28"/>
      <c r="N1776" s="28"/>
      <c r="O1776" s="27"/>
    </row>
    <row r="1777" spans="1:15" hidden="1" x14ac:dyDescent="0.25">
      <c r="A1777" s="27"/>
      <c r="B1777" s="27"/>
      <c r="C1777" s="27"/>
      <c r="D1777" s="27"/>
      <c r="E1777" s="27" t="e">
        <f>VLOOKUP(D1777,Basis!F:G,2,0)</f>
        <v>#N/A</v>
      </c>
      <c r="F1777" s="27"/>
      <c r="G1777" s="27"/>
      <c r="H1777" s="27"/>
      <c r="I1777" s="27"/>
      <c r="J1777" s="28">
        <f t="shared" si="35"/>
        <v>0</v>
      </c>
      <c r="K1777" s="28"/>
      <c r="L1777" s="28"/>
      <c r="M1777" s="28"/>
      <c r="N1777" s="28"/>
      <c r="O1777" s="27"/>
    </row>
    <row r="1778" spans="1:15" hidden="1" x14ac:dyDescent="0.25">
      <c r="A1778" s="27"/>
      <c r="B1778" s="27"/>
      <c r="C1778" s="27"/>
      <c r="D1778" s="27"/>
      <c r="E1778" s="27" t="e">
        <f>VLOOKUP(D1778,Basis!F:G,2,0)</f>
        <v>#N/A</v>
      </c>
      <c r="F1778" s="27"/>
      <c r="G1778" s="27"/>
      <c r="H1778" s="27"/>
      <c r="I1778" s="27"/>
      <c r="J1778" s="28">
        <f t="shared" si="35"/>
        <v>0</v>
      </c>
      <c r="K1778" s="28"/>
      <c r="L1778" s="28"/>
      <c r="M1778" s="28"/>
      <c r="N1778" s="28"/>
      <c r="O1778" s="27"/>
    </row>
    <row r="1779" spans="1:15" hidden="1" x14ac:dyDescent="0.25">
      <c r="A1779" s="27"/>
      <c r="B1779" s="27"/>
      <c r="C1779" s="27"/>
      <c r="D1779" s="27"/>
      <c r="E1779" s="27" t="e">
        <f>VLOOKUP(D1779,Basis!F:G,2,0)</f>
        <v>#N/A</v>
      </c>
      <c r="F1779" s="27"/>
      <c r="G1779" s="27"/>
      <c r="H1779" s="27"/>
      <c r="I1779" s="27"/>
      <c r="J1779" s="28">
        <f t="shared" si="35"/>
        <v>0</v>
      </c>
      <c r="K1779" s="28"/>
      <c r="L1779" s="28"/>
      <c r="M1779" s="28"/>
      <c r="N1779" s="28"/>
      <c r="O1779" s="27"/>
    </row>
    <row r="1780" spans="1:15" hidden="1" x14ac:dyDescent="0.25">
      <c r="A1780" s="27"/>
      <c r="B1780" s="27"/>
      <c r="C1780" s="27"/>
      <c r="D1780" s="27"/>
      <c r="E1780" s="27" t="e">
        <f>VLOOKUP(D1780,Basis!F:G,2,0)</f>
        <v>#N/A</v>
      </c>
      <c r="F1780" s="27"/>
      <c r="G1780" s="27"/>
      <c r="H1780" s="27"/>
      <c r="I1780" s="27"/>
      <c r="J1780" s="28">
        <f t="shared" si="35"/>
        <v>0</v>
      </c>
      <c r="K1780" s="28"/>
      <c r="L1780" s="28"/>
      <c r="M1780" s="28"/>
      <c r="N1780" s="28"/>
      <c r="O1780" s="27"/>
    </row>
    <row r="1781" spans="1:15" hidden="1" x14ac:dyDescent="0.25">
      <c r="A1781" s="27"/>
      <c r="B1781" s="27"/>
      <c r="C1781" s="27"/>
      <c r="D1781" s="27"/>
      <c r="E1781" s="27" t="e">
        <f>VLOOKUP(D1781,Basis!F:G,2,0)</f>
        <v>#N/A</v>
      </c>
      <c r="F1781" s="27"/>
      <c r="G1781" s="27"/>
      <c r="H1781" s="27"/>
      <c r="I1781" s="27"/>
      <c r="J1781" s="28">
        <f t="shared" si="35"/>
        <v>0</v>
      </c>
      <c r="K1781" s="28"/>
      <c r="L1781" s="28"/>
      <c r="M1781" s="28"/>
      <c r="N1781" s="28"/>
      <c r="O1781" s="27"/>
    </row>
    <row r="1782" spans="1:15" hidden="1" x14ac:dyDescent="0.25">
      <c r="A1782" s="27"/>
      <c r="B1782" s="27"/>
      <c r="C1782" s="27"/>
      <c r="D1782" s="27"/>
      <c r="E1782" s="27" t="e">
        <f>VLOOKUP(D1782,Basis!F:G,2,0)</f>
        <v>#N/A</v>
      </c>
      <c r="F1782" s="27"/>
      <c r="G1782" s="27"/>
      <c r="H1782" s="27"/>
      <c r="I1782" s="27"/>
      <c r="J1782" s="28">
        <f t="shared" si="35"/>
        <v>0</v>
      </c>
      <c r="K1782" s="28"/>
      <c r="L1782" s="28"/>
      <c r="M1782" s="28"/>
      <c r="N1782" s="28"/>
      <c r="O1782" s="27"/>
    </row>
    <row r="1783" spans="1:15" hidden="1" x14ac:dyDescent="0.25">
      <c r="A1783" s="27"/>
      <c r="B1783" s="27"/>
      <c r="C1783" s="27"/>
      <c r="D1783" s="27"/>
      <c r="E1783" s="27" t="e">
        <f>VLOOKUP(D1783,Basis!F:G,2,0)</f>
        <v>#N/A</v>
      </c>
      <c r="F1783" s="27"/>
      <c r="G1783" s="27"/>
      <c r="H1783" s="27"/>
      <c r="I1783" s="27"/>
      <c r="J1783" s="28">
        <f t="shared" si="35"/>
        <v>0</v>
      </c>
      <c r="K1783" s="28"/>
      <c r="L1783" s="28"/>
      <c r="M1783" s="28"/>
      <c r="N1783" s="28"/>
      <c r="O1783" s="27"/>
    </row>
    <row r="1784" spans="1:15" hidden="1" x14ac:dyDescent="0.25">
      <c r="A1784" s="27"/>
      <c r="B1784" s="27"/>
      <c r="C1784" s="27"/>
      <c r="D1784" s="27"/>
      <c r="E1784" s="27" t="e">
        <f>VLOOKUP(D1784,Basis!F:G,2,0)</f>
        <v>#N/A</v>
      </c>
      <c r="F1784" s="27"/>
      <c r="G1784" s="27"/>
      <c r="H1784" s="27"/>
      <c r="I1784" s="27"/>
      <c r="J1784" s="28">
        <f t="shared" si="35"/>
        <v>0</v>
      </c>
      <c r="K1784" s="28"/>
      <c r="L1784" s="28"/>
      <c r="M1784" s="28"/>
      <c r="N1784" s="28"/>
      <c r="O1784" s="27"/>
    </row>
    <row r="1785" spans="1:15" hidden="1" x14ac:dyDescent="0.25">
      <c r="A1785" s="27"/>
      <c r="B1785" s="27"/>
      <c r="C1785" s="27"/>
      <c r="D1785" s="27"/>
      <c r="E1785" s="27" t="e">
        <f>VLOOKUP(D1785,Basis!F:G,2,0)</f>
        <v>#N/A</v>
      </c>
      <c r="F1785" s="27"/>
      <c r="G1785" s="27"/>
      <c r="H1785" s="27"/>
      <c r="I1785" s="27"/>
      <c r="J1785" s="28">
        <f t="shared" si="35"/>
        <v>0</v>
      </c>
      <c r="K1785" s="28"/>
      <c r="L1785" s="28"/>
      <c r="M1785" s="28"/>
      <c r="N1785" s="28"/>
      <c r="O1785" s="27"/>
    </row>
    <row r="1786" spans="1:15" hidden="1" x14ac:dyDescent="0.25">
      <c r="A1786" s="27"/>
      <c r="B1786" s="27"/>
      <c r="C1786" s="27"/>
      <c r="D1786" s="27"/>
      <c r="E1786" s="27" t="e">
        <f>VLOOKUP(D1786,Basis!F:G,2,0)</f>
        <v>#N/A</v>
      </c>
      <c r="F1786" s="27"/>
      <c r="G1786" s="27"/>
      <c r="H1786" s="27"/>
      <c r="I1786" s="27"/>
      <c r="J1786" s="28">
        <f t="shared" si="35"/>
        <v>0</v>
      </c>
      <c r="K1786" s="28"/>
      <c r="L1786" s="28"/>
      <c r="M1786" s="28"/>
      <c r="N1786" s="28"/>
      <c r="O1786" s="27"/>
    </row>
    <row r="1787" spans="1:15" hidden="1" x14ac:dyDescent="0.25">
      <c r="A1787" s="27"/>
      <c r="B1787" s="27"/>
      <c r="C1787" s="27"/>
      <c r="D1787" s="27"/>
      <c r="E1787" s="27" t="e">
        <f>VLOOKUP(D1787,Basis!F:G,2,0)</f>
        <v>#N/A</v>
      </c>
      <c r="F1787" s="27"/>
      <c r="G1787" s="27"/>
      <c r="H1787" s="27"/>
      <c r="I1787" s="27"/>
      <c r="J1787" s="28">
        <f t="shared" si="35"/>
        <v>0</v>
      </c>
      <c r="K1787" s="28"/>
      <c r="L1787" s="28"/>
      <c r="M1787" s="28"/>
      <c r="N1787" s="28"/>
      <c r="O1787" s="27"/>
    </row>
    <row r="1788" spans="1:15" hidden="1" x14ac:dyDescent="0.25">
      <c r="A1788" s="27"/>
      <c r="B1788" s="27"/>
      <c r="C1788" s="27"/>
      <c r="D1788" s="27"/>
      <c r="E1788" s="27" t="e">
        <f>VLOOKUP(D1788,Basis!F:G,2,0)</f>
        <v>#N/A</v>
      </c>
      <c r="F1788" s="27"/>
      <c r="G1788" s="27"/>
      <c r="H1788" s="27"/>
      <c r="I1788" s="27"/>
      <c r="J1788" s="28">
        <f t="shared" si="35"/>
        <v>0</v>
      </c>
      <c r="K1788" s="28"/>
      <c r="L1788" s="28"/>
      <c r="M1788" s="28"/>
      <c r="N1788" s="28"/>
      <c r="O1788" s="27"/>
    </row>
    <row r="1789" spans="1:15" hidden="1" x14ac:dyDescent="0.25">
      <c r="A1789" s="27"/>
      <c r="B1789" s="27"/>
      <c r="C1789" s="27"/>
      <c r="D1789" s="27"/>
      <c r="E1789" s="27" t="e">
        <f>VLOOKUP(D1789,Basis!F:G,2,0)</f>
        <v>#N/A</v>
      </c>
      <c r="F1789" s="27"/>
      <c r="G1789" s="27"/>
      <c r="H1789" s="27"/>
      <c r="I1789" s="27"/>
      <c r="J1789" s="28">
        <f t="shared" si="35"/>
        <v>0</v>
      </c>
      <c r="K1789" s="28"/>
      <c r="L1789" s="28"/>
      <c r="M1789" s="28"/>
      <c r="N1789" s="28"/>
      <c r="O1789" s="27"/>
    </row>
    <row r="1790" spans="1:15" hidden="1" x14ac:dyDescent="0.25">
      <c r="A1790" s="27"/>
      <c r="B1790" s="27"/>
      <c r="C1790" s="27"/>
      <c r="D1790" s="27"/>
      <c r="E1790" s="27" t="e">
        <f>VLOOKUP(D1790,Basis!F:G,2,0)</f>
        <v>#N/A</v>
      </c>
      <c r="F1790" s="27"/>
      <c r="G1790" s="27"/>
      <c r="H1790" s="27"/>
      <c r="I1790" s="27"/>
      <c r="J1790" s="28">
        <f t="shared" si="35"/>
        <v>0</v>
      </c>
      <c r="K1790" s="28"/>
      <c r="L1790" s="28"/>
      <c r="M1790" s="28"/>
      <c r="N1790" s="28"/>
      <c r="O1790" s="27"/>
    </row>
    <row r="1791" spans="1:15" hidden="1" x14ac:dyDescent="0.25">
      <c r="A1791" s="27"/>
      <c r="B1791" s="27"/>
      <c r="C1791" s="27"/>
      <c r="D1791" s="27"/>
      <c r="E1791" s="27" t="e">
        <f>VLOOKUP(D1791,Basis!F:G,2,0)</f>
        <v>#N/A</v>
      </c>
      <c r="F1791" s="27"/>
      <c r="G1791" s="27"/>
      <c r="H1791" s="27"/>
      <c r="I1791" s="27"/>
      <c r="J1791" s="28">
        <f t="shared" si="35"/>
        <v>0</v>
      </c>
      <c r="K1791" s="28"/>
      <c r="L1791" s="28"/>
      <c r="M1791" s="28"/>
      <c r="N1791" s="28"/>
      <c r="O1791" s="27"/>
    </row>
    <row r="1792" spans="1:15" hidden="1" x14ac:dyDescent="0.25">
      <c r="A1792" s="27"/>
      <c r="B1792" s="27"/>
      <c r="C1792" s="27"/>
      <c r="D1792" s="27"/>
      <c r="E1792" s="27" t="e">
        <f>VLOOKUP(D1792,Basis!F:G,2,0)</f>
        <v>#N/A</v>
      </c>
      <c r="F1792" s="27"/>
      <c r="G1792" s="27"/>
      <c r="H1792" s="27"/>
      <c r="I1792" s="27"/>
      <c r="J1792" s="28">
        <f t="shared" si="35"/>
        <v>0</v>
      </c>
      <c r="K1792" s="28"/>
      <c r="L1792" s="28"/>
      <c r="M1792" s="28"/>
      <c r="N1792" s="28"/>
      <c r="O1792" s="27"/>
    </row>
    <row r="1793" spans="1:15" hidden="1" x14ac:dyDescent="0.25">
      <c r="A1793" s="27"/>
      <c r="B1793" s="27"/>
      <c r="C1793" s="27"/>
      <c r="D1793" s="27"/>
      <c r="E1793" s="27" t="e">
        <f>VLOOKUP(D1793,Basis!F:G,2,0)</f>
        <v>#N/A</v>
      </c>
      <c r="F1793" s="27"/>
      <c r="G1793" s="27"/>
      <c r="H1793" s="27"/>
      <c r="I1793" s="27"/>
      <c r="J1793" s="28">
        <f t="shared" si="35"/>
        <v>0</v>
      </c>
      <c r="K1793" s="28"/>
      <c r="L1793" s="28"/>
      <c r="M1793" s="28"/>
      <c r="N1793" s="28"/>
      <c r="O1793" s="27"/>
    </row>
    <row r="1794" spans="1:15" hidden="1" x14ac:dyDescent="0.25">
      <c r="A1794" s="27"/>
      <c r="B1794" s="27"/>
      <c r="C1794" s="27"/>
      <c r="D1794" s="27"/>
      <c r="E1794" s="27" t="e">
        <f>VLOOKUP(D1794,Basis!F:G,2,0)</f>
        <v>#N/A</v>
      </c>
      <c r="F1794" s="27"/>
      <c r="G1794" s="27"/>
      <c r="H1794" s="27"/>
      <c r="I1794" s="27"/>
      <c r="J1794" s="28">
        <f t="shared" si="35"/>
        <v>0</v>
      </c>
      <c r="K1794" s="28"/>
      <c r="L1794" s="28"/>
      <c r="M1794" s="28"/>
      <c r="N1794" s="28"/>
      <c r="O1794" s="27"/>
    </row>
    <row r="1795" spans="1:15" hidden="1" x14ac:dyDescent="0.25">
      <c r="A1795" s="27"/>
      <c r="B1795" s="27"/>
      <c r="C1795" s="27"/>
      <c r="D1795" s="27"/>
      <c r="E1795" s="27" t="e">
        <f>VLOOKUP(D1795,Basis!F:G,2,0)</f>
        <v>#N/A</v>
      </c>
      <c r="F1795" s="27"/>
      <c r="G1795" s="27"/>
      <c r="H1795" s="27"/>
      <c r="I1795" s="27"/>
      <c r="J1795" s="28">
        <f t="shared" si="35"/>
        <v>0</v>
      </c>
      <c r="K1795" s="28"/>
      <c r="L1795" s="28"/>
      <c r="M1795" s="28"/>
      <c r="N1795" s="28"/>
      <c r="O1795" s="27"/>
    </row>
    <row r="1796" spans="1:15" hidden="1" x14ac:dyDescent="0.25">
      <c r="A1796" s="27"/>
      <c r="B1796" s="27"/>
      <c r="C1796" s="27"/>
      <c r="D1796" s="27"/>
      <c r="E1796" s="27" t="e">
        <f>VLOOKUP(D1796,Basis!F:G,2,0)</f>
        <v>#N/A</v>
      </c>
      <c r="F1796" s="27"/>
      <c r="G1796" s="27"/>
      <c r="H1796" s="27"/>
      <c r="I1796" s="27"/>
      <c r="J1796" s="28">
        <f t="shared" si="35"/>
        <v>0</v>
      </c>
      <c r="K1796" s="28"/>
      <c r="L1796" s="28"/>
      <c r="M1796" s="28"/>
      <c r="N1796" s="28"/>
      <c r="O1796" s="27"/>
    </row>
    <row r="1797" spans="1:15" hidden="1" x14ac:dyDescent="0.25">
      <c r="A1797" s="27"/>
      <c r="B1797" s="27"/>
      <c r="C1797" s="27"/>
      <c r="D1797" s="27"/>
      <c r="E1797" s="27" t="e">
        <f>VLOOKUP(D1797,Basis!F:G,2,0)</f>
        <v>#N/A</v>
      </c>
      <c r="F1797" s="27"/>
      <c r="G1797" s="27"/>
      <c r="H1797" s="27"/>
      <c r="I1797" s="27"/>
      <c r="J1797" s="28">
        <f t="shared" si="35"/>
        <v>0</v>
      </c>
      <c r="K1797" s="28"/>
      <c r="L1797" s="28"/>
      <c r="M1797" s="28"/>
      <c r="N1797" s="28"/>
      <c r="O1797" s="27"/>
    </row>
    <row r="1798" spans="1:15" hidden="1" x14ac:dyDescent="0.25">
      <c r="A1798" s="27"/>
      <c r="B1798" s="27"/>
      <c r="C1798" s="27"/>
      <c r="D1798" s="27"/>
      <c r="E1798" s="27" t="e">
        <f>VLOOKUP(D1798,Basis!F:G,2,0)</f>
        <v>#N/A</v>
      </c>
      <c r="F1798" s="27"/>
      <c r="G1798" s="27"/>
      <c r="H1798" s="27"/>
      <c r="I1798" s="27"/>
      <c r="J1798" s="28">
        <f t="shared" si="35"/>
        <v>0</v>
      </c>
      <c r="K1798" s="28"/>
      <c r="L1798" s="28"/>
      <c r="M1798" s="28"/>
      <c r="N1798" s="28"/>
      <c r="O1798" s="27"/>
    </row>
    <row r="1799" spans="1:15" hidden="1" x14ac:dyDescent="0.25">
      <c r="A1799" s="27"/>
      <c r="B1799" s="27"/>
      <c r="C1799" s="27"/>
      <c r="D1799" s="27"/>
      <c r="E1799" s="27" t="e">
        <f>VLOOKUP(D1799,Basis!F:G,2,0)</f>
        <v>#N/A</v>
      </c>
      <c r="F1799" s="27"/>
      <c r="G1799" s="27"/>
      <c r="H1799" s="27"/>
      <c r="I1799" s="27"/>
      <c r="J1799" s="28">
        <f t="shared" si="35"/>
        <v>0</v>
      </c>
      <c r="K1799" s="28"/>
      <c r="L1799" s="28"/>
      <c r="M1799" s="28"/>
      <c r="N1799" s="28"/>
      <c r="O1799" s="27"/>
    </row>
    <row r="1800" spans="1:15" hidden="1" x14ac:dyDescent="0.25">
      <c r="A1800" s="27"/>
      <c r="B1800" s="27"/>
      <c r="C1800" s="27"/>
      <c r="D1800" s="27"/>
      <c r="E1800" s="27" t="e">
        <f>VLOOKUP(D1800,Basis!F:G,2,0)</f>
        <v>#N/A</v>
      </c>
      <c r="F1800" s="27"/>
      <c r="G1800" s="27"/>
      <c r="H1800" s="27"/>
      <c r="I1800" s="27"/>
      <c r="J1800" s="28">
        <f t="shared" si="35"/>
        <v>0</v>
      </c>
      <c r="K1800" s="28"/>
      <c r="L1800" s="28"/>
      <c r="M1800" s="28"/>
      <c r="N1800" s="28"/>
      <c r="O1800" s="27"/>
    </row>
    <row r="1801" spans="1:15" hidden="1" x14ac:dyDescent="0.25">
      <c r="A1801" s="27"/>
      <c r="B1801" s="27"/>
      <c r="C1801" s="27"/>
      <c r="D1801" s="27"/>
      <c r="E1801" s="27" t="e">
        <f>VLOOKUP(D1801,Basis!F:G,2,0)</f>
        <v>#N/A</v>
      </c>
      <c r="F1801" s="27"/>
      <c r="G1801" s="27"/>
      <c r="H1801" s="27"/>
      <c r="I1801" s="27"/>
      <c r="J1801" s="28">
        <f t="shared" si="35"/>
        <v>0</v>
      </c>
      <c r="K1801" s="28"/>
      <c r="L1801" s="28"/>
      <c r="M1801" s="28"/>
      <c r="N1801" s="28"/>
      <c r="O1801" s="27"/>
    </row>
    <row r="1802" spans="1:15" hidden="1" x14ac:dyDescent="0.25">
      <c r="A1802" s="27"/>
      <c r="B1802" s="27"/>
      <c r="C1802" s="27"/>
      <c r="D1802" s="27"/>
      <c r="E1802" s="27" t="e">
        <f>VLOOKUP(D1802,Basis!F:G,2,0)</f>
        <v>#N/A</v>
      </c>
      <c r="F1802" s="27"/>
      <c r="G1802" s="27"/>
      <c r="H1802" s="27"/>
      <c r="I1802" s="27"/>
      <c r="J1802" s="28">
        <f t="shared" si="35"/>
        <v>0</v>
      </c>
      <c r="K1802" s="28"/>
      <c r="L1802" s="28"/>
      <c r="M1802" s="28"/>
      <c r="N1802" s="28"/>
      <c r="O1802" s="27"/>
    </row>
    <row r="1803" spans="1:15" hidden="1" x14ac:dyDescent="0.25">
      <c r="A1803" s="27"/>
      <c r="B1803" s="27"/>
      <c r="C1803" s="27"/>
      <c r="D1803" s="27"/>
      <c r="E1803" s="27" t="e">
        <f>VLOOKUP(D1803,Basis!F:G,2,0)</f>
        <v>#N/A</v>
      </c>
      <c r="F1803" s="27"/>
      <c r="G1803" s="27"/>
      <c r="H1803" s="27"/>
      <c r="I1803" s="27"/>
      <c r="J1803" s="28">
        <f t="shared" si="35"/>
        <v>0</v>
      </c>
      <c r="K1803" s="28"/>
      <c r="L1803" s="28"/>
      <c r="M1803" s="28"/>
      <c r="N1803" s="28"/>
      <c r="O1803" s="27"/>
    </row>
    <row r="1804" spans="1:15" hidden="1" x14ac:dyDescent="0.25">
      <c r="A1804" s="27"/>
      <c r="B1804" s="27"/>
      <c r="C1804" s="27"/>
      <c r="D1804" s="27"/>
      <c r="E1804" s="27" t="e">
        <f>VLOOKUP(D1804,Basis!F:G,2,0)</f>
        <v>#N/A</v>
      </c>
      <c r="F1804" s="27"/>
      <c r="G1804" s="27"/>
      <c r="H1804" s="27"/>
      <c r="I1804" s="27"/>
      <c r="J1804" s="28">
        <f t="shared" si="35"/>
        <v>0</v>
      </c>
      <c r="K1804" s="28"/>
      <c r="L1804" s="28"/>
      <c r="M1804" s="28"/>
      <c r="N1804" s="28"/>
      <c r="O1804" s="27"/>
    </row>
    <row r="1805" spans="1:15" hidden="1" x14ac:dyDescent="0.25">
      <c r="A1805" s="27"/>
      <c r="B1805" s="27"/>
      <c r="C1805" s="27"/>
      <c r="D1805" s="27"/>
      <c r="E1805" s="27" t="e">
        <f>VLOOKUP(D1805,Basis!F:G,2,0)</f>
        <v>#N/A</v>
      </c>
      <c r="F1805" s="27"/>
      <c r="G1805" s="27"/>
      <c r="H1805" s="27"/>
      <c r="I1805" s="27"/>
      <c r="J1805" s="28">
        <f t="shared" ref="J1805:J1868" si="36">H1805-I1805</f>
        <v>0</v>
      </c>
      <c r="K1805" s="28"/>
      <c r="L1805" s="28"/>
      <c r="M1805" s="28"/>
      <c r="N1805" s="28"/>
      <c r="O1805" s="27"/>
    </row>
    <row r="1806" spans="1:15" hidden="1" x14ac:dyDescent="0.25">
      <c r="A1806" s="27"/>
      <c r="B1806" s="27"/>
      <c r="C1806" s="27"/>
      <c r="D1806" s="27"/>
      <c r="E1806" s="27" t="e">
        <f>VLOOKUP(D1806,Basis!F:G,2,0)</f>
        <v>#N/A</v>
      </c>
      <c r="F1806" s="27"/>
      <c r="G1806" s="27"/>
      <c r="H1806" s="27"/>
      <c r="I1806" s="27"/>
      <c r="J1806" s="28">
        <f t="shared" si="36"/>
        <v>0</v>
      </c>
      <c r="K1806" s="28"/>
      <c r="L1806" s="28"/>
      <c r="M1806" s="28"/>
      <c r="N1806" s="28"/>
      <c r="O1806" s="27"/>
    </row>
    <row r="1807" spans="1:15" hidden="1" x14ac:dyDescent="0.25">
      <c r="A1807" s="27"/>
      <c r="B1807" s="27"/>
      <c r="C1807" s="27"/>
      <c r="D1807" s="27"/>
      <c r="E1807" s="27" t="e">
        <f>VLOOKUP(D1807,Basis!F:G,2,0)</f>
        <v>#N/A</v>
      </c>
      <c r="F1807" s="27"/>
      <c r="G1807" s="27"/>
      <c r="H1807" s="27"/>
      <c r="I1807" s="27"/>
      <c r="J1807" s="28">
        <f t="shared" si="36"/>
        <v>0</v>
      </c>
      <c r="K1807" s="28"/>
      <c r="L1807" s="28"/>
      <c r="M1807" s="28"/>
      <c r="N1807" s="28"/>
      <c r="O1807" s="27"/>
    </row>
    <row r="1808" spans="1:15" hidden="1" x14ac:dyDescent="0.25">
      <c r="A1808" s="27"/>
      <c r="B1808" s="27"/>
      <c r="C1808" s="27"/>
      <c r="D1808" s="27"/>
      <c r="E1808" s="27" t="e">
        <f>VLOOKUP(D1808,Basis!F:G,2,0)</f>
        <v>#N/A</v>
      </c>
      <c r="F1808" s="27"/>
      <c r="G1808" s="27"/>
      <c r="H1808" s="27"/>
      <c r="I1808" s="27"/>
      <c r="J1808" s="28">
        <f t="shared" si="36"/>
        <v>0</v>
      </c>
      <c r="K1808" s="28"/>
      <c r="L1808" s="28"/>
      <c r="M1808" s="28"/>
      <c r="N1808" s="28"/>
      <c r="O1808" s="27"/>
    </row>
    <row r="1809" spans="1:15" hidden="1" x14ac:dyDescent="0.25">
      <c r="A1809" s="27"/>
      <c r="B1809" s="27"/>
      <c r="C1809" s="27"/>
      <c r="D1809" s="27"/>
      <c r="E1809" s="27" t="e">
        <f>VLOOKUP(D1809,Basis!F:G,2,0)</f>
        <v>#N/A</v>
      </c>
      <c r="F1809" s="27"/>
      <c r="G1809" s="27"/>
      <c r="H1809" s="27"/>
      <c r="I1809" s="27"/>
      <c r="J1809" s="28">
        <f t="shared" si="36"/>
        <v>0</v>
      </c>
      <c r="K1809" s="28"/>
      <c r="L1809" s="28"/>
      <c r="M1809" s="28"/>
      <c r="N1809" s="28"/>
      <c r="O1809" s="27"/>
    </row>
    <row r="1810" spans="1:15" hidden="1" x14ac:dyDescent="0.25">
      <c r="A1810" s="27"/>
      <c r="B1810" s="27"/>
      <c r="C1810" s="27"/>
      <c r="D1810" s="27"/>
      <c r="E1810" s="27" t="e">
        <f>VLOOKUP(D1810,Basis!F:G,2,0)</f>
        <v>#N/A</v>
      </c>
      <c r="F1810" s="27"/>
      <c r="G1810" s="27"/>
      <c r="H1810" s="27"/>
      <c r="I1810" s="27"/>
      <c r="J1810" s="28">
        <f t="shared" si="36"/>
        <v>0</v>
      </c>
      <c r="K1810" s="28"/>
      <c r="L1810" s="28"/>
      <c r="M1810" s="28"/>
      <c r="N1810" s="28"/>
      <c r="O1810" s="27"/>
    </row>
    <row r="1811" spans="1:15" hidden="1" x14ac:dyDescent="0.25">
      <c r="A1811" s="27"/>
      <c r="B1811" s="27"/>
      <c r="C1811" s="27"/>
      <c r="D1811" s="27"/>
      <c r="E1811" s="27" t="e">
        <f>VLOOKUP(D1811,Basis!F:G,2,0)</f>
        <v>#N/A</v>
      </c>
      <c r="F1811" s="27"/>
      <c r="G1811" s="27"/>
      <c r="H1811" s="27"/>
      <c r="I1811" s="27"/>
      <c r="J1811" s="28">
        <f t="shared" si="36"/>
        <v>0</v>
      </c>
      <c r="K1811" s="28"/>
      <c r="L1811" s="28"/>
      <c r="M1811" s="28"/>
      <c r="N1811" s="28"/>
      <c r="O1811" s="27"/>
    </row>
    <row r="1812" spans="1:15" hidden="1" x14ac:dyDescent="0.25">
      <c r="A1812" s="27"/>
      <c r="B1812" s="27"/>
      <c r="C1812" s="27"/>
      <c r="D1812" s="27"/>
      <c r="E1812" s="27" t="e">
        <f>VLOOKUP(D1812,Basis!F:G,2,0)</f>
        <v>#N/A</v>
      </c>
      <c r="F1812" s="27"/>
      <c r="G1812" s="27"/>
      <c r="H1812" s="27"/>
      <c r="I1812" s="27"/>
      <c r="J1812" s="28">
        <f t="shared" si="36"/>
        <v>0</v>
      </c>
      <c r="K1812" s="28"/>
      <c r="L1812" s="28"/>
      <c r="M1812" s="28"/>
      <c r="N1812" s="28"/>
      <c r="O1812" s="27"/>
    </row>
    <row r="1813" spans="1:15" hidden="1" x14ac:dyDescent="0.25">
      <c r="A1813" s="27"/>
      <c r="B1813" s="27"/>
      <c r="C1813" s="27"/>
      <c r="D1813" s="27"/>
      <c r="E1813" s="27" t="e">
        <f>VLOOKUP(D1813,Basis!F:G,2,0)</f>
        <v>#N/A</v>
      </c>
      <c r="F1813" s="27"/>
      <c r="G1813" s="27"/>
      <c r="H1813" s="27"/>
      <c r="I1813" s="27"/>
      <c r="J1813" s="28">
        <f t="shared" si="36"/>
        <v>0</v>
      </c>
      <c r="K1813" s="28"/>
      <c r="L1813" s="28"/>
      <c r="M1813" s="28"/>
      <c r="N1813" s="28"/>
      <c r="O1813" s="27"/>
    </row>
    <row r="1814" spans="1:15" hidden="1" x14ac:dyDescent="0.25">
      <c r="A1814" s="27"/>
      <c r="B1814" s="27"/>
      <c r="C1814" s="27"/>
      <c r="D1814" s="27"/>
      <c r="E1814" s="27" t="e">
        <f>VLOOKUP(D1814,Basis!F:G,2,0)</f>
        <v>#N/A</v>
      </c>
      <c r="F1814" s="27"/>
      <c r="G1814" s="27"/>
      <c r="H1814" s="27"/>
      <c r="I1814" s="27"/>
      <c r="J1814" s="28">
        <f t="shared" si="36"/>
        <v>0</v>
      </c>
      <c r="K1814" s="28"/>
      <c r="L1814" s="28"/>
      <c r="M1814" s="28"/>
      <c r="N1814" s="28"/>
      <c r="O1814" s="27"/>
    </row>
    <row r="1815" spans="1:15" hidden="1" x14ac:dyDescent="0.25">
      <c r="A1815" s="27"/>
      <c r="B1815" s="27"/>
      <c r="C1815" s="27"/>
      <c r="D1815" s="27"/>
      <c r="E1815" s="27" t="e">
        <f>VLOOKUP(D1815,Basis!F:G,2,0)</f>
        <v>#N/A</v>
      </c>
      <c r="F1815" s="27"/>
      <c r="G1815" s="27"/>
      <c r="H1815" s="27"/>
      <c r="I1815" s="27"/>
      <c r="J1815" s="28">
        <f t="shared" si="36"/>
        <v>0</v>
      </c>
      <c r="K1815" s="28"/>
      <c r="L1815" s="28"/>
      <c r="M1815" s="28"/>
      <c r="N1815" s="28"/>
      <c r="O1815" s="27"/>
    </row>
    <row r="1816" spans="1:15" hidden="1" x14ac:dyDescent="0.25">
      <c r="A1816" s="27"/>
      <c r="B1816" s="27"/>
      <c r="C1816" s="27"/>
      <c r="D1816" s="27"/>
      <c r="E1816" s="27" t="e">
        <f>VLOOKUP(D1816,Basis!F:G,2,0)</f>
        <v>#N/A</v>
      </c>
      <c r="F1816" s="27"/>
      <c r="G1816" s="27"/>
      <c r="H1816" s="27"/>
      <c r="I1816" s="27"/>
      <c r="J1816" s="28">
        <f t="shared" si="36"/>
        <v>0</v>
      </c>
      <c r="K1816" s="28"/>
      <c r="L1816" s="28"/>
      <c r="M1816" s="28"/>
      <c r="N1816" s="28"/>
      <c r="O1816" s="27"/>
    </row>
    <row r="1817" spans="1:15" hidden="1" x14ac:dyDescent="0.25">
      <c r="A1817" s="27"/>
      <c r="B1817" s="27"/>
      <c r="C1817" s="27"/>
      <c r="D1817" s="27"/>
      <c r="E1817" s="27" t="e">
        <f>VLOOKUP(D1817,Basis!F:G,2,0)</f>
        <v>#N/A</v>
      </c>
      <c r="F1817" s="27"/>
      <c r="G1817" s="27"/>
      <c r="H1817" s="27"/>
      <c r="I1817" s="27"/>
      <c r="J1817" s="28">
        <f t="shared" si="36"/>
        <v>0</v>
      </c>
      <c r="K1817" s="28"/>
      <c r="L1817" s="28"/>
      <c r="M1817" s="28"/>
      <c r="N1817" s="28"/>
      <c r="O1817" s="27"/>
    </row>
    <row r="1818" spans="1:15" hidden="1" x14ac:dyDescent="0.25">
      <c r="A1818" s="27"/>
      <c r="B1818" s="27"/>
      <c r="C1818" s="27"/>
      <c r="D1818" s="27"/>
      <c r="E1818" s="27" t="e">
        <f>VLOOKUP(D1818,Basis!F:G,2,0)</f>
        <v>#N/A</v>
      </c>
      <c r="F1818" s="27"/>
      <c r="G1818" s="27"/>
      <c r="H1818" s="27"/>
      <c r="I1818" s="27"/>
      <c r="J1818" s="28">
        <f t="shared" si="36"/>
        <v>0</v>
      </c>
      <c r="K1818" s="28"/>
      <c r="L1818" s="28"/>
      <c r="M1818" s="28"/>
      <c r="N1818" s="28"/>
      <c r="O1818" s="27"/>
    </row>
    <row r="1819" spans="1:15" hidden="1" x14ac:dyDescent="0.25">
      <c r="A1819" s="27"/>
      <c r="B1819" s="27"/>
      <c r="C1819" s="27"/>
      <c r="D1819" s="27"/>
      <c r="E1819" s="27" t="e">
        <f>VLOOKUP(D1819,Basis!F:G,2,0)</f>
        <v>#N/A</v>
      </c>
      <c r="F1819" s="27"/>
      <c r="G1819" s="27"/>
      <c r="H1819" s="27"/>
      <c r="I1819" s="27"/>
      <c r="J1819" s="28">
        <f t="shared" si="36"/>
        <v>0</v>
      </c>
      <c r="K1819" s="28"/>
      <c r="L1819" s="28"/>
      <c r="M1819" s="28"/>
      <c r="N1819" s="28"/>
      <c r="O1819" s="27"/>
    </row>
    <row r="1820" spans="1:15" hidden="1" x14ac:dyDescent="0.25">
      <c r="A1820" s="27"/>
      <c r="B1820" s="27"/>
      <c r="C1820" s="27"/>
      <c r="D1820" s="27"/>
      <c r="E1820" s="27" t="e">
        <f>VLOOKUP(D1820,Basis!F:G,2,0)</f>
        <v>#N/A</v>
      </c>
      <c r="F1820" s="27"/>
      <c r="G1820" s="27"/>
      <c r="H1820" s="27"/>
      <c r="I1820" s="27"/>
      <c r="J1820" s="28">
        <f t="shared" si="36"/>
        <v>0</v>
      </c>
      <c r="K1820" s="28"/>
      <c r="L1820" s="28"/>
      <c r="M1820" s="28"/>
      <c r="N1820" s="28"/>
      <c r="O1820" s="27"/>
    </row>
    <row r="1821" spans="1:15" hidden="1" x14ac:dyDescent="0.25">
      <c r="A1821" s="27"/>
      <c r="B1821" s="27"/>
      <c r="C1821" s="27"/>
      <c r="D1821" s="27"/>
      <c r="E1821" s="27" t="e">
        <f>VLOOKUP(D1821,Basis!F:G,2,0)</f>
        <v>#N/A</v>
      </c>
      <c r="F1821" s="27"/>
      <c r="G1821" s="27"/>
      <c r="H1821" s="27"/>
      <c r="I1821" s="27"/>
      <c r="J1821" s="28">
        <f t="shared" si="36"/>
        <v>0</v>
      </c>
      <c r="K1821" s="28"/>
      <c r="L1821" s="28"/>
      <c r="M1821" s="28"/>
      <c r="N1821" s="28"/>
      <c r="O1821" s="27"/>
    </row>
    <row r="1822" spans="1:15" hidden="1" x14ac:dyDescent="0.25">
      <c r="A1822" s="27"/>
      <c r="B1822" s="27"/>
      <c r="C1822" s="27"/>
      <c r="D1822" s="27"/>
      <c r="E1822" s="27" t="e">
        <f>VLOOKUP(D1822,Basis!F:G,2,0)</f>
        <v>#N/A</v>
      </c>
      <c r="F1822" s="27"/>
      <c r="G1822" s="27"/>
      <c r="H1822" s="27"/>
      <c r="I1822" s="27"/>
      <c r="J1822" s="28">
        <f t="shared" si="36"/>
        <v>0</v>
      </c>
      <c r="K1822" s="28"/>
      <c r="L1822" s="28"/>
      <c r="M1822" s="28"/>
      <c r="N1822" s="28"/>
      <c r="O1822" s="27"/>
    </row>
    <row r="1823" spans="1:15" hidden="1" x14ac:dyDescent="0.25">
      <c r="A1823" s="27"/>
      <c r="B1823" s="27"/>
      <c r="C1823" s="27"/>
      <c r="D1823" s="27"/>
      <c r="E1823" s="27" t="e">
        <f>VLOOKUP(D1823,Basis!F:G,2,0)</f>
        <v>#N/A</v>
      </c>
      <c r="F1823" s="27"/>
      <c r="G1823" s="27"/>
      <c r="H1823" s="27"/>
      <c r="I1823" s="27"/>
      <c r="J1823" s="28">
        <f t="shared" si="36"/>
        <v>0</v>
      </c>
      <c r="K1823" s="28"/>
      <c r="L1823" s="28"/>
      <c r="M1823" s="28"/>
      <c r="N1823" s="28"/>
      <c r="O1823" s="27"/>
    </row>
    <row r="1824" spans="1:15" hidden="1" x14ac:dyDescent="0.25">
      <c r="A1824" s="27"/>
      <c r="B1824" s="27"/>
      <c r="C1824" s="27"/>
      <c r="D1824" s="27"/>
      <c r="E1824" s="27" t="e">
        <f>VLOOKUP(D1824,Basis!F:G,2,0)</f>
        <v>#N/A</v>
      </c>
      <c r="F1824" s="27"/>
      <c r="G1824" s="27"/>
      <c r="H1824" s="27"/>
      <c r="I1824" s="27"/>
      <c r="J1824" s="28">
        <f t="shared" si="36"/>
        <v>0</v>
      </c>
      <c r="K1824" s="28"/>
      <c r="L1824" s="28"/>
      <c r="M1824" s="28"/>
      <c r="N1824" s="28"/>
      <c r="O1824" s="27"/>
    </row>
    <row r="1825" spans="1:15" hidden="1" x14ac:dyDescent="0.25">
      <c r="A1825" s="27"/>
      <c r="B1825" s="27"/>
      <c r="C1825" s="27"/>
      <c r="D1825" s="27"/>
      <c r="E1825" s="27" t="e">
        <f>VLOOKUP(D1825,Basis!F:G,2,0)</f>
        <v>#N/A</v>
      </c>
      <c r="F1825" s="27"/>
      <c r="G1825" s="27"/>
      <c r="H1825" s="27"/>
      <c r="I1825" s="27"/>
      <c r="J1825" s="28">
        <f t="shared" si="36"/>
        <v>0</v>
      </c>
      <c r="K1825" s="28"/>
      <c r="L1825" s="28"/>
      <c r="M1825" s="28"/>
      <c r="N1825" s="28"/>
      <c r="O1825" s="27"/>
    </row>
    <row r="1826" spans="1:15" hidden="1" x14ac:dyDescent="0.25">
      <c r="A1826" s="27"/>
      <c r="B1826" s="27"/>
      <c r="C1826" s="27"/>
      <c r="D1826" s="27"/>
      <c r="E1826" s="27" t="e">
        <f>VLOOKUP(D1826,Basis!F:G,2,0)</f>
        <v>#N/A</v>
      </c>
      <c r="F1826" s="27"/>
      <c r="G1826" s="27"/>
      <c r="H1826" s="27"/>
      <c r="I1826" s="27"/>
      <c r="J1826" s="28">
        <f t="shared" si="36"/>
        <v>0</v>
      </c>
      <c r="K1826" s="28"/>
      <c r="L1826" s="28"/>
      <c r="M1826" s="28"/>
      <c r="N1826" s="28"/>
      <c r="O1826" s="27"/>
    </row>
    <row r="1827" spans="1:15" hidden="1" x14ac:dyDescent="0.25">
      <c r="A1827" s="27"/>
      <c r="B1827" s="27"/>
      <c r="C1827" s="27"/>
      <c r="D1827" s="27"/>
      <c r="E1827" s="27" t="e">
        <f>VLOOKUP(D1827,Basis!F:G,2,0)</f>
        <v>#N/A</v>
      </c>
      <c r="F1827" s="27"/>
      <c r="G1827" s="27"/>
      <c r="H1827" s="27"/>
      <c r="I1827" s="27"/>
      <c r="J1827" s="28">
        <f t="shared" si="36"/>
        <v>0</v>
      </c>
      <c r="K1827" s="28"/>
      <c r="L1827" s="28"/>
      <c r="M1827" s="28"/>
      <c r="N1827" s="28"/>
      <c r="O1827" s="27"/>
    </row>
    <row r="1828" spans="1:15" hidden="1" x14ac:dyDescent="0.25">
      <c r="A1828" s="27"/>
      <c r="B1828" s="27"/>
      <c r="C1828" s="27"/>
      <c r="D1828" s="27"/>
      <c r="E1828" s="27" t="e">
        <f>VLOOKUP(D1828,Basis!F:G,2,0)</f>
        <v>#N/A</v>
      </c>
      <c r="F1828" s="27"/>
      <c r="G1828" s="27"/>
      <c r="H1828" s="27"/>
      <c r="I1828" s="27"/>
      <c r="J1828" s="28">
        <f t="shared" si="36"/>
        <v>0</v>
      </c>
      <c r="K1828" s="28"/>
      <c r="L1828" s="28"/>
      <c r="M1828" s="28"/>
      <c r="N1828" s="28"/>
      <c r="O1828" s="27"/>
    </row>
    <row r="1829" spans="1:15" hidden="1" x14ac:dyDescent="0.25">
      <c r="A1829" s="27"/>
      <c r="B1829" s="27"/>
      <c r="C1829" s="27"/>
      <c r="D1829" s="27"/>
      <c r="E1829" s="27" t="e">
        <f>VLOOKUP(D1829,Basis!F:G,2,0)</f>
        <v>#N/A</v>
      </c>
      <c r="F1829" s="27"/>
      <c r="G1829" s="27"/>
      <c r="H1829" s="27"/>
      <c r="I1829" s="27"/>
      <c r="J1829" s="28">
        <f t="shared" si="36"/>
        <v>0</v>
      </c>
      <c r="K1829" s="28"/>
      <c r="L1829" s="28"/>
      <c r="M1829" s="28"/>
      <c r="N1829" s="28"/>
      <c r="O1829" s="27"/>
    </row>
    <row r="1830" spans="1:15" hidden="1" x14ac:dyDescent="0.25">
      <c r="A1830" s="27"/>
      <c r="B1830" s="27"/>
      <c r="C1830" s="27"/>
      <c r="D1830" s="27"/>
      <c r="E1830" s="27" t="e">
        <f>VLOOKUP(D1830,Basis!F:G,2,0)</f>
        <v>#N/A</v>
      </c>
      <c r="F1830" s="27"/>
      <c r="G1830" s="27"/>
      <c r="H1830" s="27"/>
      <c r="I1830" s="27"/>
      <c r="J1830" s="28">
        <f t="shared" si="36"/>
        <v>0</v>
      </c>
      <c r="K1830" s="28"/>
      <c r="L1830" s="28"/>
      <c r="M1830" s="28"/>
      <c r="N1830" s="28"/>
      <c r="O1830" s="27"/>
    </row>
    <row r="1831" spans="1:15" hidden="1" x14ac:dyDescent="0.25">
      <c r="A1831" s="27"/>
      <c r="B1831" s="27"/>
      <c r="C1831" s="27"/>
      <c r="D1831" s="27"/>
      <c r="E1831" s="27" t="e">
        <f>VLOOKUP(D1831,Basis!F:G,2,0)</f>
        <v>#N/A</v>
      </c>
      <c r="F1831" s="27"/>
      <c r="G1831" s="27"/>
      <c r="H1831" s="27"/>
      <c r="I1831" s="27"/>
      <c r="J1831" s="28">
        <f t="shared" si="36"/>
        <v>0</v>
      </c>
      <c r="K1831" s="28"/>
      <c r="L1831" s="28"/>
      <c r="M1831" s="28"/>
      <c r="N1831" s="28"/>
      <c r="O1831" s="27"/>
    </row>
    <row r="1832" spans="1:15" hidden="1" x14ac:dyDescent="0.25">
      <c r="A1832" s="27"/>
      <c r="B1832" s="27"/>
      <c r="C1832" s="27"/>
      <c r="D1832" s="27"/>
      <c r="E1832" s="27" t="e">
        <f>VLOOKUP(D1832,Basis!F:G,2,0)</f>
        <v>#N/A</v>
      </c>
      <c r="F1832" s="27"/>
      <c r="G1832" s="27"/>
      <c r="H1832" s="27"/>
      <c r="I1832" s="27"/>
      <c r="J1832" s="28">
        <f t="shared" si="36"/>
        <v>0</v>
      </c>
      <c r="K1832" s="28"/>
      <c r="L1832" s="28"/>
      <c r="M1832" s="28"/>
      <c r="N1832" s="28"/>
      <c r="O1832" s="27"/>
    </row>
    <row r="1833" spans="1:15" hidden="1" x14ac:dyDescent="0.25">
      <c r="A1833" s="27"/>
      <c r="B1833" s="27"/>
      <c r="C1833" s="27"/>
      <c r="D1833" s="27"/>
      <c r="E1833" s="27" t="e">
        <f>VLOOKUP(D1833,Basis!F:G,2,0)</f>
        <v>#N/A</v>
      </c>
      <c r="F1833" s="27"/>
      <c r="G1833" s="27"/>
      <c r="H1833" s="27"/>
      <c r="I1833" s="27"/>
      <c r="J1833" s="28">
        <f t="shared" si="36"/>
        <v>0</v>
      </c>
      <c r="K1833" s="28"/>
      <c r="L1833" s="28"/>
      <c r="M1833" s="28"/>
      <c r="N1833" s="28"/>
      <c r="O1833" s="27"/>
    </row>
    <row r="1834" spans="1:15" hidden="1" x14ac:dyDescent="0.25">
      <c r="A1834" s="27"/>
      <c r="B1834" s="27"/>
      <c r="C1834" s="27"/>
      <c r="D1834" s="27"/>
      <c r="E1834" s="27" t="e">
        <f>VLOOKUP(D1834,Basis!F:G,2,0)</f>
        <v>#N/A</v>
      </c>
      <c r="F1834" s="27"/>
      <c r="G1834" s="27"/>
      <c r="H1834" s="27"/>
      <c r="I1834" s="27"/>
      <c r="J1834" s="28">
        <f t="shared" si="36"/>
        <v>0</v>
      </c>
      <c r="K1834" s="28"/>
      <c r="L1834" s="28"/>
      <c r="M1834" s="28"/>
      <c r="N1834" s="28"/>
      <c r="O1834" s="27"/>
    </row>
    <row r="1835" spans="1:15" hidden="1" x14ac:dyDescent="0.25">
      <c r="A1835" s="27"/>
      <c r="B1835" s="27"/>
      <c r="C1835" s="27"/>
      <c r="D1835" s="27"/>
      <c r="E1835" s="27" t="e">
        <f>VLOOKUP(D1835,Basis!F:G,2,0)</f>
        <v>#N/A</v>
      </c>
      <c r="F1835" s="27"/>
      <c r="G1835" s="27"/>
      <c r="H1835" s="27"/>
      <c r="I1835" s="27"/>
      <c r="J1835" s="28">
        <f t="shared" si="36"/>
        <v>0</v>
      </c>
      <c r="K1835" s="28"/>
      <c r="L1835" s="28"/>
      <c r="M1835" s="28"/>
      <c r="N1835" s="28"/>
      <c r="O1835" s="27"/>
    </row>
    <row r="1836" spans="1:15" hidden="1" x14ac:dyDescent="0.25">
      <c r="A1836" s="27"/>
      <c r="B1836" s="27"/>
      <c r="C1836" s="27"/>
      <c r="D1836" s="27"/>
      <c r="E1836" s="27" t="e">
        <f>VLOOKUP(D1836,Basis!F:G,2,0)</f>
        <v>#N/A</v>
      </c>
      <c r="F1836" s="27"/>
      <c r="G1836" s="27"/>
      <c r="H1836" s="27"/>
      <c r="I1836" s="27"/>
      <c r="J1836" s="28">
        <f t="shared" si="36"/>
        <v>0</v>
      </c>
      <c r="K1836" s="28"/>
      <c r="L1836" s="28"/>
      <c r="M1836" s="28"/>
      <c r="N1836" s="28"/>
      <c r="O1836" s="27"/>
    </row>
    <row r="1837" spans="1:15" hidden="1" x14ac:dyDescent="0.25">
      <c r="A1837" s="27"/>
      <c r="B1837" s="27"/>
      <c r="C1837" s="27"/>
      <c r="D1837" s="27"/>
      <c r="E1837" s="27" t="e">
        <f>VLOOKUP(D1837,Basis!F:G,2,0)</f>
        <v>#N/A</v>
      </c>
      <c r="F1837" s="27"/>
      <c r="G1837" s="27"/>
      <c r="H1837" s="27"/>
      <c r="I1837" s="27"/>
      <c r="J1837" s="28">
        <f t="shared" si="36"/>
        <v>0</v>
      </c>
      <c r="K1837" s="28"/>
      <c r="L1837" s="28"/>
      <c r="M1837" s="28"/>
      <c r="N1837" s="28"/>
      <c r="O1837" s="27"/>
    </row>
    <row r="1838" spans="1:15" hidden="1" x14ac:dyDescent="0.25">
      <c r="A1838" s="27"/>
      <c r="B1838" s="27"/>
      <c r="C1838" s="27"/>
      <c r="D1838" s="27"/>
      <c r="E1838" s="27" t="e">
        <f>VLOOKUP(D1838,Basis!F:G,2,0)</f>
        <v>#N/A</v>
      </c>
      <c r="F1838" s="27"/>
      <c r="G1838" s="27"/>
      <c r="H1838" s="27"/>
      <c r="I1838" s="27"/>
      <c r="J1838" s="28">
        <f t="shared" si="36"/>
        <v>0</v>
      </c>
      <c r="K1838" s="28"/>
      <c r="L1838" s="28"/>
      <c r="M1838" s="28"/>
      <c r="N1838" s="28"/>
      <c r="O1838" s="27"/>
    </row>
    <row r="1839" spans="1:15" hidden="1" x14ac:dyDescent="0.25">
      <c r="A1839" s="27"/>
      <c r="B1839" s="27"/>
      <c r="C1839" s="27"/>
      <c r="D1839" s="27"/>
      <c r="E1839" s="27" t="e">
        <f>VLOOKUP(D1839,Basis!F:G,2,0)</f>
        <v>#N/A</v>
      </c>
      <c r="F1839" s="27"/>
      <c r="G1839" s="27"/>
      <c r="H1839" s="27"/>
      <c r="I1839" s="27"/>
      <c r="J1839" s="28">
        <f t="shared" si="36"/>
        <v>0</v>
      </c>
      <c r="K1839" s="28"/>
      <c r="L1839" s="28"/>
      <c r="M1839" s="28"/>
      <c r="N1839" s="28"/>
      <c r="O1839" s="27"/>
    </row>
    <row r="1840" spans="1:15" hidden="1" x14ac:dyDescent="0.25">
      <c r="A1840" s="27"/>
      <c r="B1840" s="27"/>
      <c r="C1840" s="27"/>
      <c r="D1840" s="27"/>
      <c r="E1840" s="27" t="e">
        <f>VLOOKUP(D1840,Basis!F:G,2,0)</f>
        <v>#N/A</v>
      </c>
      <c r="F1840" s="27"/>
      <c r="G1840" s="27"/>
      <c r="H1840" s="27"/>
      <c r="I1840" s="27"/>
      <c r="J1840" s="28">
        <f t="shared" si="36"/>
        <v>0</v>
      </c>
      <c r="K1840" s="28"/>
      <c r="L1840" s="28"/>
      <c r="M1840" s="28"/>
      <c r="N1840" s="28"/>
      <c r="O1840" s="27"/>
    </row>
    <row r="1841" spans="1:15" hidden="1" x14ac:dyDescent="0.25">
      <c r="A1841" s="27"/>
      <c r="B1841" s="27"/>
      <c r="C1841" s="27"/>
      <c r="D1841" s="27"/>
      <c r="E1841" s="27" t="e">
        <f>VLOOKUP(D1841,Basis!F:G,2,0)</f>
        <v>#N/A</v>
      </c>
      <c r="F1841" s="27"/>
      <c r="G1841" s="27"/>
      <c r="H1841" s="27"/>
      <c r="I1841" s="27"/>
      <c r="J1841" s="28">
        <f t="shared" si="36"/>
        <v>0</v>
      </c>
      <c r="K1841" s="28"/>
      <c r="L1841" s="28"/>
      <c r="M1841" s="28"/>
      <c r="N1841" s="28"/>
      <c r="O1841" s="27"/>
    </row>
    <row r="1842" spans="1:15" hidden="1" x14ac:dyDescent="0.25">
      <c r="A1842" s="27"/>
      <c r="B1842" s="27"/>
      <c r="C1842" s="27"/>
      <c r="D1842" s="27"/>
      <c r="E1842" s="27" t="e">
        <f>VLOOKUP(D1842,Basis!F:G,2,0)</f>
        <v>#N/A</v>
      </c>
      <c r="F1842" s="27"/>
      <c r="G1842" s="27"/>
      <c r="H1842" s="27"/>
      <c r="I1842" s="27"/>
      <c r="J1842" s="28">
        <f t="shared" si="36"/>
        <v>0</v>
      </c>
      <c r="K1842" s="28"/>
      <c r="L1842" s="28"/>
      <c r="M1842" s="28"/>
      <c r="N1842" s="28"/>
      <c r="O1842" s="27"/>
    </row>
    <row r="1843" spans="1:15" hidden="1" x14ac:dyDescent="0.25">
      <c r="A1843" s="27"/>
      <c r="B1843" s="27"/>
      <c r="C1843" s="27"/>
      <c r="D1843" s="27"/>
      <c r="E1843" s="27" t="e">
        <f>VLOOKUP(D1843,Basis!F:G,2,0)</f>
        <v>#N/A</v>
      </c>
      <c r="F1843" s="27"/>
      <c r="G1843" s="27"/>
      <c r="H1843" s="27"/>
      <c r="I1843" s="27"/>
      <c r="J1843" s="28">
        <f t="shared" si="36"/>
        <v>0</v>
      </c>
      <c r="K1843" s="28"/>
      <c r="L1843" s="28"/>
      <c r="M1843" s="28"/>
      <c r="N1843" s="28"/>
      <c r="O1843" s="27"/>
    </row>
    <row r="1844" spans="1:15" hidden="1" x14ac:dyDescent="0.25">
      <c r="A1844" s="27"/>
      <c r="B1844" s="27"/>
      <c r="C1844" s="27"/>
      <c r="D1844" s="27"/>
      <c r="E1844" s="27" t="e">
        <f>VLOOKUP(D1844,Basis!F:G,2,0)</f>
        <v>#N/A</v>
      </c>
      <c r="F1844" s="27"/>
      <c r="G1844" s="27"/>
      <c r="H1844" s="27"/>
      <c r="I1844" s="27"/>
      <c r="J1844" s="28">
        <f t="shared" si="36"/>
        <v>0</v>
      </c>
      <c r="K1844" s="28"/>
      <c r="L1844" s="28"/>
      <c r="M1844" s="28"/>
      <c r="N1844" s="28"/>
      <c r="O1844" s="27"/>
    </row>
    <row r="1845" spans="1:15" hidden="1" x14ac:dyDescent="0.25">
      <c r="A1845" s="27"/>
      <c r="B1845" s="27"/>
      <c r="C1845" s="27"/>
      <c r="D1845" s="27"/>
      <c r="E1845" s="27" t="e">
        <f>VLOOKUP(D1845,Basis!F:G,2,0)</f>
        <v>#N/A</v>
      </c>
      <c r="F1845" s="27"/>
      <c r="G1845" s="27"/>
      <c r="H1845" s="27"/>
      <c r="I1845" s="27"/>
      <c r="J1845" s="28">
        <f t="shared" si="36"/>
        <v>0</v>
      </c>
      <c r="K1845" s="28"/>
      <c r="L1845" s="28"/>
      <c r="M1845" s="28"/>
      <c r="N1845" s="28"/>
      <c r="O1845" s="27"/>
    </row>
    <row r="1846" spans="1:15" hidden="1" x14ac:dyDescent="0.25">
      <c r="A1846" s="27"/>
      <c r="B1846" s="27"/>
      <c r="C1846" s="27"/>
      <c r="D1846" s="27"/>
      <c r="E1846" s="27" t="e">
        <f>VLOOKUP(D1846,Basis!F:G,2,0)</f>
        <v>#N/A</v>
      </c>
      <c r="F1846" s="27"/>
      <c r="G1846" s="27"/>
      <c r="H1846" s="27"/>
      <c r="I1846" s="27"/>
      <c r="J1846" s="28">
        <f t="shared" si="36"/>
        <v>0</v>
      </c>
      <c r="K1846" s="28"/>
      <c r="L1846" s="28"/>
      <c r="M1846" s="28"/>
      <c r="N1846" s="28"/>
      <c r="O1846" s="27"/>
    </row>
    <row r="1847" spans="1:15" hidden="1" x14ac:dyDescent="0.25">
      <c r="A1847" s="27"/>
      <c r="B1847" s="27"/>
      <c r="C1847" s="27"/>
      <c r="D1847" s="27"/>
      <c r="E1847" s="27" t="e">
        <f>VLOOKUP(D1847,Basis!F:G,2,0)</f>
        <v>#N/A</v>
      </c>
      <c r="F1847" s="27"/>
      <c r="G1847" s="27"/>
      <c r="H1847" s="27"/>
      <c r="I1847" s="27"/>
      <c r="J1847" s="28">
        <f t="shared" si="36"/>
        <v>0</v>
      </c>
      <c r="K1847" s="28"/>
      <c r="L1847" s="28"/>
      <c r="M1847" s="28"/>
      <c r="N1847" s="28"/>
      <c r="O1847" s="27"/>
    </row>
    <row r="1848" spans="1:15" hidden="1" x14ac:dyDescent="0.25">
      <c r="A1848" s="27"/>
      <c r="B1848" s="27"/>
      <c r="C1848" s="27"/>
      <c r="D1848" s="27"/>
      <c r="E1848" s="27" t="e">
        <f>VLOOKUP(D1848,Basis!F:G,2,0)</f>
        <v>#N/A</v>
      </c>
      <c r="F1848" s="27"/>
      <c r="G1848" s="27"/>
      <c r="H1848" s="27"/>
      <c r="I1848" s="27"/>
      <c r="J1848" s="28">
        <f t="shared" si="36"/>
        <v>0</v>
      </c>
      <c r="K1848" s="28"/>
      <c r="L1848" s="28"/>
      <c r="M1848" s="28"/>
      <c r="N1848" s="28"/>
      <c r="O1848" s="27"/>
    </row>
    <row r="1849" spans="1:15" hidden="1" x14ac:dyDescent="0.25">
      <c r="A1849" s="27"/>
      <c r="B1849" s="27"/>
      <c r="C1849" s="27"/>
      <c r="D1849" s="27"/>
      <c r="E1849" s="27" t="e">
        <f>VLOOKUP(D1849,Basis!F:G,2,0)</f>
        <v>#N/A</v>
      </c>
      <c r="F1849" s="27"/>
      <c r="G1849" s="27"/>
      <c r="H1849" s="27"/>
      <c r="I1849" s="27"/>
      <c r="J1849" s="28">
        <f t="shared" si="36"/>
        <v>0</v>
      </c>
      <c r="K1849" s="28"/>
      <c r="L1849" s="28"/>
      <c r="M1849" s="28"/>
      <c r="N1849" s="28"/>
      <c r="O1849" s="27"/>
    </row>
    <row r="1850" spans="1:15" hidden="1" x14ac:dyDescent="0.25">
      <c r="A1850" s="27"/>
      <c r="B1850" s="27"/>
      <c r="C1850" s="27"/>
      <c r="D1850" s="27"/>
      <c r="E1850" s="27" t="e">
        <f>VLOOKUP(D1850,Basis!F:G,2,0)</f>
        <v>#N/A</v>
      </c>
      <c r="F1850" s="27"/>
      <c r="G1850" s="27"/>
      <c r="H1850" s="27"/>
      <c r="I1850" s="27"/>
      <c r="J1850" s="28">
        <f t="shared" si="36"/>
        <v>0</v>
      </c>
      <c r="K1850" s="28"/>
      <c r="L1850" s="28"/>
      <c r="M1850" s="28"/>
      <c r="N1850" s="28"/>
      <c r="O1850" s="27"/>
    </row>
    <row r="1851" spans="1:15" hidden="1" x14ac:dyDescent="0.25">
      <c r="A1851" s="27"/>
      <c r="B1851" s="27"/>
      <c r="C1851" s="27"/>
      <c r="D1851" s="27"/>
      <c r="E1851" s="27" t="e">
        <f>VLOOKUP(D1851,Basis!F:G,2,0)</f>
        <v>#N/A</v>
      </c>
      <c r="F1851" s="27"/>
      <c r="G1851" s="27"/>
      <c r="H1851" s="27"/>
      <c r="I1851" s="27"/>
      <c r="J1851" s="28">
        <f t="shared" si="36"/>
        <v>0</v>
      </c>
      <c r="K1851" s="28"/>
      <c r="L1851" s="28"/>
      <c r="M1851" s="28"/>
      <c r="N1851" s="28"/>
      <c r="O1851" s="27"/>
    </row>
    <row r="1852" spans="1:15" hidden="1" x14ac:dyDescent="0.25">
      <c r="A1852" s="27"/>
      <c r="B1852" s="27"/>
      <c r="C1852" s="27"/>
      <c r="D1852" s="27"/>
      <c r="E1852" s="27" t="e">
        <f>VLOOKUP(D1852,Basis!F:G,2,0)</f>
        <v>#N/A</v>
      </c>
      <c r="F1852" s="27"/>
      <c r="G1852" s="27"/>
      <c r="H1852" s="27"/>
      <c r="I1852" s="27"/>
      <c r="J1852" s="28">
        <f t="shared" si="36"/>
        <v>0</v>
      </c>
      <c r="K1852" s="28"/>
      <c r="L1852" s="28"/>
      <c r="M1852" s="28"/>
      <c r="N1852" s="28"/>
      <c r="O1852" s="27"/>
    </row>
    <row r="1853" spans="1:15" hidden="1" x14ac:dyDescent="0.25">
      <c r="A1853" s="27"/>
      <c r="B1853" s="27"/>
      <c r="C1853" s="27"/>
      <c r="D1853" s="27"/>
      <c r="E1853" s="27" t="e">
        <f>VLOOKUP(D1853,Basis!F:G,2,0)</f>
        <v>#N/A</v>
      </c>
      <c r="F1853" s="27"/>
      <c r="G1853" s="27"/>
      <c r="H1853" s="27"/>
      <c r="I1853" s="27"/>
      <c r="J1853" s="28">
        <f t="shared" si="36"/>
        <v>0</v>
      </c>
      <c r="K1853" s="28"/>
      <c r="L1853" s="28"/>
      <c r="M1853" s="28"/>
      <c r="N1853" s="28"/>
      <c r="O1853" s="27"/>
    </row>
    <row r="1854" spans="1:15" hidden="1" x14ac:dyDescent="0.25">
      <c r="A1854" s="27"/>
      <c r="B1854" s="27"/>
      <c r="C1854" s="27"/>
      <c r="D1854" s="27"/>
      <c r="E1854" s="27" t="e">
        <f>VLOOKUP(D1854,Basis!F:G,2,0)</f>
        <v>#N/A</v>
      </c>
      <c r="F1854" s="27"/>
      <c r="G1854" s="27"/>
      <c r="H1854" s="27"/>
      <c r="I1854" s="27"/>
      <c r="J1854" s="28">
        <f t="shared" si="36"/>
        <v>0</v>
      </c>
      <c r="K1854" s="28"/>
      <c r="L1854" s="28"/>
      <c r="M1854" s="28"/>
      <c r="N1854" s="28"/>
      <c r="O1854" s="27"/>
    </row>
    <row r="1855" spans="1:15" hidden="1" x14ac:dyDescent="0.25">
      <c r="A1855" s="27"/>
      <c r="B1855" s="27"/>
      <c r="C1855" s="27"/>
      <c r="D1855" s="27"/>
      <c r="E1855" s="27" t="e">
        <f>VLOOKUP(D1855,Basis!F:G,2,0)</f>
        <v>#N/A</v>
      </c>
      <c r="F1855" s="27"/>
      <c r="G1855" s="27"/>
      <c r="H1855" s="27"/>
      <c r="I1855" s="27"/>
      <c r="J1855" s="28">
        <f t="shared" si="36"/>
        <v>0</v>
      </c>
      <c r="K1855" s="28"/>
      <c r="L1855" s="28"/>
      <c r="M1855" s="28"/>
      <c r="N1855" s="28"/>
      <c r="O1855" s="27"/>
    </row>
    <row r="1856" spans="1:15" hidden="1" x14ac:dyDescent="0.25">
      <c r="A1856" s="27"/>
      <c r="B1856" s="27"/>
      <c r="C1856" s="27"/>
      <c r="D1856" s="27"/>
      <c r="E1856" s="27" t="e">
        <f>VLOOKUP(D1856,Basis!F:G,2,0)</f>
        <v>#N/A</v>
      </c>
      <c r="F1856" s="27"/>
      <c r="G1856" s="27"/>
      <c r="H1856" s="27"/>
      <c r="I1856" s="27"/>
      <c r="J1856" s="28">
        <f t="shared" si="36"/>
        <v>0</v>
      </c>
      <c r="K1856" s="28"/>
      <c r="L1856" s="28"/>
      <c r="M1856" s="28"/>
      <c r="N1856" s="28"/>
      <c r="O1856" s="27"/>
    </row>
    <row r="1857" spans="1:15" hidden="1" x14ac:dyDescent="0.25">
      <c r="A1857" s="27"/>
      <c r="B1857" s="27"/>
      <c r="C1857" s="27"/>
      <c r="D1857" s="27"/>
      <c r="E1857" s="27" t="e">
        <f>VLOOKUP(D1857,Basis!F:G,2,0)</f>
        <v>#N/A</v>
      </c>
      <c r="F1857" s="27"/>
      <c r="G1857" s="27"/>
      <c r="H1857" s="27"/>
      <c r="I1857" s="27"/>
      <c r="J1857" s="28">
        <f t="shared" si="36"/>
        <v>0</v>
      </c>
      <c r="K1857" s="28"/>
      <c r="L1857" s="28"/>
      <c r="M1857" s="28"/>
      <c r="N1857" s="28"/>
      <c r="O1857" s="27"/>
    </row>
    <row r="1858" spans="1:15" hidden="1" x14ac:dyDescent="0.25">
      <c r="A1858" s="27"/>
      <c r="B1858" s="27"/>
      <c r="C1858" s="27"/>
      <c r="D1858" s="27"/>
      <c r="E1858" s="27" t="e">
        <f>VLOOKUP(D1858,Basis!F:G,2,0)</f>
        <v>#N/A</v>
      </c>
      <c r="F1858" s="27"/>
      <c r="G1858" s="27"/>
      <c r="H1858" s="27"/>
      <c r="I1858" s="27"/>
      <c r="J1858" s="28">
        <f t="shared" si="36"/>
        <v>0</v>
      </c>
      <c r="K1858" s="28"/>
      <c r="L1858" s="28"/>
      <c r="M1858" s="28"/>
      <c r="N1858" s="28"/>
      <c r="O1858" s="27"/>
    </row>
    <row r="1859" spans="1:15" hidden="1" x14ac:dyDescent="0.25">
      <c r="A1859" s="27"/>
      <c r="B1859" s="27"/>
      <c r="C1859" s="27"/>
      <c r="D1859" s="27"/>
      <c r="E1859" s="27" t="e">
        <f>VLOOKUP(D1859,Basis!F:G,2,0)</f>
        <v>#N/A</v>
      </c>
      <c r="F1859" s="27"/>
      <c r="G1859" s="27"/>
      <c r="H1859" s="27"/>
      <c r="I1859" s="27"/>
      <c r="J1859" s="28">
        <f t="shared" si="36"/>
        <v>0</v>
      </c>
      <c r="K1859" s="28"/>
      <c r="L1859" s="28"/>
      <c r="M1859" s="28"/>
      <c r="N1859" s="28"/>
      <c r="O1859" s="27"/>
    </row>
    <row r="1860" spans="1:15" hidden="1" x14ac:dyDescent="0.25">
      <c r="A1860" s="27"/>
      <c r="B1860" s="27"/>
      <c r="C1860" s="27"/>
      <c r="D1860" s="27"/>
      <c r="E1860" s="27" t="e">
        <f>VLOOKUP(D1860,Basis!F:G,2,0)</f>
        <v>#N/A</v>
      </c>
      <c r="F1860" s="27"/>
      <c r="G1860" s="27"/>
      <c r="H1860" s="27"/>
      <c r="I1860" s="27"/>
      <c r="J1860" s="28">
        <f t="shared" si="36"/>
        <v>0</v>
      </c>
      <c r="K1860" s="28"/>
      <c r="L1860" s="28"/>
      <c r="M1860" s="28"/>
      <c r="N1860" s="28"/>
      <c r="O1860" s="27"/>
    </row>
    <row r="1861" spans="1:15" hidden="1" x14ac:dyDescent="0.25">
      <c r="A1861" s="27"/>
      <c r="B1861" s="27"/>
      <c r="C1861" s="27"/>
      <c r="D1861" s="27"/>
      <c r="E1861" s="27" t="e">
        <f>VLOOKUP(D1861,Basis!F:G,2,0)</f>
        <v>#N/A</v>
      </c>
      <c r="F1861" s="27"/>
      <c r="G1861" s="27"/>
      <c r="H1861" s="27"/>
      <c r="I1861" s="27"/>
      <c r="J1861" s="28">
        <f t="shared" si="36"/>
        <v>0</v>
      </c>
      <c r="K1861" s="28"/>
      <c r="L1861" s="28"/>
      <c r="M1861" s="28"/>
      <c r="N1861" s="28"/>
      <c r="O1861" s="27"/>
    </row>
    <row r="1862" spans="1:15" hidden="1" x14ac:dyDescent="0.25">
      <c r="A1862" s="27"/>
      <c r="B1862" s="27"/>
      <c r="C1862" s="27"/>
      <c r="D1862" s="27"/>
      <c r="E1862" s="27" t="e">
        <f>VLOOKUP(D1862,Basis!F:G,2,0)</f>
        <v>#N/A</v>
      </c>
      <c r="F1862" s="27"/>
      <c r="G1862" s="27"/>
      <c r="H1862" s="27"/>
      <c r="I1862" s="27"/>
      <c r="J1862" s="28">
        <f t="shared" si="36"/>
        <v>0</v>
      </c>
      <c r="K1862" s="28"/>
      <c r="L1862" s="28"/>
      <c r="M1862" s="28"/>
      <c r="N1862" s="28"/>
      <c r="O1862" s="27"/>
    </row>
    <row r="1863" spans="1:15" hidden="1" x14ac:dyDescent="0.25">
      <c r="A1863" s="27"/>
      <c r="B1863" s="27"/>
      <c r="C1863" s="27"/>
      <c r="D1863" s="27"/>
      <c r="E1863" s="27" t="e">
        <f>VLOOKUP(D1863,Basis!F:G,2,0)</f>
        <v>#N/A</v>
      </c>
      <c r="F1863" s="27"/>
      <c r="G1863" s="27"/>
      <c r="H1863" s="27"/>
      <c r="I1863" s="27"/>
      <c r="J1863" s="28">
        <f t="shared" si="36"/>
        <v>0</v>
      </c>
      <c r="K1863" s="28"/>
      <c r="L1863" s="28"/>
      <c r="M1863" s="28"/>
      <c r="N1863" s="28"/>
      <c r="O1863" s="27"/>
    </row>
    <row r="1864" spans="1:15" hidden="1" x14ac:dyDescent="0.25">
      <c r="A1864" s="27"/>
      <c r="B1864" s="27"/>
      <c r="C1864" s="27"/>
      <c r="D1864" s="27"/>
      <c r="E1864" s="27" t="e">
        <f>VLOOKUP(D1864,Basis!F:G,2,0)</f>
        <v>#N/A</v>
      </c>
      <c r="F1864" s="27"/>
      <c r="G1864" s="27"/>
      <c r="H1864" s="27"/>
      <c r="I1864" s="27"/>
      <c r="J1864" s="28">
        <f t="shared" si="36"/>
        <v>0</v>
      </c>
      <c r="K1864" s="28"/>
      <c r="L1864" s="28"/>
      <c r="M1864" s="28"/>
      <c r="N1864" s="28"/>
      <c r="O1864" s="27"/>
    </row>
    <row r="1865" spans="1:15" hidden="1" x14ac:dyDescent="0.25">
      <c r="A1865" s="27"/>
      <c r="B1865" s="27"/>
      <c r="C1865" s="27"/>
      <c r="D1865" s="27"/>
      <c r="E1865" s="27" t="e">
        <f>VLOOKUP(D1865,Basis!F:G,2,0)</f>
        <v>#N/A</v>
      </c>
      <c r="F1865" s="27"/>
      <c r="G1865" s="27"/>
      <c r="H1865" s="27"/>
      <c r="I1865" s="27"/>
      <c r="J1865" s="28">
        <f t="shared" si="36"/>
        <v>0</v>
      </c>
      <c r="K1865" s="28"/>
      <c r="L1865" s="28"/>
      <c r="M1865" s="28"/>
      <c r="N1865" s="28"/>
      <c r="O1865" s="27"/>
    </row>
    <row r="1866" spans="1:15" hidden="1" x14ac:dyDescent="0.25">
      <c r="A1866" s="27"/>
      <c r="B1866" s="27"/>
      <c r="C1866" s="27"/>
      <c r="D1866" s="27"/>
      <c r="E1866" s="27" t="e">
        <f>VLOOKUP(D1866,Basis!F:G,2,0)</f>
        <v>#N/A</v>
      </c>
      <c r="F1866" s="27"/>
      <c r="G1866" s="27"/>
      <c r="H1866" s="27"/>
      <c r="I1866" s="27"/>
      <c r="J1866" s="28">
        <f t="shared" si="36"/>
        <v>0</v>
      </c>
      <c r="K1866" s="28"/>
      <c r="L1866" s="28"/>
      <c r="M1866" s="28"/>
      <c r="N1866" s="28"/>
      <c r="O1866" s="27"/>
    </row>
    <row r="1867" spans="1:15" hidden="1" x14ac:dyDescent="0.25">
      <c r="A1867" s="27"/>
      <c r="B1867" s="27"/>
      <c r="C1867" s="27"/>
      <c r="D1867" s="27"/>
      <c r="E1867" s="27" t="e">
        <f>VLOOKUP(D1867,Basis!F:G,2,0)</f>
        <v>#N/A</v>
      </c>
      <c r="F1867" s="27"/>
      <c r="G1867" s="27"/>
      <c r="H1867" s="27"/>
      <c r="I1867" s="27"/>
      <c r="J1867" s="28">
        <f t="shared" si="36"/>
        <v>0</v>
      </c>
      <c r="K1867" s="28"/>
      <c r="L1867" s="28"/>
      <c r="M1867" s="28"/>
      <c r="N1867" s="28"/>
      <c r="O1867" s="27"/>
    </row>
    <row r="1868" spans="1:15" hidden="1" x14ac:dyDescent="0.25">
      <c r="A1868" s="27"/>
      <c r="B1868" s="27"/>
      <c r="C1868" s="27"/>
      <c r="D1868" s="27"/>
      <c r="E1868" s="27" t="e">
        <f>VLOOKUP(D1868,Basis!F:G,2,0)</f>
        <v>#N/A</v>
      </c>
      <c r="F1868" s="27"/>
      <c r="G1868" s="27"/>
      <c r="H1868" s="27"/>
      <c r="I1868" s="27"/>
      <c r="J1868" s="28">
        <f t="shared" si="36"/>
        <v>0</v>
      </c>
      <c r="K1868" s="28"/>
      <c r="L1868" s="28"/>
      <c r="M1868" s="28"/>
      <c r="N1868" s="28"/>
      <c r="O1868" s="27"/>
    </row>
    <row r="1869" spans="1:15" hidden="1" x14ac:dyDescent="0.25">
      <c r="A1869" s="27"/>
      <c r="B1869" s="27"/>
      <c r="C1869" s="27"/>
      <c r="D1869" s="27"/>
      <c r="E1869" s="27" t="e">
        <f>VLOOKUP(D1869,Basis!F:G,2,0)</f>
        <v>#N/A</v>
      </c>
      <c r="F1869" s="27"/>
      <c r="G1869" s="27"/>
      <c r="H1869" s="27"/>
      <c r="I1869" s="27"/>
      <c r="J1869" s="28">
        <f t="shared" ref="J1869:J1932" si="37">H1869-I1869</f>
        <v>0</v>
      </c>
      <c r="K1869" s="28"/>
      <c r="L1869" s="28"/>
      <c r="M1869" s="28"/>
      <c r="N1869" s="28"/>
      <c r="O1869" s="27"/>
    </row>
    <row r="1870" spans="1:15" hidden="1" x14ac:dyDescent="0.25">
      <c r="A1870" s="27"/>
      <c r="B1870" s="27"/>
      <c r="C1870" s="27"/>
      <c r="D1870" s="27"/>
      <c r="E1870" s="27" t="e">
        <f>VLOOKUP(D1870,Basis!F:G,2,0)</f>
        <v>#N/A</v>
      </c>
      <c r="F1870" s="27"/>
      <c r="G1870" s="27"/>
      <c r="H1870" s="27"/>
      <c r="I1870" s="27"/>
      <c r="J1870" s="28">
        <f t="shared" si="37"/>
        <v>0</v>
      </c>
      <c r="K1870" s="28"/>
      <c r="L1870" s="28"/>
      <c r="M1870" s="28"/>
      <c r="N1870" s="28"/>
      <c r="O1870" s="27"/>
    </row>
    <row r="1871" spans="1:15" hidden="1" x14ac:dyDescent="0.25">
      <c r="A1871" s="27"/>
      <c r="B1871" s="27"/>
      <c r="C1871" s="27"/>
      <c r="D1871" s="27"/>
      <c r="E1871" s="27" t="e">
        <f>VLOOKUP(D1871,Basis!F:G,2,0)</f>
        <v>#N/A</v>
      </c>
      <c r="F1871" s="27"/>
      <c r="G1871" s="27"/>
      <c r="H1871" s="27"/>
      <c r="I1871" s="27"/>
      <c r="J1871" s="28">
        <f t="shared" si="37"/>
        <v>0</v>
      </c>
      <c r="K1871" s="28"/>
      <c r="L1871" s="28"/>
      <c r="M1871" s="28"/>
      <c r="N1871" s="28"/>
      <c r="O1871" s="27"/>
    </row>
    <row r="1872" spans="1:15" hidden="1" x14ac:dyDescent="0.25">
      <c r="A1872" s="27"/>
      <c r="B1872" s="27"/>
      <c r="C1872" s="27"/>
      <c r="D1872" s="27"/>
      <c r="E1872" s="27" t="e">
        <f>VLOOKUP(D1872,Basis!F:G,2,0)</f>
        <v>#N/A</v>
      </c>
      <c r="F1872" s="27"/>
      <c r="G1872" s="27"/>
      <c r="H1872" s="27"/>
      <c r="I1872" s="27"/>
      <c r="J1872" s="28">
        <f t="shared" si="37"/>
        <v>0</v>
      </c>
      <c r="K1872" s="28"/>
      <c r="L1872" s="28"/>
      <c r="M1872" s="28"/>
      <c r="N1872" s="28"/>
      <c r="O1872" s="27"/>
    </row>
    <row r="1873" spans="1:15" hidden="1" x14ac:dyDescent="0.25">
      <c r="A1873" s="27"/>
      <c r="B1873" s="27"/>
      <c r="C1873" s="27"/>
      <c r="D1873" s="27"/>
      <c r="E1873" s="27" t="e">
        <f>VLOOKUP(D1873,Basis!F:G,2,0)</f>
        <v>#N/A</v>
      </c>
      <c r="F1873" s="27"/>
      <c r="G1873" s="27"/>
      <c r="H1873" s="27"/>
      <c r="I1873" s="27"/>
      <c r="J1873" s="28">
        <f t="shared" si="37"/>
        <v>0</v>
      </c>
      <c r="K1873" s="28"/>
      <c r="L1873" s="28"/>
      <c r="M1873" s="28"/>
      <c r="N1873" s="28"/>
      <c r="O1873" s="27"/>
    </row>
    <row r="1874" spans="1:15" hidden="1" x14ac:dyDescent="0.25">
      <c r="A1874" s="27"/>
      <c r="B1874" s="27"/>
      <c r="C1874" s="27"/>
      <c r="D1874" s="27"/>
      <c r="E1874" s="27" t="e">
        <f>VLOOKUP(D1874,Basis!F:G,2,0)</f>
        <v>#N/A</v>
      </c>
      <c r="F1874" s="27"/>
      <c r="G1874" s="27"/>
      <c r="H1874" s="27"/>
      <c r="I1874" s="27"/>
      <c r="J1874" s="28">
        <f t="shared" si="37"/>
        <v>0</v>
      </c>
      <c r="K1874" s="28"/>
      <c r="L1874" s="28"/>
      <c r="M1874" s="28"/>
      <c r="N1874" s="28"/>
      <c r="O1874" s="27"/>
    </row>
    <row r="1875" spans="1:15" hidden="1" x14ac:dyDescent="0.25">
      <c r="A1875" s="27"/>
      <c r="B1875" s="27"/>
      <c r="C1875" s="27"/>
      <c r="D1875" s="27"/>
      <c r="E1875" s="27" t="e">
        <f>VLOOKUP(D1875,Basis!F:G,2,0)</f>
        <v>#N/A</v>
      </c>
      <c r="F1875" s="27"/>
      <c r="G1875" s="27"/>
      <c r="H1875" s="27"/>
      <c r="I1875" s="27"/>
      <c r="J1875" s="28">
        <f t="shared" si="37"/>
        <v>0</v>
      </c>
      <c r="K1875" s="28"/>
      <c r="L1875" s="28"/>
      <c r="M1875" s="28"/>
      <c r="N1875" s="28"/>
      <c r="O1875" s="27"/>
    </row>
    <row r="1876" spans="1:15" hidden="1" x14ac:dyDescent="0.25">
      <c r="A1876" s="27"/>
      <c r="B1876" s="27"/>
      <c r="C1876" s="27"/>
      <c r="D1876" s="27"/>
      <c r="E1876" s="27" t="e">
        <f>VLOOKUP(D1876,Basis!F:G,2,0)</f>
        <v>#N/A</v>
      </c>
      <c r="F1876" s="27"/>
      <c r="G1876" s="27"/>
      <c r="H1876" s="27"/>
      <c r="I1876" s="27"/>
      <c r="J1876" s="28">
        <f t="shared" si="37"/>
        <v>0</v>
      </c>
      <c r="K1876" s="28"/>
      <c r="L1876" s="28"/>
      <c r="M1876" s="28"/>
      <c r="N1876" s="28"/>
      <c r="O1876" s="27"/>
    </row>
    <row r="1877" spans="1:15" hidden="1" x14ac:dyDescent="0.25">
      <c r="A1877" s="27"/>
      <c r="B1877" s="27"/>
      <c r="C1877" s="27"/>
      <c r="D1877" s="27"/>
      <c r="E1877" s="27" t="e">
        <f>VLOOKUP(D1877,Basis!F:G,2,0)</f>
        <v>#N/A</v>
      </c>
      <c r="F1877" s="27"/>
      <c r="G1877" s="27"/>
      <c r="H1877" s="27"/>
      <c r="I1877" s="27"/>
      <c r="J1877" s="28">
        <f t="shared" si="37"/>
        <v>0</v>
      </c>
      <c r="K1877" s="28"/>
      <c r="L1877" s="28"/>
      <c r="M1877" s="28"/>
      <c r="N1877" s="28"/>
      <c r="O1877" s="27"/>
    </row>
    <row r="1878" spans="1:15" hidden="1" x14ac:dyDescent="0.25">
      <c r="A1878" s="27"/>
      <c r="B1878" s="27"/>
      <c r="C1878" s="27"/>
      <c r="D1878" s="27"/>
      <c r="E1878" s="27" t="e">
        <f>VLOOKUP(D1878,Basis!F:G,2,0)</f>
        <v>#N/A</v>
      </c>
      <c r="F1878" s="27"/>
      <c r="G1878" s="27"/>
      <c r="H1878" s="27"/>
      <c r="I1878" s="27"/>
      <c r="J1878" s="28">
        <f t="shared" si="37"/>
        <v>0</v>
      </c>
      <c r="K1878" s="28"/>
      <c r="L1878" s="28"/>
      <c r="M1878" s="28"/>
      <c r="N1878" s="28"/>
      <c r="O1878" s="27"/>
    </row>
    <row r="1879" spans="1:15" hidden="1" x14ac:dyDescent="0.25">
      <c r="A1879" s="27"/>
      <c r="B1879" s="27"/>
      <c r="C1879" s="27"/>
      <c r="D1879" s="27"/>
      <c r="E1879" s="27" t="e">
        <f>VLOOKUP(D1879,Basis!F:G,2,0)</f>
        <v>#N/A</v>
      </c>
      <c r="F1879" s="27"/>
      <c r="G1879" s="27"/>
      <c r="H1879" s="27"/>
      <c r="I1879" s="27"/>
      <c r="J1879" s="28">
        <f t="shared" si="37"/>
        <v>0</v>
      </c>
      <c r="K1879" s="28"/>
      <c r="L1879" s="28"/>
      <c r="M1879" s="28"/>
      <c r="N1879" s="28"/>
      <c r="O1879" s="27"/>
    </row>
    <row r="1880" spans="1:15" hidden="1" x14ac:dyDescent="0.25">
      <c r="A1880" s="27"/>
      <c r="B1880" s="27"/>
      <c r="C1880" s="27"/>
      <c r="D1880" s="27"/>
      <c r="E1880" s="27" t="e">
        <f>VLOOKUP(D1880,Basis!F:G,2,0)</f>
        <v>#N/A</v>
      </c>
      <c r="F1880" s="27"/>
      <c r="G1880" s="27"/>
      <c r="H1880" s="27"/>
      <c r="I1880" s="27"/>
      <c r="J1880" s="28">
        <f t="shared" si="37"/>
        <v>0</v>
      </c>
      <c r="K1880" s="28"/>
      <c r="L1880" s="28"/>
      <c r="M1880" s="28"/>
      <c r="N1880" s="28"/>
      <c r="O1880" s="27"/>
    </row>
    <row r="1881" spans="1:15" hidden="1" x14ac:dyDescent="0.25">
      <c r="A1881" s="27"/>
      <c r="B1881" s="27"/>
      <c r="C1881" s="27"/>
      <c r="D1881" s="27"/>
      <c r="E1881" s="27" t="e">
        <f>VLOOKUP(D1881,Basis!F:G,2,0)</f>
        <v>#N/A</v>
      </c>
      <c r="F1881" s="27"/>
      <c r="G1881" s="27"/>
      <c r="H1881" s="27"/>
      <c r="I1881" s="27"/>
      <c r="J1881" s="28">
        <f t="shared" si="37"/>
        <v>0</v>
      </c>
      <c r="K1881" s="28"/>
      <c r="L1881" s="28"/>
      <c r="M1881" s="28"/>
      <c r="N1881" s="28"/>
      <c r="O1881" s="27"/>
    </row>
    <row r="1882" spans="1:15" hidden="1" x14ac:dyDescent="0.25">
      <c r="A1882" s="27"/>
      <c r="B1882" s="27"/>
      <c r="C1882" s="27"/>
      <c r="D1882" s="27"/>
      <c r="E1882" s="27" t="e">
        <f>VLOOKUP(D1882,Basis!F:G,2,0)</f>
        <v>#N/A</v>
      </c>
      <c r="F1882" s="27"/>
      <c r="G1882" s="27"/>
      <c r="H1882" s="27"/>
      <c r="I1882" s="27"/>
      <c r="J1882" s="28">
        <f t="shared" si="37"/>
        <v>0</v>
      </c>
      <c r="K1882" s="28"/>
      <c r="L1882" s="28"/>
      <c r="M1882" s="28"/>
      <c r="N1882" s="28"/>
      <c r="O1882" s="27"/>
    </row>
    <row r="1883" spans="1:15" hidden="1" x14ac:dyDescent="0.25">
      <c r="A1883" s="27"/>
      <c r="B1883" s="27"/>
      <c r="C1883" s="27"/>
      <c r="D1883" s="27"/>
      <c r="E1883" s="27" t="e">
        <f>VLOOKUP(D1883,Basis!F:G,2,0)</f>
        <v>#N/A</v>
      </c>
      <c r="F1883" s="27"/>
      <c r="G1883" s="27"/>
      <c r="H1883" s="27"/>
      <c r="I1883" s="27"/>
      <c r="J1883" s="28">
        <f t="shared" si="37"/>
        <v>0</v>
      </c>
      <c r="K1883" s="28"/>
      <c r="L1883" s="28"/>
      <c r="M1883" s="28"/>
      <c r="N1883" s="28"/>
      <c r="O1883" s="27"/>
    </row>
    <row r="1884" spans="1:15" hidden="1" x14ac:dyDescent="0.25">
      <c r="A1884" s="27"/>
      <c r="B1884" s="27"/>
      <c r="C1884" s="27"/>
      <c r="D1884" s="27"/>
      <c r="E1884" s="27" t="e">
        <f>VLOOKUP(D1884,Basis!F:G,2,0)</f>
        <v>#N/A</v>
      </c>
      <c r="F1884" s="27"/>
      <c r="G1884" s="27"/>
      <c r="H1884" s="27"/>
      <c r="I1884" s="27"/>
      <c r="J1884" s="28">
        <f t="shared" si="37"/>
        <v>0</v>
      </c>
      <c r="K1884" s="28"/>
      <c r="L1884" s="28"/>
      <c r="M1884" s="28"/>
      <c r="N1884" s="28"/>
      <c r="O1884" s="27"/>
    </row>
    <row r="1885" spans="1:15" hidden="1" x14ac:dyDescent="0.25">
      <c r="A1885" s="27"/>
      <c r="B1885" s="27"/>
      <c r="C1885" s="27"/>
      <c r="D1885" s="27"/>
      <c r="E1885" s="27" t="e">
        <f>VLOOKUP(D1885,Basis!F:G,2,0)</f>
        <v>#N/A</v>
      </c>
      <c r="F1885" s="27"/>
      <c r="G1885" s="27"/>
      <c r="H1885" s="27"/>
      <c r="I1885" s="27"/>
      <c r="J1885" s="28">
        <f t="shared" si="37"/>
        <v>0</v>
      </c>
      <c r="K1885" s="28"/>
      <c r="L1885" s="28"/>
      <c r="M1885" s="28"/>
      <c r="N1885" s="28"/>
      <c r="O1885" s="27"/>
    </row>
    <row r="1886" spans="1:15" hidden="1" x14ac:dyDescent="0.25">
      <c r="A1886" s="27"/>
      <c r="B1886" s="27"/>
      <c r="C1886" s="27"/>
      <c r="D1886" s="27"/>
      <c r="E1886" s="27" t="e">
        <f>VLOOKUP(D1886,Basis!F:G,2,0)</f>
        <v>#N/A</v>
      </c>
      <c r="F1886" s="27"/>
      <c r="G1886" s="27"/>
      <c r="H1886" s="27"/>
      <c r="I1886" s="27"/>
      <c r="J1886" s="28">
        <f t="shared" si="37"/>
        <v>0</v>
      </c>
      <c r="K1886" s="28"/>
      <c r="L1886" s="28"/>
      <c r="M1886" s="28"/>
      <c r="N1886" s="28"/>
      <c r="O1886" s="27"/>
    </row>
    <row r="1887" spans="1:15" hidden="1" x14ac:dyDescent="0.25">
      <c r="A1887" s="27"/>
      <c r="B1887" s="27"/>
      <c r="C1887" s="27"/>
      <c r="D1887" s="27"/>
      <c r="E1887" s="27" t="e">
        <f>VLOOKUP(D1887,Basis!F:G,2,0)</f>
        <v>#N/A</v>
      </c>
      <c r="F1887" s="27"/>
      <c r="G1887" s="27"/>
      <c r="H1887" s="27"/>
      <c r="I1887" s="27"/>
      <c r="J1887" s="28">
        <f t="shared" si="37"/>
        <v>0</v>
      </c>
      <c r="K1887" s="28"/>
      <c r="L1887" s="28"/>
      <c r="M1887" s="28"/>
      <c r="N1887" s="28"/>
      <c r="O1887" s="27"/>
    </row>
    <row r="1888" spans="1:15" hidden="1" x14ac:dyDescent="0.25">
      <c r="A1888" s="27"/>
      <c r="B1888" s="27"/>
      <c r="C1888" s="27"/>
      <c r="D1888" s="27"/>
      <c r="E1888" s="27" t="e">
        <f>VLOOKUP(D1888,Basis!F:G,2,0)</f>
        <v>#N/A</v>
      </c>
      <c r="F1888" s="27"/>
      <c r="G1888" s="27"/>
      <c r="H1888" s="27"/>
      <c r="I1888" s="27"/>
      <c r="J1888" s="28">
        <f t="shared" si="37"/>
        <v>0</v>
      </c>
      <c r="K1888" s="28"/>
      <c r="L1888" s="28"/>
      <c r="M1888" s="28"/>
      <c r="N1888" s="28"/>
      <c r="O1888" s="27"/>
    </row>
    <row r="1889" spans="1:15" hidden="1" x14ac:dyDescent="0.25">
      <c r="A1889" s="27"/>
      <c r="B1889" s="27"/>
      <c r="C1889" s="27"/>
      <c r="D1889" s="27"/>
      <c r="E1889" s="27" t="e">
        <f>VLOOKUP(D1889,Basis!F:G,2,0)</f>
        <v>#N/A</v>
      </c>
      <c r="F1889" s="27"/>
      <c r="G1889" s="27"/>
      <c r="H1889" s="27"/>
      <c r="I1889" s="27"/>
      <c r="J1889" s="28">
        <f t="shared" si="37"/>
        <v>0</v>
      </c>
      <c r="K1889" s="28"/>
      <c r="L1889" s="28"/>
      <c r="M1889" s="28"/>
      <c r="N1889" s="28"/>
      <c r="O1889" s="27"/>
    </row>
    <row r="1890" spans="1:15" hidden="1" x14ac:dyDescent="0.25">
      <c r="A1890" s="27"/>
      <c r="B1890" s="27"/>
      <c r="C1890" s="27"/>
      <c r="D1890" s="27"/>
      <c r="E1890" s="27" t="e">
        <f>VLOOKUP(D1890,Basis!F:G,2,0)</f>
        <v>#N/A</v>
      </c>
      <c r="F1890" s="27"/>
      <c r="G1890" s="27"/>
      <c r="H1890" s="27"/>
      <c r="I1890" s="27"/>
      <c r="J1890" s="28">
        <f t="shared" si="37"/>
        <v>0</v>
      </c>
      <c r="K1890" s="28"/>
      <c r="L1890" s="28"/>
      <c r="M1890" s="28"/>
      <c r="N1890" s="28"/>
      <c r="O1890" s="27"/>
    </row>
    <row r="1891" spans="1:15" hidden="1" x14ac:dyDescent="0.25">
      <c r="A1891" s="27"/>
      <c r="B1891" s="27"/>
      <c r="C1891" s="27"/>
      <c r="D1891" s="27"/>
      <c r="E1891" s="27" t="e">
        <f>VLOOKUP(D1891,Basis!F:G,2,0)</f>
        <v>#N/A</v>
      </c>
      <c r="F1891" s="27"/>
      <c r="G1891" s="27"/>
      <c r="H1891" s="27"/>
      <c r="I1891" s="27"/>
      <c r="J1891" s="28">
        <f t="shared" si="37"/>
        <v>0</v>
      </c>
      <c r="K1891" s="28"/>
      <c r="L1891" s="28"/>
      <c r="M1891" s="28"/>
      <c r="N1891" s="28"/>
      <c r="O1891" s="27"/>
    </row>
    <row r="1892" spans="1:15" hidden="1" x14ac:dyDescent="0.25">
      <c r="A1892" s="27"/>
      <c r="B1892" s="27"/>
      <c r="C1892" s="27"/>
      <c r="D1892" s="27"/>
      <c r="E1892" s="27" t="e">
        <f>VLOOKUP(D1892,Basis!F:G,2,0)</f>
        <v>#N/A</v>
      </c>
      <c r="F1892" s="27"/>
      <c r="G1892" s="27"/>
      <c r="H1892" s="27"/>
      <c r="I1892" s="27"/>
      <c r="J1892" s="28">
        <f t="shared" si="37"/>
        <v>0</v>
      </c>
      <c r="K1892" s="28"/>
      <c r="L1892" s="28"/>
      <c r="M1892" s="28"/>
      <c r="N1892" s="28"/>
      <c r="O1892" s="27"/>
    </row>
    <row r="1893" spans="1:15" hidden="1" x14ac:dyDescent="0.25">
      <c r="A1893" s="27"/>
      <c r="B1893" s="27"/>
      <c r="C1893" s="27"/>
      <c r="D1893" s="27"/>
      <c r="E1893" s="27" t="e">
        <f>VLOOKUP(D1893,Basis!F:G,2,0)</f>
        <v>#N/A</v>
      </c>
      <c r="F1893" s="27"/>
      <c r="G1893" s="27"/>
      <c r="H1893" s="27"/>
      <c r="I1893" s="27"/>
      <c r="J1893" s="28">
        <f t="shared" si="37"/>
        <v>0</v>
      </c>
      <c r="K1893" s="28"/>
      <c r="L1893" s="28"/>
      <c r="M1893" s="28"/>
      <c r="N1893" s="28"/>
      <c r="O1893" s="27"/>
    </row>
    <row r="1894" spans="1:15" hidden="1" x14ac:dyDescent="0.25">
      <c r="A1894" s="27"/>
      <c r="B1894" s="27"/>
      <c r="C1894" s="27"/>
      <c r="D1894" s="27"/>
      <c r="E1894" s="27" t="e">
        <f>VLOOKUP(D1894,Basis!F:G,2,0)</f>
        <v>#N/A</v>
      </c>
      <c r="F1894" s="27"/>
      <c r="G1894" s="27"/>
      <c r="H1894" s="27"/>
      <c r="I1894" s="27"/>
      <c r="J1894" s="28">
        <f t="shared" si="37"/>
        <v>0</v>
      </c>
      <c r="K1894" s="28"/>
      <c r="L1894" s="28"/>
      <c r="M1894" s="28"/>
      <c r="N1894" s="28"/>
      <c r="O1894" s="27"/>
    </row>
    <row r="1895" spans="1:15" hidden="1" x14ac:dyDescent="0.25">
      <c r="A1895" s="27"/>
      <c r="B1895" s="27"/>
      <c r="C1895" s="27"/>
      <c r="D1895" s="27"/>
      <c r="E1895" s="27" t="e">
        <f>VLOOKUP(D1895,Basis!F:G,2,0)</f>
        <v>#N/A</v>
      </c>
      <c r="F1895" s="27"/>
      <c r="G1895" s="27"/>
      <c r="H1895" s="27"/>
      <c r="I1895" s="27"/>
      <c r="J1895" s="28">
        <f t="shared" si="37"/>
        <v>0</v>
      </c>
      <c r="K1895" s="28"/>
      <c r="L1895" s="28"/>
      <c r="M1895" s="28"/>
      <c r="N1895" s="28"/>
      <c r="O1895" s="27"/>
    </row>
    <row r="1896" spans="1:15" hidden="1" x14ac:dyDescent="0.25">
      <c r="A1896" s="27"/>
      <c r="B1896" s="27"/>
      <c r="C1896" s="27"/>
      <c r="D1896" s="27"/>
      <c r="E1896" s="27" t="e">
        <f>VLOOKUP(D1896,Basis!F:G,2,0)</f>
        <v>#N/A</v>
      </c>
      <c r="F1896" s="27"/>
      <c r="G1896" s="27"/>
      <c r="H1896" s="27"/>
      <c r="I1896" s="27"/>
      <c r="J1896" s="28">
        <f t="shared" si="37"/>
        <v>0</v>
      </c>
      <c r="K1896" s="28"/>
      <c r="L1896" s="28"/>
      <c r="M1896" s="28"/>
      <c r="N1896" s="28"/>
      <c r="O1896" s="27"/>
    </row>
    <row r="1897" spans="1:15" hidden="1" x14ac:dyDescent="0.25">
      <c r="A1897" s="27"/>
      <c r="B1897" s="27"/>
      <c r="C1897" s="27"/>
      <c r="D1897" s="27"/>
      <c r="E1897" s="27" t="e">
        <f>VLOOKUP(D1897,Basis!F:G,2,0)</f>
        <v>#N/A</v>
      </c>
      <c r="F1897" s="27"/>
      <c r="G1897" s="27"/>
      <c r="H1897" s="27"/>
      <c r="I1897" s="27"/>
      <c r="J1897" s="28">
        <f t="shared" si="37"/>
        <v>0</v>
      </c>
      <c r="K1897" s="28"/>
      <c r="L1897" s="28"/>
      <c r="M1897" s="28"/>
      <c r="N1897" s="28"/>
      <c r="O1897" s="27"/>
    </row>
    <row r="1898" spans="1:15" hidden="1" x14ac:dyDescent="0.25">
      <c r="A1898" s="27"/>
      <c r="B1898" s="27"/>
      <c r="C1898" s="27"/>
      <c r="D1898" s="27"/>
      <c r="E1898" s="27" t="e">
        <f>VLOOKUP(D1898,Basis!F:G,2,0)</f>
        <v>#N/A</v>
      </c>
      <c r="F1898" s="27"/>
      <c r="G1898" s="27"/>
      <c r="H1898" s="27"/>
      <c r="I1898" s="27"/>
      <c r="J1898" s="28">
        <f t="shared" si="37"/>
        <v>0</v>
      </c>
      <c r="K1898" s="28"/>
      <c r="L1898" s="28"/>
      <c r="M1898" s="28"/>
      <c r="N1898" s="28"/>
      <c r="O1898" s="27"/>
    </row>
    <row r="1899" spans="1:15" hidden="1" x14ac:dyDescent="0.25">
      <c r="A1899" s="27"/>
      <c r="B1899" s="27"/>
      <c r="C1899" s="27"/>
      <c r="D1899" s="27"/>
      <c r="E1899" s="27" t="e">
        <f>VLOOKUP(D1899,Basis!F:G,2,0)</f>
        <v>#N/A</v>
      </c>
      <c r="F1899" s="27"/>
      <c r="G1899" s="27"/>
      <c r="H1899" s="27"/>
      <c r="I1899" s="27"/>
      <c r="J1899" s="28">
        <f t="shared" si="37"/>
        <v>0</v>
      </c>
      <c r="K1899" s="28"/>
      <c r="L1899" s="28"/>
      <c r="M1899" s="28"/>
      <c r="N1899" s="28"/>
      <c r="O1899" s="27"/>
    </row>
    <row r="1900" spans="1:15" hidden="1" x14ac:dyDescent="0.25">
      <c r="A1900" s="27"/>
      <c r="B1900" s="27"/>
      <c r="C1900" s="27"/>
      <c r="D1900" s="27"/>
      <c r="E1900" s="27" t="e">
        <f>VLOOKUP(D1900,Basis!F:G,2,0)</f>
        <v>#N/A</v>
      </c>
      <c r="F1900" s="27"/>
      <c r="G1900" s="27"/>
      <c r="H1900" s="27"/>
      <c r="I1900" s="27"/>
      <c r="J1900" s="28">
        <f t="shared" si="37"/>
        <v>0</v>
      </c>
      <c r="K1900" s="28"/>
      <c r="L1900" s="28"/>
      <c r="M1900" s="28"/>
      <c r="N1900" s="28"/>
      <c r="O1900" s="27"/>
    </row>
    <row r="1901" spans="1:15" hidden="1" x14ac:dyDescent="0.25">
      <c r="A1901" s="27"/>
      <c r="B1901" s="27"/>
      <c r="C1901" s="27"/>
      <c r="D1901" s="27"/>
      <c r="E1901" s="27" t="e">
        <f>VLOOKUP(D1901,Basis!F:G,2,0)</f>
        <v>#N/A</v>
      </c>
      <c r="F1901" s="27"/>
      <c r="G1901" s="27"/>
      <c r="H1901" s="27"/>
      <c r="I1901" s="27"/>
      <c r="J1901" s="28">
        <f t="shared" si="37"/>
        <v>0</v>
      </c>
      <c r="K1901" s="28"/>
      <c r="L1901" s="28"/>
      <c r="M1901" s="28"/>
      <c r="N1901" s="28"/>
      <c r="O1901" s="27"/>
    </row>
    <row r="1902" spans="1:15" hidden="1" x14ac:dyDescent="0.25">
      <c r="A1902" s="27"/>
      <c r="B1902" s="27"/>
      <c r="C1902" s="27"/>
      <c r="D1902" s="27"/>
      <c r="E1902" s="27" t="e">
        <f>VLOOKUP(D1902,Basis!F:G,2,0)</f>
        <v>#N/A</v>
      </c>
      <c r="F1902" s="27"/>
      <c r="G1902" s="27"/>
      <c r="H1902" s="27"/>
      <c r="I1902" s="27"/>
      <c r="J1902" s="28">
        <f t="shared" si="37"/>
        <v>0</v>
      </c>
      <c r="K1902" s="28"/>
      <c r="L1902" s="28"/>
      <c r="M1902" s="28"/>
      <c r="N1902" s="28"/>
      <c r="O1902" s="27"/>
    </row>
    <row r="1903" spans="1:15" hidden="1" x14ac:dyDescent="0.25">
      <c r="A1903" s="27"/>
      <c r="B1903" s="27"/>
      <c r="C1903" s="27"/>
      <c r="D1903" s="27"/>
      <c r="E1903" s="27" t="e">
        <f>VLOOKUP(D1903,Basis!F:G,2,0)</f>
        <v>#N/A</v>
      </c>
      <c r="F1903" s="27"/>
      <c r="G1903" s="27"/>
      <c r="H1903" s="27"/>
      <c r="I1903" s="27"/>
      <c r="J1903" s="28">
        <f t="shared" si="37"/>
        <v>0</v>
      </c>
      <c r="K1903" s="28"/>
      <c r="L1903" s="28"/>
      <c r="M1903" s="28"/>
      <c r="N1903" s="28"/>
      <c r="O1903" s="27"/>
    </row>
    <row r="1904" spans="1:15" hidden="1" x14ac:dyDescent="0.25">
      <c r="A1904" s="27"/>
      <c r="B1904" s="27"/>
      <c r="C1904" s="27"/>
      <c r="D1904" s="27"/>
      <c r="E1904" s="27" t="e">
        <f>VLOOKUP(D1904,Basis!F:G,2,0)</f>
        <v>#N/A</v>
      </c>
      <c r="F1904" s="27"/>
      <c r="G1904" s="27"/>
      <c r="H1904" s="27"/>
      <c r="I1904" s="27"/>
      <c r="J1904" s="28">
        <f t="shared" si="37"/>
        <v>0</v>
      </c>
      <c r="K1904" s="28"/>
      <c r="L1904" s="28"/>
      <c r="M1904" s="28"/>
      <c r="N1904" s="28"/>
      <c r="O1904" s="27"/>
    </row>
    <row r="1905" spans="1:15" hidden="1" x14ac:dyDescent="0.25">
      <c r="A1905" s="27"/>
      <c r="B1905" s="27"/>
      <c r="C1905" s="27"/>
      <c r="D1905" s="27"/>
      <c r="E1905" s="27" t="e">
        <f>VLOOKUP(D1905,Basis!F:G,2,0)</f>
        <v>#N/A</v>
      </c>
      <c r="F1905" s="27"/>
      <c r="G1905" s="27"/>
      <c r="H1905" s="27"/>
      <c r="I1905" s="27"/>
      <c r="J1905" s="28">
        <f t="shared" si="37"/>
        <v>0</v>
      </c>
      <c r="K1905" s="28"/>
      <c r="L1905" s="28"/>
      <c r="M1905" s="28"/>
      <c r="N1905" s="28"/>
      <c r="O1905" s="27"/>
    </row>
    <row r="1906" spans="1:15" hidden="1" x14ac:dyDescent="0.25">
      <c r="A1906" s="27"/>
      <c r="B1906" s="27"/>
      <c r="C1906" s="27"/>
      <c r="D1906" s="27"/>
      <c r="E1906" s="27" t="e">
        <f>VLOOKUP(D1906,Basis!F:G,2,0)</f>
        <v>#N/A</v>
      </c>
      <c r="F1906" s="27"/>
      <c r="G1906" s="27"/>
      <c r="H1906" s="27"/>
      <c r="I1906" s="27"/>
      <c r="J1906" s="28">
        <f t="shared" si="37"/>
        <v>0</v>
      </c>
      <c r="K1906" s="28"/>
      <c r="L1906" s="28"/>
      <c r="M1906" s="28"/>
      <c r="N1906" s="28"/>
      <c r="O1906" s="27"/>
    </row>
    <row r="1907" spans="1:15" hidden="1" x14ac:dyDescent="0.25">
      <c r="A1907" s="27"/>
      <c r="B1907" s="27"/>
      <c r="C1907" s="27"/>
      <c r="D1907" s="27"/>
      <c r="E1907" s="27" t="e">
        <f>VLOOKUP(D1907,Basis!F:G,2,0)</f>
        <v>#N/A</v>
      </c>
      <c r="F1907" s="27"/>
      <c r="G1907" s="27"/>
      <c r="H1907" s="27"/>
      <c r="I1907" s="27"/>
      <c r="J1907" s="28">
        <f t="shared" si="37"/>
        <v>0</v>
      </c>
      <c r="K1907" s="28"/>
      <c r="L1907" s="28"/>
      <c r="M1907" s="28"/>
      <c r="N1907" s="28"/>
      <c r="O1907" s="27"/>
    </row>
    <row r="1908" spans="1:15" hidden="1" x14ac:dyDescent="0.25">
      <c r="A1908" s="27"/>
      <c r="B1908" s="27"/>
      <c r="C1908" s="27"/>
      <c r="D1908" s="27"/>
      <c r="E1908" s="27" t="e">
        <f>VLOOKUP(D1908,Basis!F:G,2,0)</f>
        <v>#N/A</v>
      </c>
      <c r="F1908" s="27"/>
      <c r="G1908" s="27"/>
      <c r="H1908" s="27"/>
      <c r="I1908" s="27"/>
      <c r="J1908" s="28">
        <f t="shared" si="37"/>
        <v>0</v>
      </c>
      <c r="K1908" s="28"/>
      <c r="L1908" s="28"/>
      <c r="M1908" s="28"/>
      <c r="N1908" s="28"/>
      <c r="O1908" s="27"/>
    </row>
    <row r="1909" spans="1:15" hidden="1" x14ac:dyDescent="0.25">
      <c r="A1909" s="27"/>
      <c r="B1909" s="27"/>
      <c r="C1909" s="27"/>
      <c r="D1909" s="27"/>
      <c r="E1909" s="27" t="e">
        <f>VLOOKUP(D1909,Basis!F:G,2,0)</f>
        <v>#N/A</v>
      </c>
      <c r="F1909" s="27"/>
      <c r="G1909" s="27"/>
      <c r="H1909" s="27"/>
      <c r="I1909" s="27"/>
      <c r="J1909" s="28">
        <f t="shared" si="37"/>
        <v>0</v>
      </c>
      <c r="K1909" s="28"/>
      <c r="L1909" s="28"/>
      <c r="M1909" s="28"/>
      <c r="N1909" s="28"/>
      <c r="O1909" s="27"/>
    </row>
    <row r="1910" spans="1:15" hidden="1" x14ac:dyDescent="0.25">
      <c r="A1910" s="27"/>
      <c r="B1910" s="27"/>
      <c r="C1910" s="27"/>
      <c r="D1910" s="27"/>
      <c r="E1910" s="27" t="e">
        <f>VLOOKUP(D1910,Basis!F:G,2,0)</f>
        <v>#N/A</v>
      </c>
      <c r="F1910" s="27"/>
      <c r="G1910" s="27"/>
      <c r="H1910" s="27"/>
      <c r="I1910" s="27"/>
      <c r="J1910" s="28">
        <f t="shared" si="37"/>
        <v>0</v>
      </c>
      <c r="K1910" s="28"/>
      <c r="L1910" s="28"/>
      <c r="M1910" s="28"/>
      <c r="N1910" s="28"/>
      <c r="O1910" s="27"/>
    </row>
    <row r="1911" spans="1:15" hidden="1" x14ac:dyDescent="0.25">
      <c r="A1911" s="27"/>
      <c r="B1911" s="27"/>
      <c r="C1911" s="27"/>
      <c r="D1911" s="27"/>
      <c r="E1911" s="27" t="e">
        <f>VLOOKUP(D1911,Basis!F:G,2,0)</f>
        <v>#N/A</v>
      </c>
      <c r="F1911" s="27"/>
      <c r="G1911" s="27"/>
      <c r="H1911" s="27"/>
      <c r="I1911" s="27"/>
      <c r="J1911" s="28">
        <f t="shared" si="37"/>
        <v>0</v>
      </c>
      <c r="K1911" s="28"/>
      <c r="L1911" s="28"/>
      <c r="M1911" s="28"/>
      <c r="N1911" s="28"/>
      <c r="O1911" s="27"/>
    </row>
    <row r="1912" spans="1:15" hidden="1" x14ac:dyDescent="0.25">
      <c r="A1912" s="27"/>
      <c r="B1912" s="27"/>
      <c r="C1912" s="27"/>
      <c r="D1912" s="27"/>
      <c r="E1912" s="27" t="e">
        <f>VLOOKUP(D1912,Basis!F:G,2,0)</f>
        <v>#N/A</v>
      </c>
      <c r="F1912" s="27"/>
      <c r="G1912" s="27"/>
      <c r="H1912" s="27"/>
      <c r="I1912" s="27"/>
      <c r="J1912" s="28">
        <f t="shared" si="37"/>
        <v>0</v>
      </c>
      <c r="K1912" s="28"/>
      <c r="L1912" s="28"/>
      <c r="M1912" s="28"/>
      <c r="N1912" s="28"/>
      <c r="O1912" s="27"/>
    </row>
    <row r="1913" spans="1:15" hidden="1" x14ac:dyDescent="0.25">
      <c r="A1913" s="27"/>
      <c r="B1913" s="27"/>
      <c r="C1913" s="27"/>
      <c r="D1913" s="27"/>
      <c r="E1913" s="27" t="e">
        <f>VLOOKUP(D1913,Basis!F:G,2,0)</f>
        <v>#N/A</v>
      </c>
      <c r="F1913" s="27"/>
      <c r="G1913" s="27"/>
      <c r="H1913" s="27"/>
      <c r="I1913" s="27"/>
      <c r="J1913" s="28">
        <f t="shared" si="37"/>
        <v>0</v>
      </c>
      <c r="K1913" s="28"/>
      <c r="L1913" s="28"/>
      <c r="M1913" s="28"/>
      <c r="N1913" s="28"/>
      <c r="O1913" s="27"/>
    </row>
    <row r="1914" spans="1:15" hidden="1" x14ac:dyDescent="0.25">
      <c r="A1914" s="27"/>
      <c r="B1914" s="27"/>
      <c r="C1914" s="27"/>
      <c r="D1914" s="27"/>
      <c r="E1914" s="27" t="e">
        <f>VLOOKUP(D1914,Basis!F:G,2,0)</f>
        <v>#N/A</v>
      </c>
      <c r="F1914" s="27"/>
      <c r="G1914" s="27"/>
      <c r="H1914" s="27"/>
      <c r="I1914" s="27"/>
      <c r="J1914" s="28">
        <f t="shared" si="37"/>
        <v>0</v>
      </c>
      <c r="K1914" s="28"/>
      <c r="L1914" s="28"/>
      <c r="M1914" s="28"/>
      <c r="N1914" s="28"/>
      <c r="O1914" s="27"/>
    </row>
    <row r="1915" spans="1:15" hidden="1" x14ac:dyDescent="0.25">
      <c r="A1915" s="27"/>
      <c r="B1915" s="27"/>
      <c r="C1915" s="27"/>
      <c r="D1915" s="27"/>
      <c r="E1915" s="27" t="e">
        <f>VLOOKUP(D1915,Basis!F:G,2,0)</f>
        <v>#N/A</v>
      </c>
      <c r="F1915" s="27"/>
      <c r="G1915" s="27"/>
      <c r="H1915" s="27"/>
      <c r="I1915" s="27"/>
      <c r="J1915" s="28">
        <f t="shared" si="37"/>
        <v>0</v>
      </c>
      <c r="K1915" s="28"/>
      <c r="L1915" s="28"/>
      <c r="M1915" s="28"/>
      <c r="N1915" s="28"/>
      <c r="O1915" s="27"/>
    </row>
    <row r="1916" spans="1:15" hidden="1" x14ac:dyDescent="0.25">
      <c r="A1916" s="27"/>
      <c r="B1916" s="27"/>
      <c r="C1916" s="27"/>
      <c r="D1916" s="27"/>
      <c r="E1916" s="27" t="e">
        <f>VLOOKUP(D1916,Basis!F:G,2,0)</f>
        <v>#N/A</v>
      </c>
      <c r="F1916" s="27"/>
      <c r="G1916" s="27"/>
      <c r="H1916" s="27"/>
      <c r="I1916" s="27"/>
      <c r="J1916" s="28">
        <f t="shared" si="37"/>
        <v>0</v>
      </c>
      <c r="K1916" s="28"/>
      <c r="L1916" s="28"/>
      <c r="M1916" s="28"/>
      <c r="N1916" s="28"/>
      <c r="O1916" s="27"/>
    </row>
    <row r="1917" spans="1:15" hidden="1" x14ac:dyDescent="0.25">
      <c r="A1917" s="27"/>
      <c r="B1917" s="27"/>
      <c r="C1917" s="27"/>
      <c r="D1917" s="27"/>
      <c r="E1917" s="27" t="e">
        <f>VLOOKUP(D1917,Basis!F:G,2,0)</f>
        <v>#N/A</v>
      </c>
      <c r="F1917" s="27"/>
      <c r="G1917" s="27"/>
      <c r="H1917" s="27"/>
      <c r="I1917" s="27"/>
      <c r="J1917" s="28">
        <f t="shared" si="37"/>
        <v>0</v>
      </c>
      <c r="K1917" s="28"/>
      <c r="L1917" s="28"/>
      <c r="M1917" s="28"/>
      <c r="N1917" s="28"/>
      <c r="O1917" s="27"/>
    </row>
    <row r="1918" spans="1:15" hidden="1" x14ac:dyDescent="0.25">
      <c r="A1918" s="27"/>
      <c r="B1918" s="27"/>
      <c r="C1918" s="27"/>
      <c r="D1918" s="27"/>
      <c r="E1918" s="27" t="e">
        <f>VLOOKUP(D1918,Basis!F:G,2,0)</f>
        <v>#N/A</v>
      </c>
      <c r="F1918" s="27"/>
      <c r="G1918" s="27"/>
      <c r="H1918" s="27"/>
      <c r="I1918" s="27"/>
      <c r="J1918" s="28">
        <f t="shared" si="37"/>
        <v>0</v>
      </c>
      <c r="K1918" s="28"/>
      <c r="L1918" s="28"/>
      <c r="M1918" s="28"/>
      <c r="N1918" s="28"/>
      <c r="O1918" s="27"/>
    </row>
    <row r="1919" spans="1:15" hidden="1" x14ac:dyDescent="0.25">
      <c r="A1919" s="27"/>
      <c r="B1919" s="27"/>
      <c r="C1919" s="27"/>
      <c r="D1919" s="27"/>
      <c r="E1919" s="27" t="e">
        <f>VLOOKUP(D1919,Basis!F:G,2,0)</f>
        <v>#N/A</v>
      </c>
      <c r="F1919" s="27"/>
      <c r="G1919" s="27"/>
      <c r="H1919" s="27"/>
      <c r="I1919" s="27"/>
      <c r="J1919" s="28">
        <f t="shared" si="37"/>
        <v>0</v>
      </c>
      <c r="K1919" s="28"/>
      <c r="L1919" s="28"/>
      <c r="M1919" s="28"/>
      <c r="N1919" s="28"/>
      <c r="O1919" s="27"/>
    </row>
    <row r="1920" spans="1:15" hidden="1" x14ac:dyDescent="0.25">
      <c r="A1920" s="27"/>
      <c r="B1920" s="27"/>
      <c r="C1920" s="27"/>
      <c r="D1920" s="27"/>
      <c r="E1920" s="27" t="e">
        <f>VLOOKUP(D1920,Basis!F:G,2,0)</f>
        <v>#N/A</v>
      </c>
      <c r="F1920" s="27"/>
      <c r="G1920" s="27"/>
      <c r="H1920" s="27"/>
      <c r="I1920" s="27"/>
      <c r="J1920" s="28">
        <f t="shared" si="37"/>
        <v>0</v>
      </c>
      <c r="K1920" s="28"/>
      <c r="L1920" s="28"/>
      <c r="M1920" s="28"/>
      <c r="N1920" s="28"/>
      <c r="O1920" s="27"/>
    </row>
    <row r="1921" spans="1:15" hidden="1" x14ac:dyDescent="0.25">
      <c r="A1921" s="27"/>
      <c r="B1921" s="27"/>
      <c r="C1921" s="27"/>
      <c r="D1921" s="27"/>
      <c r="E1921" s="27" t="e">
        <f>VLOOKUP(D1921,Basis!F:G,2,0)</f>
        <v>#N/A</v>
      </c>
      <c r="F1921" s="27"/>
      <c r="G1921" s="27"/>
      <c r="H1921" s="27"/>
      <c r="I1921" s="27"/>
      <c r="J1921" s="28">
        <f t="shared" si="37"/>
        <v>0</v>
      </c>
      <c r="K1921" s="28"/>
      <c r="L1921" s="28"/>
      <c r="M1921" s="28"/>
      <c r="N1921" s="28"/>
      <c r="O1921" s="27"/>
    </row>
    <row r="1922" spans="1:15" hidden="1" x14ac:dyDescent="0.25">
      <c r="A1922" s="27"/>
      <c r="B1922" s="27"/>
      <c r="C1922" s="27"/>
      <c r="D1922" s="27"/>
      <c r="E1922" s="27" t="e">
        <f>VLOOKUP(D1922,Basis!F:G,2,0)</f>
        <v>#N/A</v>
      </c>
      <c r="F1922" s="27"/>
      <c r="G1922" s="27"/>
      <c r="H1922" s="27"/>
      <c r="I1922" s="27"/>
      <c r="J1922" s="28">
        <f t="shared" si="37"/>
        <v>0</v>
      </c>
      <c r="K1922" s="28"/>
      <c r="L1922" s="28"/>
      <c r="M1922" s="28"/>
      <c r="N1922" s="28"/>
      <c r="O1922" s="27"/>
    </row>
    <row r="1923" spans="1:15" hidden="1" x14ac:dyDescent="0.25">
      <c r="A1923" s="27"/>
      <c r="B1923" s="27"/>
      <c r="C1923" s="27"/>
      <c r="D1923" s="27"/>
      <c r="E1923" s="27" t="e">
        <f>VLOOKUP(D1923,Basis!F:G,2,0)</f>
        <v>#N/A</v>
      </c>
      <c r="F1923" s="27"/>
      <c r="G1923" s="27"/>
      <c r="H1923" s="27"/>
      <c r="I1923" s="27"/>
      <c r="J1923" s="28">
        <f t="shared" si="37"/>
        <v>0</v>
      </c>
      <c r="K1923" s="28"/>
      <c r="L1923" s="28"/>
      <c r="M1923" s="28"/>
      <c r="N1923" s="28"/>
      <c r="O1923" s="27"/>
    </row>
    <row r="1924" spans="1:15" hidden="1" x14ac:dyDescent="0.25">
      <c r="A1924" s="27"/>
      <c r="B1924" s="27"/>
      <c r="C1924" s="27"/>
      <c r="D1924" s="27"/>
      <c r="E1924" s="27" t="e">
        <f>VLOOKUP(D1924,Basis!F:G,2,0)</f>
        <v>#N/A</v>
      </c>
      <c r="F1924" s="27"/>
      <c r="G1924" s="27"/>
      <c r="H1924" s="27"/>
      <c r="I1924" s="27"/>
      <c r="J1924" s="28">
        <f t="shared" si="37"/>
        <v>0</v>
      </c>
      <c r="K1924" s="28"/>
      <c r="L1924" s="28"/>
      <c r="M1924" s="28"/>
      <c r="N1924" s="28"/>
      <c r="O1924" s="27"/>
    </row>
    <row r="1925" spans="1:15" hidden="1" x14ac:dyDescent="0.25">
      <c r="A1925" s="27"/>
      <c r="B1925" s="27"/>
      <c r="C1925" s="27"/>
      <c r="D1925" s="27"/>
      <c r="E1925" s="27" t="e">
        <f>VLOOKUP(D1925,Basis!F:G,2,0)</f>
        <v>#N/A</v>
      </c>
      <c r="F1925" s="27"/>
      <c r="G1925" s="27"/>
      <c r="H1925" s="27"/>
      <c r="I1925" s="27"/>
      <c r="J1925" s="28">
        <f t="shared" si="37"/>
        <v>0</v>
      </c>
      <c r="K1925" s="28"/>
      <c r="L1925" s="28"/>
      <c r="M1925" s="28"/>
      <c r="N1925" s="28"/>
      <c r="O1925" s="27"/>
    </row>
    <row r="1926" spans="1:15" hidden="1" x14ac:dyDescent="0.25">
      <c r="A1926" s="27"/>
      <c r="B1926" s="27"/>
      <c r="C1926" s="27"/>
      <c r="D1926" s="27"/>
      <c r="E1926" s="27" t="e">
        <f>VLOOKUP(D1926,Basis!F:G,2,0)</f>
        <v>#N/A</v>
      </c>
      <c r="F1926" s="27"/>
      <c r="G1926" s="27"/>
      <c r="H1926" s="27"/>
      <c r="I1926" s="27"/>
      <c r="J1926" s="28">
        <f t="shared" si="37"/>
        <v>0</v>
      </c>
      <c r="K1926" s="28"/>
      <c r="L1926" s="28"/>
      <c r="M1926" s="28"/>
      <c r="N1926" s="28"/>
      <c r="O1926" s="27"/>
    </row>
    <row r="1927" spans="1:15" hidden="1" x14ac:dyDescent="0.25">
      <c r="A1927" s="27"/>
      <c r="B1927" s="27"/>
      <c r="C1927" s="27"/>
      <c r="D1927" s="27"/>
      <c r="E1927" s="27" t="e">
        <f>VLOOKUP(D1927,Basis!F:G,2,0)</f>
        <v>#N/A</v>
      </c>
      <c r="F1927" s="27"/>
      <c r="G1927" s="27"/>
      <c r="H1927" s="27"/>
      <c r="I1927" s="27"/>
      <c r="J1927" s="28">
        <f t="shared" si="37"/>
        <v>0</v>
      </c>
      <c r="K1927" s="28"/>
      <c r="L1927" s="28"/>
      <c r="M1927" s="28"/>
      <c r="N1927" s="28"/>
      <c r="O1927" s="27"/>
    </row>
    <row r="1928" spans="1:15" hidden="1" x14ac:dyDescent="0.25">
      <c r="A1928" s="27"/>
      <c r="B1928" s="27"/>
      <c r="C1928" s="27"/>
      <c r="D1928" s="27"/>
      <c r="E1928" s="27" t="e">
        <f>VLOOKUP(D1928,Basis!F:G,2,0)</f>
        <v>#N/A</v>
      </c>
      <c r="F1928" s="27"/>
      <c r="G1928" s="27"/>
      <c r="H1928" s="27"/>
      <c r="I1928" s="27"/>
      <c r="J1928" s="28">
        <f t="shared" si="37"/>
        <v>0</v>
      </c>
      <c r="K1928" s="28"/>
      <c r="L1928" s="28"/>
      <c r="M1928" s="28"/>
      <c r="N1928" s="28"/>
      <c r="O1928" s="27"/>
    </row>
    <row r="1929" spans="1:15" hidden="1" x14ac:dyDescent="0.25">
      <c r="A1929" s="27"/>
      <c r="B1929" s="27"/>
      <c r="C1929" s="27"/>
      <c r="D1929" s="27"/>
      <c r="E1929" s="27" t="e">
        <f>VLOOKUP(D1929,Basis!F:G,2,0)</f>
        <v>#N/A</v>
      </c>
      <c r="F1929" s="27"/>
      <c r="G1929" s="27"/>
      <c r="H1929" s="27"/>
      <c r="I1929" s="27"/>
      <c r="J1929" s="28">
        <f t="shared" si="37"/>
        <v>0</v>
      </c>
      <c r="K1929" s="28"/>
      <c r="L1929" s="28"/>
      <c r="M1929" s="28"/>
      <c r="N1929" s="28"/>
      <c r="O1929" s="27"/>
    </row>
    <row r="1930" spans="1:15" hidden="1" x14ac:dyDescent="0.25">
      <c r="A1930" s="27"/>
      <c r="B1930" s="27"/>
      <c r="C1930" s="27"/>
      <c r="D1930" s="27"/>
      <c r="E1930" s="27" t="e">
        <f>VLOOKUP(D1930,Basis!F:G,2,0)</f>
        <v>#N/A</v>
      </c>
      <c r="F1930" s="27"/>
      <c r="G1930" s="27"/>
      <c r="H1930" s="27"/>
      <c r="I1930" s="27"/>
      <c r="J1930" s="28">
        <f t="shared" si="37"/>
        <v>0</v>
      </c>
      <c r="K1930" s="28"/>
      <c r="L1930" s="28"/>
      <c r="M1930" s="28"/>
      <c r="N1930" s="28"/>
      <c r="O1930" s="27"/>
    </row>
    <row r="1931" spans="1:15" hidden="1" x14ac:dyDescent="0.25">
      <c r="A1931" s="27"/>
      <c r="B1931" s="27"/>
      <c r="C1931" s="27"/>
      <c r="D1931" s="27"/>
      <c r="E1931" s="27" t="e">
        <f>VLOOKUP(D1931,Basis!F:G,2,0)</f>
        <v>#N/A</v>
      </c>
      <c r="F1931" s="27"/>
      <c r="G1931" s="27"/>
      <c r="H1931" s="27"/>
      <c r="I1931" s="27"/>
      <c r="J1931" s="28">
        <f t="shared" si="37"/>
        <v>0</v>
      </c>
      <c r="K1931" s="28"/>
      <c r="L1931" s="28"/>
      <c r="M1931" s="28"/>
      <c r="N1931" s="28"/>
      <c r="O1931" s="27"/>
    </row>
    <row r="1932" spans="1:15" hidden="1" x14ac:dyDescent="0.25">
      <c r="A1932" s="27"/>
      <c r="B1932" s="27"/>
      <c r="C1932" s="27"/>
      <c r="D1932" s="27"/>
      <c r="E1932" s="27" t="e">
        <f>VLOOKUP(D1932,Basis!F:G,2,0)</f>
        <v>#N/A</v>
      </c>
      <c r="F1932" s="27"/>
      <c r="G1932" s="27"/>
      <c r="H1932" s="27"/>
      <c r="I1932" s="27"/>
      <c r="J1932" s="28">
        <f t="shared" si="37"/>
        <v>0</v>
      </c>
      <c r="K1932" s="28"/>
      <c r="L1932" s="28"/>
      <c r="M1932" s="28"/>
      <c r="N1932" s="28"/>
      <c r="O1932" s="27"/>
    </row>
    <row r="1933" spans="1:15" hidden="1" x14ac:dyDescent="0.25">
      <c r="A1933" s="27"/>
      <c r="B1933" s="27"/>
      <c r="C1933" s="27"/>
      <c r="D1933" s="27"/>
      <c r="E1933" s="27" t="e">
        <f>VLOOKUP(D1933,Basis!F:G,2,0)</f>
        <v>#N/A</v>
      </c>
      <c r="F1933" s="27"/>
      <c r="G1933" s="27"/>
      <c r="H1933" s="27"/>
      <c r="I1933" s="27"/>
      <c r="J1933" s="28">
        <f t="shared" ref="J1933:J1996" si="38">H1933-I1933</f>
        <v>0</v>
      </c>
      <c r="K1933" s="28"/>
      <c r="L1933" s="28"/>
      <c r="M1933" s="28"/>
      <c r="N1933" s="28"/>
      <c r="O1933" s="27"/>
    </row>
    <row r="1934" spans="1:15" hidden="1" x14ac:dyDescent="0.25">
      <c r="A1934" s="27"/>
      <c r="B1934" s="27"/>
      <c r="C1934" s="27"/>
      <c r="D1934" s="27"/>
      <c r="E1934" s="27" t="e">
        <f>VLOOKUP(D1934,Basis!F:G,2,0)</f>
        <v>#N/A</v>
      </c>
      <c r="F1934" s="27"/>
      <c r="G1934" s="27"/>
      <c r="H1934" s="27"/>
      <c r="I1934" s="27"/>
      <c r="J1934" s="28">
        <f t="shared" si="38"/>
        <v>0</v>
      </c>
      <c r="K1934" s="28"/>
      <c r="L1934" s="28"/>
      <c r="M1934" s="28"/>
      <c r="N1934" s="28"/>
      <c r="O1934" s="27"/>
    </row>
    <row r="1935" spans="1:15" hidden="1" x14ac:dyDescent="0.25">
      <c r="A1935" s="27"/>
      <c r="B1935" s="27"/>
      <c r="C1935" s="27"/>
      <c r="D1935" s="27"/>
      <c r="E1935" s="27" t="e">
        <f>VLOOKUP(D1935,Basis!F:G,2,0)</f>
        <v>#N/A</v>
      </c>
      <c r="F1935" s="27"/>
      <c r="G1935" s="27"/>
      <c r="H1935" s="27"/>
      <c r="I1935" s="27"/>
      <c r="J1935" s="28">
        <f t="shared" si="38"/>
        <v>0</v>
      </c>
      <c r="K1935" s="28"/>
      <c r="L1935" s="28"/>
      <c r="M1935" s="28"/>
      <c r="N1935" s="28"/>
      <c r="O1935" s="27"/>
    </row>
    <row r="1936" spans="1:15" hidden="1" x14ac:dyDescent="0.25">
      <c r="A1936" s="27"/>
      <c r="B1936" s="27"/>
      <c r="C1936" s="27"/>
      <c r="D1936" s="27"/>
      <c r="E1936" s="27" t="e">
        <f>VLOOKUP(D1936,Basis!F:G,2,0)</f>
        <v>#N/A</v>
      </c>
      <c r="F1936" s="27"/>
      <c r="G1936" s="27"/>
      <c r="H1936" s="27"/>
      <c r="I1936" s="27"/>
      <c r="J1936" s="28">
        <f t="shared" si="38"/>
        <v>0</v>
      </c>
      <c r="K1936" s="28"/>
      <c r="L1936" s="28"/>
      <c r="M1936" s="28"/>
      <c r="N1936" s="28"/>
      <c r="O1936" s="27"/>
    </row>
    <row r="1937" spans="1:15" hidden="1" x14ac:dyDescent="0.25">
      <c r="A1937" s="27"/>
      <c r="B1937" s="27"/>
      <c r="C1937" s="27"/>
      <c r="D1937" s="27"/>
      <c r="E1937" s="27" t="e">
        <f>VLOOKUP(D1937,Basis!F:G,2,0)</f>
        <v>#N/A</v>
      </c>
      <c r="F1937" s="27"/>
      <c r="G1937" s="27"/>
      <c r="H1937" s="27"/>
      <c r="I1937" s="27"/>
      <c r="J1937" s="28">
        <f t="shared" si="38"/>
        <v>0</v>
      </c>
      <c r="K1937" s="28"/>
      <c r="L1937" s="28"/>
      <c r="M1937" s="28"/>
      <c r="N1937" s="28"/>
      <c r="O1937" s="27"/>
    </row>
    <row r="1938" spans="1:15" hidden="1" x14ac:dyDescent="0.25">
      <c r="A1938" s="27"/>
      <c r="B1938" s="27"/>
      <c r="C1938" s="27"/>
      <c r="D1938" s="27"/>
      <c r="E1938" s="27" t="e">
        <f>VLOOKUP(D1938,Basis!F:G,2,0)</f>
        <v>#N/A</v>
      </c>
      <c r="F1938" s="27"/>
      <c r="G1938" s="27"/>
      <c r="H1938" s="27"/>
      <c r="I1938" s="27"/>
      <c r="J1938" s="28">
        <f t="shared" si="38"/>
        <v>0</v>
      </c>
      <c r="K1938" s="28"/>
      <c r="L1938" s="28"/>
      <c r="M1938" s="28"/>
      <c r="N1938" s="28"/>
      <c r="O1938" s="27"/>
    </row>
    <row r="1939" spans="1:15" hidden="1" x14ac:dyDescent="0.25">
      <c r="A1939" s="27"/>
      <c r="B1939" s="27"/>
      <c r="C1939" s="27"/>
      <c r="D1939" s="27"/>
      <c r="E1939" s="27" t="e">
        <f>VLOOKUP(D1939,Basis!F:G,2,0)</f>
        <v>#N/A</v>
      </c>
      <c r="F1939" s="27"/>
      <c r="G1939" s="27"/>
      <c r="H1939" s="27"/>
      <c r="I1939" s="27"/>
      <c r="J1939" s="28">
        <f t="shared" si="38"/>
        <v>0</v>
      </c>
      <c r="K1939" s="28"/>
      <c r="L1939" s="28"/>
      <c r="M1939" s="28"/>
      <c r="N1939" s="28"/>
      <c r="O1939" s="27"/>
    </row>
    <row r="1940" spans="1:15" hidden="1" x14ac:dyDescent="0.25">
      <c r="A1940" s="27"/>
      <c r="B1940" s="27"/>
      <c r="C1940" s="27"/>
      <c r="D1940" s="27"/>
      <c r="E1940" s="27" t="e">
        <f>VLOOKUP(D1940,Basis!F:G,2,0)</f>
        <v>#N/A</v>
      </c>
      <c r="F1940" s="27"/>
      <c r="G1940" s="27"/>
      <c r="H1940" s="27"/>
      <c r="I1940" s="27"/>
      <c r="J1940" s="28">
        <f t="shared" si="38"/>
        <v>0</v>
      </c>
      <c r="K1940" s="28"/>
      <c r="L1940" s="28"/>
      <c r="M1940" s="28"/>
      <c r="N1940" s="28"/>
      <c r="O1940" s="27"/>
    </row>
    <row r="1941" spans="1:15" hidden="1" x14ac:dyDescent="0.25">
      <c r="A1941" s="27"/>
      <c r="B1941" s="27"/>
      <c r="C1941" s="27"/>
      <c r="D1941" s="27"/>
      <c r="E1941" s="27" t="e">
        <f>VLOOKUP(D1941,Basis!F:G,2,0)</f>
        <v>#N/A</v>
      </c>
      <c r="F1941" s="27"/>
      <c r="G1941" s="27"/>
      <c r="H1941" s="27"/>
      <c r="I1941" s="27"/>
      <c r="J1941" s="28">
        <f t="shared" si="38"/>
        <v>0</v>
      </c>
      <c r="K1941" s="28"/>
      <c r="L1941" s="28"/>
      <c r="M1941" s="28"/>
      <c r="N1941" s="28"/>
      <c r="O1941" s="27"/>
    </row>
    <row r="1942" spans="1:15" hidden="1" x14ac:dyDescent="0.25">
      <c r="A1942" s="27"/>
      <c r="B1942" s="27"/>
      <c r="C1942" s="27"/>
      <c r="D1942" s="27"/>
      <c r="E1942" s="27" t="e">
        <f>VLOOKUP(D1942,Basis!F:G,2,0)</f>
        <v>#N/A</v>
      </c>
      <c r="F1942" s="27"/>
      <c r="G1942" s="27"/>
      <c r="H1942" s="27"/>
      <c r="I1942" s="27"/>
      <c r="J1942" s="28">
        <f t="shared" si="38"/>
        <v>0</v>
      </c>
      <c r="K1942" s="28"/>
      <c r="L1942" s="28"/>
      <c r="M1942" s="28"/>
      <c r="N1942" s="28"/>
      <c r="O1942" s="27"/>
    </row>
    <row r="1943" spans="1:15" hidden="1" x14ac:dyDescent="0.25">
      <c r="A1943" s="27"/>
      <c r="B1943" s="27"/>
      <c r="C1943" s="27"/>
      <c r="D1943" s="27"/>
      <c r="E1943" s="27" t="e">
        <f>VLOOKUP(D1943,Basis!F:G,2,0)</f>
        <v>#N/A</v>
      </c>
      <c r="F1943" s="27"/>
      <c r="G1943" s="27"/>
      <c r="H1943" s="27"/>
      <c r="I1943" s="27"/>
      <c r="J1943" s="28">
        <f t="shared" si="38"/>
        <v>0</v>
      </c>
      <c r="K1943" s="28"/>
      <c r="L1943" s="28"/>
      <c r="M1943" s="28"/>
      <c r="N1943" s="28"/>
      <c r="O1943" s="27"/>
    </row>
    <row r="1944" spans="1:15" hidden="1" x14ac:dyDescent="0.25">
      <c r="A1944" s="27"/>
      <c r="B1944" s="27"/>
      <c r="C1944" s="27"/>
      <c r="D1944" s="27"/>
      <c r="E1944" s="27" t="e">
        <f>VLOOKUP(D1944,Basis!F:G,2,0)</f>
        <v>#N/A</v>
      </c>
      <c r="F1944" s="27"/>
      <c r="G1944" s="27"/>
      <c r="H1944" s="27"/>
      <c r="I1944" s="27"/>
      <c r="J1944" s="28">
        <f t="shared" si="38"/>
        <v>0</v>
      </c>
      <c r="K1944" s="28"/>
      <c r="L1944" s="28"/>
      <c r="M1944" s="28"/>
      <c r="N1944" s="28"/>
      <c r="O1944" s="27"/>
    </row>
    <row r="1945" spans="1:15" hidden="1" x14ac:dyDescent="0.25">
      <c r="A1945" s="27"/>
      <c r="B1945" s="27"/>
      <c r="C1945" s="27"/>
      <c r="D1945" s="27"/>
      <c r="E1945" s="27" t="e">
        <f>VLOOKUP(D1945,Basis!F:G,2,0)</f>
        <v>#N/A</v>
      </c>
      <c r="F1945" s="27"/>
      <c r="G1945" s="27"/>
      <c r="H1945" s="27"/>
      <c r="I1945" s="27"/>
      <c r="J1945" s="28">
        <f t="shared" si="38"/>
        <v>0</v>
      </c>
      <c r="K1945" s="28"/>
      <c r="L1945" s="28"/>
      <c r="M1945" s="28"/>
      <c r="N1945" s="28"/>
      <c r="O1945" s="27"/>
    </row>
    <row r="1946" spans="1:15" hidden="1" x14ac:dyDescent="0.25">
      <c r="A1946" s="27"/>
      <c r="B1946" s="27"/>
      <c r="C1946" s="27"/>
      <c r="D1946" s="27"/>
      <c r="E1946" s="27" t="e">
        <f>VLOOKUP(D1946,Basis!F:G,2,0)</f>
        <v>#N/A</v>
      </c>
      <c r="F1946" s="27"/>
      <c r="G1946" s="27"/>
      <c r="H1946" s="27"/>
      <c r="I1946" s="27"/>
      <c r="J1946" s="28">
        <f t="shared" si="38"/>
        <v>0</v>
      </c>
      <c r="K1946" s="28"/>
      <c r="L1946" s="28"/>
      <c r="M1946" s="28"/>
      <c r="N1946" s="28"/>
      <c r="O1946" s="27"/>
    </row>
    <row r="1947" spans="1:15" hidden="1" x14ac:dyDescent="0.25">
      <c r="A1947" s="27"/>
      <c r="B1947" s="27"/>
      <c r="C1947" s="27"/>
      <c r="D1947" s="27"/>
      <c r="E1947" s="27" t="e">
        <f>VLOOKUP(D1947,Basis!F:G,2,0)</f>
        <v>#N/A</v>
      </c>
      <c r="F1947" s="27"/>
      <c r="G1947" s="27"/>
      <c r="H1947" s="27"/>
      <c r="I1947" s="27"/>
      <c r="J1947" s="28">
        <f t="shared" si="38"/>
        <v>0</v>
      </c>
      <c r="K1947" s="28"/>
      <c r="L1947" s="28"/>
      <c r="M1947" s="28"/>
      <c r="N1947" s="28"/>
      <c r="O1947" s="27"/>
    </row>
    <row r="1948" spans="1:15" hidden="1" x14ac:dyDescent="0.25">
      <c r="A1948" s="27"/>
      <c r="B1948" s="27"/>
      <c r="C1948" s="27"/>
      <c r="D1948" s="27"/>
      <c r="E1948" s="27" t="e">
        <f>VLOOKUP(D1948,Basis!F:G,2,0)</f>
        <v>#N/A</v>
      </c>
      <c r="F1948" s="27"/>
      <c r="G1948" s="27"/>
      <c r="H1948" s="27"/>
      <c r="I1948" s="27"/>
      <c r="J1948" s="28">
        <f t="shared" si="38"/>
        <v>0</v>
      </c>
      <c r="K1948" s="28"/>
      <c r="L1948" s="28"/>
      <c r="M1948" s="28"/>
      <c r="N1948" s="28"/>
      <c r="O1948" s="27"/>
    </row>
    <row r="1949" spans="1:15" hidden="1" x14ac:dyDescent="0.25">
      <c r="A1949" s="27"/>
      <c r="B1949" s="27"/>
      <c r="C1949" s="27"/>
      <c r="D1949" s="27"/>
      <c r="E1949" s="27" t="e">
        <f>VLOOKUP(D1949,Basis!F:G,2,0)</f>
        <v>#N/A</v>
      </c>
      <c r="F1949" s="27"/>
      <c r="G1949" s="27"/>
      <c r="H1949" s="27"/>
      <c r="I1949" s="27"/>
      <c r="J1949" s="28">
        <f t="shared" si="38"/>
        <v>0</v>
      </c>
      <c r="K1949" s="28"/>
      <c r="L1949" s="28"/>
      <c r="M1949" s="28"/>
      <c r="N1949" s="28"/>
      <c r="O1949" s="27"/>
    </row>
    <row r="1950" spans="1:15" hidden="1" x14ac:dyDescent="0.25">
      <c r="A1950" s="27"/>
      <c r="B1950" s="27"/>
      <c r="C1950" s="27"/>
      <c r="D1950" s="27"/>
      <c r="E1950" s="27" t="e">
        <f>VLOOKUP(D1950,Basis!F:G,2,0)</f>
        <v>#N/A</v>
      </c>
      <c r="F1950" s="27"/>
      <c r="G1950" s="27"/>
      <c r="H1950" s="27"/>
      <c r="I1950" s="27"/>
      <c r="J1950" s="28">
        <f t="shared" si="38"/>
        <v>0</v>
      </c>
      <c r="K1950" s="28"/>
      <c r="L1950" s="28"/>
      <c r="M1950" s="28"/>
      <c r="N1950" s="28"/>
      <c r="O1950" s="27"/>
    </row>
    <row r="1951" spans="1:15" hidden="1" x14ac:dyDescent="0.25">
      <c r="A1951" s="27"/>
      <c r="B1951" s="27"/>
      <c r="C1951" s="27"/>
      <c r="D1951" s="27"/>
      <c r="E1951" s="27" t="e">
        <f>VLOOKUP(D1951,Basis!F:G,2,0)</f>
        <v>#N/A</v>
      </c>
      <c r="F1951" s="27"/>
      <c r="G1951" s="27"/>
      <c r="H1951" s="27"/>
      <c r="I1951" s="27"/>
      <c r="J1951" s="28">
        <f t="shared" si="38"/>
        <v>0</v>
      </c>
      <c r="K1951" s="28"/>
      <c r="L1951" s="28"/>
      <c r="M1951" s="28"/>
      <c r="N1951" s="28"/>
      <c r="O1951" s="27"/>
    </row>
    <row r="1952" spans="1:15" hidden="1" x14ac:dyDescent="0.25">
      <c r="A1952" s="27"/>
      <c r="B1952" s="27"/>
      <c r="C1952" s="27"/>
      <c r="D1952" s="27"/>
      <c r="E1952" s="27" t="e">
        <f>VLOOKUP(D1952,Basis!F:G,2,0)</f>
        <v>#N/A</v>
      </c>
      <c r="F1952" s="27"/>
      <c r="G1952" s="27"/>
      <c r="H1952" s="27"/>
      <c r="I1952" s="27"/>
      <c r="J1952" s="28">
        <f t="shared" si="38"/>
        <v>0</v>
      </c>
      <c r="K1952" s="28"/>
      <c r="L1952" s="28"/>
      <c r="M1952" s="28"/>
      <c r="N1952" s="28"/>
      <c r="O1952" s="27"/>
    </row>
    <row r="1953" spans="1:15" hidden="1" x14ac:dyDescent="0.25">
      <c r="A1953" s="27"/>
      <c r="B1953" s="27"/>
      <c r="C1953" s="27"/>
      <c r="D1953" s="27"/>
      <c r="E1953" s="27" t="e">
        <f>VLOOKUP(D1953,Basis!F:G,2,0)</f>
        <v>#N/A</v>
      </c>
      <c r="F1953" s="27"/>
      <c r="G1953" s="27"/>
      <c r="H1953" s="27"/>
      <c r="I1953" s="27"/>
      <c r="J1953" s="28">
        <f t="shared" si="38"/>
        <v>0</v>
      </c>
      <c r="K1953" s="28"/>
      <c r="L1953" s="28"/>
      <c r="M1953" s="28"/>
      <c r="N1953" s="28"/>
      <c r="O1953" s="27"/>
    </row>
    <row r="1954" spans="1:15" hidden="1" x14ac:dyDescent="0.25">
      <c r="A1954" s="27"/>
      <c r="B1954" s="27"/>
      <c r="C1954" s="27"/>
      <c r="D1954" s="27"/>
      <c r="E1954" s="27" t="e">
        <f>VLOOKUP(D1954,Basis!F:G,2,0)</f>
        <v>#N/A</v>
      </c>
      <c r="F1954" s="27"/>
      <c r="G1954" s="27"/>
      <c r="H1954" s="27"/>
      <c r="I1954" s="27"/>
      <c r="J1954" s="28">
        <f t="shared" si="38"/>
        <v>0</v>
      </c>
      <c r="K1954" s="28"/>
      <c r="L1954" s="28"/>
      <c r="M1954" s="28"/>
      <c r="N1954" s="28"/>
      <c r="O1954" s="27"/>
    </row>
    <row r="1955" spans="1:15" hidden="1" x14ac:dyDescent="0.25">
      <c r="A1955" s="27"/>
      <c r="B1955" s="27"/>
      <c r="C1955" s="27"/>
      <c r="D1955" s="27"/>
      <c r="E1955" s="27" t="e">
        <f>VLOOKUP(D1955,Basis!F:G,2,0)</f>
        <v>#N/A</v>
      </c>
      <c r="F1955" s="27"/>
      <c r="G1955" s="27"/>
      <c r="H1955" s="27"/>
      <c r="I1955" s="27"/>
      <c r="J1955" s="28">
        <f t="shared" si="38"/>
        <v>0</v>
      </c>
      <c r="K1955" s="28"/>
      <c r="L1955" s="28"/>
      <c r="M1955" s="28"/>
      <c r="N1955" s="28"/>
      <c r="O1955" s="27"/>
    </row>
    <row r="1956" spans="1:15" hidden="1" x14ac:dyDescent="0.25">
      <c r="A1956" s="27"/>
      <c r="B1956" s="27"/>
      <c r="C1956" s="27"/>
      <c r="D1956" s="27"/>
      <c r="E1956" s="27" t="e">
        <f>VLOOKUP(D1956,Basis!F:G,2,0)</f>
        <v>#N/A</v>
      </c>
      <c r="F1956" s="27"/>
      <c r="G1956" s="27"/>
      <c r="H1956" s="27"/>
      <c r="I1956" s="27"/>
      <c r="J1956" s="28">
        <f t="shared" si="38"/>
        <v>0</v>
      </c>
      <c r="K1956" s="28"/>
      <c r="L1956" s="28"/>
      <c r="M1956" s="28"/>
      <c r="N1956" s="28"/>
      <c r="O1956" s="27"/>
    </row>
    <row r="1957" spans="1:15" hidden="1" x14ac:dyDescent="0.25">
      <c r="A1957" s="27"/>
      <c r="B1957" s="27"/>
      <c r="C1957" s="27"/>
      <c r="D1957" s="27"/>
      <c r="E1957" s="27" t="e">
        <f>VLOOKUP(D1957,Basis!F:G,2,0)</f>
        <v>#N/A</v>
      </c>
      <c r="F1957" s="27"/>
      <c r="G1957" s="27"/>
      <c r="H1957" s="27"/>
      <c r="I1957" s="27"/>
      <c r="J1957" s="28">
        <f t="shared" si="38"/>
        <v>0</v>
      </c>
      <c r="K1957" s="28"/>
      <c r="L1957" s="28"/>
      <c r="M1957" s="28"/>
      <c r="N1957" s="28"/>
      <c r="O1957" s="27"/>
    </row>
    <row r="1958" spans="1:15" hidden="1" x14ac:dyDescent="0.25">
      <c r="A1958" s="27"/>
      <c r="B1958" s="27"/>
      <c r="C1958" s="27"/>
      <c r="D1958" s="27"/>
      <c r="E1958" s="27" t="e">
        <f>VLOOKUP(D1958,Basis!F:G,2,0)</f>
        <v>#N/A</v>
      </c>
      <c r="F1958" s="27"/>
      <c r="G1958" s="27"/>
      <c r="H1958" s="27"/>
      <c r="I1958" s="27"/>
      <c r="J1958" s="28">
        <f t="shared" si="38"/>
        <v>0</v>
      </c>
      <c r="K1958" s="28"/>
      <c r="L1958" s="28"/>
      <c r="M1958" s="28"/>
      <c r="N1958" s="28"/>
      <c r="O1958" s="27"/>
    </row>
    <row r="1959" spans="1:15" hidden="1" x14ac:dyDescent="0.25">
      <c r="A1959" s="27"/>
      <c r="B1959" s="27"/>
      <c r="C1959" s="27"/>
      <c r="D1959" s="27"/>
      <c r="E1959" s="27" t="e">
        <f>VLOOKUP(D1959,Basis!F:G,2,0)</f>
        <v>#N/A</v>
      </c>
      <c r="F1959" s="27"/>
      <c r="G1959" s="27"/>
      <c r="H1959" s="27"/>
      <c r="I1959" s="27"/>
      <c r="J1959" s="28">
        <f t="shared" si="38"/>
        <v>0</v>
      </c>
      <c r="K1959" s="28"/>
      <c r="L1959" s="28"/>
      <c r="M1959" s="28"/>
      <c r="N1959" s="28"/>
      <c r="O1959" s="27"/>
    </row>
    <row r="1960" spans="1:15" hidden="1" x14ac:dyDescent="0.25">
      <c r="A1960" s="27"/>
      <c r="B1960" s="27"/>
      <c r="C1960" s="27"/>
      <c r="D1960" s="27"/>
      <c r="E1960" s="27" t="e">
        <f>VLOOKUP(D1960,Basis!F:G,2,0)</f>
        <v>#N/A</v>
      </c>
      <c r="F1960" s="27"/>
      <c r="G1960" s="27"/>
      <c r="H1960" s="27"/>
      <c r="I1960" s="27"/>
      <c r="J1960" s="28">
        <f t="shared" si="38"/>
        <v>0</v>
      </c>
      <c r="K1960" s="28"/>
      <c r="L1960" s="28"/>
      <c r="M1960" s="28"/>
      <c r="N1960" s="28"/>
      <c r="O1960" s="27"/>
    </row>
    <row r="1961" spans="1:15" hidden="1" x14ac:dyDescent="0.25">
      <c r="A1961" s="27"/>
      <c r="B1961" s="27"/>
      <c r="C1961" s="27"/>
      <c r="D1961" s="27"/>
      <c r="E1961" s="27" t="e">
        <f>VLOOKUP(D1961,Basis!F:G,2,0)</f>
        <v>#N/A</v>
      </c>
      <c r="F1961" s="27"/>
      <c r="G1961" s="27"/>
      <c r="H1961" s="27"/>
      <c r="I1961" s="27"/>
      <c r="J1961" s="28">
        <f t="shared" si="38"/>
        <v>0</v>
      </c>
      <c r="K1961" s="28"/>
      <c r="L1961" s="28"/>
      <c r="M1961" s="28"/>
      <c r="N1961" s="28"/>
      <c r="O1961" s="27"/>
    </row>
    <row r="1962" spans="1:15" hidden="1" x14ac:dyDescent="0.25">
      <c r="A1962" s="27"/>
      <c r="B1962" s="27"/>
      <c r="C1962" s="27"/>
      <c r="D1962" s="27"/>
      <c r="E1962" s="27" t="e">
        <f>VLOOKUP(D1962,Basis!F:G,2,0)</f>
        <v>#N/A</v>
      </c>
      <c r="F1962" s="27"/>
      <c r="G1962" s="27"/>
      <c r="H1962" s="27"/>
      <c r="I1962" s="27"/>
      <c r="J1962" s="28">
        <f t="shared" si="38"/>
        <v>0</v>
      </c>
      <c r="K1962" s="28"/>
      <c r="L1962" s="28"/>
      <c r="M1962" s="28"/>
      <c r="N1962" s="28"/>
      <c r="O1962" s="27"/>
    </row>
    <row r="1963" spans="1:15" hidden="1" x14ac:dyDescent="0.25">
      <c r="A1963" s="27"/>
      <c r="B1963" s="27"/>
      <c r="C1963" s="27"/>
      <c r="D1963" s="27"/>
      <c r="E1963" s="27" t="e">
        <f>VLOOKUP(D1963,Basis!F:G,2,0)</f>
        <v>#N/A</v>
      </c>
      <c r="F1963" s="27"/>
      <c r="G1963" s="27"/>
      <c r="H1963" s="27"/>
      <c r="I1963" s="27"/>
      <c r="J1963" s="28">
        <f t="shared" si="38"/>
        <v>0</v>
      </c>
      <c r="K1963" s="28"/>
      <c r="L1963" s="28"/>
      <c r="M1963" s="28"/>
      <c r="N1963" s="28"/>
      <c r="O1963" s="27"/>
    </row>
    <row r="1964" spans="1:15" hidden="1" x14ac:dyDescent="0.25">
      <c r="A1964" s="27"/>
      <c r="B1964" s="27"/>
      <c r="C1964" s="27"/>
      <c r="D1964" s="27"/>
      <c r="E1964" s="27" t="e">
        <f>VLOOKUP(D1964,Basis!F:G,2,0)</f>
        <v>#N/A</v>
      </c>
      <c r="F1964" s="27"/>
      <c r="G1964" s="27"/>
      <c r="H1964" s="27"/>
      <c r="I1964" s="27"/>
      <c r="J1964" s="28">
        <f t="shared" si="38"/>
        <v>0</v>
      </c>
      <c r="K1964" s="28"/>
      <c r="L1964" s="28"/>
      <c r="M1964" s="28"/>
      <c r="N1964" s="28"/>
      <c r="O1964" s="27"/>
    </row>
    <row r="1965" spans="1:15" hidden="1" x14ac:dyDescent="0.25">
      <c r="A1965" s="27"/>
      <c r="B1965" s="27"/>
      <c r="C1965" s="27"/>
      <c r="D1965" s="27"/>
      <c r="E1965" s="27" t="e">
        <f>VLOOKUP(D1965,Basis!F:G,2,0)</f>
        <v>#N/A</v>
      </c>
      <c r="F1965" s="27"/>
      <c r="G1965" s="27"/>
      <c r="H1965" s="27"/>
      <c r="I1965" s="27"/>
      <c r="J1965" s="28">
        <f t="shared" si="38"/>
        <v>0</v>
      </c>
      <c r="K1965" s="28"/>
      <c r="L1965" s="28"/>
      <c r="M1965" s="28"/>
      <c r="N1965" s="28"/>
      <c r="O1965" s="27"/>
    </row>
    <row r="1966" spans="1:15" hidden="1" x14ac:dyDescent="0.25">
      <c r="A1966" s="27"/>
      <c r="B1966" s="27"/>
      <c r="C1966" s="27"/>
      <c r="D1966" s="27"/>
      <c r="E1966" s="27" t="e">
        <f>VLOOKUP(D1966,Basis!F:G,2,0)</f>
        <v>#N/A</v>
      </c>
      <c r="F1966" s="27"/>
      <c r="G1966" s="27"/>
      <c r="H1966" s="27"/>
      <c r="I1966" s="27"/>
      <c r="J1966" s="28">
        <f t="shared" si="38"/>
        <v>0</v>
      </c>
      <c r="K1966" s="28"/>
      <c r="L1966" s="28"/>
      <c r="M1966" s="28"/>
      <c r="N1966" s="28"/>
      <c r="O1966" s="27"/>
    </row>
    <row r="1967" spans="1:15" hidden="1" x14ac:dyDescent="0.25">
      <c r="A1967" s="27"/>
      <c r="B1967" s="27"/>
      <c r="C1967" s="27"/>
      <c r="D1967" s="27"/>
      <c r="E1967" s="27" t="e">
        <f>VLOOKUP(D1967,Basis!F:G,2,0)</f>
        <v>#N/A</v>
      </c>
      <c r="F1967" s="27"/>
      <c r="G1967" s="27"/>
      <c r="H1967" s="27"/>
      <c r="I1967" s="27"/>
      <c r="J1967" s="28">
        <f t="shared" si="38"/>
        <v>0</v>
      </c>
      <c r="K1967" s="28"/>
      <c r="L1967" s="28"/>
      <c r="M1967" s="28"/>
      <c r="N1967" s="28"/>
      <c r="O1967" s="27"/>
    </row>
    <row r="1968" spans="1:15" hidden="1" x14ac:dyDescent="0.25">
      <c r="A1968" s="27"/>
      <c r="B1968" s="27"/>
      <c r="C1968" s="27"/>
      <c r="D1968" s="27"/>
      <c r="E1968" s="27" t="e">
        <f>VLOOKUP(D1968,Basis!F:G,2,0)</f>
        <v>#N/A</v>
      </c>
      <c r="F1968" s="27"/>
      <c r="G1968" s="27"/>
      <c r="H1968" s="27"/>
      <c r="I1968" s="27"/>
      <c r="J1968" s="28">
        <f t="shared" si="38"/>
        <v>0</v>
      </c>
      <c r="K1968" s="28"/>
      <c r="L1968" s="28"/>
      <c r="M1968" s="28"/>
      <c r="N1968" s="28"/>
      <c r="O1968" s="27"/>
    </row>
    <row r="1969" spans="1:15" hidden="1" x14ac:dyDescent="0.25">
      <c r="A1969" s="27"/>
      <c r="B1969" s="27"/>
      <c r="C1969" s="27"/>
      <c r="D1969" s="27"/>
      <c r="E1969" s="27" t="e">
        <f>VLOOKUP(D1969,Basis!F:G,2,0)</f>
        <v>#N/A</v>
      </c>
      <c r="F1969" s="27"/>
      <c r="G1969" s="27"/>
      <c r="H1969" s="27"/>
      <c r="I1969" s="27"/>
      <c r="J1969" s="28">
        <f t="shared" si="38"/>
        <v>0</v>
      </c>
      <c r="K1969" s="28"/>
      <c r="L1969" s="28"/>
      <c r="M1969" s="28"/>
      <c r="N1969" s="28"/>
      <c r="O1969" s="27"/>
    </row>
    <row r="1970" spans="1:15" hidden="1" x14ac:dyDescent="0.25">
      <c r="A1970" s="27"/>
      <c r="B1970" s="27"/>
      <c r="C1970" s="27"/>
      <c r="D1970" s="27"/>
      <c r="E1970" s="27" t="e">
        <f>VLOOKUP(D1970,Basis!F:G,2,0)</f>
        <v>#N/A</v>
      </c>
      <c r="F1970" s="27"/>
      <c r="G1970" s="27"/>
      <c r="H1970" s="27"/>
      <c r="I1970" s="27"/>
      <c r="J1970" s="28">
        <f t="shared" si="38"/>
        <v>0</v>
      </c>
      <c r="K1970" s="28"/>
      <c r="L1970" s="28"/>
      <c r="M1970" s="28"/>
      <c r="N1970" s="28"/>
      <c r="O1970" s="27"/>
    </row>
    <row r="1971" spans="1:15" hidden="1" x14ac:dyDescent="0.25">
      <c r="A1971" s="27"/>
      <c r="B1971" s="27"/>
      <c r="C1971" s="27"/>
      <c r="D1971" s="27"/>
      <c r="E1971" s="27" t="e">
        <f>VLOOKUP(D1971,Basis!F:G,2,0)</f>
        <v>#N/A</v>
      </c>
      <c r="F1971" s="27"/>
      <c r="G1971" s="27"/>
      <c r="H1971" s="27"/>
      <c r="I1971" s="27"/>
      <c r="J1971" s="28">
        <f t="shared" si="38"/>
        <v>0</v>
      </c>
      <c r="K1971" s="28"/>
      <c r="L1971" s="28"/>
      <c r="M1971" s="28"/>
      <c r="N1971" s="28"/>
      <c r="O1971" s="27"/>
    </row>
    <row r="1972" spans="1:15" hidden="1" x14ac:dyDescent="0.25">
      <c r="A1972" s="27"/>
      <c r="B1972" s="27"/>
      <c r="C1972" s="27"/>
      <c r="D1972" s="27"/>
      <c r="E1972" s="27" t="e">
        <f>VLOOKUP(D1972,Basis!F:G,2,0)</f>
        <v>#N/A</v>
      </c>
      <c r="F1972" s="27"/>
      <c r="G1972" s="27"/>
      <c r="H1972" s="27"/>
      <c r="I1972" s="27"/>
      <c r="J1972" s="28">
        <f t="shared" si="38"/>
        <v>0</v>
      </c>
      <c r="K1972" s="28"/>
      <c r="L1972" s="28"/>
      <c r="M1972" s="28"/>
      <c r="N1972" s="28"/>
      <c r="O1972" s="27"/>
    </row>
    <row r="1973" spans="1:15" hidden="1" x14ac:dyDescent="0.25">
      <c r="A1973" s="27"/>
      <c r="B1973" s="27"/>
      <c r="C1973" s="27"/>
      <c r="D1973" s="27"/>
      <c r="E1973" s="27" t="e">
        <f>VLOOKUP(D1973,Basis!F:G,2,0)</f>
        <v>#N/A</v>
      </c>
      <c r="F1973" s="27"/>
      <c r="G1973" s="27"/>
      <c r="H1973" s="27"/>
      <c r="I1973" s="27"/>
      <c r="J1973" s="28">
        <f t="shared" si="38"/>
        <v>0</v>
      </c>
      <c r="K1973" s="28"/>
      <c r="L1973" s="28"/>
      <c r="M1973" s="28"/>
      <c r="N1973" s="28"/>
      <c r="O1973" s="27"/>
    </row>
    <row r="1974" spans="1:15" hidden="1" x14ac:dyDescent="0.25">
      <c r="A1974" s="27"/>
      <c r="B1974" s="27"/>
      <c r="C1974" s="27"/>
      <c r="D1974" s="27"/>
      <c r="E1974" s="27" t="e">
        <f>VLOOKUP(D1974,Basis!F:G,2,0)</f>
        <v>#N/A</v>
      </c>
      <c r="F1974" s="27"/>
      <c r="G1974" s="27"/>
      <c r="H1974" s="27"/>
      <c r="I1974" s="27"/>
      <c r="J1974" s="28">
        <f t="shared" si="38"/>
        <v>0</v>
      </c>
      <c r="K1974" s="28"/>
      <c r="L1974" s="28"/>
      <c r="M1974" s="28"/>
      <c r="N1974" s="28"/>
      <c r="O1974" s="27"/>
    </row>
    <row r="1975" spans="1:15" hidden="1" x14ac:dyDescent="0.25">
      <c r="A1975" s="27"/>
      <c r="B1975" s="27"/>
      <c r="C1975" s="27"/>
      <c r="D1975" s="27"/>
      <c r="E1975" s="27" t="e">
        <f>VLOOKUP(D1975,Basis!F:G,2,0)</f>
        <v>#N/A</v>
      </c>
      <c r="F1975" s="27"/>
      <c r="G1975" s="27"/>
      <c r="H1975" s="27"/>
      <c r="I1975" s="27"/>
      <c r="J1975" s="28">
        <f t="shared" si="38"/>
        <v>0</v>
      </c>
      <c r="K1975" s="28"/>
      <c r="L1975" s="28"/>
      <c r="M1975" s="28"/>
      <c r="N1975" s="28"/>
      <c r="O1975" s="27"/>
    </row>
    <row r="1976" spans="1:15" hidden="1" x14ac:dyDescent="0.25">
      <c r="A1976" s="27"/>
      <c r="B1976" s="27"/>
      <c r="C1976" s="27"/>
      <c r="D1976" s="27"/>
      <c r="E1976" s="27" t="e">
        <f>VLOOKUP(D1976,Basis!F:G,2,0)</f>
        <v>#N/A</v>
      </c>
      <c r="F1976" s="27"/>
      <c r="G1976" s="27"/>
      <c r="H1976" s="27"/>
      <c r="I1976" s="27"/>
      <c r="J1976" s="28">
        <f t="shared" si="38"/>
        <v>0</v>
      </c>
      <c r="K1976" s="28"/>
      <c r="L1976" s="28"/>
      <c r="M1976" s="28"/>
      <c r="N1976" s="28"/>
      <c r="O1976" s="27"/>
    </row>
    <row r="1977" spans="1:15" hidden="1" x14ac:dyDescent="0.25">
      <c r="A1977" s="27"/>
      <c r="B1977" s="27"/>
      <c r="C1977" s="27"/>
      <c r="D1977" s="27"/>
      <c r="E1977" s="27" t="e">
        <f>VLOOKUP(D1977,Basis!F:G,2,0)</f>
        <v>#N/A</v>
      </c>
      <c r="F1977" s="27"/>
      <c r="G1977" s="27"/>
      <c r="H1977" s="27"/>
      <c r="I1977" s="27"/>
      <c r="J1977" s="28">
        <f t="shared" si="38"/>
        <v>0</v>
      </c>
      <c r="K1977" s="28"/>
      <c r="L1977" s="28"/>
      <c r="M1977" s="28"/>
      <c r="N1977" s="28"/>
      <c r="O1977" s="27"/>
    </row>
    <row r="1978" spans="1:15" hidden="1" x14ac:dyDescent="0.25">
      <c r="A1978" s="27"/>
      <c r="B1978" s="27"/>
      <c r="C1978" s="27"/>
      <c r="D1978" s="27"/>
      <c r="E1978" s="27" t="e">
        <f>VLOOKUP(D1978,Basis!F:G,2,0)</f>
        <v>#N/A</v>
      </c>
      <c r="F1978" s="27"/>
      <c r="G1978" s="27"/>
      <c r="H1978" s="27"/>
      <c r="I1978" s="27"/>
      <c r="J1978" s="28">
        <f t="shared" si="38"/>
        <v>0</v>
      </c>
      <c r="K1978" s="28"/>
      <c r="L1978" s="28"/>
      <c r="M1978" s="28"/>
      <c r="N1978" s="28"/>
      <c r="O1978" s="27"/>
    </row>
    <row r="1979" spans="1:15" hidden="1" x14ac:dyDescent="0.25">
      <c r="A1979" s="27"/>
      <c r="B1979" s="27"/>
      <c r="C1979" s="27"/>
      <c r="D1979" s="27"/>
      <c r="E1979" s="27" t="e">
        <f>VLOOKUP(D1979,Basis!F:G,2,0)</f>
        <v>#N/A</v>
      </c>
      <c r="F1979" s="27"/>
      <c r="G1979" s="27"/>
      <c r="H1979" s="27"/>
      <c r="I1979" s="27"/>
      <c r="J1979" s="28">
        <f t="shared" si="38"/>
        <v>0</v>
      </c>
      <c r="K1979" s="28"/>
      <c r="L1979" s="28"/>
      <c r="M1979" s="28"/>
      <c r="N1979" s="28"/>
      <c r="O1979" s="27"/>
    </row>
    <row r="1980" spans="1:15" hidden="1" x14ac:dyDescent="0.25">
      <c r="A1980" s="27"/>
      <c r="B1980" s="27"/>
      <c r="C1980" s="27"/>
      <c r="D1980" s="27"/>
      <c r="E1980" s="27" t="e">
        <f>VLOOKUP(D1980,Basis!F:G,2,0)</f>
        <v>#N/A</v>
      </c>
      <c r="F1980" s="27"/>
      <c r="G1980" s="27"/>
      <c r="H1980" s="27"/>
      <c r="I1980" s="27"/>
      <c r="J1980" s="28">
        <f t="shared" si="38"/>
        <v>0</v>
      </c>
      <c r="K1980" s="28"/>
      <c r="L1980" s="28"/>
      <c r="M1980" s="28"/>
      <c r="N1980" s="28"/>
      <c r="O1980" s="27"/>
    </row>
    <row r="1981" spans="1:15" hidden="1" x14ac:dyDescent="0.25">
      <c r="A1981" s="27"/>
      <c r="B1981" s="27"/>
      <c r="C1981" s="27"/>
      <c r="D1981" s="27"/>
      <c r="E1981" s="27" t="e">
        <f>VLOOKUP(D1981,Basis!F:G,2,0)</f>
        <v>#N/A</v>
      </c>
      <c r="F1981" s="27"/>
      <c r="G1981" s="27"/>
      <c r="H1981" s="27"/>
      <c r="I1981" s="27"/>
      <c r="J1981" s="28">
        <f t="shared" si="38"/>
        <v>0</v>
      </c>
      <c r="K1981" s="28"/>
      <c r="L1981" s="28"/>
      <c r="M1981" s="28"/>
      <c r="N1981" s="28"/>
      <c r="O1981" s="27"/>
    </row>
    <row r="1982" spans="1:15" hidden="1" x14ac:dyDescent="0.25">
      <c r="A1982" s="27"/>
      <c r="B1982" s="27"/>
      <c r="C1982" s="27"/>
      <c r="D1982" s="27"/>
      <c r="E1982" s="27" t="e">
        <f>VLOOKUP(D1982,Basis!F:G,2,0)</f>
        <v>#N/A</v>
      </c>
      <c r="F1982" s="27"/>
      <c r="G1982" s="27"/>
      <c r="H1982" s="27"/>
      <c r="I1982" s="27"/>
      <c r="J1982" s="28">
        <f t="shared" si="38"/>
        <v>0</v>
      </c>
      <c r="K1982" s="28"/>
      <c r="L1982" s="28"/>
      <c r="M1982" s="28"/>
      <c r="N1982" s="28"/>
      <c r="O1982" s="27"/>
    </row>
    <row r="1983" spans="1:15" hidden="1" x14ac:dyDescent="0.25">
      <c r="A1983" s="27"/>
      <c r="B1983" s="27"/>
      <c r="C1983" s="27"/>
      <c r="D1983" s="27"/>
      <c r="E1983" s="27" t="e">
        <f>VLOOKUP(D1983,Basis!F:G,2,0)</f>
        <v>#N/A</v>
      </c>
      <c r="F1983" s="27"/>
      <c r="G1983" s="27"/>
      <c r="H1983" s="27"/>
      <c r="I1983" s="27"/>
      <c r="J1983" s="28">
        <f t="shared" si="38"/>
        <v>0</v>
      </c>
      <c r="K1983" s="28"/>
      <c r="L1983" s="28"/>
      <c r="M1983" s="28"/>
      <c r="N1983" s="28"/>
      <c r="O1983" s="27"/>
    </row>
    <row r="1984" spans="1:15" hidden="1" x14ac:dyDescent="0.25">
      <c r="A1984" s="27"/>
      <c r="B1984" s="27"/>
      <c r="C1984" s="27"/>
      <c r="D1984" s="27"/>
      <c r="E1984" s="27" t="e">
        <f>VLOOKUP(D1984,Basis!F:G,2,0)</f>
        <v>#N/A</v>
      </c>
      <c r="F1984" s="27"/>
      <c r="G1984" s="27"/>
      <c r="H1984" s="27"/>
      <c r="I1984" s="27"/>
      <c r="J1984" s="28">
        <f t="shared" si="38"/>
        <v>0</v>
      </c>
      <c r="K1984" s="28"/>
      <c r="L1984" s="28"/>
      <c r="M1984" s="28"/>
      <c r="N1984" s="28"/>
      <c r="O1984" s="27"/>
    </row>
    <row r="1985" spans="1:15" hidden="1" x14ac:dyDescent="0.25">
      <c r="A1985" s="27"/>
      <c r="B1985" s="27"/>
      <c r="C1985" s="27"/>
      <c r="D1985" s="27"/>
      <c r="E1985" s="27" t="e">
        <f>VLOOKUP(D1985,Basis!F:G,2,0)</f>
        <v>#N/A</v>
      </c>
      <c r="F1985" s="27"/>
      <c r="G1985" s="27"/>
      <c r="H1985" s="27"/>
      <c r="I1985" s="27"/>
      <c r="J1985" s="28">
        <f t="shared" si="38"/>
        <v>0</v>
      </c>
      <c r="K1985" s="28"/>
      <c r="L1985" s="28"/>
      <c r="M1985" s="28"/>
      <c r="N1985" s="28"/>
      <c r="O1985" s="27"/>
    </row>
    <row r="1986" spans="1:15" hidden="1" x14ac:dyDescent="0.25">
      <c r="A1986" s="27"/>
      <c r="B1986" s="27"/>
      <c r="C1986" s="27"/>
      <c r="D1986" s="27"/>
      <c r="E1986" s="27" t="e">
        <f>VLOOKUP(D1986,Basis!F:G,2,0)</f>
        <v>#N/A</v>
      </c>
      <c r="F1986" s="27"/>
      <c r="G1986" s="27"/>
      <c r="H1986" s="27"/>
      <c r="I1986" s="27"/>
      <c r="J1986" s="28">
        <f t="shared" si="38"/>
        <v>0</v>
      </c>
      <c r="K1986" s="28"/>
      <c r="L1986" s="28"/>
      <c r="M1986" s="28"/>
      <c r="N1986" s="28"/>
      <c r="O1986" s="27"/>
    </row>
    <row r="1987" spans="1:15" hidden="1" x14ac:dyDescent="0.25">
      <c r="A1987" s="27"/>
      <c r="B1987" s="27"/>
      <c r="C1987" s="27"/>
      <c r="D1987" s="27"/>
      <c r="E1987" s="27" t="e">
        <f>VLOOKUP(D1987,Basis!F:G,2,0)</f>
        <v>#N/A</v>
      </c>
      <c r="F1987" s="27"/>
      <c r="G1987" s="27"/>
      <c r="H1987" s="27"/>
      <c r="I1987" s="27"/>
      <c r="J1987" s="28">
        <f t="shared" si="38"/>
        <v>0</v>
      </c>
      <c r="K1987" s="28"/>
      <c r="L1987" s="28"/>
      <c r="M1987" s="28"/>
      <c r="N1987" s="28"/>
      <c r="O1987" s="27"/>
    </row>
    <row r="1988" spans="1:15" hidden="1" x14ac:dyDescent="0.25">
      <c r="A1988" s="27"/>
      <c r="B1988" s="27"/>
      <c r="C1988" s="27"/>
      <c r="D1988" s="27"/>
      <c r="E1988" s="27" t="e">
        <f>VLOOKUP(D1988,Basis!F:G,2,0)</f>
        <v>#N/A</v>
      </c>
      <c r="F1988" s="27"/>
      <c r="G1988" s="27"/>
      <c r="H1988" s="27"/>
      <c r="I1988" s="27"/>
      <c r="J1988" s="28">
        <f t="shared" si="38"/>
        <v>0</v>
      </c>
      <c r="K1988" s="28"/>
      <c r="L1988" s="28"/>
      <c r="M1988" s="28"/>
      <c r="N1988" s="28"/>
      <c r="O1988" s="27"/>
    </row>
    <row r="1989" spans="1:15" hidden="1" x14ac:dyDescent="0.25">
      <c r="A1989" s="27"/>
      <c r="B1989" s="27"/>
      <c r="C1989" s="27"/>
      <c r="D1989" s="27"/>
      <c r="E1989" s="27" t="e">
        <f>VLOOKUP(D1989,Basis!F:G,2,0)</f>
        <v>#N/A</v>
      </c>
      <c r="F1989" s="27"/>
      <c r="G1989" s="27"/>
      <c r="H1989" s="27"/>
      <c r="I1989" s="27"/>
      <c r="J1989" s="28">
        <f t="shared" si="38"/>
        <v>0</v>
      </c>
      <c r="K1989" s="28"/>
      <c r="L1989" s="28"/>
      <c r="M1989" s="28"/>
      <c r="N1989" s="28"/>
      <c r="O1989" s="27"/>
    </row>
    <row r="1990" spans="1:15" hidden="1" x14ac:dyDescent="0.25">
      <c r="A1990" s="27"/>
      <c r="B1990" s="27"/>
      <c r="C1990" s="27"/>
      <c r="D1990" s="27"/>
      <c r="E1990" s="27" t="e">
        <f>VLOOKUP(D1990,Basis!F:G,2,0)</f>
        <v>#N/A</v>
      </c>
      <c r="F1990" s="27"/>
      <c r="G1990" s="27"/>
      <c r="H1990" s="27"/>
      <c r="I1990" s="27"/>
      <c r="J1990" s="28">
        <f t="shared" si="38"/>
        <v>0</v>
      </c>
      <c r="K1990" s="28"/>
      <c r="L1990" s="28"/>
      <c r="M1990" s="28"/>
      <c r="N1990" s="28"/>
      <c r="O1990" s="27"/>
    </row>
    <row r="1991" spans="1:15" hidden="1" x14ac:dyDescent="0.25">
      <c r="A1991" s="27"/>
      <c r="B1991" s="27"/>
      <c r="C1991" s="27"/>
      <c r="D1991" s="27"/>
      <c r="E1991" s="27" t="e">
        <f>VLOOKUP(D1991,Basis!F:G,2,0)</f>
        <v>#N/A</v>
      </c>
      <c r="F1991" s="27"/>
      <c r="G1991" s="27"/>
      <c r="H1991" s="27"/>
      <c r="I1991" s="27"/>
      <c r="J1991" s="28">
        <f t="shared" si="38"/>
        <v>0</v>
      </c>
      <c r="K1991" s="28"/>
      <c r="L1991" s="28"/>
      <c r="M1991" s="28"/>
      <c r="N1991" s="28"/>
      <c r="O1991" s="27"/>
    </row>
    <row r="1992" spans="1:15" hidden="1" x14ac:dyDescent="0.25">
      <c r="A1992" s="27"/>
      <c r="B1992" s="27"/>
      <c r="C1992" s="27"/>
      <c r="D1992" s="27"/>
      <c r="E1992" s="27" t="e">
        <f>VLOOKUP(D1992,Basis!F:G,2,0)</f>
        <v>#N/A</v>
      </c>
      <c r="F1992" s="27"/>
      <c r="G1992" s="27"/>
      <c r="H1992" s="27"/>
      <c r="I1992" s="27"/>
      <c r="J1992" s="28">
        <f t="shared" si="38"/>
        <v>0</v>
      </c>
      <c r="K1992" s="28"/>
      <c r="L1992" s="28"/>
      <c r="M1992" s="28"/>
      <c r="N1992" s="28"/>
      <c r="O1992" s="27"/>
    </row>
    <row r="1993" spans="1:15" hidden="1" x14ac:dyDescent="0.25">
      <c r="A1993" s="27"/>
      <c r="B1993" s="27"/>
      <c r="C1993" s="27"/>
      <c r="D1993" s="27"/>
      <c r="E1993" s="27" t="e">
        <f>VLOOKUP(D1993,Basis!F:G,2,0)</f>
        <v>#N/A</v>
      </c>
      <c r="F1993" s="27"/>
      <c r="G1993" s="27"/>
      <c r="H1993" s="27"/>
      <c r="I1993" s="27"/>
      <c r="J1993" s="28">
        <f t="shared" si="38"/>
        <v>0</v>
      </c>
      <c r="K1993" s="28"/>
      <c r="L1993" s="28"/>
      <c r="M1993" s="28"/>
      <c r="N1993" s="28"/>
      <c r="O1993" s="27"/>
    </row>
    <row r="1994" spans="1:15" hidden="1" x14ac:dyDescent="0.25">
      <c r="A1994" s="27"/>
      <c r="B1994" s="27"/>
      <c r="C1994" s="27"/>
      <c r="D1994" s="27"/>
      <c r="E1994" s="27" t="e">
        <f>VLOOKUP(D1994,Basis!F:G,2,0)</f>
        <v>#N/A</v>
      </c>
      <c r="F1994" s="27"/>
      <c r="G1994" s="27"/>
      <c r="H1994" s="27"/>
      <c r="I1994" s="27"/>
      <c r="J1994" s="28">
        <f t="shared" si="38"/>
        <v>0</v>
      </c>
      <c r="K1994" s="28"/>
      <c r="L1994" s="28"/>
      <c r="M1994" s="28"/>
      <c r="N1994" s="28"/>
      <c r="O1994" s="27"/>
    </row>
    <row r="1995" spans="1:15" hidden="1" x14ac:dyDescent="0.25">
      <c r="A1995" s="27"/>
      <c r="B1995" s="27"/>
      <c r="C1995" s="27"/>
      <c r="D1995" s="27"/>
      <c r="E1995" s="27" t="e">
        <f>VLOOKUP(D1995,Basis!F:G,2,0)</f>
        <v>#N/A</v>
      </c>
      <c r="F1995" s="27"/>
      <c r="G1995" s="27"/>
      <c r="H1995" s="27"/>
      <c r="I1995" s="27"/>
      <c r="J1995" s="28">
        <f t="shared" si="38"/>
        <v>0</v>
      </c>
      <c r="K1995" s="28"/>
      <c r="L1995" s="28"/>
      <c r="M1995" s="28"/>
      <c r="N1995" s="28"/>
      <c r="O1995" s="27"/>
    </row>
    <row r="1996" spans="1:15" hidden="1" x14ac:dyDescent="0.25">
      <c r="A1996" s="27"/>
      <c r="B1996" s="27"/>
      <c r="C1996" s="27"/>
      <c r="D1996" s="27"/>
      <c r="E1996" s="27" t="e">
        <f>VLOOKUP(D1996,Basis!F:G,2,0)</f>
        <v>#N/A</v>
      </c>
      <c r="F1996" s="27"/>
      <c r="G1996" s="27"/>
      <c r="H1996" s="27"/>
      <c r="I1996" s="27"/>
      <c r="J1996" s="28">
        <f t="shared" si="38"/>
        <v>0</v>
      </c>
      <c r="K1996" s="28"/>
      <c r="L1996" s="28"/>
      <c r="M1996" s="28"/>
      <c r="N1996" s="28"/>
      <c r="O1996" s="27"/>
    </row>
    <row r="1997" spans="1:15" hidden="1" x14ac:dyDescent="0.25">
      <c r="A1997" s="27"/>
      <c r="B1997" s="27"/>
      <c r="C1997" s="27"/>
      <c r="D1997" s="27"/>
      <c r="E1997" s="27" t="e">
        <f>VLOOKUP(D1997,Basis!F:G,2,0)</f>
        <v>#N/A</v>
      </c>
      <c r="F1997" s="27"/>
      <c r="G1997" s="27"/>
      <c r="H1997" s="27"/>
      <c r="I1997" s="27"/>
      <c r="J1997" s="28">
        <f t="shared" ref="J1997:J2060" si="39">H1997-I1997</f>
        <v>0</v>
      </c>
      <c r="K1997" s="28"/>
      <c r="L1997" s="28"/>
      <c r="M1997" s="28"/>
      <c r="N1997" s="28"/>
      <c r="O1997" s="27"/>
    </row>
    <row r="1998" spans="1:15" hidden="1" x14ac:dyDescent="0.25">
      <c r="A1998" s="27"/>
      <c r="B1998" s="27"/>
      <c r="C1998" s="27"/>
      <c r="D1998" s="27"/>
      <c r="E1998" s="27" t="e">
        <f>VLOOKUP(D1998,Basis!F:G,2,0)</f>
        <v>#N/A</v>
      </c>
      <c r="F1998" s="27"/>
      <c r="G1998" s="27"/>
      <c r="H1998" s="27"/>
      <c r="I1998" s="27"/>
      <c r="J1998" s="28">
        <f t="shared" si="39"/>
        <v>0</v>
      </c>
      <c r="K1998" s="28"/>
      <c r="L1998" s="28"/>
      <c r="M1998" s="28"/>
      <c r="N1998" s="28"/>
      <c r="O1998" s="27"/>
    </row>
    <row r="1999" spans="1:15" hidden="1" x14ac:dyDescent="0.25">
      <c r="A1999" s="27"/>
      <c r="B1999" s="27"/>
      <c r="C1999" s="27"/>
      <c r="D1999" s="27"/>
      <c r="E1999" s="27" t="e">
        <f>VLOOKUP(D1999,Basis!F:G,2,0)</f>
        <v>#N/A</v>
      </c>
      <c r="F1999" s="27"/>
      <c r="G1999" s="27"/>
      <c r="H1999" s="27"/>
      <c r="I1999" s="27"/>
      <c r="J1999" s="28">
        <f t="shared" si="39"/>
        <v>0</v>
      </c>
      <c r="K1999" s="28"/>
      <c r="L1999" s="28"/>
      <c r="M1999" s="28"/>
      <c r="N1999" s="28"/>
      <c r="O1999" s="27"/>
    </row>
    <row r="2000" spans="1:15" hidden="1" x14ac:dyDescent="0.25">
      <c r="A2000" s="27"/>
      <c r="B2000" s="27"/>
      <c r="C2000" s="27"/>
      <c r="D2000" s="27"/>
      <c r="E2000" s="27" t="e">
        <f>VLOOKUP(D2000,Basis!F:G,2,0)</f>
        <v>#N/A</v>
      </c>
      <c r="F2000" s="27"/>
      <c r="G2000" s="27"/>
      <c r="H2000" s="27"/>
      <c r="I2000" s="27"/>
      <c r="J2000" s="28">
        <f t="shared" si="39"/>
        <v>0</v>
      </c>
      <c r="K2000" s="28"/>
      <c r="L2000" s="28"/>
      <c r="M2000" s="28"/>
      <c r="N2000" s="28"/>
      <c r="O2000" s="27"/>
    </row>
    <row r="2001" spans="1:15" hidden="1" x14ac:dyDescent="0.25">
      <c r="A2001" s="27"/>
      <c r="B2001" s="27"/>
      <c r="C2001" s="27"/>
      <c r="D2001" s="27"/>
      <c r="E2001" s="27" t="e">
        <f>VLOOKUP(D2001,Basis!F:G,2,0)</f>
        <v>#N/A</v>
      </c>
      <c r="F2001" s="27"/>
      <c r="G2001" s="27"/>
      <c r="H2001" s="27"/>
      <c r="I2001" s="27"/>
      <c r="J2001" s="28">
        <f t="shared" si="39"/>
        <v>0</v>
      </c>
      <c r="K2001" s="28"/>
      <c r="L2001" s="28"/>
      <c r="M2001" s="28"/>
      <c r="N2001" s="28"/>
      <c r="O2001" s="27"/>
    </row>
    <row r="2002" spans="1:15" hidden="1" x14ac:dyDescent="0.25">
      <c r="A2002" s="27"/>
      <c r="B2002" s="27"/>
      <c r="C2002" s="27"/>
      <c r="D2002" s="27"/>
      <c r="E2002" s="27" t="e">
        <f>VLOOKUP(D2002,Basis!F:G,2,0)</f>
        <v>#N/A</v>
      </c>
      <c r="F2002" s="27"/>
      <c r="G2002" s="27"/>
      <c r="H2002" s="27"/>
      <c r="I2002" s="27"/>
      <c r="J2002" s="28">
        <f t="shared" si="39"/>
        <v>0</v>
      </c>
      <c r="K2002" s="28"/>
      <c r="L2002" s="28"/>
      <c r="M2002" s="28"/>
      <c r="N2002" s="28"/>
      <c r="O2002" s="27"/>
    </row>
    <row r="2003" spans="1:15" hidden="1" x14ac:dyDescent="0.25">
      <c r="A2003" s="27"/>
      <c r="B2003" s="27"/>
      <c r="C2003" s="27"/>
      <c r="D2003" s="27"/>
      <c r="E2003" s="27" t="e">
        <f>VLOOKUP(D2003,Basis!F:G,2,0)</f>
        <v>#N/A</v>
      </c>
      <c r="F2003" s="27"/>
      <c r="G2003" s="27"/>
      <c r="H2003" s="27"/>
      <c r="I2003" s="27"/>
      <c r="J2003" s="28">
        <f t="shared" si="39"/>
        <v>0</v>
      </c>
      <c r="K2003" s="28"/>
      <c r="L2003" s="28"/>
      <c r="M2003" s="28"/>
      <c r="N2003" s="28"/>
      <c r="O2003" s="27"/>
    </row>
    <row r="2004" spans="1:15" hidden="1" x14ac:dyDescent="0.25">
      <c r="A2004" s="27"/>
      <c r="B2004" s="27"/>
      <c r="C2004" s="27"/>
      <c r="D2004" s="27"/>
      <c r="E2004" s="27" t="e">
        <f>VLOOKUP(D2004,Basis!F:G,2,0)</f>
        <v>#N/A</v>
      </c>
      <c r="F2004" s="27"/>
      <c r="G2004" s="27"/>
      <c r="H2004" s="27"/>
      <c r="I2004" s="27"/>
      <c r="J2004" s="28">
        <f t="shared" si="39"/>
        <v>0</v>
      </c>
      <c r="K2004" s="28"/>
      <c r="L2004" s="28"/>
      <c r="M2004" s="28"/>
      <c r="N2004" s="28"/>
      <c r="O2004" s="27"/>
    </row>
    <row r="2005" spans="1:15" hidden="1" x14ac:dyDescent="0.25">
      <c r="A2005" s="27"/>
      <c r="B2005" s="27"/>
      <c r="C2005" s="27"/>
      <c r="D2005" s="27"/>
      <c r="E2005" s="27" t="e">
        <f>VLOOKUP(D2005,Basis!F:G,2,0)</f>
        <v>#N/A</v>
      </c>
      <c r="F2005" s="27"/>
      <c r="G2005" s="27"/>
      <c r="H2005" s="27"/>
      <c r="I2005" s="27"/>
      <c r="J2005" s="28">
        <f t="shared" si="39"/>
        <v>0</v>
      </c>
      <c r="K2005" s="28"/>
      <c r="L2005" s="28"/>
      <c r="M2005" s="28"/>
      <c r="N2005" s="28"/>
      <c r="O2005" s="27"/>
    </row>
    <row r="2006" spans="1:15" hidden="1" x14ac:dyDescent="0.25">
      <c r="A2006" s="27"/>
      <c r="B2006" s="27"/>
      <c r="C2006" s="27"/>
      <c r="D2006" s="27"/>
      <c r="E2006" s="27" t="e">
        <f>VLOOKUP(D2006,Basis!F:G,2,0)</f>
        <v>#N/A</v>
      </c>
      <c r="F2006" s="27"/>
      <c r="G2006" s="27"/>
      <c r="H2006" s="27"/>
      <c r="I2006" s="27"/>
      <c r="J2006" s="28">
        <f t="shared" si="39"/>
        <v>0</v>
      </c>
      <c r="K2006" s="28"/>
      <c r="L2006" s="28">
        <f t="shared" ref="L2006:L2069" si="40">K2006-M2006</f>
        <v>0</v>
      </c>
      <c r="M2006" s="28"/>
      <c r="N2006" s="28"/>
      <c r="O2006" s="27"/>
    </row>
    <row r="2007" spans="1:15" hidden="1" x14ac:dyDescent="0.25">
      <c r="A2007" s="27"/>
      <c r="B2007" s="27"/>
      <c r="C2007" s="27"/>
      <c r="D2007" s="27"/>
      <c r="E2007" s="27" t="e">
        <f>VLOOKUP(D2007,Basis!F:G,2,0)</f>
        <v>#N/A</v>
      </c>
      <c r="F2007" s="27"/>
      <c r="G2007" s="27"/>
      <c r="H2007" s="27"/>
      <c r="I2007" s="27"/>
      <c r="J2007" s="28">
        <f t="shared" si="39"/>
        <v>0</v>
      </c>
      <c r="K2007" s="28"/>
      <c r="L2007" s="28">
        <f t="shared" si="40"/>
        <v>0</v>
      </c>
      <c r="M2007" s="28"/>
      <c r="N2007" s="28"/>
      <c r="O2007" s="27"/>
    </row>
    <row r="2008" spans="1:15" hidden="1" x14ac:dyDescent="0.25">
      <c r="A2008" s="27"/>
      <c r="B2008" s="27"/>
      <c r="C2008" s="27"/>
      <c r="D2008" s="27"/>
      <c r="E2008" s="27" t="e">
        <f>VLOOKUP(D2008,Basis!F:G,2,0)</f>
        <v>#N/A</v>
      </c>
      <c r="F2008" s="27"/>
      <c r="G2008" s="27"/>
      <c r="H2008" s="27"/>
      <c r="I2008" s="27"/>
      <c r="J2008" s="28">
        <f t="shared" si="39"/>
        <v>0</v>
      </c>
      <c r="K2008" s="28"/>
      <c r="L2008" s="28">
        <f t="shared" si="40"/>
        <v>0</v>
      </c>
      <c r="M2008" s="28"/>
      <c r="N2008" s="28"/>
      <c r="O2008" s="27"/>
    </row>
    <row r="2009" spans="1:15" hidden="1" x14ac:dyDescent="0.25">
      <c r="A2009" s="27"/>
      <c r="B2009" s="27"/>
      <c r="C2009" s="27"/>
      <c r="D2009" s="27"/>
      <c r="E2009" s="27" t="e">
        <f>VLOOKUP(D2009,Basis!F:G,2,0)</f>
        <v>#N/A</v>
      </c>
      <c r="F2009" s="27"/>
      <c r="G2009" s="27"/>
      <c r="H2009" s="27"/>
      <c r="I2009" s="27"/>
      <c r="J2009" s="28">
        <f t="shared" si="39"/>
        <v>0</v>
      </c>
      <c r="K2009" s="28"/>
      <c r="L2009" s="28">
        <f t="shared" si="40"/>
        <v>0</v>
      </c>
      <c r="M2009" s="28"/>
      <c r="N2009" s="28"/>
      <c r="O2009" s="27"/>
    </row>
    <row r="2010" spans="1:15" ht="15.75" x14ac:dyDescent="0.25">
      <c r="A2010" s="143">
        <v>44305</v>
      </c>
      <c r="B2010" s="144" t="s">
        <v>135</v>
      </c>
      <c r="C2010" s="144" t="s">
        <v>14</v>
      </c>
      <c r="D2010" s="144" t="s">
        <v>194</v>
      </c>
      <c r="E2010" s="144" t="str">
        <f>VLOOKUP(D2010,Basis!F:G,2,0)</f>
        <v>CPP Metallized</v>
      </c>
      <c r="F2010" s="144" t="s">
        <v>403</v>
      </c>
      <c r="G2010" s="144">
        <v>3250</v>
      </c>
      <c r="H2010" s="183">
        <v>13215</v>
      </c>
      <c r="I2010" s="183">
        <v>13215</v>
      </c>
      <c r="J2010" s="145">
        <f t="shared" si="39"/>
        <v>0</v>
      </c>
      <c r="K2010" s="184">
        <v>763.577</v>
      </c>
      <c r="L2010" s="145">
        <f t="shared" si="40"/>
        <v>762.577</v>
      </c>
      <c r="M2010" s="184">
        <v>1</v>
      </c>
      <c r="N2010" s="150"/>
      <c r="O2010" s="150"/>
    </row>
    <row r="2011" spans="1:15" ht="15.75" x14ac:dyDescent="0.25">
      <c r="A2011" s="143">
        <v>44305</v>
      </c>
      <c r="B2011" s="144" t="s">
        <v>135</v>
      </c>
      <c r="C2011" s="144" t="s">
        <v>14</v>
      </c>
      <c r="D2011" s="144" t="s">
        <v>59</v>
      </c>
      <c r="E2011" s="144" t="str">
        <f>VLOOKUP(D2011,Basis!F:G,2,0)</f>
        <v>Metallized BS</v>
      </c>
      <c r="F2011" s="144" t="s">
        <v>410</v>
      </c>
      <c r="G2011" s="150">
        <v>3170</v>
      </c>
      <c r="H2011" s="150">
        <v>52000</v>
      </c>
      <c r="I2011" s="150">
        <v>26000</v>
      </c>
      <c r="J2011" s="145">
        <f t="shared" si="39"/>
        <v>26000</v>
      </c>
      <c r="K2011" s="150">
        <v>1137.4000000000001</v>
      </c>
      <c r="L2011" s="145">
        <f t="shared" si="40"/>
        <v>1135.4000000000001</v>
      </c>
      <c r="M2011" s="150">
        <v>2</v>
      </c>
      <c r="N2011" s="150"/>
      <c r="O2011" s="150"/>
    </row>
    <row r="2012" spans="1:15" ht="15.75" x14ac:dyDescent="0.25">
      <c r="A2012" s="143">
        <v>44305</v>
      </c>
      <c r="B2012" s="144" t="s">
        <v>135</v>
      </c>
      <c r="C2012" s="144" t="s">
        <v>14</v>
      </c>
      <c r="D2012" s="144" t="s">
        <v>59</v>
      </c>
      <c r="E2012" s="144" t="str">
        <f>VLOOKUP(D2012,Basis!F:G,2,0)</f>
        <v>Metallized BS</v>
      </c>
      <c r="F2012" s="144" t="s">
        <v>411</v>
      </c>
      <c r="G2012" s="150">
        <v>3170</v>
      </c>
      <c r="H2012" s="188">
        <v>26000</v>
      </c>
      <c r="I2012" s="189">
        <v>26000</v>
      </c>
      <c r="J2012" s="145">
        <f t="shared" si="39"/>
        <v>0</v>
      </c>
      <c r="K2012" s="184">
        <v>1137.4000000000001</v>
      </c>
      <c r="L2012" s="145">
        <f t="shared" si="40"/>
        <v>1135.4000000000001</v>
      </c>
      <c r="M2012" s="190">
        <v>2</v>
      </c>
      <c r="N2012" s="150"/>
      <c r="O2012" s="150"/>
    </row>
    <row r="2013" spans="1:15" ht="15.75" x14ac:dyDescent="0.25">
      <c r="A2013" s="143">
        <v>44305</v>
      </c>
      <c r="B2013" s="144" t="s">
        <v>135</v>
      </c>
      <c r="C2013" s="144" t="s">
        <v>14</v>
      </c>
      <c r="D2013" s="144" t="s">
        <v>194</v>
      </c>
      <c r="E2013" s="144" t="str">
        <f>VLOOKUP(D2013,Basis!F:G,2,0)</f>
        <v>CPP Metallized</v>
      </c>
      <c r="F2013" s="144" t="s">
        <v>412</v>
      </c>
      <c r="G2013" s="150">
        <v>3250</v>
      </c>
      <c r="H2013" s="188">
        <v>31680</v>
      </c>
      <c r="I2013" s="189">
        <v>16500</v>
      </c>
      <c r="J2013" s="145">
        <f t="shared" si="39"/>
        <v>15180</v>
      </c>
      <c r="K2013" s="184">
        <v>966</v>
      </c>
      <c r="L2013" s="145">
        <f t="shared" si="40"/>
        <v>966</v>
      </c>
      <c r="M2013" s="190">
        <v>0</v>
      </c>
      <c r="N2013" s="150"/>
      <c r="O2013" s="150"/>
    </row>
    <row r="2014" spans="1:15" ht="15.75" x14ac:dyDescent="0.25">
      <c r="A2014" s="143">
        <v>44305</v>
      </c>
      <c r="B2014" s="144" t="s">
        <v>135</v>
      </c>
      <c r="C2014" s="144" t="s">
        <v>15</v>
      </c>
      <c r="D2014" s="144" t="s">
        <v>194</v>
      </c>
      <c r="E2014" s="144" t="str">
        <f>VLOOKUP(D2014,Basis!F:G,2,0)</f>
        <v>CPP Metallized</v>
      </c>
      <c r="F2014" s="144" t="s">
        <v>412</v>
      </c>
      <c r="G2014" s="150">
        <v>3250</v>
      </c>
      <c r="H2014" s="188">
        <v>15180</v>
      </c>
      <c r="I2014" s="189">
        <v>15180</v>
      </c>
      <c r="J2014" s="145">
        <f t="shared" si="39"/>
        <v>0</v>
      </c>
      <c r="K2014" s="184">
        <v>907</v>
      </c>
      <c r="L2014" s="145">
        <f t="shared" si="40"/>
        <v>905</v>
      </c>
      <c r="M2014" s="190">
        <v>2</v>
      </c>
      <c r="N2014" s="150"/>
      <c r="O2014" s="150"/>
    </row>
    <row r="2015" spans="1:15" ht="15.75" x14ac:dyDescent="0.25">
      <c r="A2015" s="143">
        <v>44305</v>
      </c>
      <c r="B2015" s="144" t="s">
        <v>135</v>
      </c>
      <c r="C2015" s="144" t="s">
        <v>15</v>
      </c>
      <c r="D2015" s="144" t="s">
        <v>194</v>
      </c>
      <c r="E2015" s="144" t="str">
        <f>VLOOKUP(D2015,Basis!F:G,2,0)</f>
        <v>CPP Metallized</v>
      </c>
      <c r="F2015" s="144" t="s">
        <v>413</v>
      </c>
      <c r="G2015" s="150">
        <v>3250</v>
      </c>
      <c r="H2015" s="188">
        <v>31680</v>
      </c>
      <c r="I2015" s="189">
        <v>31680</v>
      </c>
      <c r="J2015" s="145">
        <f t="shared" si="39"/>
        <v>0</v>
      </c>
      <c r="K2015" s="184">
        <v>1853</v>
      </c>
      <c r="L2015" s="145">
        <f t="shared" si="40"/>
        <v>1851</v>
      </c>
      <c r="M2015" s="190">
        <v>2</v>
      </c>
      <c r="N2015" s="150"/>
      <c r="O2015" s="150"/>
    </row>
    <row r="2016" spans="1:15" ht="15.75" x14ac:dyDescent="0.25">
      <c r="A2016" s="143">
        <v>44305</v>
      </c>
      <c r="B2016" s="144" t="s">
        <v>135</v>
      </c>
      <c r="C2016" s="144" t="s">
        <v>15</v>
      </c>
      <c r="D2016" s="144" t="s">
        <v>194</v>
      </c>
      <c r="E2016" s="144" t="str">
        <f>VLOOKUP(D2016,Basis!F:G,2,0)</f>
        <v>CPP Metallized</v>
      </c>
      <c r="F2016" s="144" t="s">
        <v>414</v>
      </c>
      <c r="G2016" s="150">
        <v>3240</v>
      </c>
      <c r="H2016" s="188">
        <v>31680</v>
      </c>
      <c r="I2016" s="189">
        <v>31680</v>
      </c>
      <c r="J2016" s="145">
        <f t="shared" si="39"/>
        <v>0</v>
      </c>
      <c r="K2016" s="184">
        <v>1847</v>
      </c>
      <c r="L2016" s="145">
        <f t="shared" si="40"/>
        <v>1845</v>
      </c>
      <c r="M2016" s="190">
        <v>2</v>
      </c>
      <c r="N2016" s="150"/>
      <c r="O2016" s="150"/>
    </row>
    <row r="2017" spans="1:15" ht="15.75" x14ac:dyDescent="0.25">
      <c r="A2017" s="143">
        <v>44305</v>
      </c>
      <c r="B2017" s="144" t="s">
        <v>135</v>
      </c>
      <c r="C2017" s="144" t="s">
        <v>15</v>
      </c>
      <c r="D2017" s="144" t="s">
        <v>194</v>
      </c>
      <c r="E2017" s="144" t="str">
        <f>VLOOKUP(D2017,Basis!F:G,2,0)</f>
        <v>CPP Metallized</v>
      </c>
      <c r="F2017" s="144" t="s">
        <v>415</v>
      </c>
      <c r="G2017" s="150">
        <v>3240</v>
      </c>
      <c r="H2017" s="188">
        <v>31680</v>
      </c>
      <c r="I2017" s="189">
        <v>31680</v>
      </c>
      <c r="J2017" s="145">
        <f t="shared" si="39"/>
        <v>0</v>
      </c>
      <c r="K2017" s="184">
        <v>1847</v>
      </c>
      <c r="L2017" s="145">
        <f t="shared" si="40"/>
        <v>1845</v>
      </c>
      <c r="M2017" s="190">
        <v>2</v>
      </c>
      <c r="N2017" s="150"/>
      <c r="O2017" s="150"/>
    </row>
    <row r="2018" spans="1:15" ht="15.75" x14ac:dyDescent="0.25">
      <c r="A2018" s="143">
        <v>44305</v>
      </c>
      <c r="B2018" s="144" t="s">
        <v>135</v>
      </c>
      <c r="C2018" s="144" t="s">
        <v>15</v>
      </c>
      <c r="D2018" s="144" t="s">
        <v>194</v>
      </c>
      <c r="E2018" s="144" t="str">
        <f>VLOOKUP(D2018,Basis!F:G,2,0)</f>
        <v>CPP Metallized</v>
      </c>
      <c r="F2018" s="144" t="s">
        <v>416</v>
      </c>
      <c r="G2018" s="150">
        <v>3240</v>
      </c>
      <c r="H2018" s="188">
        <v>31680</v>
      </c>
      <c r="I2018" s="189">
        <v>31680</v>
      </c>
      <c r="J2018" s="145">
        <f t="shared" si="39"/>
        <v>0</v>
      </c>
      <c r="K2018" s="184">
        <v>1847</v>
      </c>
      <c r="L2018" s="145">
        <f t="shared" si="40"/>
        <v>1846</v>
      </c>
      <c r="M2018" s="190">
        <v>1</v>
      </c>
      <c r="N2018" s="150"/>
      <c r="O2018" s="150"/>
    </row>
    <row r="2019" spans="1:15" ht="15.75" x14ac:dyDescent="0.25">
      <c r="A2019" s="143">
        <v>44305</v>
      </c>
      <c r="B2019" s="144" t="s">
        <v>135</v>
      </c>
      <c r="C2019" s="144" t="s">
        <v>16</v>
      </c>
      <c r="D2019" s="144" t="s">
        <v>194</v>
      </c>
      <c r="E2019" s="144" t="str">
        <f>VLOOKUP(D2019,Basis!F:G,2,0)</f>
        <v>CPP Metallized</v>
      </c>
      <c r="F2019" s="144" t="s">
        <v>417</v>
      </c>
      <c r="G2019" s="150">
        <v>3240</v>
      </c>
      <c r="H2019" s="188">
        <v>31680</v>
      </c>
      <c r="I2019" s="189">
        <v>31680</v>
      </c>
      <c r="J2019" s="145">
        <f t="shared" si="39"/>
        <v>0</v>
      </c>
      <c r="K2019" s="184">
        <v>1847</v>
      </c>
      <c r="L2019" s="145">
        <f t="shared" si="40"/>
        <v>1831</v>
      </c>
      <c r="M2019" s="190">
        <v>16</v>
      </c>
      <c r="N2019" s="150"/>
      <c r="O2019" s="150"/>
    </row>
    <row r="2020" spans="1:15" ht="15.75" x14ac:dyDescent="0.25">
      <c r="A2020" s="143">
        <v>44305</v>
      </c>
      <c r="B2020" s="144" t="s">
        <v>135</v>
      </c>
      <c r="C2020" s="144" t="s">
        <v>16</v>
      </c>
      <c r="D2020" s="144" t="s">
        <v>194</v>
      </c>
      <c r="E2020" s="144" t="str">
        <f>VLOOKUP(D2020,Basis!F:G,2,0)</f>
        <v>CPP Metallized</v>
      </c>
      <c r="F2020" s="144" t="s">
        <v>418</v>
      </c>
      <c r="G2020" s="150">
        <v>3240</v>
      </c>
      <c r="H2020" s="188">
        <v>31680</v>
      </c>
      <c r="I2020" s="189">
        <v>31680</v>
      </c>
      <c r="J2020" s="145">
        <f t="shared" si="39"/>
        <v>0</v>
      </c>
      <c r="K2020" s="184">
        <v>1847</v>
      </c>
      <c r="L2020" s="145">
        <f t="shared" si="40"/>
        <v>1833</v>
      </c>
      <c r="M2020" s="190">
        <v>14</v>
      </c>
      <c r="N2020" s="150"/>
      <c r="O2020" s="150"/>
    </row>
    <row r="2021" spans="1:15" ht="15.75" x14ac:dyDescent="0.25">
      <c r="A2021" s="143">
        <v>44305</v>
      </c>
      <c r="B2021" s="144" t="s">
        <v>135</v>
      </c>
      <c r="C2021" s="144" t="s">
        <v>16</v>
      </c>
      <c r="D2021" s="144" t="s">
        <v>194</v>
      </c>
      <c r="E2021" s="144" t="str">
        <f>VLOOKUP(D2021,Basis!F:G,2,0)</f>
        <v>CPP Metallized</v>
      </c>
      <c r="F2021" s="144" t="s">
        <v>419</v>
      </c>
      <c r="G2021" s="150">
        <v>3240</v>
      </c>
      <c r="H2021" s="188">
        <v>31680</v>
      </c>
      <c r="I2021" s="189">
        <v>29000</v>
      </c>
      <c r="J2021" s="145">
        <f t="shared" si="39"/>
        <v>2680</v>
      </c>
      <c r="K2021" s="184">
        <v>1691.28</v>
      </c>
      <c r="L2021" s="145">
        <f t="shared" si="40"/>
        <v>1689.28</v>
      </c>
      <c r="M2021" s="190">
        <v>2</v>
      </c>
      <c r="N2021" s="150"/>
      <c r="O2021" s="150" t="s">
        <v>421</v>
      </c>
    </row>
    <row r="2022" spans="1:15" ht="15.75" x14ac:dyDescent="0.25">
      <c r="A2022" s="143">
        <v>44305</v>
      </c>
      <c r="B2022" s="144" t="s">
        <v>135</v>
      </c>
      <c r="C2022" s="144" t="s">
        <v>16</v>
      </c>
      <c r="D2022" s="144" t="s">
        <v>194</v>
      </c>
      <c r="E2022" s="144" t="str">
        <f>VLOOKUP(D2022,Basis!F:G,2,0)</f>
        <v>CPP Metallized</v>
      </c>
      <c r="F2022" s="144" t="s">
        <v>420</v>
      </c>
      <c r="G2022" s="150">
        <v>3240</v>
      </c>
      <c r="H2022" s="188">
        <v>31680</v>
      </c>
      <c r="I2022" s="189">
        <v>18000</v>
      </c>
      <c r="J2022" s="145">
        <f t="shared" si="39"/>
        <v>13680</v>
      </c>
      <c r="K2022" s="184">
        <v>1049</v>
      </c>
      <c r="L2022" s="145">
        <f t="shared" si="40"/>
        <v>1049</v>
      </c>
      <c r="M2022" s="150"/>
      <c r="N2022" s="150"/>
      <c r="O2022" s="150"/>
    </row>
    <row r="2023" spans="1:15" ht="15.75" x14ac:dyDescent="0.25">
      <c r="A2023" s="137">
        <v>44306</v>
      </c>
      <c r="B2023" s="138" t="s">
        <v>135</v>
      </c>
      <c r="C2023" s="138" t="s">
        <v>14</v>
      </c>
      <c r="D2023" s="138" t="s">
        <v>194</v>
      </c>
      <c r="E2023" s="138" t="str">
        <f>VLOOKUP(D2023,Basis!F:G,2,0)</f>
        <v>CPP Metallized</v>
      </c>
      <c r="F2023" s="138" t="s">
        <v>420</v>
      </c>
      <c r="G2023" s="149">
        <v>3240</v>
      </c>
      <c r="H2023" s="185">
        <v>13680</v>
      </c>
      <c r="I2023" s="186">
        <v>13680</v>
      </c>
      <c r="J2023" s="139">
        <f t="shared" si="39"/>
        <v>0</v>
      </c>
      <c r="K2023" s="182">
        <v>798</v>
      </c>
      <c r="L2023" s="139">
        <f t="shared" si="40"/>
        <v>796</v>
      </c>
      <c r="M2023" s="187">
        <v>2</v>
      </c>
      <c r="N2023" s="149"/>
      <c r="O2023" s="149"/>
    </row>
    <row r="2024" spans="1:15" ht="15.75" x14ac:dyDescent="0.25">
      <c r="A2024" s="137">
        <v>44306</v>
      </c>
      <c r="B2024" s="138" t="s">
        <v>135</v>
      </c>
      <c r="C2024" s="138" t="s">
        <v>14</v>
      </c>
      <c r="D2024" s="138" t="s">
        <v>194</v>
      </c>
      <c r="E2024" s="138" t="str">
        <f>VLOOKUP(D2024,Basis!F:G,2,0)</f>
        <v>CPP Metallized</v>
      </c>
      <c r="F2024" s="138" t="s">
        <v>422</v>
      </c>
      <c r="G2024" s="149">
        <v>3250</v>
      </c>
      <c r="H2024" s="185">
        <v>31185</v>
      </c>
      <c r="I2024" s="186">
        <v>31185</v>
      </c>
      <c r="J2024" s="139">
        <f t="shared" si="39"/>
        <v>0</v>
      </c>
      <c r="K2024" s="182">
        <v>1824</v>
      </c>
      <c r="L2024" s="139">
        <f t="shared" si="40"/>
        <v>1822</v>
      </c>
      <c r="M2024" s="187">
        <v>2</v>
      </c>
      <c r="N2024" s="149"/>
      <c r="O2024" s="149"/>
    </row>
    <row r="2025" spans="1:15" ht="15.75" x14ac:dyDescent="0.25">
      <c r="A2025" s="137">
        <v>44306</v>
      </c>
      <c r="B2025" s="138" t="s">
        <v>135</v>
      </c>
      <c r="C2025" s="138" t="s">
        <v>14</v>
      </c>
      <c r="D2025" s="138" t="s">
        <v>194</v>
      </c>
      <c r="E2025" s="138" t="str">
        <f>VLOOKUP(D2025,Basis!F:G,2,0)</f>
        <v>CPP Metallized</v>
      </c>
      <c r="F2025" s="138" t="s">
        <v>423</v>
      </c>
      <c r="G2025" s="149">
        <v>3250</v>
      </c>
      <c r="H2025" s="185">
        <v>31680</v>
      </c>
      <c r="I2025" s="186">
        <v>31680</v>
      </c>
      <c r="J2025" s="139">
        <f t="shared" si="39"/>
        <v>0</v>
      </c>
      <c r="K2025" s="182">
        <v>1853</v>
      </c>
      <c r="L2025" s="139">
        <f t="shared" si="40"/>
        <v>1851</v>
      </c>
      <c r="M2025" s="187">
        <v>2</v>
      </c>
      <c r="N2025" s="149"/>
      <c r="O2025" s="149"/>
    </row>
    <row r="2026" spans="1:15" ht="15.75" x14ac:dyDescent="0.25">
      <c r="A2026" s="137">
        <v>44306</v>
      </c>
      <c r="B2026" s="138" t="s">
        <v>135</v>
      </c>
      <c r="C2026" s="138" t="s">
        <v>14</v>
      </c>
      <c r="D2026" s="138" t="s">
        <v>193</v>
      </c>
      <c r="E2026" s="138" t="str">
        <f>VLOOKUP(D2026,Basis!F:G,2,0)</f>
        <v>CPP Metallized</v>
      </c>
      <c r="F2026" s="138" t="s">
        <v>424</v>
      </c>
      <c r="G2026" s="149">
        <v>3250</v>
      </c>
      <c r="H2026" s="185">
        <v>31300</v>
      </c>
      <c r="I2026" s="186">
        <v>12000</v>
      </c>
      <c r="J2026" s="139">
        <f t="shared" si="39"/>
        <v>19300</v>
      </c>
      <c r="K2026" s="182">
        <v>878</v>
      </c>
      <c r="L2026" s="139">
        <f t="shared" si="40"/>
        <v>878</v>
      </c>
      <c r="M2026" s="187">
        <v>0</v>
      </c>
      <c r="N2026" s="149"/>
      <c r="O2026" s="149"/>
    </row>
    <row r="2027" spans="1:15" ht="15.75" x14ac:dyDescent="0.25">
      <c r="A2027" s="137">
        <v>44306</v>
      </c>
      <c r="B2027" s="138" t="s">
        <v>135</v>
      </c>
      <c r="C2027" s="138" t="s">
        <v>15</v>
      </c>
      <c r="D2027" s="138" t="s">
        <v>193</v>
      </c>
      <c r="E2027" s="138" t="str">
        <f>VLOOKUP(D2027,Basis!F:G,2,0)</f>
        <v>CPP Metallized</v>
      </c>
      <c r="F2027" s="138" t="s">
        <v>424</v>
      </c>
      <c r="G2027" s="149">
        <v>3250</v>
      </c>
      <c r="H2027" s="185">
        <v>19300</v>
      </c>
      <c r="I2027" s="186">
        <v>19300</v>
      </c>
      <c r="J2027" s="139">
        <f t="shared" si="39"/>
        <v>0</v>
      </c>
      <c r="K2027" s="182">
        <v>1410.8</v>
      </c>
      <c r="L2027" s="139">
        <f t="shared" si="40"/>
        <v>1408.8</v>
      </c>
      <c r="M2027" s="187">
        <v>2</v>
      </c>
      <c r="N2027" s="149"/>
      <c r="O2027" s="149"/>
    </row>
    <row r="2028" spans="1:15" ht="15.75" x14ac:dyDescent="0.25">
      <c r="A2028" s="137">
        <v>44306</v>
      </c>
      <c r="B2028" s="138" t="s">
        <v>135</v>
      </c>
      <c r="C2028" s="138" t="s">
        <v>15</v>
      </c>
      <c r="D2028" s="149" t="s">
        <v>194</v>
      </c>
      <c r="E2028" s="138" t="str">
        <f>VLOOKUP(D2028,Basis!F:G,2,0)</f>
        <v>CPP Metallized</v>
      </c>
      <c r="F2028" s="138" t="s">
        <v>425</v>
      </c>
      <c r="G2028" s="149">
        <v>3250</v>
      </c>
      <c r="H2028" s="185">
        <v>31680</v>
      </c>
      <c r="I2028" s="186">
        <v>31680</v>
      </c>
      <c r="J2028" s="139">
        <f t="shared" si="39"/>
        <v>0</v>
      </c>
      <c r="K2028" s="182">
        <v>1853</v>
      </c>
      <c r="L2028" s="139">
        <f t="shared" si="40"/>
        <v>1851</v>
      </c>
      <c r="M2028" s="187">
        <v>2</v>
      </c>
      <c r="N2028" s="149"/>
      <c r="O2028" s="149"/>
    </row>
    <row r="2029" spans="1:15" ht="15.75" x14ac:dyDescent="0.25">
      <c r="A2029" s="137">
        <v>44306</v>
      </c>
      <c r="B2029" s="138" t="s">
        <v>135</v>
      </c>
      <c r="C2029" s="138" t="s">
        <v>15</v>
      </c>
      <c r="D2029" s="149" t="s">
        <v>194</v>
      </c>
      <c r="E2029" s="138" t="str">
        <f>VLOOKUP(D2029,Basis!F:G,2,0)</f>
        <v>CPP Metallized</v>
      </c>
      <c r="F2029" s="138" t="s">
        <v>426</v>
      </c>
      <c r="G2029" s="149">
        <v>3250</v>
      </c>
      <c r="H2029" s="185">
        <v>31680</v>
      </c>
      <c r="I2029" s="186">
        <v>31680</v>
      </c>
      <c r="J2029" s="139">
        <f t="shared" si="39"/>
        <v>0</v>
      </c>
      <c r="K2029" s="182">
        <v>1853</v>
      </c>
      <c r="L2029" s="139">
        <f t="shared" si="40"/>
        <v>1851</v>
      </c>
      <c r="M2029" s="187">
        <v>2</v>
      </c>
      <c r="N2029" s="149"/>
      <c r="O2029" s="149"/>
    </row>
    <row r="2030" spans="1:15" ht="15.75" x14ac:dyDescent="0.25">
      <c r="A2030" s="137">
        <v>44306</v>
      </c>
      <c r="B2030" s="138" t="s">
        <v>135</v>
      </c>
      <c r="C2030" s="138" t="s">
        <v>15</v>
      </c>
      <c r="D2030" s="149" t="s">
        <v>194</v>
      </c>
      <c r="E2030" s="138" t="str">
        <f>VLOOKUP(D2030,Basis!F:G,2,0)</f>
        <v>CPP Metallized</v>
      </c>
      <c r="F2030" s="138" t="s">
        <v>427</v>
      </c>
      <c r="G2030" s="149">
        <v>3250</v>
      </c>
      <c r="H2030" s="185">
        <v>31680</v>
      </c>
      <c r="I2030" s="186">
        <v>31680</v>
      </c>
      <c r="J2030" s="139">
        <f t="shared" si="39"/>
        <v>0</v>
      </c>
      <c r="K2030" s="182">
        <v>1853</v>
      </c>
      <c r="L2030" s="139">
        <f t="shared" si="40"/>
        <v>1848</v>
      </c>
      <c r="M2030" s="187">
        <v>5</v>
      </c>
      <c r="N2030" s="149"/>
      <c r="O2030" s="149"/>
    </row>
    <row r="2031" spans="1:15" ht="15.75" x14ac:dyDescent="0.25">
      <c r="A2031" s="137">
        <v>44306</v>
      </c>
      <c r="B2031" s="138" t="s">
        <v>135</v>
      </c>
      <c r="C2031" s="138" t="s">
        <v>16</v>
      </c>
      <c r="D2031" s="149" t="s">
        <v>194</v>
      </c>
      <c r="E2031" s="138" t="str">
        <f>VLOOKUP(D2031,Basis!F:G,2,0)</f>
        <v>CPP Metallized</v>
      </c>
      <c r="F2031" s="138" t="s">
        <v>428</v>
      </c>
      <c r="G2031" s="149">
        <v>3250</v>
      </c>
      <c r="H2031" s="185">
        <v>25740</v>
      </c>
      <c r="I2031" s="186">
        <v>25740</v>
      </c>
      <c r="J2031" s="139">
        <f t="shared" si="39"/>
        <v>0</v>
      </c>
      <c r="K2031" s="182">
        <v>1505.7</v>
      </c>
      <c r="L2031" s="139">
        <f t="shared" si="40"/>
        <v>1490.7</v>
      </c>
      <c r="M2031" s="187">
        <v>15</v>
      </c>
      <c r="N2031" s="149"/>
      <c r="O2031" s="149"/>
    </row>
    <row r="2032" spans="1:15" ht="15.75" x14ac:dyDescent="0.25">
      <c r="A2032" s="137">
        <v>44306</v>
      </c>
      <c r="B2032" s="138" t="s">
        <v>135</v>
      </c>
      <c r="C2032" s="138" t="s">
        <v>16</v>
      </c>
      <c r="D2032" s="149" t="s">
        <v>194</v>
      </c>
      <c r="E2032" s="138" t="str">
        <f>VLOOKUP(D2032,Basis!F:G,2,0)</f>
        <v>CPP Metallized</v>
      </c>
      <c r="F2032" s="138" t="s">
        <v>429</v>
      </c>
      <c r="G2032" s="149">
        <v>3240</v>
      </c>
      <c r="H2032" s="185">
        <v>31680</v>
      </c>
      <c r="I2032" s="186">
        <v>31680</v>
      </c>
      <c r="J2032" s="139">
        <f t="shared" si="39"/>
        <v>0</v>
      </c>
      <c r="K2032" s="182">
        <v>1847</v>
      </c>
      <c r="L2032" s="139">
        <f t="shared" si="40"/>
        <v>1837</v>
      </c>
      <c r="M2032" s="187">
        <v>10</v>
      </c>
      <c r="N2032" s="149"/>
      <c r="O2032" s="149"/>
    </row>
    <row r="2033" spans="1:16" ht="15.75" x14ac:dyDescent="0.25">
      <c r="A2033" s="137">
        <v>44306</v>
      </c>
      <c r="B2033" s="138" t="s">
        <v>135</v>
      </c>
      <c r="C2033" s="138" t="s">
        <v>16</v>
      </c>
      <c r="D2033" s="149" t="s">
        <v>194</v>
      </c>
      <c r="E2033" s="138" t="str">
        <f>VLOOKUP(D2033,Basis!F:G,2,0)</f>
        <v>CPP Metallized</v>
      </c>
      <c r="F2033" s="138" t="s">
        <v>430</v>
      </c>
      <c r="G2033" s="149">
        <v>3240</v>
      </c>
      <c r="H2033" s="185">
        <v>31680</v>
      </c>
      <c r="I2033" s="186">
        <v>31680</v>
      </c>
      <c r="J2033" s="139">
        <f t="shared" si="39"/>
        <v>0</v>
      </c>
      <c r="K2033" s="182">
        <v>1847</v>
      </c>
      <c r="L2033" s="139">
        <f t="shared" si="40"/>
        <v>1837</v>
      </c>
      <c r="M2033" s="187">
        <v>10</v>
      </c>
      <c r="N2033" s="149"/>
      <c r="O2033" s="149"/>
    </row>
    <row r="2034" spans="1:16" ht="15.75" x14ac:dyDescent="0.25">
      <c r="A2034" s="137">
        <v>44306</v>
      </c>
      <c r="B2034" s="138" t="s">
        <v>135</v>
      </c>
      <c r="C2034" s="138" t="s">
        <v>16</v>
      </c>
      <c r="D2034" s="149" t="s">
        <v>194</v>
      </c>
      <c r="E2034" s="138" t="str">
        <f>VLOOKUP(D2034,Basis!F:G,2,0)</f>
        <v>CPP Metallized</v>
      </c>
      <c r="F2034" s="138" t="s">
        <v>431</v>
      </c>
      <c r="G2034" s="149">
        <v>3240</v>
      </c>
      <c r="H2034" s="185">
        <v>31680</v>
      </c>
      <c r="I2034" s="149">
        <v>31680</v>
      </c>
      <c r="J2034" s="139">
        <f t="shared" si="39"/>
        <v>0</v>
      </c>
      <c r="K2034" s="149">
        <v>1847</v>
      </c>
      <c r="L2034" s="139">
        <f t="shared" si="40"/>
        <v>1834</v>
      </c>
      <c r="M2034" s="149">
        <v>13</v>
      </c>
      <c r="N2034" s="149"/>
      <c r="O2034" s="149"/>
    </row>
    <row r="2035" spans="1:16" ht="15.75" x14ac:dyDescent="0.25">
      <c r="A2035" s="143">
        <v>44307</v>
      </c>
      <c r="B2035" s="144" t="s">
        <v>135</v>
      </c>
      <c r="C2035" s="144" t="s">
        <v>14</v>
      </c>
      <c r="D2035" s="150" t="s">
        <v>194</v>
      </c>
      <c r="E2035" s="144" t="str">
        <f>VLOOKUP(D2035,Basis!F:G,2,0)</f>
        <v>CPP Metallized</v>
      </c>
      <c r="F2035" s="144" t="s">
        <v>433</v>
      </c>
      <c r="G2035" s="150">
        <v>3240</v>
      </c>
      <c r="H2035" s="188">
        <v>31680</v>
      </c>
      <c r="I2035" s="189">
        <v>31680</v>
      </c>
      <c r="J2035" s="145">
        <f t="shared" si="39"/>
        <v>0</v>
      </c>
      <c r="K2035" s="184">
        <v>1847</v>
      </c>
      <c r="L2035" s="145">
        <f t="shared" si="40"/>
        <v>1845</v>
      </c>
      <c r="M2035" s="190">
        <v>2</v>
      </c>
      <c r="N2035" s="150"/>
    </row>
    <row r="2036" spans="1:16" ht="15.75" x14ac:dyDescent="0.25">
      <c r="A2036" s="143">
        <v>44307</v>
      </c>
      <c r="B2036" s="144" t="s">
        <v>135</v>
      </c>
      <c r="C2036" s="144" t="s">
        <v>14</v>
      </c>
      <c r="D2036" s="150" t="s">
        <v>194</v>
      </c>
      <c r="E2036" s="144" t="str">
        <f>VLOOKUP(D2036,Basis!F:G,2,0)</f>
        <v>CPP Metallized</v>
      </c>
      <c r="F2036" s="144" t="s">
        <v>434</v>
      </c>
      <c r="G2036" s="150">
        <v>3250</v>
      </c>
      <c r="H2036" s="150">
        <v>30690</v>
      </c>
      <c r="I2036" s="150">
        <v>30690</v>
      </c>
      <c r="J2036" s="145">
        <f t="shared" si="39"/>
        <v>0</v>
      </c>
      <c r="K2036" s="150">
        <v>1795</v>
      </c>
      <c r="L2036" s="145">
        <f t="shared" si="40"/>
        <v>1793</v>
      </c>
      <c r="M2036" s="150">
        <v>2</v>
      </c>
      <c r="N2036" s="150"/>
    </row>
    <row r="2037" spans="1:16" ht="15.75" x14ac:dyDescent="0.25">
      <c r="A2037" s="143">
        <v>44307</v>
      </c>
      <c r="B2037" s="144" t="s">
        <v>135</v>
      </c>
      <c r="C2037" s="144" t="s">
        <v>14</v>
      </c>
      <c r="D2037" s="150" t="s">
        <v>194</v>
      </c>
      <c r="E2037" s="144" t="str">
        <f>VLOOKUP(D2037,Basis!F:G,2,0)</f>
        <v>CPP Metallized</v>
      </c>
      <c r="F2037" s="144" t="s">
        <v>435</v>
      </c>
      <c r="G2037" s="150">
        <v>3240</v>
      </c>
      <c r="H2037" s="150">
        <v>33660</v>
      </c>
      <c r="I2037" s="150">
        <v>33660</v>
      </c>
      <c r="J2037" s="145">
        <f t="shared" si="39"/>
        <v>0</v>
      </c>
      <c r="K2037" s="150">
        <v>1963</v>
      </c>
      <c r="L2037" s="145">
        <f t="shared" si="40"/>
        <v>1961</v>
      </c>
      <c r="M2037" s="150">
        <v>2</v>
      </c>
      <c r="N2037" s="150"/>
    </row>
    <row r="2038" spans="1:16" ht="15.75" x14ac:dyDescent="0.25">
      <c r="A2038" s="143">
        <v>44307</v>
      </c>
      <c r="B2038" s="144" t="s">
        <v>135</v>
      </c>
      <c r="C2038" s="144" t="s">
        <v>14</v>
      </c>
      <c r="D2038" s="150" t="s">
        <v>194</v>
      </c>
      <c r="E2038" s="144" t="str">
        <f>VLOOKUP(D2038,Basis!F:G,2,0)</f>
        <v>CPP Metallized</v>
      </c>
      <c r="F2038" s="144" t="s">
        <v>436</v>
      </c>
      <c r="G2038" s="150">
        <v>3240</v>
      </c>
      <c r="H2038" s="150">
        <v>28000</v>
      </c>
      <c r="I2038" s="150">
        <v>28000</v>
      </c>
      <c r="J2038" s="145">
        <f t="shared" si="39"/>
        <v>0</v>
      </c>
      <c r="K2038" s="150">
        <v>1632</v>
      </c>
      <c r="L2038" s="145">
        <f t="shared" si="40"/>
        <v>1632</v>
      </c>
      <c r="M2038" s="150">
        <v>0</v>
      </c>
      <c r="N2038" s="150"/>
    </row>
    <row r="2039" spans="1:16" ht="15.75" x14ac:dyDescent="0.25">
      <c r="A2039" s="143">
        <v>44307</v>
      </c>
      <c r="B2039" s="144" t="s">
        <v>135</v>
      </c>
      <c r="C2039" s="144" t="s">
        <v>15</v>
      </c>
      <c r="D2039" s="150" t="s">
        <v>193</v>
      </c>
      <c r="E2039" s="144" t="str">
        <f>VLOOKUP(D2039,Basis!F:G,2,0)</f>
        <v>CPP Metallized</v>
      </c>
      <c r="F2039" s="144" t="s">
        <v>437</v>
      </c>
      <c r="G2039" s="150">
        <v>3250</v>
      </c>
      <c r="H2039" s="150">
        <v>26235</v>
      </c>
      <c r="I2039" s="150">
        <v>26235</v>
      </c>
      <c r="J2039" s="145">
        <f t="shared" si="39"/>
        <v>0</v>
      </c>
      <c r="K2039" s="150">
        <v>1918.4</v>
      </c>
      <c r="L2039" s="145">
        <f t="shared" si="40"/>
        <v>1908.4</v>
      </c>
      <c r="M2039" s="150">
        <v>10</v>
      </c>
      <c r="N2039" s="150"/>
    </row>
    <row r="2040" spans="1:16" ht="15.75" x14ac:dyDescent="0.25">
      <c r="A2040" s="143">
        <v>44307</v>
      </c>
      <c r="B2040" s="144" t="s">
        <v>135</v>
      </c>
      <c r="C2040" s="144" t="s">
        <v>15</v>
      </c>
      <c r="D2040" s="150" t="s">
        <v>193</v>
      </c>
      <c r="E2040" s="144" t="str">
        <f>VLOOKUP(D2040,Basis!F:G,2,0)</f>
        <v>CPP Metallized</v>
      </c>
      <c r="F2040" s="144" t="s">
        <v>438</v>
      </c>
      <c r="G2040" s="150">
        <v>3250</v>
      </c>
      <c r="H2040" s="150">
        <v>26235</v>
      </c>
      <c r="I2040" s="150">
        <v>26235</v>
      </c>
      <c r="J2040" s="145">
        <f t="shared" si="39"/>
        <v>0</v>
      </c>
      <c r="K2040" s="150">
        <v>1918.4</v>
      </c>
      <c r="L2040" s="145">
        <f t="shared" si="40"/>
        <v>1908.4</v>
      </c>
      <c r="M2040" s="150">
        <v>10</v>
      </c>
      <c r="N2040" s="150"/>
    </row>
    <row r="2041" spans="1:16" ht="15.75" x14ac:dyDescent="0.25">
      <c r="A2041" s="143">
        <v>44307</v>
      </c>
      <c r="B2041" s="144" t="s">
        <v>135</v>
      </c>
      <c r="C2041" s="144" t="s">
        <v>15</v>
      </c>
      <c r="D2041" s="150" t="s">
        <v>194</v>
      </c>
      <c r="E2041" s="144" t="str">
        <f>VLOOKUP(D2041,Basis!F:G,2,0)</f>
        <v>CPP Metallized</v>
      </c>
      <c r="F2041" s="144" t="s">
        <v>439</v>
      </c>
      <c r="G2041" s="150">
        <v>3250</v>
      </c>
      <c r="H2041" s="150">
        <v>31680</v>
      </c>
      <c r="I2041" s="150">
        <v>31680</v>
      </c>
      <c r="J2041" s="145">
        <f t="shared" si="39"/>
        <v>0</v>
      </c>
      <c r="K2041" s="150">
        <v>1853.28</v>
      </c>
      <c r="L2041" s="145">
        <f t="shared" si="40"/>
        <v>1843.28</v>
      </c>
      <c r="M2041" s="150">
        <v>10</v>
      </c>
      <c r="N2041" s="150"/>
    </row>
    <row r="2042" spans="1:16" ht="15.75" x14ac:dyDescent="0.25">
      <c r="A2042" s="143">
        <v>44307</v>
      </c>
      <c r="B2042" s="144" t="s">
        <v>135</v>
      </c>
      <c r="C2042" s="144" t="s">
        <v>15</v>
      </c>
      <c r="D2042" s="150" t="s">
        <v>193</v>
      </c>
      <c r="E2042" s="144" t="str">
        <f>VLOOKUP(D2042,Basis!F:G,2,0)</f>
        <v>CPP Metallized</v>
      </c>
      <c r="F2042" s="144" t="s">
        <v>440</v>
      </c>
      <c r="G2042" s="150">
        <v>3250</v>
      </c>
      <c r="H2042" s="150">
        <v>26235</v>
      </c>
      <c r="I2042" s="150">
        <v>26235</v>
      </c>
      <c r="J2042" s="145">
        <f t="shared" si="39"/>
        <v>0</v>
      </c>
      <c r="K2042" s="150">
        <v>1918.4</v>
      </c>
      <c r="L2042" s="145">
        <f t="shared" si="40"/>
        <v>1908.4</v>
      </c>
      <c r="M2042" s="150">
        <v>10</v>
      </c>
      <c r="N2042" s="150"/>
    </row>
    <row r="2043" spans="1:16" ht="15.75" x14ac:dyDescent="0.25">
      <c r="A2043" s="143">
        <v>44307</v>
      </c>
      <c r="B2043" s="144" t="s">
        <v>135</v>
      </c>
      <c r="C2043" s="144" t="s">
        <v>15</v>
      </c>
      <c r="D2043" s="150" t="s">
        <v>62</v>
      </c>
      <c r="E2043" s="144" t="str">
        <f>VLOOKUP(D2043,Basis!F:G,2,0)</f>
        <v>Metallized</v>
      </c>
      <c r="F2043" s="144" t="s">
        <v>441</v>
      </c>
      <c r="G2043" s="150">
        <v>2910</v>
      </c>
      <c r="H2043" s="150">
        <v>46000</v>
      </c>
      <c r="I2043" s="150">
        <v>46000</v>
      </c>
      <c r="J2043" s="145">
        <f t="shared" si="39"/>
        <v>0</v>
      </c>
      <c r="K2043" s="150">
        <v>2216.3000000000002</v>
      </c>
      <c r="L2043" s="145">
        <f t="shared" si="40"/>
        <v>2210</v>
      </c>
      <c r="M2043" s="150">
        <v>6.3</v>
      </c>
      <c r="N2043" s="150"/>
    </row>
    <row r="2044" spans="1:16" ht="15.75" x14ac:dyDescent="0.25">
      <c r="A2044" s="143">
        <v>44307</v>
      </c>
      <c r="B2044" s="144" t="s">
        <v>135</v>
      </c>
      <c r="C2044" s="144" t="s">
        <v>16</v>
      </c>
      <c r="D2044" s="150" t="s">
        <v>62</v>
      </c>
      <c r="E2044" s="144" t="str">
        <f>VLOOKUP(D2044,Basis!F:G,2,0)</f>
        <v>Metallized</v>
      </c>
      <c r="F2044" s="144" t="s">
        <v>442</v>
      </c>
      <c r="G2044" s="150">
        <v>2995</v>
      </c>
      <c r="H2044" s="150">
        <v>13000</v>
      </c>
      <c r="I2044" s="150">
        <v>13000</v>
      </c>
      <c r="J2044" s="145">
        <f t="shared" si="39"/>
        <v>0</v>
      </c>
      <c r="K2044" s="150">
        <v>630.70000000000005</v>
      </c>
      <c r="L2044" s="145">
        <f t="shared" si="40"/>
        <v>615.70000000000005</v>
      </c>
      <c r="M2044" s="150">
        <v>15</v>
      </c>
      <c r="N2044" s="150"/>
    </row>
    <row r="2045" spans="1:16" ht="15.75" x14ac:dyDescent="0.25">
      <c r="A2045" s="143">
        <v>44307</v>
      </c>
      <c r="B2045" s="144" t="s">
        <v>135</v>
      </c>
      <c r="C2045" s="144" t="s">
        <v>16</v>
      </c>
      <c r="D2045" s="150" t="s">
        <v>59</v>
      </c>
      <c r="E2045" s="144" t="str">
        <f>VLOOKUP(D2045,Basis!F:G,2,0)</f>
        <v>Metallized BS</v>
      </c>
      <c r="F2045" s="144" t="s">
        <v>443</v>
      </c>
      <c r="G2045" s="150">
        <v>2235</v>
      </c>
      <c r="H2045" s="150">
        <v>58000</v>
      </c>
      <c r="I2045" s="150">
        <v>58000</v>
      </c>
      <c r="J2045" s="145">
        <f t="shared" si="39"/>
        <v>0</v>
      </c>
      <c r="K2045" s="150">
        <v>1766</v>
      </c>
      <c r="L2045" s="145">
        <f t="shared" si="40"/>
        <v>1760</v>
      </c>
      <c r="M2045" s="150">
        <v>6</v>
      </c>
      <c r="N2045" s="150"/>
    </row>
    <row r="2046" spans="1:16" ht="15.75" x14ac:dyDescent="0.25">
      <c r="A2046" s="143">
        <v>44307</v>
      </c>
      <c r="B2046" s="144" t="s">
        <v>135</v>
      </c>
      <c r="C2046" s="144" t="s">
        <v>16</v>
      </c>
      <c r="D2046" s="150" t="s">
        <v>59</v>
      </c>
      <c r="E2046" s="144" t="str">
        <f>VLOOKUP(D2046,Basis!F:G,2,0)</f>
        <v>Metallized BS</v>
      </c>
      <c r="F2046" s="144" t="s">
        <v>444</v>
      </c>
      <c r="G2046" s="150">
        <v>2235</v>
      </c>
      <c r="H2046" s="150">
        <v>64000</v>
      </c>
      <c r="I2046" s="150">
        <v>64000</v>
      </c>
      <c r="J2046" s="145">
        <f t="shared" si="39"/>
        <v>0</v>
      </c>
      <c r="K2046" s="150">
        <v>1968.28</v>
      </c>
      <c r="L2046" s="145">
        <f t="shared" si="40"/>
        <v>1953.28</v>
      </c>
      <c r="M2046" s="150">
        <v>15</v>
      </c>
      <c r="N2046" s="150"/>
    </row>
    <row r="2047" spans="1:16" ht="15.75" x14ac:dyDescent="0.25">
      <c r="A2047" s="137">
        <v>44308</v>
      </c>
      <c r="B2047" s="138" t="s">
        <v>135</v>
      </c>
      <c r="C2047" s="138" t="s">
        <v>14</v>
      </c>
      <c r="D2047" s="149" t="s">
        <v>59</v>
      </c>
      <c r="E2047" s="138" t="str">
        <f>VLOOKUP(D2047,Basis!F:G,2,0)</f>
        <v>Metallized BS</v>
      </c>
      <c r="F2047" s="144" t="s">
        <v>448</v>
      </c>
      <c r="G2047" s="149">
        <v>2235</v>
      </c>
      <c r="H2047" s="149">
        <v>52000</v>
      </c>
      <c r="I2047" s="149">
        <v>52000</v>
      </c>
      <c r="J2047" s="139">
        <f t="shared" si="39"/>
        <v>0</v>
      </c>
      <c r="K2047" s="149">
        <v>1591.48</v>
      </c>
      <c r="L2047" s="139">
        <f t="shared" si="40"/>
        <v>1589.48</v>
      </c>
      <c r="M2047" s="149">
        <v>2</v>
      </c>
      <c r="N2047" s="149"/>
      <c r="O2047" s="149"/>
      <c r="P2047" s="149"/>
    </row>
    <row r="2048" spans="1:16" ht="15.75" x14ac:dyDescent="0.25">
      <c r="A2048" s="137">
        <v>44308</v>
      </c>
      <c r="B2048" s="138" t="s">
        <v>135</v>
      </c>
      <c r="C2048" s="138" t="s">
        <v>14</v>
      </c>
      <c r="D2048" s="149" t="s">
        <v>60</v>
      </c>
      <c r="E2048" s="138" t="str">
        <f>VLOOKUP(D2048,Basis!F:G,2,0)</f>
        <v>Metallized UB</v>
      </c>
      <c r="F2048" s="192" t="s">
        <v>449</v>
      </c>
      <c r="G2048" s="149">
        <v>2400</v>
      </c>
      <c r="H2048" s="149">
        <v>37000</v>
      </c>
      <c r="I2048" s="149">
        <v>37000</v>
      </c>
      <c r="J2048" s="139">
        <f t="shared" si="39"/>
        <v>0</v>
      </c>
      <c r="K2048" s="149">
        <v>1160</v>
      </c>
      <c r="L2048" s="139">
        <f t="shared" si="40"/>
        <v>1155</v>
      </c>
      <c r="M2048" s="149">
        <v>5</v>
      </c>
      <c r="N2048" s="149"/>
      <c r="O2048" s="149"/>
      <c r="P2048" s="149"/>
    </row>
    <row r="2049" spans="1:16" ht="15.75" x14ac:dyDescent="0.25">
      <c r="A2049" s="137">
        <v>44308</v>
      </c>
      <c r="B2049" s="138" t="s">
        <v>135</v>
      </c>
      <c r="C2049" s="138" t="s">
        <v>14</v>
      </c>
      <c r="D2049" s="149" t="s">
        <v>60</v>
      </c>
      <c r="E2049" s="138" t="str">
        <f>VLOOKUP(D2049,Basis!F:G,2,0)</f>
        <v>Metallized UB</v>
      </c>
      <c r="F2049" s="192" t="s">
        <v>450</v>
      </c>
      <c r="G2049" s="149">
        <v>2400</v>
      </c>
      <c r="H2049" s="149">
        <v>34000</v>
      </c>
      <c r="I2049" s="149">
        <v>34000</v>
      </c>
      <c r="J2049" s="139">
        <f t="shared" si="39"/>
        <v>0</v>
      </c>
      <c r="K2049" s="149">
        <v>1069</v>
      </c>
      <c r="L2049" s="139">
        <f t="shared" si="40"/>
        <v>1066</v>
      </c>
      <c r="M2049" s="149">
        <v>3</v>
      </c>
      <c r="N2049" s="149"/>
      <c r="O2049" s="149"/>
      <c r="P2049" s="149"/>
    </row>
    <row r="2050" spans="1:16" ht="15.75" x14ac:dyDescent="0.25">
      <c r="A2050" s="137">
        <v>44308</v>
      </c>
      <c r="B2050" s="138" t="s">
        <v>135</v>
      </c>
      <c r="C2050" s="138" t="s">
        <v>15</v>
      </c>
      <c r="D2050" s="149" t="s">
        <v>60</v>
      </c>
      <c r="E2050" s="138" t="str">
        <f>VLOOKUP(D2050,Basis!F:G,2,0)</f>
        <v>Metallized UB</v>
      </c>
      <c r="F2050" s="2" t="s">
        <v>451</v>
      </c>
      <c r="G2050" s="149">
        <v>2215</v>
      </c>
      <c r="H2050" s="149">
        <v>38000</v>
      </c>
      <c r="I2050" s="149">
        <v>18000</v>
      </c>
      <c r="J2050" s="139">
        <f t="shared" si="39"/>
        <v>20000</v>
      </c>
      <c r="K2050" s="149">
        <v>538</v>
      </c>
      <c r="L2050" s="139">
        <f t="shared" si="40"/>
        <v>535</v>
      </c>
      <c r="M2050" s="149">
        <v>3</v>
      </c>
      <c r="N2050" s="149"/>
      <c r="O2050" s="149" t="s">
        <v>454</v>
      </c>
      <c r="P2050" s="149"/>
    </row>
    <row r="2051" spans="1:16" ht="15.75" x14ac:dyDescent="0.25">
      <c r="A2051" s="137">
        <v>44308</v>
      </c>
      <c r="B2051" s="138" t="s">
        <v>135</v>
      </c>
      <c r="C2051" s="138" t="s">
        <v>15</v>
      </c>
      <c r="D2051" s="149" t="s">
        <v>59</v>
      </c>
      <c r="E2051" s="138" t="str">
        <f>VLOOKUP(D2051,Basis!F:G,2,0)</f>
        <v>Metallized BS</v>
      </c>
      <c r="F2051" s="2" t="s">
        <v>452</v>
      </c>
      <c r="G2051" s="194">
        <v>3170</v>
      </c>
      <c r="H2051" s="149">
        <v>64000</v>
      </c>
      <c r="I2051" s="149">
        <v>64000</v>
      </c>
      <c r="J2051" s="139">
        <f t="shared" si="39"/>
        <v>0</v>
      </c>
      <c r="K2051" s="149">
        <v>2809.7</v>
      </c>
      <c r="L2051" s="139">
        <f t="shared" si="40"/>
        <v>2803.1</v>
      </c>
      <c r="M2051" s="149">
        <v>6.6</v>
      </c>
      <c r="N2051" s="149"/>
      <c r="O2051" s="149"/>
      <c r="P2051" s="149"/>
    </row>
    <row r="2052" spans="1:16" ht="15.75" x14ac:dyDescent="0.25">
      <c r="A2052" s="137">
        <v>44308</v>
      </c>
      <c r="B2052" s="138" t="s">
        <v>135</v>
      </c>
      <c r="C2052" s="138" t="s">
        <v>16</v>
      </c>
      <c r="D2052" s="149" t="s">
        <v>194</v>
      </c>
      <c r="E2052" s="138" t="str">
        <f>VLOOKUP(D2052,Basis!F:G,2,0)</f>
        <v>CPP Metallized</v>
      </c>
      <c r="F2052" s="2" t="s">
        <v>453</v>
      </c>
      <c r="G2052" s="194">
        <v>3250</v>
      </c>
      <c r="H2052" s="149">
        <v>31000</v>
      </c>
      <c r="I2052" s="149">
        <v>4000</v>
      </c>
      <c r="J2052" s="139">
        <f t="shared" si="39"/>
        <v>27000</v>
      </c>
      <c r="K2052" s="149">
        <v>237</v>
      </c>
      <c r="L2052" s="139">
        <f t="shared" si="40"/>
        <v>233</v>
      </c>
      <c r="M2052" s="149">
        <v>4</v>
      </c>
      <c r="N2052" s="149"/>
      <c r="O2052" s="149" t="s">
        <v>455</v>
      </c>
      <c r="P2052" s="149"/>
    </row>
    <row r="2053" spans="1:16" ht="15.75" x14ac:dyDescent="0.25">
      <c r="A2053" s="137">
        <v>44308</v>
      </c>
      <c r="B2053" s="138" t="s">
        <v>135</v>
      </c>
      <c r="C2053" s="138" t="s">
        <v>16</v>
      </c>
      <c r="D2053" s="149" t="s">
        <v>59</v>
      </c>
      <c r="E2053" s="138" t="str">
        <f>VLOOKUP(D2053,Basis!F:G,2,0)</f>
        <v>Metallized BS</v>
      </c>
      <c r="F2053" s="2" t="s">
        <v>456</v>
      </c>
      <c r="G2053" s="194">
        <v>3170</v>
      </c>
      <c r="H2053" s="149">
        <v>58000</v>
      </c>
      <c r="I2053" s="149">
        <v>58000</v>
      </c>
      <c r="J2053" s="139">
        <f t="shared" si="39"/>
        <v>0</v>
      </c>
      <c r="K2053" s="149">
        <v>2541.3000000000002</v>
      </c>
      <c r="L2053" s="139">
        <f t="shared" si="40"/>
        <v>2537.3000000000002</v>
      </c>
      <c r="M2053" s="149">
        <v>4</v>
      </c>
      <c r="N2053" s="149"/>
      <c r="O2053" s="149"/>
      <c r="P2053" s="149"/>
    </row>
    <row r="2054" spans="1:16" ht="15.75" x14ac:dyDescent="0.25">
      <c r="A2054" s="137">
        <v>44308</v>
      </c>
      <c r="B2054" s="138" t="s">
        <v>135</v>
      </c>
      <c r="C2054" s="138" t="s">
        <v>16</v>
      </c>
      <c r="D2054" s="149" t="s">
        <v>59</v>
      </c>
      <c r="E2054" s="138" t="str">
        <f>VLOOKUP(D2054,Basis!F:G,2,0)</f>
        <v>Metallized BS</v>
      </c>
      <c r="F2054" s="2" t="s">
        <v>457</v>
      </c>
      <c r="G2054" s="194">
        <v>3140</v>
      </c>
      <c r="H2054" s="149">
        <v>64000</v>
      </c>
      <c r="I2054" s="149">
        <v>59000</v>
      </c>
      <c r="J2054" s="139">
        <f t="shared" si="39"/>
        <v>5000</v>
      </c>
      <c r="K2054" s="149">
        <v>2600</v>
      </c>
      <c r="L2054" s="139">
        <f t="shared" si="40"/>
        <v>2596</v>
      </c>
      <c r="M2054" s="149">
        <v>4</v>
      </c>
      <c r="N2054" s="149"/>
      <c r="O2054" s="149" t="s">
        <v>458</v>
      </c>
      <c r="P2054" s="149"/>
    </row>
    <row r="2055" spans="1:16" ht="15.75" x14ac:dyDescent="0.25">
      <c r="A2055" s="137">
        <v>44308</v>
      </c>
      <c r="B2055" s="138" t="s">
        <v>135</v>
      </c>
      <c r="C2055" s="138" t="s">
        <v>16</v>
      </c>
      <c r="D2055" s="149" t="s">
        <v>59</v>
      </c>
      <c r="E2055" s="138" t="str">
        <f>VLOOKUP(D2055,Basis!F:G,2,0)</f>
        <v>Metallized BS</v>
      </c>
      <c r="F2055" s="2" t="s">
        <v>459</v>
      </c>
      <c r="G2055" s="194">
        <v>3140</v>
      </c>
      <c r="H2055" s="149">
        <v>52000</v>
      </c>
      <c r="I2055" s="149">
        <v>52000</v>
      </c>
      <c r="J2055" s="139">
        <f t="shared" si="39"/>
        <v>0</v>
      </c>
      <c r="K2055" s="149">
        <v>2259.1999999999998</v>
      </c>
      <c r="L2055" s="139">
        <f t="shared" si="40"/>
        <v>2257.1999999999998</v>
      </c>
      <c r="M2055" s="149">
        <v>2</v>
      </c>
      <c r="N2055" s="149"/>
      <c r="O2055" s="149"/>
      <c r="P2055" s="149"/>
    </row>
    <row r="2056" spans="1:16" ht="15.75" x14ac:dyDescent="0.25">
      <c r="A2056" s="143">
        <v>44309</v>
      </c>
      <c r="B2056" s="144" t="s">
        <v>135</v>
      </c>
      <c r="C2056" s="144" t="s">
        <v>14</v>
      </c>
      <c r="D2056" s="150" t="s">
        <v>59</v>
      </c>
      <c r="E2056" s="144" t="str">
        <f>VLOOKUP(D2056,Basis!F:G,2,0)</f>
        <v>Metallized BS</v>
      </c>
      <c r="F2056" s="150" t="s">
        <v>464</v>
      </c>
      <c r="G2056" s="191">
        <v>3140</v>
      </c>
      <c r="H2056" s="150">
        <v>58000</v>
      </c>
      <c r="I2056" s="150">
        <v>58000</v>
      </c>
      <c r="J2056" s="145">
        <f t="shared" si="39"/>
        <v>0</v>
      </c>
      <c r="K2056" s="150">
        <v>2488.9</v>
      </c>
      <c r="L2056" s="145">
        <f t="shared" si="40"/>
        <v>2478.9</v>
      </c>
      <c r="M2056" s="150">
        <v>10</v>
      </c>
      <c r="N2056" s="150"/>
      <c r="O2056" s="150"/>
    </row>
    <row r="2057" spans="1:16" ht="15.75" x14ac:dyDescent="0.25">
      <c r="A2057" s="143">
        <v>44309</v>
      </c>
      <c r="B2057" s="144" t="s">
        <v>135</v>
      </c>
      <c r="C2057" s="144" t="s">
        <v>14</v>
      </c>
      <c r="D2057" s="150" t="s">
        <v>193</v>
      </c>
      <c r="E2057" s="144" t="str">
        <f>VLOOKUP(D2057,Basis!F:G,2,0)</f>
        <v>CPP Metallized</v>
      </c>
      <c r="F2057" s="150" t="s">
        <v>465</v>
      </c>
      <c r="G2057" s="191">
        <v>3250</v>
      </c>
      <c r="H2057" s="150">
        <v>26235</v>
      </c>
      <c r="I2057" s="150">
        <v>26235</v>
      </c>
      <c r="J2057" s="145">
        <f t="shared" si="39"/>
        <v>0</v>
      </c>
      <c r="K2057" s="150">
        <v>1918</v>
      </c>
      <c r="L2057" s="145">
        <f t="shared" si="40"/>
        <v>1910</v>
      </c>
      <c r="M2057" s="150">
        <v>8</v>
      </c>
      <c r="N2057" s="150"/>
      <c r="O2057" s="150"/>
    </row>
    <row r="2058" spans="1:16" ht="15.75" x14ac:dyDescent="0.25">
      <c r="A2058" s="143">
        <v>44309</v>
      </c>
      <c r="B2058" s="144" t="s">
        <v>135</v>
      </c>
      <c r="C2058" s="144" t="s">
        <v>14</v>
      </c>
      <c r="D2058" s="150" t="s">
        <v>193</v>
      </c>
      <c r="E2058" s="144" t="str">
        <f>VLOOKUP(D2058,Basis!F:G,2,0)</f>
        <v>CPP Metallized</v>
      </c>
      <c r="F2058" s="150" t="s">
        <v>466</v>
      </c>
      <c r="G2058" s="191">
        <v>3250</v>
      </c>
      <c r="H2058" s="150">
        <v>26235</v>
      </c>
      <c r="I2058" s="150">
        <v>26235</v>
      </c>
      <c r="J2058" s="145">
        <f t="shared" si="39"/>
        <v>0</v>
      </c>
      <c r="K2058" s="150">
        <v>1918</v>
      </c>
      <c r="L2058" s="145">
        <f t="shared" si="40"/>
        <v>1916</v>
      </c>
      <c r="M2058" s="150">
        <v>2</v>
      </c>
      <c r="N2058" s="150"/>
      <c r="O2058" s="150"/>
    </row>
    <row r="2059" spans="1:16" ht="15.75" x14ac:dyDescent="0.25">
      <c r="A2059" s="143">
        <v>44309</v>
      </c>
      <c r="B2059" s="144" t="s">
        <v>135</v>
      </c>
      <c r="C2059" s="144" t="s">
        <v>15</v>
      </c>
      <c r="D2059" s="150" t="s">
        <v>193</v>
      </c>
      <c r="E2059" s="144" t="str">
        <f>VLOOKUP(D2059,Basis!F:G,2,0)</f>
        <v>CPP Metallized</v>
      </c>
      <c r="F2059" s="150" t="s">
        <v>467</v>
      </c>
      <c r="G2059" s="191">
        <v>3250</v>
      </c>
      <c r="H2059" s="150">
        <v>26500</v>
      </c>
      <c r="I2059" s="150">
        <v>26500</v>
      </c>
      <c r="J2059" s="145">
        <f t="shared" si="39"/>
        <v>0</v>
      </c>
      <c r="K2059" s="150">
        <v>1937</v>
      </c>
      <c r="L2059" s="145">
        <f t="shared" si="40"/>
        <v>1927</v>
      </c>
      <c r="M2059" s="150">
        <v>10</v>
      </c>
      <c r="N2059" s="150"/>
      <c r="O2059" s="150"/>
    </row>
    <row r="2060" spans="1:16" ht="15.75" x14ac:dyDescent="0.25">
      <c r="A2060" s="143">
        <v>44309</v>
      </c>
      <c r="B2060" s="144" t="s">
        <v>135</v>
      </c>
      <c r="C2060" s="144" t="s">
        <v>15</v>
      </c>
      <c r="D2060" s="150" t="s">
        <v>193</v>
      </c>
      <c r="E2060" s="144" t="str">
        <f>VLOOKUP(D2060,Basis!F:G,2,0)</f>
        <v>CPP Metallized</v>
      </c>
      <c r="F2060" s="150" t="s">
        <v>468</v>
      </c>
      <c r="G2060" s="191">
        <v>3250</v>
      </c>
      <c r="H2060" s="150">
        <v>26500</v>
      </c>
      <c r="I2060" s="150">
        <v>26500</v>
      </c>
      <c r="J2060" s="145">
        <f t="shared" si="39"/>
        <v>0</v>
      </c>
      <c r="K2060" s="150">
        <v>1937</v>
      </c>
      <c r="L2060" s="145">
        <f t="shared" si="40"/>
        <v>1927</v>
      </c>
      <c r="M2060" s="150">
        <v>10</v>
      </c>
      <c r="N2060" s="150"/>
      <c r="O2060" s="150"/>
    </row>
    <row r="2061" spans="1:16" ht="15.75" x14ac:dyDescent="0.25">
      <c r="A2061" s="143">
        <v>44309</v>
      </c>
      <c r="B2061" s="144" t="s">
        <v>135</v>
      </c>
      <c r="C2061" s="144" t="s">
        <v>15</v>
      </c>
      <c r="D2061" s="150" t="s">
        <v>193</v>
      </c>
      <c r="E2061" s="144" t="str">
        <f>VLOOKUP(D2061,Basis!F:G,2,0)</f>
        <v>CPP Metallized</v>
      </c>
      <c r="F2061" s="150" t="s">
        <v>469</v>
      </c>
      <c r="G2061" s="191">
        <v>3250</v>
      </c>
      <c r="H2061" s="150">
        <v>15000</v>
      </c>
      <c r="I2061" s="150">
        <v>15000</v>
      </c>
      <c r="J2061" s="145">
        <f t="shared" ref="J2061:J2169" si="41">H2061-I2061</f>
        <v>0</v>
      </c>
      <c r="K2061" s="150">
        <v>1096</v>
      </c>
      <c r="L2061" s="145">
        <f t="shared" si="40"/>
        <v>1092</v>
      </c>
      <c r="M2061" s="150">
        <v>4</v>
      </c>
      <c r="N2061" s="150"/>
      <c r="O2061" s="150"/>
    </row>
    <row r="2062" spans="1:16" ht="15.75" x14ac:dyDescent="0.25">
      <c r="A2062" s="143">
        <v>44309</v>
      </c>
      <c r="B2062" s="144" t="s">
        <v>135</v>
      </c>
      <c r="C2062" s="144" t="s">
        <v>15</v>
      </c>
      <c r="D2062" s="150" t="s">
        <v>62</v>
      </c>
      <c r="E2062" s="144" t="str">
        <f>VLOOKUP(D2062,Basis!F:G,2,0)</f>
        <v>Metallized</v>
      </c>
      <c r="F2062" s="150" t="s">
        <v>470</v>
      </c>
      <c r="G2062" s="191">
        <v>2720</v>
      </c>
      <c r="H2062" s="150">
        <v>20000</v>
      </c>
      <c r="I2062" s="150">
        <v>20000</v>
      </c>
      <c r="J2062" s="145">
        <f t="shared" si="41"/>
        <v>0</v>
      </c>
      <c r="K2062" s="150">
        <v>881</v>
      </c>
      <c r="L2062" s="145">
        <f t="shared" si="40"/>
        <v>880</v>
      </c>
      <c r="M2062" s="150">
        <v>1</v>
      </c>
      <c r="N2062" s="150"/>
      <c r="O2062" s="150"/>
    </row>
    <row r="2063" spans="1:16" ht="15.75" x14ac:dyDescent="0.25">
      <c r="A2063" s="143">
        <v>44309</v>
      </c>
      <c r="B2063" s="144" t="s">
        <v>135</v>
      </c>
      <c r="C2063" s="144" t="s">
        <v>16</v>
      </c>
      <c r="D2063" s="150" t="s">
        <v>65</v>
      </c>
      <c r="E2063" s="144" t="str">
        <f>VLOOKUP(D2063,Basis!F:G,2,0)</f>
        <v>Metallized</v>
      </c>
      <c r="F2063" s="150" t="s">
        <v>471</v>
      </c>
      <c r="G2063" s="191">
        <v>2235</v>
      </c>
      <c r="H2063" s="150">
        <v>46000</v>
      </c>
      <c r="I2063" s="150">
        <v>46000</v>
      </c>
      <c r="J2063" s="145">
        <f t="shared" si="41"/>
        <v>0</v>
      </c>
      <c r="K2063" s="150">
        <v>1882.18</v>
      </c>
      <c r="L2063" s="145">
        <f t="shared" si="40"/>
        <v>1877.18</v>
      </c>
      <c r="M2063" s="150">
        <v>5</v>
      </c>
      <c r="N2063" s="150"/>
      <c r="O2063" s="150"/>
    </row>
    <row r="2064" spans="1:16" ht="15.75" x14ac:dyDescent="0.25">
      <c r="A2064" s="143">
        <v>44309</v>
      </c>
      <c r="B2064" s="144" t="s">
        <v>135</v>
      </c>
      <c r="C2064" s="144" t="s">
        <v>16</v>
      </c>
      <c r="D2064" s="150" t="s">
        <v>65</v>
      </c>
      <c r="E2064" s="144" t="str">
        <f>VLOOKUP(D2064,Basis!F:G,2,0)</f>
        <v>Metallized</v>
      </c>
      <c r="F2064" s="150" t="s">
        <v>472</v>
      </c>
      <c r="G2064" s="191">
        <v>2235</v>
      </c>
      <c r="H2064" s="150">
        <v>51000</v>
      </c>
      <c r="I2064" s="150">
        <v>51000</v>
      </c>
      <c r="J2064" s="145">
        <f t="shared" si="41"/>
        <v>0</v>
      </c>
      <c r="K2064" s="150">
        <v>2100.48</v>
      </c>
      <c r="L2064" s="145">
        <f t="shared" si="40"/>
        <v>2095.48</v>
      </c>
      <c r="M2064" s="150">
        <v>5</v>
      </c>
      <c r="N2064" s="150"/>
      <c r="O2064" s="150"/>
    </row>
    <row r="2065" spans="1:16" ht="15.75" x14ac:dyDescent="0.25">
      <c r="A2065" s="143">
        <v>44309</v>
      </c>
      <c r="B2065" s="144" t="s">
        <v>135</v>
      </c>
      <c r="C2065" s="144" t="s">
        <v>16</v>
      </c>
      <c r="D2065" s="150" t="s">
        <v>65</v>
      </c>
      <c r="E2065" s="144" t="str">
        <f>VLOOKUP(D2065,Basis!F:G,2,0)</f>
        <v>Metallized</v>
      </c>
      <c r="F2065" s="150" t="s">
        <v>473</v>
      </c>
      <c r="G2065" s="191">
        <v>2235</v>
      </c>
      <c r="H2065" s="150">
        <v>51000</v>
      </c>
      <c r="I2065" s="150">
        <v>51000</v>
      </c>
      <c r="J2065" s="145">
        <f t="shared" si="41"/>
        <v>0</v>
      </c>
      <c r="K2065" s="150">
        <v>2041.78</v>
      </c>
      <c r="L2065" s="145">
        <f t="shared" si="40"/>
        <v>2036.78</v>
      </c>
      <c r="M2065" s="150">
        <v>5</v>
      </c>
      <c r="N2065" s="150"/>
      <c r="O2065" s="150"/>
    </row>
    <row r="2066" spans="1:16" ht="15.75" x14ac:dyDescent="0.25">
      <c r="A2066" s="143">
        <v>44309</v>
      </c>
      <c r="B2066" s="144" t="s">
        <v>135</v>
      </c>
      <c r="C2066" s="144" t="s">
        <v>16</v>
      </c>
      <c r="D2066" s="150" t="s">
        <v>65</v>
      </c>
      <c r="E2066" s="144" t="str">
        <f>VLOOKUP(D2066,Basis!F:G,2,0)</f>
        <v>Metallized</v>
      </c>
      <c r="F2066" s="150" t="s">
        <v>474</v>
      </c>
      <c r="G2066" s="191">
        <v>2195</v>
      </c>
      <c r="H2066" s="150">
        <v>51000</v>
      </c>
      <c r="I2066" s="150">
        <v>51000</v>
      </c>
      <c r="J2066" s="145">
        <f t="shared" si="41"/>
        <v>0</v>
      </c>
      <c r="K2066" s="150">
        <v>1998.76</v>
      </c>
      <c r="L2066" s="145">
        <f t="shared" si="40"/>
        <v>1994.76</v>
      </c>
      <c r="M2066" s="150">
        <v>4</v>
      </c>
      <c r="N2066" s="150"/>
      <c r="O2066" s="150"/>
    </row>
    <row r="2067" spans="1:16" ht="15.75" x14ac:dyDescent="0.25">
      <c r="A2067" s="143">
        <v>44309</v>
      </c>
      <c r="B2067" s="144" t="s">
        <v>134</v>
      </c>
      <c r="C2067" s="144" t="s">
        <v>16</v>
      </c>
      <c r="D2067" s="150" t="s">
        <v>65</v>
      </c>
      <c r="E2067" s="144" t="str">
        <f>VLOOKUP(D2067,Basis!F:G,2,0)</f>
        <v>Metallized</v>
      </c>
      <c r="F2067" s="150" t="s">
        <v>475</v>
      </c>
      <c r="G2067" s="191">
        <v>1965</v>
      </c>
      <c r="H2067" s="150">
        <v>46000</v>
      </c>
      <c r="I2067" s="150">
        <v>46000</v>
      </c>
      <c r="J2067" s="145">
        <f t="shared" si="41"/>
        <v>0</v>
      </c>
      <c r="K2067" s="150">
        <v>1623.59</v>
      </c>
      <c r="L2067" s="145">
        <f t="shared" si="40"/>
        <v>1621.59</v>
      </c>
      <c r="M2067" s="150">
        <v>2</v>
      </c>
      <c r="N2067" s="150"/>
      <c r="O2067" s="150"/>
    </row>
    <row r="2068" spans="1:16" ht="15.75" x14ac:dyDescent="0.25">
      <c r="A2068" s="143">
        <v>44309</v>
      </c>
      <c r="B2068" s="144" t="s">
        <v>134</v>
      </c>
      <c r="C2068" s="144" t="s">
        <v>16</v>
      </c>
      <c r="D2068" s="150" t="s">
        <v>65</v>
      </c>
      <c r="E2068" s="144" t="str">
        <f>VLOOKUP(D2068,Basis!F:G,2,0)</f>
        <v>Metallized</v>
      </c>
      <c r="F2068" s="150" t="s">
        <v>476</v>
      </c>
      <c r="G2068" s="191">
        <v>1965</v>
      </c>
      <c r="H2068" s="150">
        <v>51000</v>
      </c>
      <c r="I2068" s="150">
        <v>38000</v>
      </c>
      <c r="J2068" s="145">
        <f t="shared" si="41"/>
        <v>13000</v>
      </c>
      <c r="K2068" s="150">
        <v>1344</v>
      </c>
      <c r="L2068" s="145">
        <f t="shared" si="40"/>
        <v>1344</v>
      </c>
      <c r="M2068" s="150">
        <v>0</v>
      </c>
      <c r="N2068" s="150"/>
      <c r="O2068" s="150"/>
    </row>
    <row r="2069" spans="1:16" ht="15.75" x14ac:dyDescent="0.25">
      <c r="A2069" s="137">
        <v>44310</v>
      </c>
      <c r="B2069" s="138" t="s">
        <v>134</v>
      </c>
      <c r="C2069" s="138" t="s">
        <v>14</v>
      </c>
      <c r="D2069" s="149" t="s">
        <v>65</v>
      </c>
      <c r="E2069" s="138" t="str">
        <f>VLOOKUP(D2069,Basis!F:G,2,0)</f>
        <v>Metallized</v>
      </c>
      <c r="F2069" s="149" t="s">
        <v>476</v>
      </c>
      <c r="G2069" s="194">
        <v>1965</v>
      </c>
      <c r="H2069" s="149">
        <v>13000</v>
      </c>
      <c r="I2069" s="149">
        <v>13000</v>
      </c>
      <c r="J2069" s="139">
        <f t="shared" si="41"/>
        <v>0</v>
      </c>
      <c r="K2069" s="149">
        <v>498.1</v>
      </c>
      <c r="L2069" s="139">
        <f t="shared" si="40"/>
        <v>496.1</v>
      </c>
      <c r="M2069" s="149">
        <v>2</v>
      </c>
      <c r="N2069" s="149"/>
      <c r="O2069" s="149"/>
      <c r="P2069" s="149"/>
    </row>
    <row r="2070" spans="1:16" ht="15.75" x14ac:dyDescent="0.25">
      <c r="A2070" s="137">
        <v>44310</v>
      </c>
      <c r="B2070" s="138" t="s">
        <v>134</v>
      </c>
      <c r="C2070" s="138" t="s">
        <v>14</v>
      </c>
      <c r="D2070" s="149" t="s">
        <v>65</v>
      </c>
      <c r="E2070" s="138" t="str">
        <f>VLOOKUP(D2070,Basis!F:G,2,0)</f>
        <v>Metallized</v>
      </c>
      <c r="F2070" s="149" t="s">
        <v>477</v>
      </c>
      <c r="G2070" s="194">
        <v>1965</v>
      </c>
      <c r="H2070" s="149">
        <v>51000</v>
      </c>
      <c r="I2070" s="149">
        <v>51000</v>
      </c>
      <c r="J2070" s="139">
        <f t="shared" si="41"/>
        <v>0</v>
      </c>
      <c r="K2070" s="149">
        <v>1788.59</v>
      </c>
      <c r="L2070" s="139">
        <f t="shared" ref="L2070:L2143" si="42">K2070-M2070</f>
        <v>1787.59</v>
      </c>
      <c r="M2070" s="149">
        <v>1</v>
      </c>
      <c r="N2070" s="149"/>
      <c r="O2070" s="149"/>
      <c r="P2070" s="149"/>
    </row>
    <row r="2071" spans="1:16" ht="15.75" x14ac:dyDescent="0.25">
      <c r="A2071" s="137">
        <v>44310</v>
      </c>
      <c r="B2071" s="138" t="s">
        <v>134</v>
      </c>
      <c r="C2071" s="138" t="s">
        <v>14</v>
      </c>
      <c r="D2071" s="149" t="s">
        <v>65</v>
      </c>
      <c r="E2071" s="138" t="str">
        <f>VLOOKUP(D2071,Basis!F:G,2,0)</f>
        <v>Metallized</v>
      </c>
      <c r="F2071" s="149" t="s">
        <v>478</v>
      </c>
      <c r="G2071" s="194">
        <v>2150</v>
      </c>
      <c r="H2071" s="149">
        <v>51000</v>
      </c>
      <c r="I2071" s="149">
        <v>51000</v>
      </c>
      <c r="J2071" s="139">
        <f t="shared" si="41"/>
        <v>0</v>
      </c>
      <c r="K2071" s="149">
        <v>1955.95</v>
      </c>
      <c r="L2071" s="139">
        <f t="shared" si="42"/>
        <v>1954.65</v>
      </c>
      <c r="M2071" s="149">
        <v>1.3</v>
      </c>
      <c r="N2071" s="149"/>
      <c r="O2071" s="149"/>
      <c r="P2071" s="149"/>
    </row>
    <row r="2072" spans="1:16" ht="15.75" x14ac:dyDescent="0.25">
      <c r="A2072" s="137">
        <v>44310</v>
      </c>
      <c r="B2072" s="138" t="s">
        <v>134</v>
      </c>
      <c r="C2072" s="138" t="s">
        <v>15</v>
      </c>
      <c r="D2072" s="149" t="s">
        <v>65</v>
      </c>
      <c r="E2072" s="138" t="str">
        <f>VLOOKUP(D2072,Basis!F:G,2,0)</f>
        <v>Metallized</v>
      </c>
      <c r="F2072" s="149" t="s">
        <v>479</v>
      </c>
      <c r="G2072" s="194">
        <v>2150</v>
      </c>
      <c r="H2072" s="149">
        <v>46000</v>
      </c>
      <c r="I2072" s="149">
        <v>46000</v>
      </c>
      <c r="J2072" s="139">
        <f t="shared" si="41"/>
        <v>0</v>
      </c>
      <c r="K2072" s="149">
        <v>1773.98</v>
      </c>
      <c r="L2072" s="139">
        <f t="shared" si="42"/>
        <v>1769.98</v>
      </c>
      <c r="M2072" s="149">
        <v>4</v>
      </c>
      <c r="N2072" s="149"/>
      <c r="O2072" s="149"/>
      <c r="P2072" s="149"/>
    </row>
    <row r="2073" spans="1:16" ht="15.75" x14ac:dyDescent="0.25">
      <c r="A2073" s="137">
        <v>44310</v>
      </c>
      <c r="B2073" s="138" t="s">
        <v>134</v>
      </c>
      <c r="C2073" s="138" t="s">
        <v>15</v>
      </c>
      <c r="D2073" s="149" t="s">
        <v>65</v>
      </c>
      <c r="E2073" s="138" t="str">
        <f>VLOOKUP(D2073,Basis!F:G,2,0)</f>
        <v>Metallized</v>
      </c>
      <c r="F2073" s="149" t="s">
        <v>480</v>
      </c>
      <c r="G2073" s="194">
        <v>2150</v>
      </c>
      <c r="H2073" s="149">
        <v>51000</v>
      </c>
      <c r="I2073" s="149">
        <v>51000</v>
      </c>
      <c r="J2073" s="139">
        <f t="shared" si="41"/>
        <v>0</v>
      </c>
      <c r="K2073" s="149">
        <v>2011.78</v>
      </c>
      <c r="L2073" s="139">
        <f t="shared" si="42"/>
        <v>1999.78</v>
      </c>
      <c r="M2073" s="149">
        <v>12</v>
      </c>
      <c r="N2073" s="149"/>
      <c r="O2073" s="149"/>
      <c r="P2073" s="149"/>
    </row>
    <row r="2074" spans="1:16" ht="15.75" x14ac:dyDescent="0.25">
      <c r="A2074" s="137">
        <v>44310</v>
      </c>
      <c r="B2074" s="138" t="s">
        <v>134</v>
      </c>
      <c r="C2074" s="138" t="s">
        <v>15</v>
      </c>
      <c r="D2074" s="149" t="s">
        <v>65</v>
      </c>
      <c r="E2074" s="138" t="str">
        <f>VLOOKUP(D2074,Basis!F:G,2,0)</f>
        <v>Metallized</v>
      </c>
      <c r="F2074" s="149" t="s">
        <v>481</v>
      </c>
      <c r="G2074" s="194">
        <v>2765</v>
      </c>
      <c r="H2074" s="149">
        <v>51000</v>
      </c>
      <c r="I2074" s="149">
        <v>30000</v>
      </c>
      <c r="J2074" s="139">
        <f t="shared" si="41"/>
        <v>21000</v>
      </c>
      <c r="K2074" s="149">
        <v>1495</v>
      </c>
      <c r="L2074" s="139">
        <f t="shared" si="42"/>
        <v>1495</v>
      </c>
      <c r="M2074" s="149">
        <v>0</v>
      </c>
      <c r="N2074" s="149"/>
      <c r="O2074" s="149"/>
      <c r="P2074" s="149"/>
    </row>
    <row r="2075" spans="1:16" ht="15.75" x14ac:dyDescent="0.25">
      <c r="A2075" s="137">
        <v>44310</v>
      </c>
      <c r="B2075" s="138" t="s">
        <v>134</v>
      </c>
      <c r="C2075" s="138" t="s">
        <v>16</v>
      </c>
      <c r="D2075" s="149" t="s">
        <v>65</v>
      </c>
      <c r="E2075" s="138" t="str">
        <f>VLOOKUP(D2075,Basis!F:G,2,0)</f>
        <v>Metallized</v>
      </c>
      <c r="F2075" s="149" t="s">
        <v>481</v>
      </c>
      <c r="G2075" s="194">
        <v>2765</v>
      </c>
      <c r="H2075" s="149">
        <v>21000</v>
      </c>
      <c r="I2075" s="149">
        <v>21000</v>
      </c>
      <c r="J2075" s="139">
        <f t="shared" si="41"/>
        <v>0</v>
      </c>
      <c r="K2075" s="149">
        <v>1023.32</v>
      </c>
      <c r="L2075" s="139">
        <f t="shared" si="42"/>
        <v>1018.32</v>
      </c>
      <c r="M2075" s="149">
        <v>5</v>
      </c>
      <c r="N2075" s="149"/>
      <c r="O2075" s="149"/>
      <c r="P2075" s="149"/>
    </row>
    <row r="2076" spans="1:16" ht="15.75" x14ac:dyDescent="0.25">
      <c r="A2076" s="137">
        <v>44310</v>
      </c>
      <c r="B2076" s="138" t="s">
        <v>134</v>
      </c>
      <c r="C2076" s="138" t="s">
        <v>16</v>
      </c>
      <c r="D2076" s="149" t="s">
        <v>65</v>
      </c>
      <c r="E2076" s="138" t="str">
        <f>VLOOKUP(D2076,Basis!F:G,2,0)</f>
        <v>Metallized</v>
      </c>
      <c r="F2076" s="149" t="s">
        <v>482</v>
      </c>
      <c r="G2076" s="194">
        <v>2765</v>
      </c>
      <c r="H2076" s="149">
        <v>51000</v>
      </c>
      <c r="I2076" s="149">
        <v>51000</v>
      </c>
      <c r="J2076" s="139">
        <f t="shared" si="41"/>
        <v>0</v>
      </c>
      <c r="K2076" s="149">
        <v>2543.92</v>
      </c>
      <c r="L2076" s="139">
        <f t="shared" si="42"/>
        <v>2533.92</v>
      </c>
      <c r="M2076" s="149">
        <v>10</v>
      </c>
      <c r="N2076" s="149"/>
      <c r="O2076" s="149"/>
      <c r="P2076" s="149"/>
    </row>
    <row r="2077" spans="1:16" ht="15.75" x14ac:dyDescent="0.25">
      <c r="A2077" s="137">
        <v>44310</v>
      </c>
      <c r="B2077" s="138" t="s">
        <v>134</v>
      </c>
      <c r="C2077" s="138" t="s">
        <v>16</v>
      </c>
      <c r="D2077" s="149" t="s">
        <v>65</v>
      </c>
      <c r="E2077" s="138" t="str">
        <f>VLOOKUP(D2077,Basis!F:G,2,0)</f>
        <v>Metallized</v>
      </c>
      <c r="F2077" s="149" t="s">
        <v>483</v>
      </c>
      <c r="G2077" s="194">
        <v>2765</v>
      </c>
      <c r="H2077" s="149">
        <v>51000</v>
      </c>
      <c r="I2077" s="149">
        <v>51000</v>
      </c>
      <c r="J2077" s="139">
        <f t="shared" si="41"/>
        <v>0</v>
      </c>
      <c r="K2077" s="149">
        <v>2522.8200000000002</v>
      </c>
      <c r="L2077" s="139">
        <f t="shared" si="42"/>
        <v>2507.8200000000002</v>
      </c>
      <c r="M2077" s="149">
        <v>15</v>
      </c>
      <c r="N2077" s="149"/>
      <c r="O2077" s="149"/>
      <c r="P2077" s="149"/>
    </row>
    <row r="2078" spans="1:16" ht="15.75" x14ac:dyDescent="0.25">
      <c r="A2078" s="137">
        <v>44310</v>
      </c>
      <c r="B2078" s="138" t="s">
        <v>134</v>
      </c>
      <c r="C2078" s="138" t="s">
        <v>16</v>
      </c>
      <c r="D2078" s="149" t="s">
        <v>65</v>
      </c>
      <c r="E2078" s="138" t="str">
        <f>VLOOKUP(D2078,Basis!F:G,2,0)</f>
        <v>Metallized</v>
      </c>
      <c r="F2078" s="149" t="s">
        <v>484</v>
      </c>
      <c r="G2078" s="194">
        <v>2765</v>
      </c>
      <c r="H2078" s="149">
        <v>52000</v>
      </c>
      <c r="I2078" s="149">
        <v>12000</v>
      </c>
      <c r="J2078" s="139">
        <f t="shared" si="41"/>
        <v>40000</v>
      </c>
      <c r="K2078" s="149">
        <v>600</v>
      </c>
      <c r="L2078" s="139">
        <f t="shared" si="42"/>
        <v>600</v>
      </c>
      <c r="M2078" s="149">
        <v>0</v>
      </c>
      <c r="N2078" s="149"/>
      <c r="O2078" s="149"/>
      <c r="P2078" s="149"/>
    </row>
    <row r="2079" spans="1:16" ht="15.75" x14ac:dyDescent="0.25">
      <c r="A2079" s="137">
        <v>44310</v>
      </c>
      <c r="B2079" s="138" t="s">
        <v>135</v>
      </c>
      <c r="C2079" s="138" t="s">
        <v>14</v>
      </c>
      <c r="D2079" s="149" t="s">
        <v>65</v>
      </c>
      <c r="E2079" s="138" t="str">
        <f>VLOOKUP(D2079,Basis!F:G,2,0)</f>
        <v>Metallized</v>
      </c>
      <c r="F2079" s="149" t="s">
        <v>485</v>
      </c>
      <c r="G2079" s="194">
        <v>2195</v>
      </c>
      <c r="H2079" s="149">
        <v>51000</v>
      </c>
      <c r="I2079" s="149">
        <v>51000</v>
      </c>
      <c r="J2079" s="139">
        <f t="shared" si="41"/>
        <v>0</v>
      </c>
      <c r="K2079" s="149">
        <v>2054.56</v>
      </c>
      <c r="L2079" s="139">
        <f t="shared" si="42"/>
        <v>2052.56</v>
      </c>
      <c r="M2079" s="149">
        <v>2</v>
      </c>
      <c r="N2079" s="149"/>
      <c r="O2079" s="149"/>
      <c r="P2079" s="149"/>
    </row>
    <row r="2080" spans="1:16" ht="15.75" x14ac:dyDescent="0.25">
      <c r="A2080" s="137">
        <v>44310</v>
      </c>
      <c r="B2080" s="138" t="s">
        <v>135</v>
      </c>
      <c r="C2080" s="138" t="s">
        <v>14</v>
      </c>
      <c r="D2080" s="149" t="s">
        <v>65</v>
      </c>
      <c r="E2080" s="138" t="str">
        <f>VLOOKUP(D2080,Basis!F:G,2,0)</f>
        <v>Metallized</v>
      </c>
      <c r="F2080" s="149" t="s">
        <v>486</v>
      </c>
      <c r="G2080" s="194">
        <v>2195</v>
      </c>
      <c r="H2080" s="149">
        <v>46000</v>
      </c>
      <c r="I2080" s="149">
        <v>46000</v>
      </c>
      <c r="J2080" s="139">
        <f t="shared" si="41"/>
        <v>0</v>
      </c>
      <c r="K2080" s="149">
        <v>1812.36</v>
      </c>
      <c r="L2080" s="139">
        <f t="shared" si="42"/>
        <v>1808.36</v>
      </c>
      <c r="M2080" s="149">
        <v>4</v>
      </c>
      <c r="N2080" s="149"/>
      <c r="O2080" s="149"/>
      <c r="P2080" s="149"/>
    </row>
    <row r="2081" spans="1:16" ht="15.75" x14ac:dyDescent="0.25">
      <c r="A2081" s="137">
        <v>44310</v>
      </c>
      <c r="B2081" s="138" t="s">
        <v>135</v>
      </c>
      <c r="C2081" s="138" t="s">
        <v>14</v>
      </c>
      <c r="D2081" s="149" t="s">
        <v>65</v>
      </c>
      <c r="E2081" s="138" t="str">
        <f>VLOOKUP(D2081,Basis!F:G,2,0)</f>
        <v>Metallized</v>
      </c>
      <c r="F2081" s="149" t="s">
        <v>487</v>
      </c>
      <c r="G2081" s="194">
        <v>2930</v>
      </c>
      <c r="H2081" s="149">
        <v>51000</v>
      </c>
      <c r="I2081" s="149">
        <v>51000</v>
      </c>
      <c r="J2081" s="139">
        <f t="shared" si="41"/>
        <v>0</v>
      </c>
      <c r="K2081" s="149">
        <v>2709.9</v>
      </c>
      <c r="L2081" s="139">
        <f t="shared" si="42"/>
        <v>2705.9</v>
      </c>
      <c r="M2081" s="149">
        <v>4</v>
      </c>
      <c r="N2081" s="149"/>
      <c r="O2081" s="149"/>
      <c r="P2081" s="149"/>
    </row>
    <row r="2082" spans="1:16" ht="15.75" x14ac:dyDescent="0.25">
      <c r="A2082" s="137">
        <v>44310</v>
      </c>
      <c r="B2082" s="138" t="s">
        <v>135</v>
      </c>
      <c r="C2082" s="138" t="s">
        <v>14</v>
      </c>
      <c r="D2082" s="149" t="s">
        <v>65</v>
      </c>
      <c r="E2082" s="138" t="str">
        <f>VLOOKUP(D2082,Basis!F:G,2,0)</f>
        <v>Metallized</v>
      </c>
      <c r="F2082" s="149" t="s">
        <v>488</v>
      </c>
      <c r="G2082" s="194">
        <v>2930</v>
      </c>
      <c r="H2082" s="149">
        <v>47500</v>
      </c>
      <c r="I2082" s="149">
        <v>47500</v>
      </c>
      <c r="J2082" s="139">
        <f t="shared" si="41"/>
        <v>0</v>
      </c>
      <c r="K2082" s="149">
        <v>2514.6</v>
      </c>
      <c r="L2082" s="139">
        <f t="shared" si="42"/>
        <v>2510.6</v>
      </c>
      <c r="M2082" s="149">
        <v>4</v>
      </c>
      <c r="N2082" s="149"/>
      <c r="O2082" s="149"/>
      <c r="P2082" s="149"/>
    </row>
    <row r="2083" spans="1:16" ht="15.75" x14ac:dyDescent="0.25">
      <c r="A2083" s="137">
        <v>44310</v>
      </c>
      <c r="B2083" s="138" t="s">
        <v>135</v>
      </c>
      <c r="C2083" s="138" t="s">
        <v>15</v>
      </c>
      <c r="D2083" s="149" t="s">
        <v>65</v>
      </c>
      <c r="E2083" s="138" t="str">
        <f>VLOOKUP(D2083,Basis!F:G,2,0)</f>
        <v>Metallized</v>
      </c>
      <c r="F2083" s="149" t="s">
        <v>489</v>
      </c>
      <c r="G2083" s="194">
        <v>2930</v>
      </c>
      <c r="H2083" s="149">
        <v>51000</v>
      </c>
      <c r="I2083" s="149">
        <v>51000</v>
      </c>
      <c r="J2083" s="139">
        <f t="shared" si="41"/>
        <v>0</v>
      </c>
      <c r="K2083" s="149">
        <v>2691.2</v>
      </c>
      <c r="L2083" s="139">
        <f t="shared" si="42"/>
        <v>2688.2</v>
      </c>
      <c r="M2083" s="149">
        <v>3</v>
      </c>
      <c r="N2083" s="149"/>
      <c r="O2083" s="149"/>
      <c r="P2083" s="149"/>
    </row>
    <row r="2084" spans="1:16" ht="15.75" x14ac:dyDescent="0.25">
      <c r="A2084" s="137">
        <v>44310</v>
      </c>
      <c r="B2084" s="138" t="s">
        <v>135</v>
      </c>
      <c r="C2084" s="138" t="s">
        <v>15</v>
      </c>
      <c r="D2084" s="149" t="s">
        <v>65</v>
      </c>
      <c r="E2084" s="138" t="str">
        <f>VLOOKUP(D2084,Basis!F:G,2,0)</f>
        <v>Metallized</v>
      </c>
      <c r="F2084" s="149" t="s">
        <v>490</v>
      </c>
      <c r="G2084" s="194">
        <v>2930</v>
      </c>
      <c r="H2084" s="149">
        <v>51000</v>
      </c>
      <c r="I2084" s="149">
        <v>51000</v>
      </c>
      <c r="J2084" s="139">
        <f t="shared" si="41"/>
        <v>0</v>
      </c>
      <c r="K2084" s="149">
        <v>2660</v>
      </c>
      <c r="L2084" s="139">
        <f t="shared" si="42"/>
        <v>2657</v>
      </c>
      <c r="M2084" s="149">
        <v>3</v>
      </c>
      <c r="N2084" s="149"/>
      <c r="O2084" s="149"/>
      <c r="P2084" s="149"/>
    </row>
    <row r="2085" spans="1:16" ht="15.75" x14ac:dyDescent="0.25">
      <c r="A2085" s="137">
        <v>44310</v>
      </c>
      <c r="B2085" s="138" t="s">
        <v>135</v>
      </c>
      <c r="C2085" s="138" t="s">
        <v>15</v>
      </c>
      <c r="D2085" s="149" t="s">
        <v>65</v>
      </c>
      <c r="E2085" s="138" t="str">
        <f>VLOOKUP(D2085,Basis!F:G,2,0)</f>
        <v>Metallized</v>
      </c>
      <c r="F2085" s="149" t="s">
        <v>491</v>
      </c>
      <c r="G2085" s="194">
        <v>2935</v>
      </c>
      <c r="H2085" s="149">
        <v>51000</v>
      </c>
      <c r="I2085" s="149">
        <v>51000</v>
      </c>
      <c r="J2085" s="139">
        <f t="shared" si="41"/>
        <v>0</v>
      </c>
      <c r="K2085" s="149">
        <v>2711.5</v>
      </c>
      <c r="L2085" s="139">
        <f t="shared" si="42"/>
        <v>2708.5</v>
      </c>
      <c r="M2085" s="149">
        <v>3</v>
      </c>
      <c r="N2085" s="149"/>
      <c r="O2085" s="149"/>
      <c r="P2085" s="149"/>
    </row>
    <row r="2086" spans="1:16" ht="15.75" x14ac:dyDescent="0.25">
      <c r="A2086" s="137">
        <v>44310</v>
      </c>
      <c r="B2086" s="138" t="s">
        <v>135</v>
      </c>
      <c r="C2086" s="138" t="s">
        <v>15</v>
      </c>
      <c r="D2086" s="149" t="s">
        <v>65</v>
      </c>
      <c r="E2086" s="138" t="str">
        <f>VLOOKUP(D2086,Basis!F:G,2,0)</f>
        <v>Metallized</v>
      </c>
      <c r="F2086" s="149" t="s">
        <v>492</v>
      </c>
      <c r="G2086" s="194">
        <v>2925</v>
      </c>
      <c r="H2086" s="149">
        <v>51000</v>
      </c>
      <c r="I2086" s="149">
        <v>51000</v>
      </c>
      <c r="J2086" s="139">
        <f t="shared" si="41"/>
        <v>0</v>
      </c>
      <c r="K2086" s="149">
        <v>2675.5</v>
      </c>
      <c r="L2086" s="139">
        <f t="shared" si="42"/>
        <v>2669.3</v>
      </c>
      <c r="M2086" s="149">
        <v>6.2</v>
      </c>
      <c r="N2086" s="149"/>
      <c r="O2086" s="149"/>
      <c r="P2086" s="149"/>
    </row>
    <row r="2087" spans="1:16" ht="15.75" x14ac:dyDescent="0.25">
      <c r="A2087" s="137">
        <v>44310</v>
      </c>
      <c r="B2087" s="138" t="s">
        <v>135</v>
      </c>
      <c r="C2087" s="138" t="s">
        <v>16</v>
      </c>
      <c r="D2087" s="149" t="s">
        <v>65</v>
      </c>
      <c r="E2087" s="138" t="str">
        <f>VLOOKUP(D2087,Basis!F:G,2,0)</f>
        <v>Metallized</v>
      </c>
      <c r="F2087" s="149" t="s">
        <v>493</v>
      </c>
      <c r="G2087" s="194">
        <v>2925</v>
      </c>
      <c r="H2087" s="149">
        <v>51000</v>
      </c>
      <c r="I2087" s="149">
        <v>51000</v>
      </c>
      <c r="J2087" s="139">
        <f t="shared" si="41"/>
        <v>0</v>
      </c>
      <c r="K2087" s="149">
        <v>2692.6</v>
      </c>
      <c r="L2087" s="139">
        <f t="shared" si="42"/>
        <v>2687.6</v>
      </c>
      <c r="M2087" s="149">
        <v>5</v>
      </c>
      <c r="N2087" s="149"/>
      <c r="O2087" s="149"/>
      <c r="P2087" s="149"/>
    </row>
    <row r="2088" spans="1:16" ht="15.75" x14ac:dyDescent="0.25">
      <c r="A2088" s="137">
        <v>44310</v>
      </c>
      <c r="B2088" s="138" t="s">
        <v>135</v>
      </c>
      <c r="C2088" s="138" t="s">
        <v>16</v>
      </c>
      <c r="D2088" s="149" t="s">
        <v>65</v>
      </c>
      <c r="E2088" s="138" t="str">
        <f>VLOOKUP(D2088,Basis!F:G,2,0)</f>
        <v>Metallized</v>
      </c>
      <c r="F2088" s="149" t="s">
        <v>494</v>
      </c>
      <c r="G2088" s="194">
        <v>2925</v>
      </c>
      <c r="H2088" s="149">
        <v>47500</v>
      </c>
      <c r="I2088" s="149">
        <v>47500</v>
      </c>
      <c r="J2088" s="139">
        <f t="shared" si="41"/>
        <v>0</v>
      </c>
      <c r="K2088" s="149">
        <v>2511.9</v>
      </c>
      <c r="L2088" s="139">
        <f t="shared" si="42"/>
        <v>2501.9</v>
      </c>
      <c r="M2088" s="149">
        <v>10</v>
      </c>
      <c r="N2088" s="149"/>
      <c r="O2088" s="149"/>
      <c r="P2088" s="149"/>
    </row>
    <row r="2089" spans="1:16" ht="15.75" x14ac:dyDescent="0.25">
      <c r="A2089" s="137">
        <v>44310</v>
      </c>
      <c r="B2089" s="138" t="s">
        <v>135</v>
      </c>
      <c r="C2089" s="138" t="s">
        <v>16</v>
      </c>
      <c r="D2089" s="149" t="s">
        <v>65</v>
      </c>
      <c r="E2089" s="138" t="str">
        <f>VLOOKUP(D2089,Basis!F:G,2,0)</f>
        <v>Metallized</v>
      </c>
      <c r="F2089" s="149" t="s">
        <v>495</v>
      </c>
      <c r="G2089" s="194">
        <v>2995</v>
      </c>
      <c r="H2089" s="149">
        <v>51000</v>
      </c>
      <c r="I2089" s="149">
        <v>51000</v>
      </c>
      <c r="J2089" s="139">
        <f t="shared" si="41"/>
        <v>0</v>
      </c>
      <c r="K2089" s="149">
        <v>2751.6</v>
      </c>
      <c r="L2089" s="139">
        <f t="shared" si="42"/>
        <v>2746.6</v>
      </c>
      <c r="M2089" s="149">
        <v>5</v>
      </c>
      <c r="N2089" s="149"/>
      <c r="O2089" s="149"/>
      <c r="P2089" s="149"/>
    </row>
    <row r="2090" spans="1:16" ht="15.75" x14ac:dyDescent="0.25">
      <c r="A2090" s="137">
        <v>44310</v>
      </c>
      <c r="B2090" s="138" t="s">
        <v>135</v>
      </c>
      <c r="C2090" s="138" t="s">
        <v>16</v>
      </c>
      <c r="D2090" s="149" t="s">
        <v>65</v>
      </c>
      <c r="E2090" s="138" t="str">
        <f>VLOOKUP(D2090,Basis!F:G,2,0)</f>
        <v>Metallized</v>
      </c>
      <c r="F2090" s="149" t="s">
        <v>496</v>
      </c>
      <c r="G2090" s="194">
        <v>2995</v>
      </c>
      <c r="H2090" s="149">
        <v>52000</v>
      </c>
      <c r="I2090" s="149">
        <v>52000</v>
      </c>
      <c r="J2090" s="139">
        <f t="shared" si="41"/>
        <v>0</v>
      </c>
      <c r="K2090" s="149">
        <v>2756</v>
      </c>
      <c r="L2090" s="139">
        <f t="shared" si="42"/>
        <v>2752</v>
      </c>
      <c r="M2090" s="149">
        <v>4</v>
      </c>
      <c r="N2090" s="149"/>
      <c r="O2090" s="149"/>
      <c r="P2090" s="149"/>
    </row>
    <row r="2091" spans="1:16" ht="15.75" x14ac:dyDescent="0.25">
      <c r="A2091" s="143">
        <v>44311</v>
      </c>
      <c r="B2091" s="144" t="s">
        <v>134</v>
      </c>
      <c r="C2091" s="144" t="s">
        <v>14</v>
      </c>
      <c r="D2091" s="150" t="s">
        <v>65</v>
      </c>
      <c r="E2091" s="144" t="str">
        <f>VLOOKUP(D2091,Basis!F:G,2,0)</f>
        <v>Metallized</v>
      </c>
      <c r="F2091" s="150" t="s">
        <v>484</v>
      </c>
      <c r="G2091" s="191">
        <v>2765</v>
      </c>
      <c r="H2091" s="150">
        <v>40000</v>
      </c>
      <c r="I2091" s="150">
        <v>40000</v>
      </c>
      <c r="J2091" s="145">
        <f t="shared" si="41"/>
        <v>0</v>
      </c>
      <c r="K2091" s="150">
        <v>1929.12</v>
      </c>
      <c r="L2091" s="145">
        <f t="shared" si="42"/>
        <v>1926.12</v>
      </c>
      <c r="M2091" s="150">
        <v>3</v>
      </c>
      <c r="N2091" s="150"/>
      <c r="O2091" s="150"/>
      <c r="P2091" s="150"/>
    </row>
    <row r="2092" spans="1:16" ht="15.75" x14ac:dyDescent="0.25">
      <c r="A2092" s="143">
        <v>44311</v>
      </c>
      <c r="B2092" s="144" t="s">
        <v>134</v>
      </c>
      <c r="C2092" s="144" t="s">
        <v>14</v>
      </c>
      <c r="D2092" s="150" t="s">
        <v>65</v>
      </c>
      <c r="E2092" s="144" t="str">
        <f>VLOOKUP(D2092,Basis!F:G,2,0)</f>
        <v>Metallized</v>
      </c>
      <c r="F2092" s="150" t="s">
        <v>499</v>
      </c>
      <c r="G2092" s="191">
        <v>2765</v>
      </c>
      <c r="H2092" s="150">
        <v>51000</v>
      </c>
      <c r="I2092" s="150">
        <v>51000</v>
      </c>
      <c r="J2092" s="145">
        <f t="shared" si="41"/>
        <v>0</v>
      </c>
      <c r="K2092" s="150">
        <v>2538.7199999999998</v>
      </c>
      <c r="L2092" s="145">
        <f t="shared" si="42"/>
        <v>2535.7199999999998</v>
      </c>
      <c r="M2092" s="150">
        <v>3</v>
      </c>
      <c r="N2092" s="150"/>
      <c r="O2092" s="150"/>
      <c r="P2092" s="150"/>
    </row>
    <row r="2093" spans="1:16" ht="15.75" x14ac:dyDescent="0.25">
      <c r="A2093" s="143">
        <v>44311</v>
      </c>
      <c r="B2093" s="144" t="s">
        <v>134</v>
      </c>
      <c r="C2093" s="144" t="s">
        <v>14</v>
      </c>
      <c r="D2093" s="150" t="s">
        <v>65</v>
      </c>
      <c r="E2093" s="144" t="str">
        <f>VLOOKUP(D2093,Basis!F:G,2,0)</f>
        <v>Metallized</v>
      </c>
      <c r="F2093" s="150" t="s">
        <v>500</v>
      </c>
      <c r="G2093" s="191">
        <v>2765</v>
      </c>
      <c r="H2093" s="150">
        <v>51000</v>
      </c>
      <c r="I2093" s="150">
        <v>51000</v>
      </c>
      <c r="J2093" s="145">
        <f t="shared" si="41"/>
        <v>0</v>
      </c>
      <c r="K2093" s="150">
        <v>2499.8200000000002</v>
      </c>
      <c r="L2093" s="145">
        <f t="shared" si="42"/>
        <v>2496.8200000000002</v>
      </c>
      <c r="M2093" s="150">
        <v>3</v>
      </c>
      <c r="N2093" s="150"/>
      <c r="O2093" s="150"/>
      <c r="P2093" s="150"/>
    </row>
    <row r="2094" spans="1:16" ht="15.75" x14ac:dyDescent="0.25">
      <c r="A2094" s="143">
        <v>44311</v>
      </c>
      <c r="B2094" s="144" t="s">
        <v>134</v>
      </c>
      <c r="C2094" s="144" t="s">
        <v>15</v>
      </c>
      <c r="D2094" s="150" t="s">
        <v>65</v>
      </c>
      <c r="E2094" s="144" t="str">
        <f>VLOOKUP(D2094,Basis!F:G,2,0)</f>
        <v>Metallized</v>
      </c>
      <c r="F2094" s="150" t="s">
        <v>501</v>
      </c>
      <c r="G2094" s="191">
        <v>2695</v>
      </c>
      <c r="H2094" s="150">
        <v>51000</v>
      </c>
      <c r="I2094" s="150">
        <v>51000</v>
      </c>
      <c r="J2094" s="145">
        <f t="shared" si="41"/>
        <v>0</v>
      </c>
      <c r="K2094" s="150">
        <v>2441.3200000000002</v>
      </c>
      <c r="L2094" s="145">
        <f t="shared" si="42"/>
        <v>2440.3200000000002</v>
      </c>
      <c r="M2094" s="150">
        <v>1</v>
      </c>
      <c r="N2094" s="150"/>
      <c r="O2094" s="150"/>
      <c r="P2094" s="150"/>
    </row>
    <row r="2095" spans="1:16" ht="15.75" x14ac:dyDescent="0.25">
      <c r="A2095" s="143">
        <v>44311</v>
      </c>
      <c r="B2095" s="144" t="s">
        <v>134</v>
      </c>
      <c r="C2095" s="144" t="s">
        <v>15</v>
      </c>
      <c r="D2095" s="150" t="s">
        <v>65</v>
      </c>
      <c r="E2095" s="144" t="str">
        <f>VLOOKUP(D2095,Basis!F:G,2,0)</f>
        <v>Metallized</v>
      </c>
      <c r="F2095" s="150" t="s">
        <v>502</v>
      </c>
      <c r="G2095" s="191">
        <v>2695</v>
      </c>
      <c r="H2095" s="150">
        <v>47500</v>
      </c>
      <c r="I2095" s="150">
        <v>47500</v>
      </c>
      <c r="J2095" s="145">
        <f t="shared" si="41"/>
        <v>0</v>
      </c>
      <c r="K2095" s="150">
        <v>2293.7199999999998</v>
      </c>
      <c r="L2095" s="145">
        <f t="shared" si="42"/>
        <v>2292.7199999999998</v>
      </c>
      <c r="M2095" s="150">
        <v>1</v>
      </c>
      <c r="N2095" s="150"/>
      <c r="O2095" s="150"/>
      <c r="P2095" s="150"/>
    </row>
    <row r="2096" spans="1:16" ht="15.75" x14ac:dyDescent="0.25">
      <c r="A2096" s="143">
        <v>44311</v>
      </c>
      <c r="B2096" s="144" t="s">
        <v>134</v>
      </c>
      <c r="C2096" s="144" t="s">
        <v>15</v>
      </c>
      <c r="D2096" s="150" t="s">
        <v>65</v>
      </c>
      <c r="E2096" s="144" t="str">
        <f>VLOOKUP(D2096,Basis!F:G,2,0)</f>
        <v>Metallized</v>
      </c>
      <c r="F2096" s="150" t="s">
        <v>503</v>
      </c>
      <c r="G2096" s="191">
        <v>2695</v>
      </c>
      <c r="H2096" s="150">
        <v>51000</v>
      </c>
      <c r="I2096" s="150">
        <v>22000</v>
      </c>
      <c r="J2096" s="145">
        <f t="shared" si="41"/>
        <v>29000</v>
      </c>
      <c r="K2096" s="150">
        <v>1067</v>
      </c>
      <c r="L2096" s="145">
        <f t="shared" si="42"/>
        <v>1067</v>
      </c>
      <c r="M2096" s="150">
        <v>0</v>
      </c>
      <c r="N2096" s="150"/>
      <c r="O2096" s="150"/>
      <c r="P2096" s="150"/>
    </row>
    <row r="2097" spans="1:16" ht="15.75" x14ac:dyDescent="0.25">
      <c r="A2097" s="143">
        <v>44311</v>
      </c>
      <c r="B2097" s="144" t="s">
        <v>134</v>
      </c>
      <c r="C2097" s="144" t="s">
        <v>16</v>
      </c>
      <c r="D2097" s="150" t="s">
        <v>65</v>
      </c>
      <c r="E2097" s="144" t="str">
        <f>VLOOKUP(D2097,Basis!F:G,2,0)</f>
        <v>Metallized</v>
      </c>
      <c r="F2097" s="150" t="s">
        <v>503</v>
      </c>
      <c r="G2097" s="191">
        <v>2695</v>
      </c>
      <c r="H2097" s="150">
        <v>29000</v>
      </c>
      <c r="I2097" s="150">
        <v>29000</v>
      </c>
      <c r="J2097" s="145">
        <f t="shared" si="41"/>
        <v>0</v>
      </c>
      <c r="K2097" s="150">
        <v>1409</v>
      </c>
      <c r="L2097" s="145">
        <f t="shared" si="42"/>
        <v>1408</v>
      </c>
      <c r="M2097" s="150">
        <v>1</v>
      </c>
      <c r="N2097" s="150"/>
      <c r="O2097" s="150"/>
      <c r="P2097" s="150"/>
    </row>
    <row r="2098" spans="1:16" ht="15.75" x14ac:dyDescent="0.25">
      <c r="A2098" s="143">
        <v>44311</v>
      </c>
      <c r="B2098" s="144" t="s">
        <v>134</v>
      </c>
      <c r="C2098" s="144" t="s">
        <v>16</v>
      </c>
      <c r="D2098" s="150" t="s">
        <v>65</v>
      </c>
      <c r="E2098" s="144" t="str">
        <f>VLOOKUP(D2098,Basis!F:G,2,0)</f>
        <v>Metallized</v>
      </c>
      <c r="F2098" s="150" t="s">
        <v>504</v>
      </c>
      <c r="G2098" s="191">
        <v>2695</v>
      </c>
      <c r="H2098" s="150">
        <v>51000</v>
      </c>
      <c r="I2098" s="150">
        <v>51000</v>
      </c>
      <c r="J2098" s="145">
        <f t="shared" si="41"/>
        <v>0</v>
      </c>
      <c r="K2098" s="150">
        <v>2473.6</v>
      </c>
      <c r="L2098" s="145">
        <f t="shared" si="42"/>
        <v>2472.6</v>
      </c>
      <c r="M2098" s="150">
        <v>1</v>
      </c>
      <c r="N2098" s="150"/>
      <c r="O2098" s="150"/>
      <c r="P2098" s="150"/>
    </row>
    <row r="2099" spans="1:16" ht="15.75" x14ac:dyDescent="0.25">
      <c r="A2099" s="143">
        <v>44311</v>
      </c>
      <c r="B2099" s="144" t="s">
        <v>134</v>
      </c>
      <c r="C2099" s="144" t="s">
        <v>16</v>
      </c>
      <c r="D2099" s="150" t="s">
        <v>65</v>
      </c>
      <c r="E2099" s="144" t="str">
        <f>VLOOKUP(D2099,Basis!F:G,2,0)</f>
        <v>Metallized</v>
      </c>
      <c r="F2099" s="150" t="s">
        <v>505</v>
      </c>
      <c r="G2099" s="191">
        <v>2625</v>
      </c>
      <c r="H2099" s="150">
        <v>51000</v>
      </c>
      <c r="I2099" s="150">
        <v>51000</v>
      </c>
      <c r="J2099" s="145">
        <f t="shared" si="41"/>
        <v>0</v>
      </c>
      <c r="K2099" s="150">
        <v>2411.12</v>
      </c>
      <c r="L2099" s="145">
        <f t="shared" si="42"/>
        <v>2410.12</v>
      </c>
      <c r="M2099" s="150">
        <v>1</v>
      </c>
      <c r="N2099" s="150"/>
      <c r="O2099" s="150"/>
      <c r="P2099" s="150"/>
    </row>
    <row r="2100" spans="1:16" ht="15.75" x14ac:dyDescent="0.25">
      <c r="A2100" s="143">
        <v>44311</v>
      </c>
      <c r="B2100" s="144" t="s">
        <v>134</v>
      </c>
      <c r="C2100" s="144" t="s">
        <v>16</v>
      </c>
      <c r="D2100" s="150" t="s">
        <v>65</v>
      </c>
      <c r="E2100" s="144" t="str">
        <f>VLOOKUP(D2100,Basis!F:G,2,0)</f>
        <v>Metallized</v>
      </c>
      <c r="F2100" s="150" t="s">
        <v>506</v>
      </c>
      <c r="G2100" s="191">
        <v>2625</v>
      </c>
      <c r="H2100" s="150">
        <v>51000</v>
      </c>
      <c r="I2100" s="150">
        <v>26000</v>
      </c>
      <c r="J2100" s="145">
        <f t="shared" si="41"/>
        <v>25000</v>
      </c>
      <c r="K2100" s="150">
        <v>1228</v>
      </c>
      <c r="L2100" s="145">
        <f t="shared" si="42"/>
        <v>1227</v>
      </c>
      <c r="M2100" s="150">
        <v>1</v>
      </c>
      <c r="N2100" s="150"/>
      <c r="O2100" s="150"/>
      <c r="P2100" s="150"/>
    </row>
    <row r="2101" spans="1:16" ht="15.75" x14ac:dyDescent="0.25">
      <c r="A2101" s="143">
        <v>44311</v>
      </c>
      <c r="B2101" s="144" t="s">
        <v>135</v>
      </c>
      <c r="C2101" s="144" t="s">
        <v>14</v>
      </c>
      <c r="D2101" s="150" t="s">
        <v>65</v>
      </c>
      <c r="E2101" s="144" t="str">
        <f>VLOOKUP(D2101,Basis!F:G,2,0)</f>
        <v>Metallized</v>
      </c>
      <c r="F2101" s="150" t="s">
        <v>507</v>
      </c>
      <c r="G2101" s="191">
        <v>2995</v>
      </c>
      <c r="H2101" s="150">
        <v>51000</v>
      </c>
      <c r="I2101" s="150">
        <v>51000</v>
      </c>
      <c r="J2101" s="145">
        <f t="shared" si="41"/>
        <v>0</v>
      </c>
      <c r="K2101" s="150">
        <v>2711.1</v>
      </c>
      <c r="L2101" s="145">
        <f t="shared" si="42"/>
        <v>2710.1</v>
      </c>
      <c r="M2101" s="150">
        <v>1</v>
      </c>
      <c r="N2101" s="150"/>
      <c r="O2101" s="150"/>
      <c r="P2101" s="150"/>
    </row>
    <row r="2102" spans="1:16" ht="15.75" x14ac:dyDescent="0.25">
      <c r="A2102" s="143">
        <v>44311</v>
      </c>
      <c r="B2102" s="144" t="s">
        <v>135</v>
      </c>
      <c r="C2102" s="144" t="s">
        <v>14</v>
      </c>
      <c r="D2102" s="150" t="s">
        <v>65</v>
      </c>
      <c r="E2102" s="144" t="str">
        <f>VLOOKUP(D2102,Basis!F:G,2,0)</f>
        <v>Metallized</v>
      </c>
      <c r="F2102" s="150" t="s">
        <v>508</v>
      </c>
      <c r="G2102" s="191">
        <v>2995</v>
      </c>
      <c r="H2102" s="150">
        <v>51000</v>
      </c>
      <c r="I2102" s="150">
        <v>51000</v>
      </c>
      <c r="J2102" s="145">
        <f t="shared" si="41"/>
        <v>0</v>
      </c>
      <c r="K2102" s="150">
        <v>2757.9</v>
      </c>
      <c r="L2102" s="145">
        <f t="shared" si="42"/>
        <v>2756.9</v>
      </c>
      <c r="M2102" s="150">
        <v>1</v>
      </c>
      <c r="N2102" s="150"/>
      <c r="O2102" s="150"/>
      <c r="P2102" s="150"/>
    </row>
    <row r="2103" spans="1:16" ht="15.75" x14ac:dyDescent="0.25">
      <c r="A2103" s="143">
        <v>44311</v>
      </c>
      <c r="B2103" s="144" t="s">
        <v>135</v>
      </c>
      <c r="C2103" s="144" t="s">
        <v>14</v>
      </c>
      <c r="D2103" s="150" t="s">
        <v>65</v>
      </c>
      <c r="E2103" s="144" t="str">
        <f>VLOOKUP(D2103,Basis!F:G,2,0)</f>
        <v>Metallized</v>
      </c>
      <c r="F2103" s="150" t="s">
        <v>509</v>
      </c>
      <c r="G2103" s="191">
        <v>2995</v>
      </c>
      <c r="H2103" s="150">
        <v>51000</v>
      </c>
      <c r="I2103" s="150">
        <v>51000</v>
      </c>
      <c r="J2103" s="145">
        <f t="shared" si="41"/>
        <v>0</v>
      </c>
      <c r="K2103" s="150">
        <v>2739.4</v>
      </c>
      <c r="L2103" s="145">
        <f t="shared" si="42"/>
        <v>2734.4</v>
      </c>
      <c r="M2103" s="150">
        <v>5</v>
      </c>
      <c r="N2103" s="150"/>
      <c r="O2103" s="150"/>
      <c r="P2103" s="150"/>
    </row>
    <row r="2104" spans="1:16" ht="15.75" x14ac:dyDescent="0.25">
      <c r="A2104" s="143">
        <v>44311</v>
      </c>
      <c r="B2104" s="144" t="s">
        <v>135</v>
      </c>
      <c r="C2104" s="144" t="s">
        <v>14</v>
      </c>
      <c r="D2104" s="150" t="s">
        <v>65</v>
      </c>
      <c r="E2104" s="144" t="str">
        <f>VLOOKUP(D2104,Basis!F:G,2,0)</f>
        <v>Metallized</v>
      </c>
      <c r="F2104" s="150" t="s">
        <v>510</v>
      </c>
      <c r="G2104" s="191">
        <v>2995</v>
      </c>
      <c r="H2104" s="150">
        <v>51000</v>
      </c>
      <c r="I2104" s="150">
        <v>42000</v>
      </c>
      <c r="J2104" s="145">
        <f t="shared" si="41"/>
        <v>9000</v>
      </c>
      <c r="K2104" s="150">
        <v>2228</v>
      </c>
      <c r="L2104" s="145">
        <f t="shared" si="42"/>
        <v>2228</v>
      </c>
      <c r="M2104" s="150">
        <v>0</v>
      </c>
      <c r="N2104" s="150"/>
      <c r="O2104" s="150"/>
      <c r="P2104" s="150"/>
    </row>
    <row r="2105" spans="1:16" ht="15.75" x14ac:dyDescent="0.25">
      <c r="A2105" s="143">
        <v>44311</v>
      </c>
      <c r="B2105" s="144" t="s">
        <v>135</v>
      </c>
      <c r="C2105" s="144" t="s">
        <v>15</v>
      </c>
      <c r="D2105" s="150" t="s">
        <v>65</v>
      </c>
      <c r="E2105" s="144" t="str">
        <f>VLOOKUP(D2105,Basis!F:G,2,0)</f>
        <v>Metallized</v>
      </c>
      <c r="F2105" s="150" t="s">
        <v>510</v>
      </c>
      <c r="G2105" s="191">
        <v>2995</v>
      </c>
      <c r="H2105" s="150">
        <v>9000</v>
      </c>
      <c r="I2105" s="150">
        <v>9000</v>
      </c>
      <c r="J2105" s="145">
        <f t="shared" si="41"/>
        <v>0</v>
      </c>
      <c r="K2105" s="150">
        <v>515.70000000000005</v>
      </c>
      <c r="L2105" s="145">
        <f t="shared" si="42"/>
        <v>511.70000000000005</v>
      </c>
      <c r="M2105" s="150">
        <v>4</v>
      </c>
      <c r="N2105" s="150"/>
      <c r="O2105" s="150"/>
      <c r="P2105" s="150"/>
    </row>
    <row r="2106" spans="1:16" ht="15.75" x14ac:dyDescent="0.25">
      <c r="A2106" s="143">
        <v>44311</v>
      </c>
      <c r="B2106" s="144" t="s">
        <v>135</v>
      </c>
      <c r="C2106" s="144" t="s">
        <v>15</v>
      </c>
      <c r="D2106" s="150" t="s">
        <v>62</v>
      </c>
      <c r="E2106" s="144" t="str">
        <f>VLOOKUP(D2106,Basis!F:G,2,0)</f>
        <v>Metallized</v>
      </c>
      <c r="F2106" s="150" t="s">
        <v>511</v>
      </c>
      <c r="G2106" s="191">
        <v>2970</v>
      </c>
      <c r="H2106" s="150">
        <v>55000</v>
      </c>
      <c r="I2106" s="150">
        <v>55000</v>
      </c>
      <c r="J2106" s="145">
        <f t="shared" si="41"/>
        <v>0</v>
      </c>
      <c r="K2106" s="150">
        <v>2648.47</v>
      </c>
      <c r="L2106" s="145">
        <f t="shared" si="42"/>
        <v>2644.47</v>
      </c>
      <c r="M2106" s="150">
        <v>4</v>
      </c>
      <c r="N2106" s="150"/>
      <c r="O2106" s="150"/>
      <c r="P2106" s="150"/>
    </row>
    <row r="2107" spans="1:16" ht="15.75" x14ac:dyDescent="0.25">
      <c r="A2107" s="143">
        <v>44311</v>
      </c>
      <c r="B2107" s="144" t="s">
        <v>135</v>
      </c>
      <c r="C2107" s="144" t="s">
        <v>15</v>
      </c>
      <c r="D2107" s="150" t="s">
        <v>62</v>
      </c>
      <c r="E2107" s="144" t="str">
        <f>VLOOKUP(D2107,Basis!F:G,2,0)</f>
        <v>Metallized</v>
      </c>
      <c r="F2107" s="150" t="s">
        <v>512</v>
      </c>
      <c r="G2107" s="191">
        <v>2970</v>
      </c>
      <c r="H2107" s="150">
        <v>55000</v>
      </c>
      <c r="I2107" s="150">
        <v>55000</v>
      </c>
      <c r="J2107" s="145">
        <f t="shared" si="41"/>
        <v>0</v>
      </c>
      <c r="K2107" s="150">
        <v>2650.37</v>
      </c>
      <c r="L2107" s="145">
        <f t="shared" si="42"/>
        <v>2642.17</v>
      </c>
      <c r="M2107" s="150">
        <v>8.1999999999999993</v>
      </c>
      <c r="N2107" s="150"/>
      <c r="O2107" s="150"/>
      <c r="P2107" s="150"/>
    </row>
    <row r="2108" spans="1:16" ht="15.75" x14ac:dyDescent="0.25">
      <c r="A2108" s="143">
        <v>44311</v>
      </c>
      <c r="B2108" s="144" t="s">
        <v>135</v>
      </c>
      <c r="C2108" s="144" t="s">
        <v>15</v>
      </c>
      <c r="D2108" s="150" t="s">
        <v>65</v>
      </c>
      <c r="E2108" s="144" t="str">
        <f>VLOOKUP(D2108,Basis!F:G,2,0)</f>
        <v>Metallized</v>
      </c>
      <c r="F2108" s="150" t="s">
        <v>513</v>
      </c>
      <c r="G2108" s="191">
        <v>2965</v>
      </c>
      <c r="H2108" s="150">
        <v>51000</v>
      </c>
      <c r="I2108" s="150">
        <v>6000</v>
      </c>
      <c r="J2108" s="145">
        <f t="shared" si="41"/>
        <v>45000</v>
      </c>
      <c r="K2108" s="150">
        <v>321</v>
      </c>
      <c r="L2108" s="145">
        <f t="shared" si="42"/>
        <v>321</v>
      </c>
      <c r="M2108" s="150">
        <v>0</v>
      </c>
      <c r="N2108" s="150"/>
      <c r="O2108" s="150"/>
      <c r="P2108" s="150"/>
    </row>
    <row r="2109" spans="1:16" ht="15.75" x14ac:dyDescent="0.25">
      <c r="A2109" s="143">
        <v>44311</v>
      </c>
      <c r="B2109" s="144" t="s">
        <v>135</v>
      </c>
      <c r="C2109" s="144" t="s">
        <v>16</v>
      </c>
      <c r="D2109" s="150" t="s">
        <v>65</v>
      </c>
      <c r="E2109" s="144" t="str">
        <f>VLOOKUP(D2109,Basis!F:G,2,0)</f>
        <v>Metallized</v>
      </c>
      <c r="F2109" s="150" t="s">
        <v>513</v>
      </c>
      <c r="G2109" s="191">
        <v>2965</v>
      </c>
      <c r="H2109" s="150">
        <v>45000</v>
      </c>
      <c r="I2109" s="150">
        <v>45000</v>
      </c>
      <c r="J2109" s="145">
        <f t="shared" si="41"/>
        <v>0</v>
      </c>
      <c r="K2109" s="150">
        <v>2411.21</v>
      </c>
      <c r="L2109" s="145">
        <f t="shared" si="42"/>
        <v>2391.21</v>
      </c>
      <c r="M2109" s="150">
        <v>20</v>
      </c>
      <c r="N2109" s="150"/>
      <c r="O2109" s="150"/>
      <c r="P2109" s="150"/>
    </row>
    <row r="2110" spans="1:16" ht="15.75" x14ac:dyDescent="0.25">
      <c r="A2110" s="143">
        <v>44311</v>
      </c>
      <c r="B2110" s="144" t="s">
        <v>135</v>
      </c>
      <c r="C2110" s="144" t="s">
        <v>16</v>
      </c>
      <c r="D2110" s="150" t="s">
        <v>65</v>
      </c>
      <c r="E2110" s="144" t="str">
        <f>VLOOKUP(D2110,Basis!F:G,2,0)</f>
        <v>Metallized</v>
      </c>
      <c r="F2110" s="150" t="s">
        <v>514</v>
      </c>
      <c r="G2110" s="191">
        <v>2965</v>
      </c>
      <c r="H2110" s="150">
        <v>51000</v>
      </c>
      <c r="I2110" s="150">
        <v>51000</v>
      </c>
      <c r="J2110" s="145">
        <f t="shared" si="41"/>
        <v>0</v>
      </c>
      <c r="K2110" s="150">
        <v>2731.51</v>
      </c>
      <c r="L2110" s="145">
        <f t="shared" si="42"/>
        <v>2711.51</v>
      </c>
      <c r="M2110" s="150">
        <v>20</v>
      </c>
      <c r="N2110" s="150"/>
      <c r="O2110" s="150"/>
      <c r="P2110" s="150"/>
    </row>
    <row r="2111" spans="1:16" ht="15.75" x14ac:dyDescent="0.25">
      <c r="A2111" s="143">
        <v>44311</v>
      </c>
      <c r="B2111" s="144" t="s">
        <v>135</v>
      </c>
      <c r="C2111" s="144" t="s">
        <v>16</v>
      </c>
      <c r="D2111" s="150" t="s">
        <v>65</v>
      </c>
      <c r="E2111" s="144" t="str">
        <f>VLOOKUP(D2111,Basis!F:G,2,0)</f>
        <v>Metallized</v>
      </c>
      <c r="F2111" s="150" t="s">
        <v>515</v>
      </c>
      <c r="G2111" s="191">
        <v>2965</v>
      </c>
      <c r="H2111" s="150">
        <v>38000</v>
      </c>
      <c r="I2111" s="150">
        <v>38000</v>
      </c>
      <c r="J2111" s="145">
        <f t="shared" si="41"/>
        <v>0</v>
      </c>
      <c r="K2111" s="150">
        <v>1991.51</v>
      </c>
      <c r="L2111" s="145">
        <f t="shared" si="42"/>
        <v>1981.51</v>
      </c>
      <c r="M2111" s="150">
        <v>10</v>
      </c>
      <c r="N2111" s="150"/>
      <c r="O2111" s="150"/>
      <c r="P2111" s="150"/>
    </row>
    <row r="2112" spans="1:16" ht="15.75" x14ac:dyDescent="0.25">
      <c r="A2112" s="143">
        <v>44311</v>
      </c>
      <c r="B2112" s="144" t="s">
        <v>135</v>
      </c>
      <c r="C2112" s="144" t="s">
        <v>16</v>
      </c>
      <c r="D2112" s="150" t="s">
        <v>65</v>
      </c>
      <c r="E2112" s="144" t="str">
        <f>VLOOKUP(D2112,Basis!F:G,2,0)</f>
        <v>Metallized</v>
      </c>
      <c r="F2112" s="150" t="s">
        <v>516</v>
      </c>
      <c r="G2112" s="191">
        <v>2915</v>
      </c>
      <c r="H2112" s="150">
        <v>51000</v>
      </c>
      <c r="I2112" s="150">
        <v>51000</v>
      </c>
      <c r="J2112" s="145">
        <f t="shared" si="41"/>
        <v>0</v>
      </c>
      <c r="K2112" s="150">
        <v>2690.96</v>
      </c>
      <c r="L2112" s="145">
        <f t="shared" si="42"/>
        <v>2685.96</v>
      </c>
      <c r="M2112" s="150">
        <v>5</v>
      </c>
      <c r="N2112" s="150"/>
      <c r="O2112" s="150"/>
      <c r="P2112" s="150"/>
    </row>
    <row r="2113" spans="1:17" ht="15.75" x14ac:dyDescent="0.25">
      <c r="A2113" s="137">
        <v>44312</v>
      </c>
      <c r="B2113" s="138" t="s">
        <v>135</v>
      </c>
      <c r="C2113" s="138" t="s">
        <v>14</v>
      </c>
      <c r="D2113" s="149" t="s">
        <v>65</v>
      </c>
      <c r="E2113" s="138" t="str">
        <f>VLOOKUP(D2113,Basis!F:G,2,0)</f>
        <v>Metallized</v>
      </c>
      <c r="F2113" s="149" t="s">
        <v>520</v>
      </c>
      <c r="G2113" s="194">
        <v>2915</v>
      </c>
      <c r="H2113" s="149">
        <v>38000</v>
      </c>
      <c r="I2113" s="149">
        <v>38000</v>
      </c>
      <c r="J2113" s="139">
        <f t="shared" si="41"/>
        <v>0</v>
      </c>
      <c r="K2113" s="149">
        <v>1952.46</v>
      </c>
      <c r="L2113" s="139">
        <f t="shared" si="42"/>
        <v>1952.46</v>
      </c>
      <c r="M2113" s="149">
        <v>0</v>
      </c>
      <c r="N2113" s="149"/>
      <c r="O2113" s="149"/>
      <c r="P2113" s="149"/>
      <c r="Q2113" s="149"/>
    </row>
    <row r="2114" spans="1:17" ht="15.75" x14ac:dyDescent="0.25">
      <c r="A2114" s="137">
        <v>44312</v>
      </c>
      <c r="B2114" s="138" t="s">
        <v>135</v>
      </c>
      <c r="C2114" s="138" t="s">
        <v>14</v>
      </c>
      <c r="D2114" s="149" t="s">
        <v>65</v>
      </c>
      <c r="E2114" s="138" t="str">
        <f>VLOOKUP(D2114,Basis!F:G,2,0)</f>
        <v>Metallized</v>
      </c>
      <c r="F2114" s="149" t="s">
        <v>521</v>
      </c>
      <c r="G2114" s="194">
        <v>2815</v>
      </c>
      <c r="H2114" s="149">
        <v>51000</v>
      </c>
      <c r="I2114" s="149">
        <v>5000</v>
      </c>
      <c r="J2114" s="139">
        <f t="shared" si="41"/>
        <v>46000</v>
      </c>
      <c r="K2114" s="149">
        <v>256</v>
      </c>
      <c r="L2114" s="139">
        <f t="shared" si="42"/>
        <v>256</v>
      </c>
      <c r="M2114" s="149">
        <v>0</v>
      </c>
      <c r="N2114" s="149"/>
      <c r="O2114" s="149"/>
      <c r="P2114" s="149"/>
      <c r="Q2114" s="149"/>
    </row>
    <row r="2115" spans="1:17" ht="15.75" x14ac:dyDescent="0.25">
      <c r="A2115" s="137">
        <v>44312</v>
      </c>
      <c r="B2115" s="138" t="s">
        <v>135</v>
      </c>
      <c r="C2115" s="138" t="s">
        <v>15</v>
      </c>
      <c r="D2115" s="149" t="s">
        <v>65</v>
      </c>
      <c r="E2115" s="138" t="str">
        <f>VLOOKUP(D2115,Basis!F:G,2,0)</f>
        <v>Metallized</v>
      </c>
      <c r="F2115" s="149" t="s">
        <v>521</v>
      </c>
      <c r="G2115" s="194">
        <v>2815</v>
      </c>
      <c r="H2115" s="149">
        <v>46000</v>
      </c>
      <c r="I2115" s="149">
        <v>46000</v>
      </c>
      <c r="J2115" s="139">
        <f t="shared" si="41"/>
        <v>0</v>
      </c>
      <c r="K2115" s="149">
        <v>2333.3000000000002</v>
      </c>
      <c r="L2115" s="139">
        <f t="shared" si="42"/>
        <v>2333.3000000000002</v>
      </c>
      <c r="M2115" s="149">
        <v>0</v>
      </c>
      <c r="N2115" s="149"/>
      <c r="O2115" s="149"/>
      <c r="P2115" s="149"/>
      <c r="Q2115" s="149"/>
    </row>
    <row r="2116" spans="1:17" ht="15.75" x14ac:dyDescent="0.25">
      <c r="A2116" s="137">
        <v>44312</v>
      </c>
      <c r="B2116" s="138" t="s">
        <v>135</v>
      </c>
      <c r="C2116" s="138" t="s">
        <v>16</v>
      </c>
      <c r="D2116" s="149" t="s">
        <v>59</v>
      </c>
      <c r="E2116" s="138" t="str">
        <f>VLOOKUP(D2116,Basis!F:G,2,0)</f>
        <v>Metallized BS</v>
      </c>
      <c r="F2116" s="149" t="s">
        <v>522</v>
      </c>
      <c r="G2116" s="194">
        <v>2920</v>
      </c>
      <c r="H2116" s="149">
        <v>58000</v>
      </c>
      <c r="I2116" s="149">
        <v>58000</v>
      </c>
      <c r="J2116" s="139">
        <f t="shared" si="41"/>
        <v>0</v>
      </c>
      <c r="K2116" s="149">
        <v>2425.5</v>
      </c>
      <c r="L2116" s="139">
        <f t="shared" si="42"/>
        <v>2417.5</v>
      </c>
      <c r="M2116" s="149">
        <v>8</v>
      </c>
      <c r="N2116" s="149"/>
      <c r="O2116" s="149"/>
      <c r="P2116" s="149"/>
      <c r="Q2116" s="149"/>
    </row>
    <row r="2117" spans="1:17" ht="15.75" x14ac:dyDescent="0.25">
      <c r="A2117" s="137">
        <v>44312</v>
      </c>
      <c r="B2117" s="138" t="s">
        <v>135</v>
      </c>
      <c r="C2117" s="138" t="s">
        <v>16</v>
      </c>
      <c r="D2117" s="149" t="s">
        <v>59</v>
      </c>
      <c r="E2117" s="138" t="str">
        <f>VLOOKUP(D2117,Basis!F:G,2,0)</f>
        <v>Metallized BS</v>
      </c>
      <c r="F2117" s="149" t="s">
        <v>523</v>
      </c>
      <c r="G2117" s="194">
        <v>2920</v>
      </c>
      <c r="H2117" s="149">
        <v>59000</v>
      </c>
      <c r="I2117" s="149">
        <v>59000</v>
      </c>
      <c r="J2117" s="139">
        <f t="shared" si="41"/>
        <v>0</v>
      </c>
      <c r="K2117" s="149">
        <v>2443.6</v>
      </c>
      <c r="L2117" s="139">
        <f t="shared" si="42"/>
        <v>2435.6</v>
      </c>
      <c r="M2117" s="149">
        <v>8</v>
      </c>
      <c r="N2117" s="149"/>
      <c r="O2117" s="149"/>
      <c r="P2117" s="149"/>
      <c r="Q2117" s="149"/>
    </row>
    <row r="2118" spans="1:17" ht="15.75" x14ac:dyDescent="0.25">
      <c r="A2118" s="137">
        <v>44312</v>
      </c>
      <c r="B2118" s="138" t="s">
        <v>135</v>
      </c>
      <c r="C2118" s="138" t="s">
        <v>16</v>
      </c>
      <c r="D2118" s="149" t="s">
        <v>59</v>
      </c>
      <c r="E2118" s="138" t="str">
        <f>VLOOKUP(D2118,Basis!F:G,2,0)</f>
        <v>Metallized BS</v>
      </c>
      <c r="F2118" s="149" t="s">
        <v>524</v>
      </c>
      <c r="G2118" s="194">
        <v>2920</v>
      </c>
      <c r="H2118" s="149">
        <v>52700</v>
      </c>
      <c r="I2118" s="149">
        <v>25000</v>
      </c>
      <c r="J2118" s="182">
        <f t="shared" si="41"/>
        <v>27700</v>
      </c>
      <c r="K2118" s="149">
        <v>985</v>
      </c>
      <c r="L2118" s="139">
        <f t="shared" si="42"/>
        <v>985</v>
      </c>
      <c r="M2118" s="149">
        <v>0</v>
      </c>
      <c r="N2118" s="149"/>
      <c r="O2118" s="149"/>
      <c r="P2118" s="149"/>
      <c r="Q2118" s="149"/>
    </row>
    <row r="2119" spans="1:17" ht="15.75" x14ac:dyDescent="0.25">
      <c r="A2119" s="137">
        <v>44312</v>
      </c>
      <c r="B2119" s="138" t="s">
        <v>134</v>
      </c>
      <c r="C2119" s="138" t="s">
        <v>14</v>
      </c>
      <c r="D2119" s="149" t="s">
        <v>65</v>
      </c>
      <c r="E2119" s="138" t="str">
        <f>VLOOKUP(D2119,Basis!F:G,2,0)</f>
        <v>Metallized</v>
      </c>
      <c r="F2119" s="149" t="s">
        <v>506</v>
      </c>
      <c r="G2119" s="194">
        <v>2625</v>
      </c>
      <c r="H2119" s="149">
        <v>25000</v>
      </c>
      <c r="I2119" s="149">
        <v>25000</v>
      </c>
      <c r="J2119" s="182">
        <f t="shared" si="41"/>
        <v>0</v>
      </c>
      <c r="K2119" s="149">
        <v>1185.6199999999999</v>
      </c>
      <c r="L2119" s="182">
        <f t="shared" si="42"/>
        <v>1181.6199999999999</v>
      </c>
      <c r="M2119" s="149">
        <v>4</v>
      </c>
      <c r="N2119" s="149"/>
      <c r="O2119" s="149"/>
      <c r="P2119" s="149"/>
      <c r="Q2119" s="149"/>
    </row>
    <row r="2120" spans="1:17" ht="15.75" x14ac:dyDescent="0.25">
      <c r="A2120" s="137">
        <v>44312</v>
      </c>
      <c r="B2120" s="138" t="s">
        <v>134</v>
      </c>
      <c r="C2120" s="138" t="s">
        <v>14</v>
      </c>
      <c r="D2120" s="149" t="s">
        <v>65</v>
      </c>
      <c r="E2120" s="138" t="str">
        <f>VLOOKUP(D2120,Basis!F:G,2,0)</f>
        <v>Metallized</v>
      </c>
      <c r="F2120" s="149" t="s">
        <v>525</v>
      </c>
      <c r="G2120" s="194">
        <v>2625</v>
      </c>
      <c r="H2120" s="149">
        <v>38000</v>
      </c>
      <c r="I2120" s="149">
        <v>38000</v>
      </c>
      <c r="J2120" s="182">
        <f t="shared" si="41"/>
        <v>0</v>
      </c>
      <c r="K2120" s="149">
        <v>1752.12</v>
      </c>
      <c r="L2120" s="182">
        <f t="shared" si="42"/>
        <v>1748.12</v>
      </c>
      <c r="M2120" s="149">
        <v>4</v>
      </c>
      <c r="N2120" s="149"/>
      <c r="O2120" s="149"/>
      <c r="P2120" s="149"/>
      <c r="Q2120" s="149"/>
    </row>
    <row r="2121" spans="1:17" ht="15.75" x14ac:dyDescent="0.25">
      <c r="A2121" s="137">
        <v>44312</v>
      </c>
      <c r="B2121" s="138" t="s">
        <v>134</v>
      </c>
      <c r="C2121" s="138" t="s">
        <v>14</v>
      </c>
      <c r="D2121" s="149" t="s">
        <v>62</v>
      </c>
      <c r="E2121" s="138" t="str">
        <f>VLOOKUP(D2121,Basis!F:G,2,0)</f>
        <v>Metallized</v>
      </c>
      <c r="F2121" s="149" t="s">
        <v>526</v>
      </c>
      <c r="G2121" s="194">
        <v>2785</v>
      </c>
      <c r="H2121" s="149">
        <v>55000</v>
      </c>
      <c r="I2121" s="149">
        <v>55000</v>
      </c>
      <c r="J2121" s="182">
        <f t="shared" si="41"/>
        <v>0</v>
      </c>
      <c r="K2121" s="149">
        <v>2488.6799999999998</v>
      </c>
      <c r="L2121" s="182">
        <f t="shared" si="42"/>
        <v>2480.6799999999998</v>
      </c>
      <c r="M2121" s="149">
        <v>8</v>
      </c>
      <c r="N2121" s="149"/>
      <c r="O2121" s="149"/>
      <c r="P2121" s="149"/>
      <c r="Q2121" s="149"/>
    </row>
    <row r="2122" spans="1:17" ht="15.75" x14ac:dyDescent="0.25">
      <c r="A2122" s="137">
        <v>44312</v>
      </c>
      <c r="B2122" s="138" t="s">
        <v>134</v>
      </c>
      <c r="C2122" s="138" t="s">
        <v>14</v>
      </c>
      <c r="D2122" s="149" t="s">
        <v>62</v>
      </c>
      <c r="E2122" s="138" t="str">
        <f>VLOOKUP(D2122,Basis!F:G,2,0)</f>
        <v>Metallized</v>
      </c>
      <c r="F2122" s="149" t="s">
        <v>527</v>
      </c>
      <c r="G2122" s="194">
        <v>2785</v>
      </c>
      <c r="H2122" s="149">
        <v>55000</v>
      </c>
      <c r="I2122" s="149">
        <v>14000</v>
      </c>
      <c r="J2122" s="182">
        <f t="shared" si="41"/>
        <v>41000</v>
      </c>
      <c r="K2122" s="149">
        <v>631</v>
      </c>
      <c r="L2122" s="182">
        <f t="shared" si="42"/>
        <v>631</v>
      </c>
      <c r="M2122" s="194">
        <v>0</v>
      </c>
      <c r="N2122" s="149"/>
      <c r="O2122" s="149"/>
      <c r="P2122" s="149"/>
      <c r="Q2122" s="149"/>
    </row>
    <row r="2123" spans="1:17" ht="15.75" x14ac:dyDescent="0.25">
      <c r="A2123" s="137">
        <v>44312</v>
      </c>
      <c r="B2123" s="138" t="s">
        <v>134</v>
      </c>
      <c r="C2123" s="138" t="s">
        <v>15</v>
      </c>
      <c r="D2123" s="149" t="s">
        <v>62</v>
      </c>
      <c r="E2123" s="138" t="str">
        <f>VLOOKUP(D2123,Basis!F:G,2,0)</f>
        <v>Metallized</v>
      </c>
      <c r="F2123" s="149" t="s">
        <v>527</v>
      </c>
      <c r="G2123" s="194">
        <v>2785</v>
      </c>
      <c r="H2123" s="149">
        <v>41000</v>
      </c>
      <c r="I2123" s="149">
        <v>41000</v>
      </c>
      <c r="J2123" s="182">
        <f t="shared" si="41"/>
        <v>0</v>
      </c>
      <c r="K2123" s="149">
        <v>1839.28</v>
      </c>
      <c r="L2123" s="182">
        <f t="shared" si="42"/>
        <v>1837.28</v>
      </c>
      <c r="M2123" s="194">
        <v>2</v>
      </c>
      <c r="N2123" s="149"/>
      <c r="O2123" s="149"/>
      <c r="P2123" s="149"/>
      <c r="Q2123" s="149"/>
    </row>
    <row r="2124" spans="1:17" ht="15.75" x14ac:dyDescent="0.25">
      <c r="A2124" s="137">
        <v>44312</v>
      </c>
      <c r="B2124" s="138" t="s">
        <v>134</v>
      </c>
      <c r="C2124" s="138" t="s">
        <v>15</v>
      </c>
      <c r="D2124" s="149" t="s">
        <v>62</v>
      </c>
      <c r="E2124" s="138" t="str">
        <f>VLOOKUP(D2124,Basis!F:G,2,0)</f>
        <v>Metallized</v>
      </c>
      <c r="F2124" s="149" t="s">
        <v>528</v>
      </c>
      <c r="G2124" s="194">
        <v>2785</v>
      </c>
      <c r="H2124" s="149">
        <v>55000</v>
      </c>
      <c r="I2124" s="149">
        <v>55000</v>
      </c>
      <c r="J2124" s="182">
        <f t="shared" si="41"/>
        <v>0</v>
      </c>
      <c r="K2124" s="149">
        <v>2481.2800000000002</v>
      </c>
      <c r="L2124" s="182">
        <f t="shared" si="42"/>
        <v>2477.2800000000002</v>
      </c>
      <c r="M2124" s="194">
        <v>4</v>
      </c>
      <c r="N2124" s="149"/>
      <c r="O2124" s="149"/>
      <c r="P2124" s="149"/>
      <c r="Q2124" s="149"/>
    </row>
    <row r="2125" spans="1:17" ht="15.75" x14ac:dyDescent="0.25">
      <c r="A2125" s="137">
        <v>44312</v>
      </c>
      <c r="B2125" s="138" t="s">
        <v>134</v>
      </c>
      <c r="C2125" s="138" t="s">
        <v>16</v>
      </c>
      <c r="D2125" s="149" t="s">
        <v>62</v>
      </c>
      <c r="E2125" s="138" t="str">
        <f>VLOOKUP(D2125,Basis!F:G,2,0)</f>
        <v>Metallized</v>
      </c>
      <c r="F2125" s="149" t="s">
        <v>529</v>
      </c>
      <c r="G2125" s="194">
        <v>2785</v>
      </c>
      <c r="H2125" s="149">
        <v>55000</v>
      </c>
      <c r="I2125" s="149">
        <v>55000</v>
      </c>
      <c r="J2125" s="182">
        <f t="shared" si="41"/>
        <v>0</v>
      </c>
      <c r="K2125" s="149">
        <v>2471.38</v>
      </c>
      <c r="L2125" s="182">
        <f t="shared" si="42"/>
        <v>2470.38</v>
      </c>
      <c r="M2125" s="194">
        <v>1</v>
      </c>
      <c r="N2125" s="149"/>
      <c r="O2125" s="149"/>
      <c r="P2125" s="149"/>
      <c r="Q2125" s="149"/>
    </row>
    <row r="2126" spans="1:17" ht="15.75" x14ac:dyDescent="0.25">
      <c r="A2126" s="137">
        <v>44312</v>
      </c>
      <c r="B2126" s="138" t="s">
        <v>134</v>
      </c>
      <c r="C2126" s="138" t="s">
        <v>16</v>
      </c>
      <c r="D2126" s="149" t="s">
        <v>62</v>
      </c>
      <c r="E2126" s="138" t="str">
        <f>VLOOKUP(D2126,Basis!F:G,2,0)</f>
        <v>Metallized</v>
      </c>
      <c r="F2126" s="149" t="s">
        <v>530</v>
      </c>
      <c r="G2126" s="194">
        <v>2785</v>
      </c>
      <c r="H2126" s="149">
        <v>21000</v>
      </c>
      <c r="I2126" s="149">
        <v>21000</v>
      </c>
      <c r="J2126" s="182">
        <f t="shared" si="41"/>
        <v>0</v>
      </c>
      <c r="K2126" s="149">
        <v>939.58</v>
      </c>
      <c r="L2126" s="182">
        <f t="shared" si="42"/>
        <v>938.58</v>
      </c>
      <c r="M2126" s="194">
        <v>1</v>
      </c>
      <c r="N2126" s="149"/>
      <c r="O2126" s="149"/>
      <c r="P2126" s="149"/>
      <c r="Q2126" s="149"/>
    </row>
    <row r="2127" spans="1:17" ht="15.75" x14ac:dyDescent="0.25">
      <c r="A2127" s="137">
        <v>44312</v>
      </c>
      <c r="B2127" s="138" t="s">
        <v>134</v>
      </c>
      <c r="C2127" s="138" t="s">
        <v>16</v>
      </c>
      <c r="D2127" s="149" t="s">
        <v>62</v>
      </c>
      <c r="E2127" s="138" t="str">
        <f>VLOOKUP(D2127,Basis!F:G,2,0)</f>
        <v>Metallized</v>
      </c>
      <c r="F2127" s="149" t="s">
        <v>531</v>
      </c>
      <c r="G2127" s="194">
        <v>2970</v>
      </c>
      <c r="H2127" s="149">
        <v>21000</v>
      </c>
      <c r="I2127" s="149">
        <v>21000</v>
      </c>
      <c r="J2127" s="182">
        <f t="shared" si="41"/>
        <v>0</v>
      </c>
      <c r="K2127" s="149">
        <v>1011.07</v>
      </c>
      <c r="L2127" s="182">
        <f t="shared" si="42"/>
        <v>1010.07</v>
      </c>
      <c r="M2127" s="194">
        <v>1</v>
      </c>
      <c r="N2127" s="149"/>
      <c r="O2127" s="149"/>
      <c r="P2127" s="149"/>
      <c r="Q2127" s="149"/>
    </row>
    <row r="2128" spans="1:17" ht="15.75" x14ac:dyDescent="0.25">
      <c r="A2128" s="143">
        <v>44313</v>
      </c>
      <c r="B2128" s="144" t="s">
        <v>135</v>
      </c>
      <c r="C2128" s="144" t="s">
        <v>14</v>
      </c>
      <c r="D2128" s="150" t="s">
        <v>59</v>
      </c>
      <c r="E2128" s="144" t="str">
        <f>VLOOKUP(D2128,Basis!F:G,2,0)</f>
        <v>Metallized BS</v>
      </c>
      <c r="F2128" s="150" t="s">
        <v>524</v>
      </c>
      <c r="G2128" s="191">
        <v>2920</v>
      </c>
      <c r="H2128" s="150">
        <v>27700</v>
      </c>
      <c r="I2128" s="150">
        <v>27700</v>
      </c>
      <c r="J2128" s="184">
        <f t="shared" si="41"/>
        <v>0</v>
      </c>
      <c r="K2128" s="150">
        <v>1158.3</v>
      </c>
      <c r="L2128" s="184">
        <f t="shared" si="42"/>
        <v>1158.3</v>
      </c>
      <c r="M2128" s="191">
        <v>0</v>
      </c>
      <c r="N2128" s="150"/>
      <c r="O2128" s="150"/>
    </row>
    <row r="2129" spans="1:15" ht="15.75" x14ac:dyDescent="0.25">
      <c r="A2129" s="143">
        <v>44313</v>
      </c>
      <c r="B2129" s="144" t="s">
        <v>135</v>
      </c>
      <c r="C2129" s="144" t="s">
        <v>14</v>
      </c>
      <c r="D2129" s="150" t="s">
        <v>59</v>
      </c>
      <c r="E2129" s="144" t="str">
        <f>VLOOKUP(D2129,Basis!F:G,2,0)</f>
        <v>Metallized BS</v>
      </c>
      <c r="F2129" s="150" t="s">
        <v>539</v>
      </c>
      <c r="G2129" s="191">
        <v>2920</v>
      </c>
      <c r="H2129" s="150">
        <v>58000</v>
      </c>
      <c r="I2129" s="150">
        <v>25000</v>
      </c>
      <c r="J2129" s="195">
        <f t="shared" si="41"/>
        <v>33000</v>
      </c>
      <c r="K2129" s="150">
        <v>949</v>
      </c>
      <c r="L2129" s="184">
        <f t="shared" si="42"/>
        <v>949</v>
      </c>
      <c r="M2129" s="191">
        <v>0</v>
      </c>
      <c r="N2129" s="150"/>
      <c r="O2129" s="150"/>
    </row>
    <row r="2130" spans="1:15" ht="15.75" x14ac:dyDescent="0.25">
      <c r="A2130" s="143">
        <v>44313</v>
      </c>
      <c r="B2130" s="144" t="s">
        <v>135</v>
      </c>
      <c r="C2130" s="144" t="s">
        <v>15</v>
      </c>
      <c r="D2130" s="150" t="s">
        <v>59</v>
      </c>
      <c r="E2130" s="144" t="str">
        <f>VLOOKUP(D2130,Basis!F:G,2,0)</f>
        <v>Metallized BS</v>
      </c>
      <c r="F2130" s="150" t="s">
        <v>539</v>
      </c>
      <c r="G2130" s="191">
        <v>2920</v>
      </c>
      <c r="H2130" s="150">
        <v>33000</v>
      </c>
      <c r="I2130" s="150">
        <v>33000</v>
      </c>
      <c r="J2130" s="195">
        <f t="shared" si="41"/>
        <v>0</v>
      </c>
      <c r="K2130" s="150">
        <v>1343.6</v>
      </c>
      <c r="L2130" s="184">
        <f t="shared" si="42"/>
        <v>1343.6</v>
      </c>
      <c r="M2130" s="191">
        <v>0</v>
      </c>
      <c r="N2130" s="150"/>
      <c r="O2130" s="150"/>
    </row>
    <row r="2131" spans="1:15" ht="15.75" x14ac:dyDescent="0.25">
      <c r="A2131" s="143">
        <v>44313</v>
      </c>
      <c r="B2131" s="144" t="s">
        <v>135</v>
      </c>
      <c r="C2131" s="144" t="s">
        <v>15</v>
      </c>
      <c r="D2131" s="150" t="s">
        <v>59</v>
      </c>
      <c r="E2131" s="144" t="str">
        <f>VLOOKUP(D2131,Basis!F:G,2,0)</f>
        <v>Metallized BS</v>
      </c>
      <c r="F2131" s="150" t="s">
        <v>540</v>
      </c>
      <c r="G2131" s="191">
        <v>2920</v>
      </c>
      <c r="H2131" s="150">
        <v>59000</v>
      </c>
      <c r="I2131" s="150">
        <v>59000</v>
      </c>
      <c r="J2131" s="195">
        <f t="shared" si="41"/>
        <v>0</v>
      </c>
      <c r="K2131" s="150">
        <v>2355.0300000000002</v>
      </c>
      <c r="L2131" s="184">
        <f t="shared" si="42"/>
        <v>2349.0300000000002</v>
      </c>
      <c r="M2131" s="191">
        <v>6</v>
      </c>
      <c r="N2131" s="150"/>
      <c r="O2131" s="150"/>
    </row>
    <row r="2132" spans="1:15" ht="15.75" x14ac:dyDescent="0.25">
      <c r="A2132" s="143">
        <v>44313</v>
      </c>
      <c r="B2132" s="144" t="s">
        <v>135</v>
      </c>
      <c r="C2132" s="144" t="s">
        <v>15</v>
      </c>
      <c r="D2132" s="150" t="s">
        <v>59</v>
      </c>
      <c r="E2132" s="144" t="str">
        <f>VLOOKUP(D2132,Basis!F:G,2,0)</f>
        <v>Metallized BS</v>
      </c>
      <c r="F2132" s="150" t="s">
        <v>541</v>
      </c>
      <c r="G2132" s="191">
        <v>2920</v>
      </c>
      <c r="H2132" s="150">
        <v>30000</v>
      </c>
      <c r="I2132" s="150">
        <v>30000</v>
      </c>
      <c r="J2132" s="195">
        <f t="shared" si="41"/>
        <v>0</v>
      </c>
      <c r="K2132" s="150">
        <v>1200.3</v>
      </c>
      <c r="L2132" s="184">
        <f t="shared" si="42"/>
        <v>1194.3</v>
      </c>
      <c r="M2132" s="191">
        <v>6</v>
      </c>
      <c r="N2132" s="150"/>
      <c r="O2132" s="150"/>
    </row>
    <row r="2133" spans="1:15" ht="15.75" x14ac:dyDescent="0.25">
      <c r="A2133" s="143">
        <v>44313</v>
      </c>
      <c r="B2133" s="144" t="s">
        <v>135</v>
      </c>
      <c r="C2133" s="144" t="s">
        <v>16</v>
      </c>
      <c r="D2133" s="150" t="s">
        <v>59</v>
      </c>
      <c r="E2133" s="144" t="str">
        <f>VLOOKUP(D2133,Basis!F:G,2,0)</f>
        <v>Metallized BS</v>
      </c>
      <c r="F2133" s="150" t="s">
        <v>542</v>
      </c>
      <c r="G2133" s="191">
        <v>2905</v>
      </c>
      <c r="H2133" s="150">
        <v>58000</v>
      </c>
      <c r="I2133" s="150">
        <v>58000</v>
      </c>
      <c r="J2133" s="195">
        <f t="shared" si="41"/>
        <v>0</v>
      </c>
      <c r="K2133" s="150">
        <v>2417.4</v>
      </c>
      <c r="L2133" s="184">
        <f t="shared" si="42"/>
        <v>2401.4</v>
      </c>
      <c r="M2133" s="191">
        <v>16</v>
      </c>
      <c r="N2133" s="150"/>
      <c r="O2133" s="150"/>
    </row>
    <row r="2134" spans="1:15" ht="15.75" x14ac:dyDescent="0.25">
      <c r="A2134" s="143">
        <v>44313</v>
      </c>
      <c r="B2134" s="144" t="s">
        <v>135</v>
      </c>
      <c r="C2134" s="144" t="s">
        <v>16</v>
      </c>
      <c r="D2134" s="150" t="s">
        <v>59</v>
      </c>
      <c r="E2134" s="144" t="str">
        <f>VLOOKUP(D2134,Basis!F:G,2,0)</f>
        <v>Metallized BS</v>
      </c>
      <c r="F2134" s="150" t="s">
        <v>543</v>
      </c>
      <c r="G2134" s="191">
        <v>2905</v>
      </c>
      <c r="H2134" s="150">
        <v>59000</v>
      </c>
      <c r="I2134" s="150">
        <v>59000</v>
      </c>
      <c r="J2134" s="195">
        <f t="shared" si="41"/>
        <v>0</v>
      </c>
      <c r="K2134" s="150">
        <v>2430.6999999999998</v>
      </c>
      <c r="L2134" s="184">
        <f t="shared" si="42"/>
        <v>2414.6999999999998</v>
      </c>
      <c r="M2134" s="191">
        <v>16</v>
      </c>
      <c r="N2134" s="150"/>
      <c r="O2134" s="150"/>
    </row>
    <row r="2135" spans="1:15" ht="15.75" x14ac:dyDescent="0.25">
      <c r="A2135" s="143">
        <v>44313</v>
      </c>
      <c r="B2135" s="144" t="s">
        <v>135</v>
      </c>
      <c r="C2135" s="144" t="s">
        <v>16</v>
      </c>
      <c r="D2135" s="150" t="s">
        <v>59</v>
      </c>
      <c r="E2135" s="144" t="str">
        <f>VLOOKUP(D2135,Basis!F:G,2,0)</f>
        <v>Metallized BS</v>
      </c>
      <c r="F2135" s="150" t="s">
        <v>544</v>
      </c>
      <c r="G2135" s="191">
        <v>2905</v>
      </c>
      <c r="H2135" s="150">
        <v>52700</v>
      </c>
      <c r="I2135" s="150">
        <v>35000</v>
      </c>
      <c r="J2135" s="195">
        <f t="shared" si="41"/>
        <v>17700</v>
      </c>
      <c r="K2135" s="150">
        <v>1372</v>
      </c>
      <c r="L2135" s="184">
        <f t="shared" si="42"/>
        <v>1372</v>
      </c>
      <c r="M2135" s="191">
        <v>0</v>
      </c>
      <c r="N2135" s="150"/>
      <c r="O2135" s="150"/>
    </row>
    <row r="2136" spans="1:15" ht="15.75" x14ac:dyDescent="0.25">
      <c r="A2136" s="143">
        <v>44313</v>
      </c>
      <c r="B2136" s="144" t="s">
        <v>134</v>
      </c>
      <c r="C2136" s="144" t="s">
        <v>14</v>
      </c>
      <c r="D2136" s="150" t="s">
        <v>65</v>
      </c>
      <c r="E2136" s="144" t="str">
        <f>VLOOKUP(D2136,Basis!F:G,2,0)</f>
        <v>Metallized</v>
      </c>
      <c r="F2136" s="150" t="s">
        <v>545</v>
      </c>
      <c r="G2136" s="191">
        <v>2915</v>
      </c>
      <c r="H2136" s="150">
        <v>51000</v>
      </c>
      <c r="I2136" s="150">
        <v>51000</v>
      </c>
      <c r="J2136" s="195">
        <f t="shared" si="41"/>
        <v>0</v>
      </c>
      <c r="K2136" s="150">
        <v>2691.56</v>
      </c>
      <c r="L2136" s="184">
        <f t="shared" si="42"/>
        <v>2691.56</v>
      </c>
      <c r="M2136" s="191">
        <v>0</v>
      </c>
      <c r="N2136" s="150"/>
      <c r="O2136" s="150"/>
    </row>
    <row r="2137" spans="1:15" ht="15.75" x14ac:dyDescent="0.25">
      <c r="A2137" s="143">
        <v>44313</v>
      </c>
      <c r="B2137" s="144" t="s">
        <v>134</v>
      </c>
      <c r="C2137" s="144" t="s">
        <v>15</v>
      </c>
      <c r="D2137" s="150" t="s">
        <v>65</v>
      </c>
      <c r="E2137" s="144" t="str">
        <f>VLOOKUP(D2137,Basis!F:G,2,0)</f>
        <v>Metallized</v>
      </c>
      <c r="F2137" s="150" t="s">
        <v>546</v>
      </c>
      <c r="G2137" s="191">
        <v>2815</v>
      </c>
      <c r="H2137" s="150">
        <v>51000</v>
      </c>
      <c r="I2137" s="150">
        <v>51000</v>
      </c>
      <c r="J2137" s="195">
        <f t="shared" si="41"/>
        <v>0</v>
      </c>
      <c r="K2137" s="150">
        <v>2566.6999999999998</v>
      </c>
      <c r="L2137" s="184">
        <f t="shared" si="42"/>
        <v>2564.6999999999998</v>
      </c>
      <c r="M2137" s="191">
        <v>2</v>
      </c>
      <c r="N2137" s="150"/>
      <c r="O2137" s="150"/>
    </row>
    <row r="2138" spans="1:15" ht="15.75" x14ac:dyDescent="0.25">
      <c r="A2138" s="143">
        <v>44313</v>
      </c>
      <c r="B2138" s="144" t="s">
        <v>134</v>
      </c>
      <c r="C2138" s="144" t="s">
        <v>15</v>
      </c>
      <c r="D2138" s="150" t="s">
        <v>65</v>
      </c>
      <c r="E2138" s="144" t="str">
        <f>VLOOKUP(D2138,Basis!F:G,2,0)</f>
        <v>Metallized</v>
      </c>
      <c r="F2138" s="150" t="s">
        <v>547</v>
      </c>
      <c r="G2138" s="191">
        <v>2815</v>
      </c>
      <c r="H2138" s="150">
        <v>51000</v>
      </c>
      <c r="I2138" s="150">
        <v>51000</v>
      </c>
      <c r="J2138" s="195">
        <f t="shared" si="41"/>
        <v>0</v>
      </c>
      <c r="K2138" s="150">
        <v>2579.6</v>
      </c>
      <c r="L2138" s="184">
        <f t="shared" si="42"/>
        <v>2577.6</v>
      </c>
      <c r="M2138" s="191">
        <v>2</v>
      </c>
      <c r="N2138" s="150"/>
      <c r="O2138" s="150"/>
    </row>
    <row r="2139" spans="1:15" ht="15.75" x14ac:dyDescent="0.25">
      <c r="A2139" s="143">
        <v>44313</v>
      </c>
      <c r="B2139" s="144" t="s">
        <v>134</v>
      </c>
      <c r="C2139" s="144" t="s">
        <v>16</v>
      </c>
      <c r="D2139" s="150" t="s">
        <v>65</v>
      </c>
      <c r="E2139" s="144" t="str">
        <f>VLOOKUP(D2139,Basis!F:G,2,0)</f>
        <v>Metallized</v>
      </c>
      <c r="F2139" s="150" t="s">
        <v>548</v>
      </c>
      <c r="G2139" s="191">
        <v>2815</v>
      </c>
      <c r="H2139" s="150">
        <v>51000</v>
      </c>
      <c r="I2139" s="150">
        <v>51000</v>
      </c>
      <c r="J2139" s="195">
        <f t="shared" si="41"/>
        <v>0</v>
      </c>
      <c r="K2139" s="150">
        <v>2601.8000000000002</v>
      </c>
      <c r="L2139" s="184">
        <f t="shared" si="42"/>
        <v>2600.8000000000002</v>
      </c>
      <c r="M2139" s="191">
        <v>1</v>
      </c>
      <c r="N2139" s="150"/>
      <c r="O2139" s="150"/>
    </row>
    <row r="2140" spans="1:15" ht="15.75" x14ac:dyDescent="0.25">
      <c r="A2140" s="143">
        <v>44313</v>
      </c>
      <c r="B2140" s="144" t="s">
        <v>134</v>
      </c>
      <c r="C2140" s="144" t="s">
        <v>16</v>
      </c>
      <c r="D2140" s="150" t="s">
        <v>65</v>
      </c>
      <c r="E2140" s="144" t="str">
        <f>VLOOKUP(D2140,Basis!F:G,2,0)</f>
        <v>Metallized</v>
      </c>
      <c r="F2140" s="150" t="s">
        <v>549</v>
      </c>
      <c r="G2140" s="191">
        <v>2815</v>
      </c>
      <c r="H2140" s="150">
        <v>51000</v>
      </c>
      <c r="I2140" s="150">
        <v>51000</v>
      </c>
      <c r="J2140" s="195">
        <f t="shared" si="41"/>
        <v>0</v>
      </c>
      <c r="K2140" s="150">
        <v>2588.4</v>
      </c>
      <c r="L2140" s="184">
        <f t="shared" si="42"/>
        <v>2588.4</v>
      </c>
      <c r="M2140" s="191">
        <v>0</v>
      </c>
      <c r="N2140" s="150"/>
      <c r="O2140" s="150"/>
    </row>
    <row r="2141" spans="1:15" ht="15.75" x14ac:dyDescent="0.25">
      <c r="A2141" s="137">
        <v>44314</v>
      </c>
      <c r="B2141" s="138" t="s">
        <v>134</v>
      </c>
      <c r="C2141" s="138" t="s">
        <v>14</v>
      </c>
      <c r="D2141" s="149" t="s">
        <v>65</v>
      </c>
      <c r="E2141" s="138" t="str">
        <f>VLOOKUP(D2141,Basis!F:G,2,0)</f>
        <v>Metallized</v>
      </c>
      <c r="F2141" s="149" t="s">
        <v>550</v>
      </c>
      <c r="G2141" s="194">
        <v>2815</v>
      </c>
      <c r="H2141" s="149">
        <v>51000</v>
      </c>
      <c r="I2141" s="149">
        <v>51000</v>
      </c>
      <c r="J2141" s="193">
        <f t="shared" si="41"/>
        <v>0</v>
      </c>
      <c r="K2141" s="149">
        <v>2588.4</v>
      </c>
      <c r="L2141" s="182">
        <f t="shared" si="42"/>
        <v>2583.4</v>
      </c>
      <c r="M2141" s="194">
        <v>5</v>
      </c>
      <c r="N2141" s="149"/>
      <c r="O2141" s="149"/>
    </row>
    <row r="2142" spans="1:15" ht="15.75" x14ac:dyDescent="0.25">
      <c r="A2142" s="137">
        <v>44314</v>
      </c>
      <c r="B2142" s="138" t="s">
        <v>134</v>
      </c>
      <c r="C2142" s="138" t="s">
        <v>14</v>
      </c>
      <c r="D2142" s="149" t="s">
        <v>62</v>
      </c>
      <c r="E2142" s="138" t="str">
        <f>VLOOKUP(D2142,Basis!F:G,2,0)</f>
        <v>Metallized</v>
      </c>
      <c r="F2142" s="149" t="s">
        <v>551</v>
      </c>
      <c r="G2142" s="194">
        <v>2785</v>
      </c>
      <c r="H2142" s="149">
        <v>21000</v>
      </c>
      <c r="I2142" s="149">
        <v>21000</v>
      </c>
      <c r="J2142" s="193">
        <f t="shared" si="41"/>
        <v>0</v>
      </c>
      <c r="K2142" s="149">
        <v>944.88</v>
      </c>
      <c r="L2142" s="182">
        <f t="shared" si="42"/>
        <v>939.88</v>
      </c>
      <c r="M2142" s="194">
        <v>5</v>
      </c>
      <c r="N2142" s="149"/>
      <c r="O2142" s="149"/>
    </row>
    <row r="2143" spans="1:15" ht="15.75" x14ac:dyDescent="0.25">
      <c r="A2143" s="137">
        <v>44314</v>
      </c>
      <c r="B2143" s="138" t="s">
        <v>134</v>
      </c>
      <c r="C2143" s="138" t="s">
        <v>15</v>
      </c>
      <c r="D2143" s="149" t="s">
        <v>62</v>
      </c>
      <c r="E2143" s="138" t="str">
        <f>VLOOKUP(D2143,Basis!F:G,2,0)</f>
        <v>Metallized</v>
      </c>
      <c r="F2143" s="149" t="s">
        <v>552</v>
      </c>
      <c r="G2143" s="194">
        <v>2370</v>
      </c>
      <c r="H2143" s="149">
        <v>22000</v>
      </c>
      <c r="I2143" s="149">
        <v>22000</v>
      </c>
      <c r="J2143" s="193">
        <f t="shared" si="41"/>
        <v>0</v>
      </c>
      <c r="K2143" s="149">
        <v>844</v>
      </c>
      <c r="L2143" s="182">
        <f t="shared" si="42"/>
        <v>844</v>
      </c>
      <c r="M2143" s="194">
        <v>0</v>
      </c>
      <c r="N2143" s="149"/>
      <c r="O2143" s="149"/>
    </row>
    <row r="2144" spans="1:15" ht="15.75" x14ac:dyDescent="0.25">
      <c r="A2144" s="137">
        <v>44314</v>
      </c>
      <c r="B2144" s="138" t="s">
        <v>135</v>
      </c>
      <c r="C2144" s="138" t="s">
        <v>14</v>
      </c>
      <c r="D2144" s="149" t="s">
        <v>61</v>
      </c>
      <c r="E2144" s="138" t="str">
        <f>VLOOKUP(D2144,Basis!F:G,2,0)</f>
        <v>Metallized BS HB</v>
      </c>
      <c r="F2144" s="149" t="s">
        <v>544</v>
      </c>
      <c r="G2144" s="194">
        <v>2905</v>
      </c>
      <c r="H2144" s="149">
        <v>17700</v>
      </c>
      <c r="I2144" s="149">
        <v>17700</v>
      </c>
      <c r="J2144" s="193">
        <f t="shared" si="41"/>
        <v>0</v>
      </c>
      <c r="K2144" s="194">
        <v>770.1</v>
      </c>
      <c r="L2144" s="182">
        <f t="shared" ref="L2144:L2207" si="43">K2144-M2144</f>
        <v>763.4</v>
      </c>
      <c r="M2144" s="194">
        <v>6.7</v>
      </c>
      <c r="N2144" s="149"/>
      <c r="O2144" s="149"/>
    </row>
    <row r="2145" spans="1:16" ht="15.75" x14ac:dyDescent="0.25">
      <c r="A2145" s="137">
        <v>44314</v>
      </c>
      <c r="B2145" s="138" t="s">
        <v>135</v>
      </c>
      <c r="C2145" s="138" t="s">
        <v>14</v>
      </c>
      <c r="D2145" s="149" t="s">
        <v>61</v>
      </c>
      <c r="E2145" s="138" t="str">
        <f>VLOOKUP(D2145,Basis!F:G,2,0)</f>
        <v>Metallized BS HB</v>
      </c>
      <c r="F2145" s="149" t="s">
        <v>553</v>
      </c>
      <c r="G2145" s="194">
        <v>2905</v>
      </c>
      <c r="H2145" s="149">
        <v>30000</v>
      </c>
      <c r="I2145" s="149">
        <v>30000</v>
      </c>
      <c r="J2145" s="193">
        <f t="shared" si="41"/>
        <v>0</v>
      </c>
      <c r="K2145" s="194">
        <v>1200.3</v>
      </c>
      <c r="L2145" s="182">
        <f t="shared" si="43"/>
        <v>1198.3</v>
      </c>
      <c r="M2145" s="194">
        <v>2</v>
      </c>
      <c r="N2145" s="149"/>
      <c r="O2145" s="149"/>
    </row>
    <row r="2146" spans="1:16" ht="15.75" x14ac:dyDescent="0.25">
      <c r="A2146" s="137">
        <v>44314</v>
      </c>
      <c r="B2146" s="138" t="s">
        <v>135</v>
      </c>
      <c r="C2146" s="138" t="s">
        <v>14</v>
      </c>
      <c r="D2146" s="149" t="s">
        <v>61</v>
      </c>
      <c r="E2146" s="138" t="str">
        <f>VLOOKUP(D2146,Basis!F:G,2,0)</f>
        <v>Metallized BS HB</v>
      </c>
      <c r="F2146" s="149" t="s">
        <v>554</v>
      </c>
      <c r="G2146" s="194">
        <v>2905</v>
      </c>
      <c r="H2146" s="149">
        <v>59000</v>
      </c>
      <c r="I2146" s="149">
        <v>59000</v>
      </c>
      <c r="J2146" s="193">
        <f t="shared" si="41"/>
        <v>0</v>
      </c>
      <c r="K2146" s="194">
        <v>2337.73</v>
      </c>
      <c r="L2146" s="182">
        <f t="shared" si="43"/>
        <v>2333.73</v>
      </c>
      <c r="M2146" s="194">
        <v>4</v>
      </c>
      <c r="N2146" s="149"/>
      <c r="O2146" s="149"/>
    </row>
    <row r="2147" spans="1:16" ht="15.75" x14ac:dyDescent="0.25">
      <c r="A2147" s="137">
        <v>44314</v>
      </c>
      <c r="B2147" s="138" t="s">
        <v>135</v>
      </c>
      <c r="C2147" s="138" t="s">
        <v>14</v>
      </c>
      <c r="D2147" s="149" t="s">
        <v>61</v>
      </c>
      <c r="E2147" s="138" t="str">
        <f>VLOOKUP(D2147,Basis!F:G,2,0)</f>
        <v>Metallized BS HB</v>
      </c>
      <c r="F2147" s="149" t="s">
        <v>555</v>
      </c>
      <c r="G2147" s="194">
        <v>2905</v>
      </c>
      <c r="H2147" s="149">
        <v>58000</v>
      </c>
      <c r="I2147" s="149">
        <v>42000</v>
      </c>
      <c r="J2147" s="193">
        <f t="shared" si="41"/>
        <v>16000</v>
      </c>
      <c r="K2147" s="194">
        <v>1647</v>
      </c>
      <c r="L2147" s="182">
        <f t="shared" si="43"/>
        <v>1647</v>
      </c>
      <c r="M2147" s="194">
        <v>0</v>
      </c>
      <c r="N2147" s="149"/>
      <c r="O2147" s="149"/>
    </row>
    <row r="2148" spans="1:16" ht="15.75" x14ac:dyDescent="0.25">
      <c r="A2148" s="137">
        <v>44314</v>
      </c>
      <c r="B2148" s="138" t="s">
        <v>135</v>
      </c>
      <c r="C2148" s="138" t="s">
        <v>15</v>
      </c>
      <c r="D2148" s="149" t="s">
        <v>61</v>
      </c>
      <c r="E2148" s="138" t="str">
        <f>VLOOKUP(D2148,Basis!F:G,2,0)</f>
        <v>Metallized BS HB</v>
      </c>
      <c r="F2148" s="149" t="s">
        <v>555</v>
      </c>
      <c r="G2148" s="194">
        <v>2905</v>
      </c>
      <c r="H2148" s="149">
        <v>16000</v>
      </c>
      <c r="I2148" s="149">
        <v>16000</v>
      </c>
      <c r="J2148" s="193">
        <f t="shared" si="41"/>
        <v>0</v>
      </c>
      <c r="K2148" s="194">
        <v>634.69000000000005</v>
      </c>
      <c r="L2148" s="182">
        <f t="shared" si="43"/>
        <v>627.69000000000005</v>
      </c>
      <c r="M2148" s="194">
        <v>7</v>
      </c>
      <c r="N2148" s="149"/>
      <c r="O2148" s="149"/>
    </row>
    <row r="2149" spans="1:16" ht="15.75" x14ac:dyDescent="0.25">
      <c r="A2149" s="137">
        <v>44314</v>
      </c>
      <c r="B2149" s="138" t="s">
        <v>135</v>
      </c>
      <c r="C2149" s="138" t="s">
        <v>15</v>
      </c>
      <c r="D2149" s="149" t="s">
        <v>61</v>
      </c>
      <c r="E2149" s="138" t="str">
        <f>VLOOKUP(D2149,Basis!F:G,2,0)</f>
        <v>Metallized BS HB</v>
      </c>
      <c r="F2149" s="149" t="s">
        <v>556</v>
      </c>
      <c r="G2149" s="194">
        <v>2740</v>
      </c>
      <c r="H2149" s="149">
        <v>59000</v>
      </c>
      <c r="I2149" s="149">
        <v>59000</v>
      </c>
      <c r="J2149" s="193">
        <f t="shared" si="41"/>
        <v>0</v>
      </c>
      <c r="K2149" s="194">
        <v>2270.3000000000002</v>
      </c>
      <c r="L2149" s="182">
        <f t="shared" si="43"/>
        <v>2267.3000000000002</v>
      </c>
      <c r="M2149" s="194">
        <v>3</v>
      </c>
      <c r="N2149" s="149"/>
      <c r="O2149" s="149"/>
    </row>
    <row r="2150" spans="1:16" ht="15.75" x14ac:dyDescent="0.25">
      <c r="A2150" s="137">
        <v>44314</v>
      </c>
      <c r="B2150" s="138" t="s">
        <v>135</v>
      </c>
      <c r="C2150" s="138" t="s">
        <v>15</v>
      </c>
      <c r="D2150" s="149" t="s">
        <v>61</v>
      </c>
      <c r="E2150" s="138" t="str">
        <f>VLOOKUP(D2150,Basis!F:G,2,0)</f>
        <v>Metallized BS HB</v>
      </c>
      <c r="F2150" s="149" t="s">
        <v>557</v>
      </c>
      <c r="G2150" s="194">
        <v>2740</v>
      </c>
      <c r="H2150" s="149">
        <v>52700</v>
      </c>
      <c r="I2150" s="149">
        <v>52700</v>
      </c>
      <c r="J2150" s="193">
        <f t="shared" si="41"/>
        <v>0</v>
      </c>
      <c r="K2150" s="194">
        <v>1998.7</v>
      </c>
      <c r="L2150" s="182">
        <f t="shared" si="43"/>
        <v>1995.7</v>
      </c>
      <c r="M2150" s="194">
        <v>3</v>
      </c>
      <c r="N2150" s="149"/>
      <c r="O2150" s="149"/>
    </row>
    <row r="2151" spans="1:16" ht="15.75" x14ac:dyDescent="0.25">
      <c r="A2151" s="137">
        <v>44314</v>
      </c>
      <c r="B2151" s="138" t="s">
        <v>135</v>
      </c>
      <c r="C2151" s="138" t="s">
        <v>15</v>
      </c>
      <c r="D2151" s="149" t="s">
        <v>61</v>
      </c>
      <c r="E2151" s="138" t="str">
        <f>VLOOKUP(D2151,Basis!F:G,2,0)</f>
        <v>Metallized BS HB</v>
      </c>
      <c r="F2151" s="149" t="s">
        <v>558</v>
      </c>
      <c r="G2151" s="194">
        <v>2740</v>
      </c>
      <c r="H2151" s="149">
        <v>58000</v>
      </c>
      <c r="I2151" s="149">
        <v>58000</v>
      </c>
      <c r="J2151" s="193">
        <f t="shared" si="41"/>
        <v>0</v>
      </c>
      <c r="K2151" s="194">
        <v>2144.4</v>
      </c>
      <c r="L2151" s="182">
        <f t="shared" si="43"/>
        <v>2143.4</v>
      </c>
      <c r="M2151" s="194">
        <v>1</v>
      </c>
      <c r="N2151" s="149"/>
      <c r="O2151" s="149"/>
    </row>
    <row r="2152" spans="1:16" ht="15.75" x14ac:dyDescent="0.25">
      <c r="A2152" s="137">
        <v>44314</v>
      </c>
      <c r="B2152" s="138" t="s">
        <v>135</v>
      </c>
      <c r="C2152" s="138" t="s">
        <v>16</v>
      </c>
      <c r="D2152" s="149" t="s">
        <v>61</v>
      </c>
      <c r="E2152" s="138" t="str">
        <f>VLOOKUP(D2152,Basis!F:G,2,0)</f>
        <v>Metallized BS HB</v>
      </c>
      <c r="F2152" s="149" t="s">
        <v>559</v>
      </c>
      <c r="G2152" s="194">
        <v>2740</v>
      </c>
      <c r="H2152" s="149">
        <v>58000</v>
      </c>
      <c r="I2152" s="149">
        <v>58000</v>
      </c>
      <c r="J2152" s="193">
        <f t="shared" si="41"/>
        <v>0</v>
      </c>
      <c r="K2152" s="194">
        <v>2264.6999999999998</v>
      </c>
      <c r="L2152" s="182">
        <f t="shared" si="43"/>
        <v>2254.6999999999998</v>
      </c>
      <c r="M2152" s="194">
        <v>10</v>
      </c>
      <c r="N2152" s="149"/>
      <c r="O2152" s="149"/>
    </row>
    <row r="2153" spans="1:16" ht="15.75" x14ac:dyDescent="0.25">
      <c r="A2153" s="137">
        <v>44314</v>
      </c>
      <c r="B2153" s="138" t="s">
        <v>135</v>
      </c>
      <c r="C2153" s="138" t="s">
        <v>16</v>
      </c>
      <c r="D2153" s="149" t="s">
        <v>61</v>
      </c>
      <c r="E2153" s="138" t="str">
        <f>VLOOKUP(D2153,Basis!F:G,2,0)</f>
        <v>Metallized BS HB</v>
      </c>
      <c r="F2153" s="149" t="s">
        <v>560</v>
      </c>
      <c r="G2153" s="194">
        <v>2740</v>
      </c>
      <c r="H2153" s="149">
        <v>59000</v>
      </c>
      <c r="I2153" s="149">
        <v>59000</v>
      </c>
      <c r="J2153" s="193">
        <f t="shared" si="41"/>
        <v>0</v>
      </c>
      <c r="K2153" s="194">
        <v>2200.1999999999998</v>
      </c>
      <c r="L2153" s="182">
        <f t="shared" si="43"/>
        <v>2195.1999999999998</v>
      </c>
      <c r="M2153" s="194">
        <v>5</v>
      </c>
      <c r="N2153" s="149"/>
      <c r="O2153" s="149"/>
    </row>
    <row r="2154" spans="1:16" ht="15.75" x14ac:dyDescent="0.25">
      <c r="A2154" s="137">
        <v>44314</v>
      </c>
      <c r="B2154" s="138" t="s">
        <v>135</v>
      </c>
      <c r="C2154" s="138" t="s">
        <v>16</v>
      </c>
      <c r="D2154" s="149" t="s">
        <v>61</v>
      </c>
      <c r="E2154" s="138" t="str">
        <f>VLOOKUP(D2154,Basis!F:G,2,0)</f>
        <v>Metallized BS HB</v>
      </c>
      <c r="F2154" s="149" t="s">
        <v>561</v>
      </c>
      <c r="G2154" s="194">
        <v>2740</v>
      </c>
      <c r="H2154" s="149">
        <v>30000</v>
      </c>
      <c r="I2154" s="149">
        <v>30000</v>
      </c>
      <c r="J2154" s="193">
        <f t="shared" si="41"/>
        <v>0</v>
      </c>
      <c r="K2154" s="194">
        <v>1127.5</v>
      </c>
      <c r="L2154" s="182">
        <f t="shared" si="43"/>
        <v>1122.5</v>
      </c>
      <c r="M2154" s="194">
        <v>5</v>
      </c>
      <c r="N2154" s="149"/>
      <c r="O2154" s="149"/>
    </row>
    <row r="2155" spans="1:16" ht="15.75" x14ac:dyDescent="0.25">
      <c r="A2155" s="143">
        <v>44315</v>
      </c>
      <c r="B2155" s="144" t="s">
        <v>135</v>
      </c>
      <c r="C2155" s="144" t="s">
        <v>15</v>
      </c>
      <c r="D2155" s="150" t="s">
        <v>63</v>
      </c>
      <c r="E2155" s="144" t="str">
        <f>VLOOKUP(D2155,Basis!F:G,2,0)</f>
        <v>Metallized BS</v>
      </c>
      <c r="F2155" s="150" t="s">
        <v>566</v>
      </c>
      <c r="G2155" s="191">
        <v>2460</v>
      </c>
      <c r="H2155" s="150">
        <v>47500</v>
      </c>
      <c r="I2155" s="150">
        <v>47500</v>
      </c>
      <c r="J2155" s="195">
        <f t="shared" si="41"/>
        <v>0</v>
      </c>
      <c r="K2155" s="191">
        <v>1894.78</v>
      </c>
      <c r="L2155" s="184">
        <f t="shared" si="43"/>
        <v>1892.78</v>
      </c>
      <c r="M2155" s="191">
        <v>2</v>
      </c>
      <c r="N2155" s="150"/>
      <c r="O2155" s="150"/>
      <c r="P2155" s="150"/>
    </row>
    <row r="2156" spans="1:16" ht="15.75" x14ac:dyDescent="0.25">
      <c r="A2156" s="143">
        <v>44315</v>
      </c>
      <c r="B2156" s="144" t="s">
        <v>135</v>
      </c>
      <c r="C2156" s="144" t="s">
        <v>15</v>
      </c>
      <c r="D2156" s="150" t="s">
        <v>63</v>
      </c>
      <c r="E2156" s="144" t="str">
        <f>VLOOKUP(D2156,Basis!F:G,2,0)</f>
        <v>Metallized BS</v>
      </c>
      <c r="F2156" s="150" t="s">
        <v>567</v>
      </c>
      <c r="G2156" s="191">
        <v>2460</v>
      </c>
      <c r="H2156" s="150">
        <v>47500</v>
      </c>
      <c r="I2156" s="150">
        <v>47500</v>
      </c>
      <c r="J2156" s="195">
        <f t="shared" si="41"/>
        <v>0</v>
      </c>
      <c r="K2156" s="191">
        <v>1891.28</v>
      </c>
      <c r="L2156" s="184">
        <f t="shared" si="43"/>
        <v>1887.28</v>
      </c>
      <c r="M2156" s="191">
        <v>4</v>
      </c>
      <c r="N2156" s="150"/>
      <c r="O2156" s="150"/>
      <c r="P2156" s="150"/>
    </row>
    <row r="2157" spans="1:16" ht="15.75" x14ac:dyDescent="0.25">
      <c r="A2157" s="143">
        <v>44315</v>
      </c>
      <c r="B2157" s="144" t="s">
        <v>135</v>
      </c>
      <c r="C2157" s="144" t="s">
        <v>15</v>
      </c>
      <c r="D2157" s="150" t="s">
        <v>63</v>
      </c>
      <c r="E2157" s="144" t="str">
        <f>VLOOKUP(D2157,Basis!F:G,2,0)</f>
        <v>Metallized BS</v>
      </c>
      <c r="F2157" s="150" t="s">
        <v>568</v>
      </c>
      <c r="G2157" s="191">
        <v>2460</v>
      </c>
      <c r="H2157" s="150">
        <v>53000</v>
      </c>
      <c r="I2157" s="150">
        <v>38000</v>
      </c>
      <c r="J2157" s="195">
        <f t="shared" si="41"/>
        <v>15000</v>
      </c>
      <c r="K2157" s="191">
        <v>1514</v>
      </c>
      <c r="L2157" s="184">
        <f t="shared" si="43"/>
        <v>1514</v>
      </c>
      <c r="M2157" s="191">
        <v>0</v>
      </c>
      <c r="N2157" s="150"/>
      <c r="O2157" s="150"/>
      <c r="P2157" s="150"/>
    </row>
    <row r="2158" spans="1:16" ht="15.75" x14ac:dyDescent="0.25">
      <c r="A2158" s="143">
        <v>44315</v>
      </c>
      <c r="B2158" s="144" t="s">
        <v>135</v>
      </c>
      <c r="C2158" s="144" t="s">
        <v>16</v>
      </c>
      <c r="D2158" s="150" t="s">
        <v>63</v>
      </c>
      <c r="E2158" s="144" t="str">
        <f>VLOOKUP(D2158,Basis!F:G,2,0)</f>
        <v>Metallized BS</v>
      </c>
      <c r="F2158" s="150" t="s">
        <v>568</v>
      </c>
      <c r="G2158" s="191">
        <v>2460</v>
      </c>
      <c r="H2158" s="150">
        <v>15000</v>
      </c>
      <c r="I2158" s="150">
        <v>15000</v>
      </c>
      <c r="J2158" s="195">
        <f t="shared" si="41"/>
        <v>0</v>
      </c>
      <c r="K2158" s="191">
        <v>449.904</v>
      </c>
      <c r="L2158" s="184">
        <f t="shared" si="43"/>
        <v>445.904</v>
      </c>
      <c r="M2158" s="191">
        <v>4</v>
      </c>
      <c r="N2158" s="150"/>
      <c r="O2158" s="150"/>
      <c r="P2158" s="150"/>
    </row>
    <row r="2159" spans="1:16" ht="15.75" x14ac:dyDescent="0.25">
      <c r="A2159" s="143">
        <v>44315</v>
      </c>
      <c r="B2159" s="144" t="s">
        <v>135</v>
      </c>
      <c r="C2159" s="144" t="s">
        <v>16</v>
      </c>
      <c r="D2159" s="150" t="s">
        <v>63</v>
      </c>
      <c r="E2159" s="144" t="str">
        <f>VLOOKUP(D2159,Basis!F:G,2,0)</f>
        <v>Metallized BS</v>
      </c>
      <c r="F2159" s="150" t="s">
        <v>569</v>
      </c>
      <c r="G2159" s="191">
        <v>2460</v>
      </c>
      <c r="H2159" s="150">
        <v>54000</v>
      </c>
      <c r="I2159" s="150">
        <v>54000</v>
      </c>
      <c r="J2159" s="195">
        <f t="shared" si="41"/>
        <v>0</v>
      </c>
      <c r="K2159" s="191">
        <v>2179.98</v>
      </c>
      <c r="L2159" s="184">
        <f t="shared" si="43"/>
        <v>2176.98</v>
      </c>
      <c r="M2159" s="191">
        <v>3</v>
      </c>
      <c r="N2159" s="150"/>
      <c r="O2159" s="150"/>
      <c r="P2159" s="150"/>
    </row>
    <row r="2160" spans="1:16" ht="15.75" x14ac:dyDescent="0.25">
      <c r="A2160" s="143">
        <v>44315</v>
      </c>
      <c r="B2160" s="144" t="s">
        <v>135</v>
      </c>
      <c r="C2160" s="144" t="s">
        <v>16</v>
      </c>
      <c r="D2160" s="150" t="s">
        <v>63</v>
      </c>
      <c r="E2160" s="144" t="str">
        <f>VLOOKUP(D2160,Basis!F:G,2,0)</f>
        <v>Metallized BS</v>
      </c>
      <c r="F2160" s="150" t="s">
        <v>570</v>
      </c>
      <c r="G2160" s="191">
        <v>2460</v>
      </c>
      <c r="H2160" s="150">
        <v>54000</v>
      </c>
      <c r="I2160" s="150">
        <v>54000</v>
      </c>
      <c r="J2160" s="195">
        <f t="shared" si="41"/>
        <v>0</v>
      </c>
      <c r="K2160" s="191">
        <v>2185.58</v>
      </c>
      <c r="L2160" s="184">
        <f t="shared" si="43"/>
        <v>2182.58</v>
      </c>
      <c r="M2160" s="191">
        <v>3</v>
      </c>
      <c r="N2160" s="150"/>
      <c r="O2160" s="150"/>
      <c r="P2160" s="150"/>
    </row>
    <row r="2161" spans="1:19" ht="15.75" x14ac:dyDescent="0.25">
      <c r="A2161" s="143">
        <v>44315</v>
      </c>
      <c r="B2161" s="144" t="s">
        <v>135</v>
      </c>
      <c r="C2161" s="144" t="s">
        <v>16</v>
      </c>
      <c r="D2161" s="150" t="s">
        <v>63</v>
      </c>
      <c r="E2161" s="144" t="str">
        <f>VLOOKUP(D2161,Basis!F:G,2,0)</f>
        <v>Metallized BS</v>
      </c>
      <c r="F2161" s="150" t="s">
        <v>571</v>
      </c>
      <c r="G2161" s="191">
        <v>2460</v>
      </c>
      <c r="H2161" s="150">
        <v>53000</v>
      </c>
      <c r="I2161" s="150">
        <v>53000</v>
      </c>
      <c r="J2161" s="195">
        <f t="shared" si="41"/>
        <v>0</v>
      </c>
      <c r="K2161" s="191">
        <v>1957.48</v>
      </c>
      <c r="L2161" s="184">
        <f t="shared" si="43"/>
        <v>1955.48</v>
      </c>
      <c r="M2161" s="191">
        <v>2</v>
      </c>
      <c r="N2161" s="150"/>
      <c r="O2161" s="150"/>
      <c r="P2161" s="150"/>
    </row>
    <row r="2162" spans="1:19" ht="15.75" x14ac:dyDescent="0.25">
      <c r="A2162" s="143">
        <v>44315</v>
      </c>
      <c r="B2162" s="144" t="s">
        <v>135</v>
      </c>
      <c r="C2162" s="144" t="s">
        <v>16</v>
      </c>
      <c r="D2162" s="150" t="s">
        <v>63</v>
      </c>
      <c r="E2162" s="144" t="str">
        <f>VLOOKUP(D2162,Basis!F:G,2,0)</f>
        <v>Metallized BS</v>
      </c>
      <c r="F2162" s="150" t="s">
        <v>572</v>
      </c>
      <c r="G2162" s="191">
        <v>1410</v>
      </c>
      <c r="H2162" s="150">
        <v>54000</v>
      </c>
      <c r="I2162" s="150">
        <v>20000</v>
      </c>
      <c r="J2162" s="195">
        <f t="shared" si="41"/>
        <v>34000</v>
      </c>
      <c r="K2162" s="191">
        <v>456</v>
      </c>
      <c r="L2162" s="184">
        <f t="shared" si="43"/>
        <v>456</v>
      </c>
      <c r="M2162" s="191">
        <v>0</v>
      </c>
      <c r="N2162" s="150"/>
      <c r="O2162" s="150"/>
      <c r="P2162" s="150"/>
    </row>
    <row r="2163" spans="1:19" ht="15.75" x14ac:dyDescent="0.25">
      <c r="A2163" s="137">
        <v>44316</v>
      </c>
      <c r="B2163" s="138" t="s">
        <v>135</v>
      </c>
      <c r="C2163" s="138" t="s">
        <v>14</v>
      </c>
      <c r="D2163" s="149" t="s">
        <v>63</v>
      </c>
      <c r="E2163" s="138" t="str">
        <f>VLOOKUP(D2163,Basis!F:G,2,0)</f>
        <v>Metallized BS</v>
      </c>
      <c r="F2163" s="149" t="s">
        <v>572</v>
      </c>
      <c r="G2163" s="194">
        <v>1410</v>
      </c>
      <c r="H2163" s="149">
        <v>34000</v>
      </c>
      <c r="I2163" s="149">
        <v>34000</v>
      </c>
      <c r="J2163" s="193">
        <f t="shared" si="41"/>
        <v>0</v>
      </c>
      <c r="K2163" s="194">
        <v>798.62</v>
      </c>
      <c r="L2163" s="182">
        <f t="shared" si="43"/>
        <v>798.62</v>
      </c>
      <c r="M2163" s="194">
        <v>0</v>
      </c>
      <c r="N2163" s="149"/>
      <c r="O2163" s="149"/>
      <c r="P2163" s="149"/>
      <c r="Q2163" s="149"/>
    </row>
    <row r="2164" spans="1:19" ht="15.75" x14ac:dyDescent="0.25">
      <c r="A2164" s="137">
        <v>44316</v>
      </c>
      <c r="B2164" s="138" t="s">
        <v>135</v>
      </c>
      <c r="C2164" s="138" t="s">
        <v>14</v>
      </c>
      <c r="D2164" s="149" t="s">
        <v>63</v>
      </c>
      <c r="E2164" s="138" t="str">
        <f>VLOOKUP(D2164,Basis!F:G,2,0)</f>
        <v>Metallized BS</v>
      </c>
      <c r="F2164" s="149" t="s">
        <v>573</v>
      </c>
      <c r="G2164" s="194">
        <v>1410</v>
      </c>
      <c r="H2164" s="149">
        <v>52000</v>
      </c>
      <c r="I2164" s="149">
        <v>52000</v>
      </c>
      <c r="J2164" s="193">
        <f t="shared" si="41"/>
        <v>0</v>
      </c>
      <c r="K2164" s="194">
        <v>1115.2</v>
      </c>
      <c r="L2164" s="182">
        <f t="shared" si="43"/>
        <v>1114.2</v>
      </c>
      <c r="M2164" s="194">
        <v>1</v>
      </c>
      <c r="N2164" s="149"/>
      <c r="O2164" s="149"/>
      <c r="P2164" s="149"/>
      <c r="Q2164" s="149"/>
    </row>
    <row r="2165" spans="1:19" ht="15.75" x14ac:dyDescent="0.25">
      <c r="A2165" s="137">
        <v>44316</v>
      </c>
      <c r="B2165" s="138" t="s">
        <v>135</v>
      </c>
      <c r="C2165" s="138" t="s">
        <v>14</v>
      </c>
      <c r="D2165" s="149" t="s">
        <v>63</v>
      </c>
      <c r="E2165" s="138" t="str">
        <f>VLOOKUP(D2165,Basis!F:G,2,0)</f>
        <v>Metallized BS</v>
      </c>
      <c r="F2165" s="149" t="s">
        <v>574</v>
      </c>
      <c r="G2165" s="194">
        <v>1410</v>
      </c>
      <c r="H2165" s="149">
        <v>47500</v>
      </c>
      <c r="I2165" s="149">
        <v>47500</v>
      </c>
      <c r="J2165" s="193">
        <f t="shared" si="41"/>
        <v>0</v>
      </c>
      <c r="K2165" s="194">
        <v>1087.42</v>
      </c>
      <c r="L2165" s="182">
        <f t="shared" si="43"/>
        <v>1086.42</v>
      </c>
      <c r="M2165" s="194">
        <v>1</v>
      </c>
      <c r="N2165" s="149"/>
      <c r="O2165" s="149"/>
      <c r="P2165" s="149"/>
      <c r="Q2165" s="149"/>
    </row>
    <row r="2166" spans="1:19" ht="15.75" x14ac:dyDescent="0.25">
      <c r="A2166" s="143">
        <v>44315</v>
      </c>
      <c r="B2166" s="144" t="s">
        <v>134</v>
      </c>
      <c r="C2166" s="144" t="s">
        <v>15</v>
      </c>
      <c r="D2166" s="150" t="s">
        <v>63</v>
      </c>
      <c r="E2166" s="144" t="str">
        <f>VLOOKUP(D2166,Basis!F:G,2,0)</f>
        <v>Metallized BS</v>
      </c>
      <c r="F2166" s="150" t="s">
        <v>575</v>
      </c>
      <c r="G2166" s="191">
        <v>2230</v>
      </c>
      <c r="H2166" s="150">
        <v>47500</v>
      </c>
      <c r="I2166" s="150">
        <v>47500</v>
      </c>
      <c r="J2166" s="195">
        <f t="shared" si="41"/>
        <v>0</v>
      </c>
      <c r="K2166" s="191">
        <v>1713.41</v>
      </c>
      <c r="L2166" s="184">
        <f t="shared" si="43"/>
        <v>1713.41</v>
      </c>
      <c r="M2166" s="191">
        <v>0</v>
      </c>
      <c r="N2166" s="150"/>
      <c r="O2166" s="150"/>
      <c r="P2166" s="150"/>
    </row>
    <row r="2167" spans="1:19" ht="15.75" x14ac:dyDescent="0.25">
      <c r="A2167" s="143">
        <v>44315</v>
      </c>
      <c r="B2167" s="144" t="s">
        <v>134</v>
      </c>
      <c r="C2167" s="144" t="s">
        <v>16</v>
      </c>
      <c r="D2167" s="150" t="s">
        <v>63</v>
      </c>
      <c r="E2167" s="144" t="str">
        <f>VLOOKUP(D2167,Basis!F:G,2,0)</f>
        <v>Metallized BS</v>
      </c>
      <c r="F2167" s="150" t="s">
        <v>576</v>
      </c>
      <c r="G2167" s="191">
        <v>2230</v>
      </c>
      <c r="H2167" s="150">
        <v>52000</v>
      </c>
      <c r="I2167" s="150">
        <v>52000</v>
      </c>
      <c r="J2167" s="195">
        <f t="shared" si="41"/>
        <v>0</v>
      </c>
      <c r="K2167" s="191">
        <v>1777.11</v>
      </c>
      <c r="L2167" s="184">
        <f t="shared" si="43"/>
        <v>1776.11</v>
      </c>
      <c r="M2167" s="191">
        <v>1</v>
      </c>
      <c r="N2167" s="150"/>
      <c r="O2167" s="150"/>
      <c r="P2167" s="150"/>
    </row>
    <row r="2168" spans="1:19" ht="15.75" x14ac:dyDescent="0.25">
      <c r="A2168" s="143">
        <v>44315</v>
      </c>
      <c r="B2168" s="144" t="s">
        <v>134</v>
      </c>
      <c r="C2168" s="144" t="s">
        <v>16</v>
      </c>
      <c r="D2168" s="150" t="s">
        <v>63</v>
      </c>
      <c r="E2168" s="144" t="str">
        <f>VLOOKUP(D2168,Basis!F:G,2,0)</f>
        <v>Metallized BS</v>
      </c>
      <c r="F2168" s="150" t="s">
        <v>577</v>
      </c>
      <c r="G2168" s="191">
        <v>2230</v>
      </c>
      <c r="H2168" s="150">
        <v>54000</v>
      </c>
      <c r="I2168" s="150">
        <v>30000</v>
      </c>
      <c r="J2168" s="195">
        <f t="shared" si="41"/>
        <v>24000</v>
      </c>
      <c r="K2168" s="191">
        <v>1083</v>
      </c>
      <c r="L2168" s="184">
        <f t="shared" si="43"/>
        <v>1083</v>
      </c>
      <c r="M2168" s="191">
        <v>0</v>
      </c>
      <c r="N2168" s="150"/>
      <c r="O2168" s="150"/>
      <c r="P2168" s="150"/>
    </row>
    <row r="2169" spans="1:19" ht="15.75" x14ac:dyDescent="0.25">
      <c r="A2169" s="137">
        <v>44316</v>
      </c>
      <c r="B2169" s="138" t="s">
        <v>134</v>
      </c>
      <c r="C2169" s="138" t="s">
        <v>14</v>
      </c>
      <c r="D2169" s="149" t="s">
        <v>63</v>
      </c>
      <c r="E2169" s="138" t="str">
        <f>VLOOKUP(D2169,Basis!F:G,2,0)</f>
        <v>Metallized BS</v>
      </c>
      <c r="F2169" s="149" t="s">
        <v>577</v>
      </c>
      <c r="G2169" s="194">
        <v>2230</v>
      </c>
      <c r="H2169" s="149">
        <v>24000</v>
      </c>
      <c r="I2169" s="149">
        <v>24000</v>
      </c>
      <c r="J2169" s="193">
        <f t="shared" si="41"/>
        <v>0</v>
      </c>
      <c r="K2169" s="194">
        <v>894.71</v>
      </c>
      <c r="L2169" s="182">
        <f t="shared" si="43"/>
        <v>894.71</v>
      </c>
      <c r="M2169" s="194">
        <v>0</v>
      </c>
      <c r="N2169" s="149"/>
      <c r="O2169" s="149"/>
      <c r="P2169" s="149"/>
      <c r="Q2169" s="149"/>
      <c r="R2169" s="149"/>
      <c r="S2169" s="149"/>
    </row>
    <row r="2170" spans="1:19" x14ac:dyDescent="0.25">
      <c r="E2170" s="138" t="e">
        <f>VLOOKUP(D2170,Basis!F:G,2,0)</f>
        <v>#N/A</v>
      </c>
      <c r="L2170" s="182">
        <f t="shared" si="43"/>
        <v>0</v>
      </c>
    </row>
    <row r="2171" spans="1:19" x14ac:dyDescent="0.25">
      <c r="E2171" s="138" t="e">
        <f>VLOOKUP(D2171,Basis!F:G,2,0)</f>
        <v>#N/A</v>
      </c>
      <c r="L2171" s="182">
        <f t="shared" si="43"/>
        <v>0</v>
      </c>
    </row>
    <row r="2172" spans="1:19" x14ac:dyDescent="0.25">
      <c r="E2172" s="138" t="e">
        <f>VLOOKUP(D2172,Basis!F:G,2,0)</f>
        <v>#N/A</v>
      </c>
      <c r="L2172" s="182">
        <f t="shared" si="43"/>
        <v>0</v>
      </c>
    </row>
    <row r="2173" spans="1:19" x14ac:dyDescent="0.25">
      <c r="E2173" s="138" t="e">
        <f>VLOOKUP(D2173,Basis!F:G,2,0)</f>
        <v>#N/A</v>
      </c>
      <c r="L2173" s="182">
        <f t="shared" si="43"/>
        <v>0</v>
      </c>
    </row>
    <row r="2174" spans="1:19" x14ac:dyDescent="0.25">
      <c r="E2174" s="138" t="e">
        <f>VLOOKUP(D2174,Basis!F:G,2,0)</f>
        <v>#N/A</v>
      </c>
      <c r="L2174" s="182">
        <f t="shared" si="43"/>
        <v>0</v>
      </c>
    </row>
    <row r="2175" spans="1:19" x14ac:dyDescent="0.25">
      <c r="L2175" s="182">
        <f t="shared" si="43"/>
        <v>0</v>
      </c>
    </row>
    <row r="2176" spans="1:19" x14ac:dyDescent="0.25">
      <c r="L2176" s="182">
        <f t="shared" si="43"/>
        <v>0</v>
      </c>
    </row>
    <row r="2177" spans="12:12" x14ac:dyDescent="0.25">
      <c r="L2177" s="182">
        <f t="shared" si="43"/>
        <v>0</v>
      </c>
    </row>
    <row r="2178" spans="12:12" x14ac:dyDescent="0.25">
      <c r="L2178" s="182">
        <f t="shared" si="43"/>
        <v>0</v>
      </c>
    </row>
    <row r="2179" spans="12:12" x14ac:dyDescent="0.25">
      <c r="L2179" s="182">
        <f t="shared" si="43"/>
        <v>0</v>
      </c>
    </row>
    <row r="2180" spans="12:12" x14ac:dyDescent="0.25">
      <c r="L2180" s="182">
        <f t="shared" si="43"/>
        <v>0</v>
      </c>
    </row>
    <row r="2181" spans="12:12" x14ac:dyDescent="0.25">
      <c r="L2181" s="182">
        <f t="shared" si="43"/>
        <v>0</v>
      </c>
    </row>
    <row r="2182" spans="12:12" x14ac:dyDescent="0.25">
      <c r="L2182" s="182">
        <f t="shared" si="43"/>
        <v>0</v>
      </c>
    </row>
    <row r="2183" spans="12:12" x14ac:dyDescent="0.25">
      <c r="L2183" s="182">
        <f t="shared" si="43"/>
        <v>0</v>
      </c>
    </row>
    <row r="2184" spans="12:12" x14ac:dyDescent="0.25">
      <c r="L2184" s="182">
        <f t="shared" si="43"/>
        <v>0</v>
      </c>
    </row>
    <row r="2185" spans="12:12" x14ac:dyDescent="0.25">
      <c r="L2185" s="182">
        <f t="shared" si="43"/>
        <v>0</v>
      </c>
    </row>
    <row r="2186" spans="12:12" x14ac:dyDescent="0.25">
      <c r="L2186" s="182">
        <f t="shared" si="43"/>
        <v>0</v>
      </c>
    </row>
    <row r="2187" spans="12:12" x14ac:dyDescent="0.25">
      <c r="L2187" s="182">
        <f t="shared" si="43"/>
        <v>0</v>
      </c>
    </row>
    <row r="2188" spans="12:12" x14ac:dyDescent="0.25">
      <c r="L2188" s="182">
        <f t="shared" si="43"/>
        <v>0</v>
      </c>
    </row>
    <row r="2189" spans="12:12" x14ac:dyDescent="0.25">
      <c r="L2189" s="182">
        <f t="shared" si="43"/>
        <v>0</v>
      </c>
    </row>
    <row r="2190" spans="12:12" x14ac:dyDescent="0.25">
      <c r="L2190" s="182">
        <f t="shared" si="43"/>
        <v>0</v>
      </c>
    </row>
    <row r="2191" spans="12:12" x14ac:dyDescent="0.25">
      <c r="L2191" s="182">
        <f t="shared" si="43"/>
        <v>0</v>
      </c>
    </row>
    <row r="2192" spans="12:12" x14ac:dyDescent="0.25">
      <c r="L2192" s="182">
        <f t="shared" si="43"/>
        <v>0</v>
      </c>
    </row>
    <row r="2193" spans="12:12" x14ac:dyDescent="0.25">
      <c r="L2193" s="182">
        <f t="shared" si="43"/>
        <v>0</v>
      </c>
    </row>
    <row r="2194" spans="12:12" x14ac:dyDescent="0.25">
      <c r="L2194" s="182">
        <f t="shared" si="43"/>
        <v>0</v>
      </c>
    </row>
    <row r="2195" spans="12:12" x14ac:dyDescent="0.25">
      <c r="L2195" s="182">
        <f t="shared" si="43"/>
        <v>0</v>
      </c>
    </row>
    <row r="2196" spans="12:12" x14ac:dyDescent="0.25">
      <c r="L2196" s="182">
        <f t="shared" si="43"/>
        <v>0</v>
      </c>
    </row>
    <row r="2197" spans="12:12" x14ac:dyDescent="0.25">
      <c r="L2197" s="182">
        <f t="shared" si="43"/>
        <v>0</v>
      </c>
    </row>
    <row r="2198" spans="12:12" x14ac:dyDescent="0.25">
      <c r="L2198" s="182">
        <f t="shared" si="43"/>
        <v>0</v>
      </c>
    </row>
    <row r="2199" spans="12:12" x14ac:dyDescent="0.25">
      <c r="L2199" s="182">
        <f t="shared" si="43"/>
        <v>0</v>
      </c>
    </row>
    <row r="2200" spans="12:12" x14ac:dyDescent="0.25">
      <c r="L2200" s="182">
        <f t="shared" si="43"/>
        <v>0</v>
      </c>
    </row>
    <row r="2201" spans="12:12" x14ac:dyDescent="0.25">
      <c r="L2201" s="182">
        <f t="shared" si="43"/>
        <v>0</v>
      </c>
    </row>
    <row r="2202" spans="12:12" x14ac:dyDescent="0.25">
      <c r="L2202" s="182">
        <f t="shared" si="43"/>
        <v>0</v>
      </c>
    </row>
    <row r="2203" spans="12:12" x14ac:dyDescent="0.25">
      <c r="L2203" s="182">
        <f t="shared" si="43"/>
        <v>0</v>
      </c>
    </row>
    <row r="2204" spans="12:12" x14ac:dyDescent="0.25">
      <c r="L2204" s="182">
        <f t="shared" si="43"/>
        <v>0</v>
      </c>
    </row>
    <row r="2205" spans="12:12" x14ac:dyDescent="0.25">
      <c r="L2205" s="182">
        <f t="shared" si="43"/>
        <v>0</v>
      </c>
    </row>
    <row r="2206" spans="12:12" x14ac:dyDescent="0.25">
      <c r="L2206" s="182">
        <f t="shared" si="43"/>
        <v>0</v>
      </c>
    </row>
    <row r="2207" spans="12:12" x14ac:dyDescent="0.25">
      <c r="L2207" s="182">
        <f t="shared" si="43"/>
        <v>0</v>
      </c>
    </row>
    <row r="2208" spans="12:12" x14ac:dyDescent="0.25">
      <c r="L2208" s="182">
        <f t="shared" ref="L2208:L2271" si="44">K2208-M2208</f>
        <v>0</v>
      </c>
    </row>
    <row r="2209" spans="12:12" x14ac:dyDescent="0.25">
      <c r="L2209" s="182">
        <f t="shared" si="44"/>
        <v>0</v>
      </c>
    </row>
    <row r="2210" spans="12:12" x14ac:dyDescent="0.25">
      <c r="L2210" s="182">
        <f t="shared" si="44"/>
        <v>0</v>
      </c>
    </row>
    <row r="2211" spans="12:12" x14ac:dyDescent="0.25">
      <c r="L2211" s="182">
        <f t="shared" si="44"/>
        <v>0</v>
      </c>
    </row>
    <row r="2212" spans="12:12" x14ac:dyDescent="0.25">
      <c r="L2212" s="182">
        <f t="shared" si="44"/>
        <v>0</v>
      </c>
    </row>
    <row r="2213" spans="12:12" x14ac:dyDescent="0.25">
      <c r="L2213" s="182">
        <f t="shared" si="44"/>
        <v>0</v>
      </c>
    </row>
    <row r="2214" spans="12:12" x14ac:dyDescent="0.25">
      <c r="L2214" s="182">
        <f t="shared" si="44"/>
        <v>0</v>
      </c>
    </row>
    <row r="2215" spans="12:12" x14ac:dyDescent="0.25">
      <c r="L2215" s="182">
        <f t="shared" si="44"/>
        <v>0</v>
      </c>
    </row>
    <row r="2216" spans="12:12" x14ac:dyDescent="0.25">
      <c r="L2216" s="182">
        <f t="shared" si="44"/>
        <v>0</v>
      </c>
    </row>
    <row r="2217" spans="12:12" x14ac:dyDescent="0.25">
      <c r="L2217" s="182">
        <f t="shared" si="44"/>
        <v>0</v>
      </c>
    </row>
    <row r="2218" spans="12:12" x14ac:dyDescent="0.25">
      <c r="L2218" s="182">
        <f t="shared" si="44"/>
        <v>0</v>
      </c>
    </row>
    <row r="2219" spans="12:12" x14ac:dyDescent="0.25">
      <c r="L2219" s="182">
        <f t="shared" si="44"/>
        <v>0</v>
      </c>
    </row>
    <row r="2220" spans="12:12" x14ac:dyDescent="0.25">
      <c r="L2220" s="182">
        <f t="shared" si="44"/>
        <v>0</v>
      </c>
    </row>
    <row r="2221" spans="12:12" x14ac:dyDescent="0.25">
      <c r="L2221" s="182">
        <f t="shared" si="44"/>
        <v>0</v>
      </c>
    </row>
    <row r="2222" spans="12:12" x14ac:dyDescent="0.25">
      <c r="L2222" s="182">
        <f t="shared" si="44"/>
        <v>0</v>
      </c>
    </row>
    <row r="2223" spans="12:12" x14ac:dyDescent="0.25">
      <c r="L2223" s="182">
        <f t="shared" si="44"/>
        <v>0</v>
      </c>
    </row>
    <row r="2224" spans="12:12" x14ac:dyDescent="0.25">
      <c r="L2224" s="182">
        <f t="shared" si="44"/>
        <v>0</v>
      </c>
    </row>
    <row r="2225" spans="12:12" x14ac:dyDescent="0.25">
      <c r="L2225" s="182">
        <f t="shared" si="44"/>
        <v>0</v>
      </c>
    </row>
    <row r="2226" spans="12:12" x14ac:dyDescent="0.25">
      <c r="L2226" s="182">
        <f t="shared" si="44"/>
        <v>0</v>
      </c>
    </row>
    <row r="2227" spans="12:12" x14ac:dyDescent="0.25">
      <c r="L2227" s="182">
        <f t="shared" si="44"/>
        <v>0</v>
      </c>
    </row>
    <row r="2228" spans="12:12" x14ac:dyDescent="0.25">
      <c r="L2228" s="182">
        <f t="shared" si="44"/>
        <v>0</v>
      </c>
    </row>
    <row r="2229" spans="12:12" x14ac:dyDescent="0.25">
      <c r="L2229" s="182">
        <f t="shared" si="44"/>
        <v>0</v>
      </c>
    </row>
    <row r="2230" spans="12:12" x14ac:dyDescent="0.25">
      <c r="L2230" s="182">
        <f t="shared" si="44"/>
        <v>0</v>
      </c>
    </row>
    <row r="2231" spans="12:12" x14ac:dyDescent="0.25">
      <c r="L2231" s="182">
        <f t="shared" si="44"/>
        <v>0</v>
      </c>
    </row>
    <row r="2232" spans="12:12" x14ac:dyDescent="0.25">
      <c r="L2232" s="182">
        <f t="shared" si="44"/>
        <v>0</v>
      </c>
    </row>
    <row r="2233" spans="12:12" x14ac:dyDescent="0.25">
      <c r="L2233" s="182">
        <f t="shared" si="44"/>
        <v>0</v>
      </c>
    </row>
    <row r="2234" spans="12:12" x14ac:dyDescent="0.25">
      <c r="L2234" s="182">
        <f t="shared" si="44"/>
        <v>0</v>
      </c>
    </row>
    <row r="2235" spans="12:12" x14ac:dyDescent="0.25">
      <c r="L2235" s="182">
        <f t="shared" si="44"/>
        <v>0</v>
      </c>
    </row>
    <row r="2236" spans="12:12" x14ac:dyDescent="0.25">
      <c r="L2236" s="182">
        <f t="shared" si="44"/>
        <v>0</v>
      </c>
    </row>
    <row r="2237" spans="12:12" x14ac:dyDescent="0.25">
      <c r="L2237" s="182">
        <f t="shared" si="44"/>
        <v>0</v>
      </c>
    </row>
    <row r="2238" spans="12:12" x14ac:dyDescent="0.25">
      <c r="L2238" s="182">
        <f t="shared" si="44"/>
        <v>0</v>
      </c>
    </row>
    <row r="2239" spans="12:12" x14ac:dyDescent="0.25">
      <c r="L2239" s="182">
        <f t="shared" si="44"/>
        <v>0</v>
      </c>
    </row>
    <row r="2240" spans="12:12" x14ac:dyDescent="0.25">
      <c r="L2240" s="182">
        <f t="shared" si="44"/>
        <v>0</v>
      </c>
    </row>
    <row r="2241" spans="12:12" x14ac:dyDescent="0.25">
      <c r="L2241" s="182">
        <f t="shared" si="44"/>
        <v>0</v>
      </c>
    </row>
    <row r="2242" spans="12:12" x14ac:dyDescent="0.25">
      <c r="L2242" s="182">
        <f t="shared" si="44"/>
        <v>0</v>
      </c>
    </row>
    <row r="2243" spans="12:12" x14ac:dyDescent="0.25">
      <c r="L2243" s="182">
        <f t="shared" si="44"/>
        <v>0</v>
      </c>
    </row>
    <row r="2244" spans="12:12" x14ac:dyDescent="0.25">
      <c r="L2244" s="182">
        <f t="shared" si="44"/>
        <v>0</v>
      </c>
    </row>
    <row r="2245" spans="12:12" x14ac:dyDescent="0.25">
      <c r="L2245" s="182">
        <f t="shared" si="44"/>
        <v>0</v>
      </c>
    </row>
    <row r="2246" spans="12:12" x14ac:dyDescent="0.25">
      <c r="L2246" s="182">
        <f t="shared" si="44"/>
        <v>0</v>
      </c>
    </row>
    <row r="2247" spans="12:12" x14ac:dyDescent="0.25">
      <c r="L2247" s="182">
        <f t="shared" si="44"/>
        <v>0</v>
      </c>
    </row>
    <row r="2248" spans="12:12" x14ac:dyDescent="0.25">
      <c r="L2248" s="182">
        <f t="shared" si="44"/>
        <v>0</v>
      </c>
    </row>
    <row r="2249" spans="12:12" x14ac:dyDescent="0.25">
      <c r="L2249" s="182">
        <f t="shared" si="44"/>
        <v>0</v>
      </c>
    </row>
    <row r="2250" spans="12:12" x14ac:dyDescent="0.25">
      <c r="L2250" s="182">
        <f t="shared" si="44"/>
        <v>0</v>
      </c>
    </row>
    <row r="2251" spans="12:12" x14ac:dyDescent="0.25">
      <c r="L2251" s="182">
        <f t="shared" si="44"/>
        <v>0</v>
      </c>
    </row>
    <row r="2252" spans="12:12" x14ac:dyDescent="0.25">
      <c r="L2252" s="182">
        <f t="shared" si="44"/>
        <v>0</v>
      </c>
    </row>
    <row r="2253" spans="12:12" x14ac:dyDescent="0.25">
      <c r="L2253" s="182">
        <f t="shared" si="44"/>
        <v>0</v>
      </c>
    </row>
    <row r="2254" spans="12:12" x14ac:dyDescent="0.25">
      <c r="L2254" s="182">
        <f t="shared" si="44"/>
        <v>0</v>
      </c>
    </row>
    <row r="2255" spans="12:12" x14ac:dyDescent="0.25">
      <c r="L2255" s="182">
        <f t="shared" si="44"/>
        <v>0</v>
      </c>
    </row>
    <row r="2256" spans="12:12" x14ac:dyDescent="0.25">
      <c r="L2256" s="182">
        <f t="shared" si="44"/>
        <v>0</v>
      </c>
    </row>
    <row r="2257" spans="12:12" x14ac:dyDescent="0.25">
      <c r="L2257" s="182">
        <f t="shared" si="44"/>
        <v>0</v>
      </c>
    </row>
    <row r="2258" spans="12:12" x14ac:dyDescent="0.25">
      <c r="L2258" s="182">
        <f t="shared" si="44"/>
        <v>0</v>
      </c>
    </row>
    <row r="2259" spans="12:12" x14ac:dyDescent="0.25">
      <c r="L2259" s="182">
        <f t="shared" si="44"/>
        <v>0</v>
      </c>
    </row>
    <row r="2260" spans="12:12" x14ac:dyDescent="0.25">
      <c r="L2260" s="182">
        <f t="shared" si="44"/>
        <v>0</v>
      </c>
    </row>
    <row r="2261" spans="12:12" x14ac:dyDescent="0.25">
      <c r="L2261" s="182">
        <f t="shared" si="44"/>
        <v>0</v>
      </c>
    </row>
    <row r="2262" spans="12:12" x14ac:dyDescent="0.25">
      <c r="L2262" s="182">
        <f t="shared" si="44"/>
        <v>0</v>
      </c>
    </row>
    <row r="2263" spans="12:12" x14ac:dyDescent="0.25">
      <c r="L2263" s="182">
        <f t="shared" si="44"/>
        <v>0</v>
      </c>
    </row>
    <row r="2264" spans="12:12" x14ac:dyDescent="0.25">
      <c r="L2264" s="182">
        <f t="shared" si="44"/>
        <v>0</v>
      </c>
    </row>
    <row r="2265" spans="12:12" x14ac:dyDescent="0.25">
      <c r="L2265" s="182">
        <f t="shared" si="44"/>
        <v>0</v>
      </c>
    </row>
    <row r="2266" spans="12:12" x14ac:dyDescent="0.25">
      <c r="L2266" s="182">
        <f t="shared" si="44"/>
        <v>0</v>
      </c>
    </row>
    <row r="2267" spans="12:12" x14ac:dyDescent="0.25">
      <c r="L2267" s="182">
        <f t="shared" si="44"/>
        <v>0</v>
      </c>
    </row>
    <row r="2268" spans="12:12" x14ac:dyDescent="0.25">
      <c r="L2268" s="182">
        <f t="shared" si="44"/>
        <v>0</v>
      </c>
    </row>
    <row r="2269" spans="12:12" x14ac:dyDescent="0.25">
      <c r="L2269" s="182">
        <f t="shared" si="44"/>
        <v>0</v>
      </c>
    </row>
    <row r="2270" spans="12:12" x14ac:dyDescent="0.25">
      <c r="L2270" s="182">
        <f t="shared" si="44"/>
        <v>0</v>
      </c>
    </row>
    <row r="2271" spans="12:12" x14ac:dyDescent="0.25">
      <c r="L2271" s="182">
        <f t="shared" si="44"/>
        <v>0</v>
      </c>
    </row>
    <row r="2272" spans="12:12" x14ac:dyDescent="0.25">
      <c r="L2272" s="182">
        <f t="shared" ref="L2272:L2279" si="45">K2272-M2272</f>
        <v>0</v>
      </c>
    </row>
    <row r="2273" spans="12:12" x14ac:dyDescent="0.25">
      <c r="L2273" s="182">
        <f t="shared" si="45"/>
        <v>0</v>
      </c>
    </row>
    <row r="2274" spans="12:12" x14ac:dyDescent="0.25">
      <c r="L2274" s="182">
        <f t="shared" si="45"/>
        <v>0</v>
      </c>
    </row>
    <row r="2275" spans="12:12" x14ac:dyDescent="0.25">
      <c r="L2275" s="182">
        <f t="shared" si="45"/>
        <v>0</v>
      </c>
    </row>
    <row r="2276" spans="12:12" x14ac:dyDescent="0.25">
      <c r="L2276" s="182">
        <f t="shared" si="45"/>
        <v>0</v>
      </c>
    </row>
    <row r="2277" spans="12:12" x14ac:dyDescent="0.25">
      <c r="L2277" s="182">
        <f t="shared" si="45"/>
        <v>0</v>
      </c>
    </row>
    <row r="2278" spans="12:12" x14ac:dyDescent="0.25">
      <c r="L2278" s="182">
        <f t="shared" si="45"/>
        <v>0</v>
      </c>
    </row>
    <row r="2279" spans="12:12" x14ac:dyDescent="0.25">
      <c r="L2279" s="182">
        <f t="shared" si="45"/>
        <v>0</v>
      </c>
    </row>
  </sheetData>
  <autoFilter ref="A2:O2009">
    <filterColumn colId="3">
      <customFilters>
        <customFilter operator="notEqual" val=" "/>
      </customFilters>
    </filterColumn>
  </autoFilter>
  <mergeCells count="1">
    <mergeCell ref="A1:O1"/>
  </mergeCell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Basis!$R$2:$R$4</xm:f>
          </x14:formula1>
          <xm:sqref>C3:C2169</xm:sqref>
        </x14:dataValidation>
        <x14:dataValidation type="list" allowBlank="1" showInputMessage="1" showErrorMessage="1">
          <x14:formula1>
            <xm:f>Basis!$A$2:$A$4</xm:f>
          </x14:formula1>
          <xm:sqref>B3:B2169</xm:sqref>
        </x14:dataValidation>
        <x14:dataValidation type="list" allowBlank="1" showInputMessage="1" showErrorMessage="1">
          <x14:formula1>
            <xm:f>Basis!$F$2:$F$14</xm:f>
          </x14:formula1>
          <xm:sqref>D3:D1048576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2060"/>
  </sheetPr>
  <dimension ref="A1:K1949"/>
  <sheetViews>
    <sheetView zoomScale="80" zoomScaleNormal="80" workbookViewId="0">
      <pane ySplit="2" topLeftCell="A55" activePane="bottomLeft" state="frozen"/>
      <selection pane="bottomLeft" activeCell="D59" sqref="D59"/>
    </sheetView>
  </sheetViews>
  <sheetFormatPr defaultRowHeight="15" x14ac:dyDescent="0.25"/>
  <cols>
    <col min="1" max="1" width="12.28515625" customWidth="1"/>
    <col min="2" max="3" width="12.28515625" style="2" customWidth="1"/>
    <col min="4" max="4" width="22.140625" bestFit="1" customWidth="1"/>
    <col min="5" max="5" width="28.5703125" customWidth="1"/>
    <col min="6" max="6" width="11" style="1" customWidth="1"/>
    <col min="7" max="7" width="16.7109375" style="131" bestFit="1" customWidth="1"/>
    <col min="8" max="8" width="18" style="131" bestFit="1" customWidth="1"/>
    <col min="9" max="9" width="12.140625" style="1" customWidth="1"/>
    <col min="10" max="10" width="15.140625" style="10" customWidth="1"/>
    <col min="11" max="11" width="74.42578125" style="5" customWidth="1"/>
  </cols>
  <sheetData>
    <row r="1" spans="1:11" s="2" customFormat="1" ht="30.75" customHeight="1" x14ac:dyDescent="0.25">
      <c r="A1" s="112" t="s">
        <v>87</v>
      </c>
      <c r="B1" s="112"/>
      <c r="C1" s="112"/>
      <c r="D1" s="112"/>
      <c r="E1" s="112"/>
      <c r="F1" s="112"/>
      <c r="G1" s="127"/>
      <c r="H1" s="127"/>
      <c r="I1" s="112"/>
      <c r="J1" s="112"/>
      <c r="K1" s="112"/>
    </row>
    <row r="2" spans="1:11" ht="36.75" customHeight="1" x14ac:dyDescent="0.25">
      <c r="A2" s="113" t="s">
        <v>0</v>
      </c>
      <c r="B2" s="113" t="s">
        <v>32</v>
      </c>
      <c r="C2" s="113" t="s">
        <v>13</v>
      </c>
      <c r="D2" s="113" t="s">
        <v>12</v>
      </c>
      <c r="E2" s="113" t="s">
        <v>1</v>
      </c>
      <c r="F2" s="114" t="s">
        <v>2</v>
      </c>
      <c r="G2" s="128" t="s">
        <v>201</v>
      </c>
      <c r="H2" s="128" t="s">
        <v>202</v>
      </c>
      <c r="I2" s="114" t="s">
        <v>3</v>
      </c>
      <c r="J2" s="114" t="s">
        <v>149</v>
      </c>
      <c r="K2" s="115" t="s">
        <v>4</v>
      </c>
    </row>
    <row r="3" spans="1:11" ht="15.75" hidden="1" x14ac:dyDescent="0.25">
      <c r="A3" s="116">
        <v>44287</v>
      </c>
      <c r="B3" s="116" t="s">
        <v>135</v>
      </c>
      <c r="C3" s="116" t="s">
        <v>14</v>
      </c>
      <c r="D3" s="117" t="s">
        <v>11</v>
      </c>
      <c r="E3" s="117" t="s">
        <v>98</v>
      </c>
      <c r="F3" s="118">
        <v>1</v>
      </c>
      <c r="G3" s="129">
        <v>0.29166666666666669</v>
      </c>
      <c r="H3" s="129">
        <v>0.625</v>
      </c>
      <c r="I3" s="118">
        <v>400</v>
      </c>
      <c r="J3" s="119">
        <f t="shared" ref="J3:J66" si="0">I3/60</f>
        <v>6.666666666666667</v>
      </c>
      <c r="K3" s="120" t="s">
        <v>203</v>
      </c>
    </row>
    <row r="4" spans="1:11" ht="15.75" hidden="1" x14ac:dyDescent="0.25">
      <c r="A4" s="116">
        <v>44287</v>
      </c>
      <c r="B4" s="116" t="s">
        <v>135</v>
      </c>
      <c r="C4" s="116" t="s">
        <v>15</v>
      </c>
      <c r="D4" s="117" t="s">
        <v>11</v>
      </c>
      <c r="E4" s="117" t="s">
        <v>98</v>
      </c>
      <c r="F4" s="118">
        <v>1</v>
      </c>
      <c r="G4" s="129">
        <v>0.625</v>
      </c>
      <c r="H4" s="129">
        <v>0.95833333333333337</v>
      </c>
      <c r="I4" s="118">
        <v>480</v>
      </c>
      <c r="J4" s="119">
        <f t="shared" si="0"/>
        <v>8</v>
      </c>
      <c r="K4" s="120" t="s">
        <v>203</v>
      </c>
    </row>
    <row r="5" spans="1:11" ht="15.75" hidden="1" x14ac:dyDescent="0.25">
      <c r="A5" s="116">
        <v>44287</v>
      </c>
      <c r="B5" s="116" t="s">
        <v>135</v>
      </c>
      <c r="C5" s="116" t="s">
        <v>16</v>
      </c>
      <c r="D5" s="117" t="s">
        <v>11</v>
      </c>
      <c r="E5" s="117" t="s">
        <v>98</v>
      </c>
      <c r="F5" s="118">
        <v>1</v>
      </c>
      <c r="G5" s="129">
        <v>0.95833333333333337</v>
      </c>
      <c r="H5" s="129">
        <v>0.29166666666666669</v>
      </c>
      <c r="I5" s="118">
        <v>200</v>
      </c>
      <c r="J5" s="119">
        <f t="shared" si="0"/>
        <v>3.3333333333333335</v>
      </c>
      <c r="K5" s="120" t="s">
        <v>203</v>
      </c>
    </row>
    <row r="6" spans="1:11" ht="15.75" hidden="1" x14ac:dyDescent="0.25">
      <c r="A6" s="161">
        <v>44287</v>
      </c>
      <c r="B6" s="161" t="s">
        <v>134</v>
      </c>
      <c r="C6" s="161" t="s">
        <v>14</v>
      </c>
      <c r="D6" s="162" t="s">
        <v>11</v>
      </c>
      <c r="E6" s="162" t="s">
        <v>98</v>
      </c>
      <c r="F6" s="163">
        <v>1</v>
      </c>
      <c r="G6" s="164">
        <v>0.29166666666666669</v>
      </c>
      <c r="H6" s="164">
        <v>0.625</v>
      </c>
      <c r="I6" s="163">
        <v>480</v>
      </c>
      <c r="J6" s="165">
        <f t="shared" si="0"/>
        <v>8</v>
      </c>
      <c r="K6" s="166" t="s">
        <v>203</v>
      </c>
    </row>
    <row r="7" spans="1:11" ht="15.75" hidden="1" x14ac:dyDescent="0.25">
      <c r="A7" s="161">
        <v>44287</v>
      </c>
      <c r="B7" s="161" t="s">
        <v>134</v>
      </c>
      <c r="C7" s="161" t="s">
        <v>15</v>
      </c>
      <c r="D7" s="162" t="s">
        <v>11</v>
      </c>
      <c r="E7" s="162" t="s">
        <v>98</v>
      </c>
      <c r="F7" s="163">
        <v>1</v>
      </c>
      <c r="G7" s="164">
        <v>0.625</v>
      </c>
      <c r="H7" s="164">
        <v>0.95833333333333337</v>
      </c>
      <c r="I7" s="163">
        <v>480</v>
      </c>
      <c r="J7" s="165">
        <f t="shared" si="0"/>
        <v>8</v>
      </c>
      <c r="K7" s="166" t="s">
        <v>203</v>
      </c>
    </row>
    <row r="8" spans="1:11" ht="15.75" hidden="1" x14ac:dyDescent="0.25">
      <c r="A8" s="161">
        <v>44287</v>
      </c>
      <c r="B8" s="161" t="s">
        <v>134</v>
      </c>
      <c r="C8" s="161" t="s">
        <v>16</v>
      </c>
      <c r="D8" s="162" t="s">
        <v>11</v>
      </c>
      <c r="E8" s="162" t="s">
        <v>98</v>
      </c>
      <c r="F8" s="163">
        <v>1</v>
      </c>
      <c r="G8" s="164">
        <v>0.95833333333333337</v>
      </c>
      <c r="H8" s="164">
        <v>0.29166666666666669</v>
      </c>
      <c r="I8" s="163">
        <v>480</v>
      </c>
      <c r="J8" s="165">
        <f t="shared" si="0"/>
        <v>8</v>
      </c>
      <c r="K8" s="166" t="s">
        <v>203</v>
      </c>
    </row>
    <row r="9" spans="1:11" ht="15.75" hidden="1" x14ac:dyDescent="0.25">
      <c r="A9" s="161">
        <v>44288</v>
      </c>
      <c r="B9" s="161" t="s">
        <v>134</v>
      </c>
      <c r="C9" s="161" t="s">
        <v>14</v>
      </c>
      <c r="D9" s="162" t="s">
        <v>11</v>
      </c>
      <c r="E9" s="162" t="s">
        <v>98</v>
      </c>
      <c r="F9" s="163">
        <v>1</v>
      </c>
      <c r="G9" s="164">
        <v>0.29166666666666669</v>
      </c>
      <c r="H9" s="164">
        <v>0.625</v>
      </c>
      <c r="I9" s="163">
        <v>480</v>
      </c>
      <c r="J9" s="165">
        <f t="shared" si="0"/>
        <v>8</v>
      </c>
      <c r="K9" s="166" t="s">
        <v>203</v>
      </c>
    </row>
    <row r="10" spans="1:11" ht="15.75" hidden="1" x14ac:dyDescent="0.25">
      <c r="A10" s="161">
        <v>44288</v>
      </c>
      <c r="B10" s="161" t="s">
        <v>134</v>
      </c>
      <c r="C10" s="161" t="s">
        <v>15</v>
      </c>
      <c r="D10" s="162" t="s">
        <v>11</v>
      </c>
      <c r="E10" s="162" t="s">
        <v>98</v>
      </c>
      <c r="F10" s="163">
        <v>1</v>
      </c>
      <c r="G10" s="164">
        <v>0.625</v>
      </c>
      <c r="H10" s="164">
        <v>0.95833333333333337</v>
      </c>
      <c r="I10" s="163">
        <v>480</v>
      </c>
      <c r="J10" s="165">
        <f t="shared" si="0"/>
        <v>8</v>
      </c>
      <c r="K10" s="166" t="s">
        <v>203</v>
      </c>
    </row>
    <row r="11" spans="1:11" ht="15.75" hidden="1" x14ac:dyDescent="0.25">
      <c r="A11" s="161">
        <v>44288</v>
      </c>
      <c r="B11" s="161" t="s">
        <v>134</v>
      </c>
      <c r="C11" s="161" t="s">
        <v>16</v>
      </c>
      <c r="D11" s="162" t="s">
        <v>11</v>
      </c>
      <c r="E11" s="162" t="s">
        <v>98</v>
      </c>
      <c r="F11" s="163">
        <v>1</v>
      </c>
      <c r="G11" s="164">
        <v>0.95833333333333337</v>
      </c>
      <c r="H11" s="164">
        <v>0.29166666666666669</v>
      </c>
      <c r="I11" s="163">
        <v>480</v>
      </c>
      <c r="J11" s="165">
        <f t="shared" si="0"/>
        <v>8</v>
      </c>
      <c r="K11" s="166" t="s">
        <v>203</v>
      </c>
    </row>
    <row r="12" spans="1:11" ht="15.75" hidden="1" x14ac:dyDescent="0.25">
      <c r="A12" s="116">
        <v>44288</v>
      </c>
      <c r="B12" s="116" t="s">
        <v>135</v>
      </c>
      <c r="C12" s="116" t="s">
        <v>14</v>
      </c>
      <c r="D12" s="117" t="s">
        <v>11</v>
      </c>
      <c r="E12" s="117" t="s">
        <v>98</v>
      </c>
      <c r="F12" s="118">
        <v>1</v>
      </c>
      <c r="G12" s="129">
        <v>0.29166666666666669</v>
      </c>
      <c r="H12" s="129">
        <v>0.625</v>
      </c>
      <c r="I12" s="118">
        <v>480</v>
      </c>
      <c r="J12" s="119">
        <f t="shared" si="0"/>
        <v>8</v>
      </c>
      <c r="K12" s="120" t="s">
        <v>203</v>
      </c>
    </row>
    <row r="13" spans="1:11" ht="15.75" hidden="1" x14ac:dyDescent="0.25">
      <c r="A13" s="116">
        <v>44288</v>
      </c>
      <c r="B13" s="116" t="s">
        <v>135</v>
      </c>
      <c r="C13" s="116" t="s">
        <v>15</v>
      </c>
      <c r="D13" s="117" t="s">
        <v>11</v>
      </c>
      <c r="E13" s="117" t="s">
        <v>98</v>
      </c>
      <c r="F13" s="118">
        <v>1</v>
      </c>
      <c r="G13" s="129">
        <v>0.625</v>
      </c>
      <c r="H13" s="129">
        <v>0.95833333333333337</v>
      </c>
      <c r="I13" s="118">
        <v>480</v>
      </c>
      <c r="J13" s="119">
        <f t="shared" si="0"/>
        <v>8</v>
      </c>
      <c r="K13" s="120" t="s">
        <v>203</v>
      </c>
    </row>
    <row r="14" spans="1:11" ht="15.75" hidden="1" x14ac:dyDescent="0.25">
      <c r="A14" s="116">
        <v>44288</v>
      </c>
      <c r="B14" s="116" t="s">
        <v>135</v>
      </c>
      <c r="C14" s="116" t="s">
        <v>16</v>
      </c>
      <c r="D14" s="117" t="s">
        <v>11</v>
      </c>
      <c r="E14" s="117" t="s">
        <v>98</v>
      </c>
      <c r="F14" s="118">
        <v>1</v>
      </c>
      <c r="G14" s="129">
        <v>0.95833333333333337</v>
      </c>
      <c r="H14" s="129">
        <v>0.29166666666666669</v>
      </c>
      <c r="I14" s="118">
        <v>480</v>
      </c>
      <c r="J14" s="119">
        <f t="shared" si="0"/>
        <v>8</v>
      </c>
      <c r="K14" s="120" t="s">
        <v>203</v>
      </c>
    </row>
    <row r="15" spans="1:11" ht="15.75" hidden="1" x14ac:dyDescent="0.25">
      <c r="A15" s="116">
        <v>44289</v>
      </c>
      <c r="B15" s="116" t="s">
        <v>135</v>
      </c>
      <c r="C15" s="116" t="s">
        <v>14</v>
      </c>
      <c r="D15" s="117" t="s">
        <v>11</v>
      </c>
      <c r="E15" s="117" t="s">
        <v>98</v>
      </c>
      <c r="F15" s="118">
        <v>1</v>
      </c>
      <c r="G15" s="129">
        <v>0.29166666666666669</v>
      </c>
      <c r="H15" s="129">
        <v>0.625</v>
      </c>
      <c r="I15" s="118">
        <v>480</v>
      </c>
      <c r="J15" s="119">
        <f t="shared" si="0"/>
        <v>8</v>
      </c>
      <c r="K15" s="120" t="s">
        <v>203</v>
      </c>
    </row>
    <row r="16" spans="1:11" ht="15.75" hidden="1" x14ac:dyDescent="0.25">
      <c r="A16" s="116">
        <v>44289</v>
      </c>
      <c r="B16" s="116" t="s">
        <v>135</v>
      </c>
      <c r="C16" s="116" t="s">
        <v>15</v>
      </c>
      <c r="D16" s="117" t="s">
        <v>11</v>
      </c>
      <c r="E16" s="117" t="s">
        <v>98</v>
      </c>
      <c r="F16" s="118">
        <v>1</v>
      </c>
      <c r="G16" s="129">
        <v>0.625</v>
      </c>
      <c r="H16" s="129">
        <v>0.95833333333333337</v>
      </c>
      <c r="I16" s="118">
        <v>480</v>
      </c>
      <c r="J16" s="119">
        <f t="shared" si="0"/>
        <v>8</v>
      </c>
      <c r="K16" s="120" t="s">
        <v>203</v>
      </c>
    </row>
    <row r="17" spans="1:11" ht="15.75" hidden="1" x14ac:dyDescent="0.25">
      <c r="A17" s="116">
        <v>44289</v>
      </c>
      <c r="B17" s="116" t="s">
        <v>135</v>
      </c>
      <c r="C17" s="116" t="s">
        <v>16</v>
      </c>
      <c r="D17" s="117" t="s">
        <v>11</v>
      </c>
      <c r="E17" s="117" t="s">
        <v>98</v>
      </c>
      <c r="F17" s="118">
        <v>1</v>
      </c>
      <c r="G17" s="129">
        <v>0.95833333333333337</v>
      </c>
      <c r="H17" s="129">
        <v>0.29166666666666669</v>
      </c>
      <c r="I17" s="118">
        <v>480</v>
      </c>
      <c r="J17" s="119">
        <f t="shared" si="0"/>
        <v>8</v>
      </c>
      <c r="K17" s="120" t="s">
        <v>203</v>
      </c>
    </row>
    <row r="18" spans="1:11" ht="15.75" hidden="1" x14ac:dyDescent="0.25">
      <c r="A18" s="161">
        <v>44289</v>
      </c>
      <c r="B18" s="161" t="s">
        <v>134</v>
      </c>
      <c r="C18" s="161" t="s">
        <v>14</v>
      </c>
      <c r="D18" s="162" t="s">
        <v>11</v>
      </c>
      <c r="E18" s="162" t="s">
        <v>98</v>
      </c>
      <c r="F18" s="163">
        <v>1</v>
      </c>
      <c r="G18" s="164">
        <v>0.29166666666666669</v>
      </c>
      <c r="H18" s="164">
        <v>0.625</v>
      </c>
      <c r="I18" s="163">
        <v>480</v>
      </c>
      <c r="J18" s="165">
        <f t="shared" si="0"/>
        <v>8</v>
      </c>
      <c r="K18" s="166" t="s">
        <v>203</v>
      </c>
    </row>
    <row r="19" spans="1:11" ht="15.75" hidden="1" x14ac:dyDescent="0.25">
      <c r="A19" s="161">
        <v>44289</v>
      </c>
      <c r="B19" s="161" t="s">
        <v>134</v>
      </c>
      <c r="C19" s="161" t="s">
        <v>15</v>
      </c>
      <c r="D19" s="162" t="s">
        <v>11</v>
      </c>
      <c r="E19" s="162" t="s">
        <v>98</v>
      </c>
      <c r="F19" s="163">
        <v>1</v>
      </c>
      <c r="G19" s="164">
        <v>0.625</v>
      </c>
      <c r="H19" s="164">
        <v>0.95833333333333337</v>
      </c>
      <c r="I19" s="163">
        <v>480</v>
      </c>
      <c r="J19" s="165">
        <f t="shared" si="0"/>
        <v>8</v>
      </c>
      <c r="K19" s="166" t="s">
        <v>203</v>
      </c>
    </row>
    <row r="20" spans="1:11" ht="15.75" hidden="1" x14ac:dyDescent="0.25">
      <c r="A20" s="161">
        <v>44289</v>
      </c>
      <c r="B20" s="161" t="s">
        <v>134</v>
      </c>
      <c r="C20" s="161" t="s">
        <v>16</v>
      </c>
      <c r="D20" s="162" t="s">
        <v>11</v>
      </c>
      <c r="E20" s="162" t="s">
        <v>98</v>
      </c>
      <c r="F20" s="163">
        <v>1</v>
      </c>
      <c r="G20" s="164">
        <v>0.95833333333333337</v>
      </c>
      <c r="H20" s="164">
        <v>0.29166666666666669</v>
      </c>
      <c r="I20" s="163">
        <v>480</v>
      </c>
      <c r="J20" s="165">
        <f t="shared" si="0"/>
        <v>8</v>
      </c>
      <c r="K20" s="166" t="s">
        <v>203</v>
      </c>
    </row>
    <row r="21" spans="1:11" ht="15.75" hidden="1" x14ac:dyDescent="0.25">
      <c r="A21" s="161">
        <v>44290</v>
      </c>
      <c r="B21" s="161" t="s">
        <v>134</v>
      </c>
      <c r="C21" s="161" t="s">
        <v>14</v>
      </c>
      <c r="D21" s="162" t="s">
        <v>11</v>
      </c>
      <c r="E21" s="162" t="s">
        <v>98</v>
      </c>
      <c r="F21" s="163">
        <v>1</v>
      </c>
      <c r="G21" s="164">
        <v>0.29166666666666669</v>
      </c>
      <c r="H21" s="164">
        <v>0.625</v>
      </c>
      <c r="I21" s="163">
        <v>480</v>
      </c>
      <c r="J21" s="165">
        <f t="shared" si="0"/>
        <v>8</v>
      </c>
      <c r="K21" s="166" t="s">
        <v>203</v>
      </c>
    </row>
    <row r="22" spans="1:11" ht="15.75" hidden="1" x14ac:dyDescent="0.25">
      <c r="A22" s="161">
        <v>44290</v>
      </c>
      <c r="B22" s="161" t="s">
        <v>134</v>
      </c>
      <c r="C22" s="161" t="s">
        <v>15</v>
      </c>
      <c r="D22" s="162" t="s">
        <v>11</v>
      </c>
      <c r="E22" s="162" t="s">
        <v>98</v>
      </c>
      <c r="F22" s="163">
        <v>1</v>
      </c>
      <c r="G22" s="164">
        <v>0.625</v>
      </c>
      <c r="H22" s="164">
        <v>0.95833333333333337</v>
      </c>
      <c r="I22" s="163">
        <v>480</v>
      </c>
      <c r="J22" s="165">
        <f t="shared" si="0"/>
        <v>8</v>
      </c>
      <c r="K22" s="166" t="s">
        <v>203</v>
      </c>
    </row>
    <row r="23" spans="1:11" ht="15.75" hidden="1" x14ac:dyDescent="0.25">
      <c r="A23" s="161">
        <v>44290</v>
      </c>
      <c r="B23" s="161" t="s">
        <v>134</v>
      </c>
      <c r="C23" s="161" t="s">
        <v>16</v>
      </c>
      <c r="D23" s="162" t="s">
        <v>11</v>
      </c>
      <c r="E23" s="162" t="s">
        <v>98</v>
      </c>
      <c r="F23" s="163">
        <v>1</v>
      </c>
      <c r="G23" s="164">
        <v>0.95833333333333337</v>
      </c>
      <c r="H23" s="164">
        <v>0.29166666666666669</v>
      </c>
      <c r="I23" s="163">
        <v>480</v>
      </c>
      <c r="J23" s="165">
        <f t="shared" si="0"/>
        <v>8</v>
      </c>
      <c r="K23" s="166" t="s">
        <v>203</v>
      </c>
    </row>
    <row r="24" spans="1:11" ht="15.75" hidden="1" x14ac:dyDescent="0.25">
      <c r="A24" s="116">
        <v>44290</v>
      </c>
      <c r="B24" s="116" t="s">
        <v>135</v>
      </c>
      <c r="C24" s="116" t="s">
        <v>14</v>
      </c>
      <c r="D24" s="117" t="s">
        <v>11</v>
      </c>
      <c r="E24" s="117" t="s">
        <v>98</v>
      </c>
      <c r="F24" s="118">
        <v>1</v>
      </c>
      <c r="G24" s="129">
        <v>0.29166666666666669</v>
      </c>
      <c r="H24" s="129">
        <v>0.625</v>
      </c>
      <c r="I24" s="118">
        <v>480</v>
      </c>
      <c r="J24" s="119">
        <f t="shared" si="0"/>
        <v>8</v>
      </c>
      <c r="K24" s="120" t="s">
        <v>203</v>
      </c>
    </row>
    <row r="25" spans="1:11" ht="15.75" hidden="1" x14ac:dyDescent="0.25">
      <c r="A25" s="116">
        <v>44290</v>
      </c>
      <c r="B25" s="116" t="s">
        <v>135</v>
      </c>
      <c r="C25" s="116" t="s">
        <v>15</v>
      </c>
      <c r="D25" s="117" t="s">
        <v>11</v>
      </c>
      <c r="E25" s="117" t="s">
        <v>98</v>
      </c>
      <c r="F25" s="118">
        <v>1</v>
      </c>
      <c r="G25" s="129">
        <v>0.625</v>
      </c>
      <c r="H25" s="129">
        <v>0.95833333333333337</v>
      </c>
      <c r="I25" s="118">
        <v>480</v>
      </c>
      <c r="J25" s="119">
        <f t="shared" si="0"/>
        <v>8</v>
      </c>
      <c r="K25" s="120" t="s">
        <v>203</v>
      </c>
    </row>
    <row r="26" spans="1:11" ht="15.75" hidden="1" x14ac:dyDescent="0.25">
      <c r="A26" s="116">
        <v>44290</v>
      </c>
      <c r="B26" s="116" t="s">
        <v>135</v>
      </c>
      <c r="C26" s="116" t="s">
        <v>16</v>
      </c>
      <c r="D26" s="117" t="s">
        <v>11</v>
      </c>
      <c r="E26" s="117" t="s">
        <v>98</v>
      </c>
      <c r="F26" s="118">
        <v>1</v>
      </c>
      <c r="G26" s="129">
        <v>0.95833333333333337</v>
      </c>
      <c r="H26" s="129">
        <v>0.29166666666666669</v>
      </c>
      <c r="I26" s="118">
        <v>480</v>
      </c>
      <c r="J26" s="119">
        <f t="shared" si="0"/>
        <v>8</v>
      </c>
      <c r="K26" s="120" t="s">
        <v>203</v>
      </c>
    </row>
    <row r="27" spans="1:11" ht="15.75" hidden="1" x14ac:dyDescent="0.25">
      <c r="A27" s="116">
        <v>44291</v>
      </c>
      <c r="B27" s="116" t="s">
        <v>135</v>
      </c>
      <c r="C27" s="116" t="s">
        <v>14</v>
      </c>
      <c r="D27" s="117" t="s">
        <v>11</v>
      </c>
      <c r="E27" s="117" t="s">
        <v>98</v>
      </c>
      <c r="F27" s="118">
        <v>1</v>
      </c>
      <c r="G27" s="129">
        <v>0.29166666666666669</v>
      </c>
      <c r="H27" s="129">
        <v>0.625</v>
      </c>
      <c r="I27" s="118">
        <v>480</v>
      </c>
      <c r="J27" s="119">
        <f t="shared" ref="J27:J32" si="1">I27/60</f>
        <v>8</v>
      </c>
      <c r="K27" s="120" t="s">
        <v>203</v>
      </c>
    </row>
    <row r="28" spans="1:11" ht="15.75" hidden="1" x14ac:dyDescent="0.25">
      <c r="A28" s="116">
        <v>44291</v>
      </c>
      <c r="B28" s="116" t="s">
        <v>135</v>
      </c>
      <c r="C28" s="116" t="s">
        <v>15</v>
      </c>
      <c r="D28" s="117" t="s">
        <v>11</v>
      </c>
      <c r="E28" s="117" t="s">
        <v>98</v>
      </c>
      <c r="F28" s="118">
        <v>1</v>
      </c>
      <c r="G28" s="129">
        <v>0.625</v>
      </c>
      <c r="H28" s="129">
        <v>0.95833333333333337</v>
      </c>
      <c r="I28" s="118">
        <v>480</v>
      </c>
      <c r="J28" s="119">
        <f t="shared" si="1"/>
        <v>8</v>
      </c>
      <c r="K28" s="120" t="s">
        <v>203</v>
      </c>
    </row>
    <row r="29" spans="1:11" ht="15.75" hidden="1" x14ac:dyDescent="0.25">
      <c r="A29" s="116">
        <v>44291</v>
      </c>
      <c r="B29" s="116" t="s">
        <v>135</v>
      </c>
      <c r="C29" s="116" t="s">
        <v>16</v>
      </c>
      <c r="D29" s="117" t="s">
        <v>11</v>
      </c>
      <c r="E29" s="117" t="s">
        <v>98</v>
      </c>
      <c r="F29" s="118">
        <v>1</v>
      </c>
      <c r="G29" s="129">
        <v>0.95833333333333337</v>
      </c>
      <c r="H29" s="129">
        <v>0.29166666666666669</v>
      </c>
      <c r="I29" s="118">
        <v>480</v>
      </c>
      <c r="J29" s="119">
        <f t="shared" si="1"/>
        <v>8</v>
      </c>
      <c r="K29" s="120" t="s">
        <v>203</v>
      </c>
    </row>
    <row r="30" spans="1:11" ht="15.75" hidden="1" x14ac:dyDescent="0.25">
      <c r="A30" s="161">
        <v>44291</v>
      </c>
      <c r="B30" s="161" t="s">
        <v>134</v>
      </c>
      <c r="C30" s="161" t="s">
        <v>14</v>
      </c>
      <c r="D30" s="162" t="s">
        <v>11</v>
      </c>
      <c r="E30" s="162" t="s">
        <v>98</v>
      </c>
      <c r="F30" s="163">
        <v>1</v>
      </c>
      <c r="G30" s="164">
        <v>0.29166666666666669</v>
      </c>
      <c r="H30" s="164">
        <v>0.625</v>
      </c>
      <c r="I30" s="163">
        <v>480</v>
      </c>
      <c r="J30" s="165">
        <f t="shared" si="1"/>
        <v>8</v>
      </c>
      <c r="K30" s="166" t="s">
        <v>203</v>
      </c>
    </row>
    <row r="31" spans="1:11" ht="15.75" hidden="1" x14ac:dyDescent="0.25">
      <c r="A31" s="161">
        <v>44291</v>
      </c>
      <c r="B31" s="161" t="s">
        <v>134</v>
      </c>
      <c r="C31" s="161" t="s">
        <v>15</v>
      </c>
      <c r="D31" s="162" t="s">
        <v>11</v>
      </c>
      <c r="E31" s="162" t="s">
        <v>98</v>
      </c>
      <c r="F31" s="163">
        <v>1</v>
      </c>
      <c r="G31" s="164">
        <v>0.625</v>
      </c>
      <c r="H31" s="164">
        <v>0.95833333333333337</v>
      </c>
      <c r="I31" s="163">
        <v>480</v>
      </c>
      <c r="J31" s="165">
        <f t="shared" si="1"/>
        <v>8</v>
      </c>
      <c r="K31" s="166" t="s">
        <v>203</v>
      </c>
    </row>
    <row r="32" spans="1:11" ht="15.75" hidden="1" x14ac:dyDescent="0.25">
      <c r="A32" s="161">
        <v>44291</v>
      </c>
      <c r="B32" s="161" t="s">
        <v>134</v>
      </c>
      <c r="C32" s="161" t="s">
        <v>16</v>
      </c>
      <c r="D32" s="162" t="s">
        <v>11</v>
      </c>
      <c r="E32" s="162" t="s">
        <v>98</v>
      </c>
      <c r="F32" s="163">
        <v>1</v>
      </c>
      <c r="G32" s="164">
        <v>0.95833333333333337</v>
      </c>
      <c r="H32" s="164">
        <v>0.29166666666666669</v>
      </c>
      <c r="I32" s="163">
        <v>480</v>
      </c>
      <c r="J32" s="165">
        <f t="shared" si="1"/>
        <v>8</v>
      </c>
      <c r="K32" s="166" t="s">
        <v>203</v>
      </c>
    </row>
    <row r="33" spans="1:11" ht="15.75" hidden="1" x14ac:dyDescent="0.25">
      <c r="A33" s="161">
        <v>44292</v>
      </c>
      <c r="B33" s="161" t="s">
        <v>134</v>
      </c>
      <c r="C33" s="161" t="s">
        <v>14</v>
      </c>
      <c r="D33" s="162" t="s">
        <v>11</v>
      </c>
      <c r="E33" s="162" t="s">
        <v>98</v>
      </c>
      <c r="F33" s="163">
        <v>1</v>
      </c>
      <c r="G33" s="164">
        <v>0.29166666666666669</v>
      </c>
      <c r="H33" s="164">
        <v>0.625</v>
      </c>
      <c r="I33" s="163">
        <v>480</v>
      </c>
      <c r="J33" s="165">
        <f t="shared" si="0"/>
        <v>8</v>
      </c>
      <c r="K33" s="166" t="s">
        <v>203</v>
      </c>
    </row>
    <row r="34" spans="1:11" ht="15.75" hidden="1" x14ac:dyDescent="0.25">
      <c r="A34" s="161">
        <v>44292</v>
      </c>
      <c r="B34" s="161" t="s">
        <v>134</v>
      </c>
      <c r="C34" s="161" t="s">
        <v>15</v>
      </c>
      <c r="D34" s="162" t="s">
        <v>11</v>
      </c>
      <c r="E34" s="162" t="s">
        <v>98</v>
      </c>
      <c r="F34" s="163">
        <v>1</v>
      </c>
      <c r="G34" s="164">
        <v>0.625</v>
      </c>
      <c r="H34" s="164">
        <v>0.95833333333333337</v>
      </c>
      <c r="I34" s="163">
        <v>480</v>
      </c>
      <c r="J34" s="165">
        <f t="shared" si="0"/>
        <v>8</v>
      </c>
      <c r="K34" s="166" t="s">
        <v>203</v>
      </c>
    </row>
    <row r="35" spans="1:11" ht="15.75" hidden="1" x14ac:dyDescent="0.25">
      <c r="A35" s="161">
        <v>44292</v>
      </c>
      <c r="B35" s="161" t="s">
        <v>134</v>
      </c>
      <c r="C35" s="161" t="s">
        <v>16</v>
      </c>
      <c r="D35" s="162" t="s">
        <v>11</v>
      </c>
      <c r="E35" s="162" t="s">
        <v>98</v>
      </c>
      <c r="F35" s="163">
        <v>1</v>
      </c>
      <c r="G35" s="164">
        <v>0.95833333333333337</v>
      </c>
      <c r="H35" s="164">
        <v>0.29166666666666669</v>
      </c>
      <c r="I35" s="163">
        <v>480</v>
      </c>
      <c r="J35" s="165">
        <f t="shared" si="0"/>
        <v>8</v>
      </c>
      <c r="K35" s="166" t="s">
        <v>203</v>
      </c>
    </row>
    <row r="36" spans="1:11" ht="15.75" hidden="1" x14ac:dyDescent="0.25">
      <c r="A36" s="116">
        <v>44292</v>
      </c>
      <c r="B36" s="116" t="s">
        <v>135</v>
      </c>
      <c r="C36" s="116" t="s">
        <v>14</v>
      </c>
      <c r="D36" s="117" t="s">
        <v>11</v>
      </c>
      <c r="E36" s="117" t="s">
        <v>98</v>
      </c>
      <c r="F36" s="118">
        <v>1</v>
      </c>
      <c r="G36" s="129">
        <v>0.29166666666666669</v>
      </c>
      <c r="H36" s="129">
        <v>0.60416666666666663</v>
      </c>
      <c r="I36" s="118">
        <v>450</v>
      </c>
      <c r="J36" s="119">
        <f t="shared" si="0"/>
        <v>7.5</v>
      </c>
      <c r="K36" s="120" t="s">
        <v>203</v>
      </c>
    </row>
    <row r="37" spans="1:11" ht="15.75" hidden="1" x14ac:dyDescent="0.25">
      <c r="A37" s="116">
        <v>44292</v>
      </c>
      <c r="B37" s="116" t="s">
        <v>135</v>
      </c>
      <c r="C37" s="116" t="s">
        <v>15</v>
      </c>
      <c r="D37" s="117" t="s">
        <v>11</v>
      </c>
      <c r="E37" s="117" t="s">
        <v>98</v>
      </c>
      <c r="F37" s="118">
        <v>1</v>
      </c>
      <c r="G37" s="129">
        <v>0.83333333333333337</v>
      </c>
      <c r="H37" s="129">
        <v>0.95833333333333337</v>
      </c>
      <c r="I37" s="118">
        <v>180</v>
      </c>
      <c r="J37" s="119">
        <f t="shared" si="0"/>
        <v>3</v>
      </c>
      <c r="K37" s="120" t="s">
        <v>203</v>
      </c>
    </row>
    <row r="38" spans="1:11" ht="15.75" hidden="1" x14ac:dyDescent="0.25">
      <c r="A38" s="116">
        <v>44292</v>
      </c>
      <c r="B38" s="116" t="s">
        <v>135</v>
      </c>
      <c r="C38" s="116" t="s">
        <v>16</v>
      </c>
      <c r="D38" s="117" t="s">
        <v>11</v>
      </c>
      <c r="E38" s="117" t="s">
        <v>98</v>
      </c>
      <c r="F38" s="118">
        <v>1</v>
      </c>
      <c r="G38" s="129">
        <v>0.95833333333333337</v>
      </c>
      <c r="H38" s="129">
        <v>0.29166666666666669</v>
      </c>
      <c r="I38" s="118">
        <v>480</v>
      </c>
      <c r="J38" s="119">
        <f t="shared" si="0"/>
        <v>8</v>
      </c>
      <c r="K38" s="120" t="s">
        <v>203</v>
      </c>
    </row>
    <row r="39" spans="1:11" ht="15.75" hidden="1" x14ac:dyDescent="0.25">
      <c r="A39" s="161">
        <v>44293</v>
      </c>
      <c r="B39" s="161" t="s">
        <v>134</v>
      </c>
      <c r="C39" s="161" t="s">
        <v>14</v>
      </c>
      <c r="D39" s="162" t="s">
        <v>11</v>
      </c>
      <c r="E39" s="162" t="s">
        <v>98</v>
      </c>
      <c r="F39" s="163">
        <v>1</v>
      </c>
      <c r="G39" s="164">
        <v>0.29166666666666669</v>
      </c>
      <c r="H39" s="164">
        <v>0.625</v>
      </c>
      <c r="I39" s="163">
        <v>480</v>
      </c>
      <c r="J39" s="165">
        <f t="shared" si="0"/>
        <v>8</v>
      </c>
      <c r="K39" s="166" t="s">
        <v>203</v>
      </c>
    </row>
    <row r="40" spans="1:11" ht="15.75" hidden="1" x14ac:dyDescent="0.25">
      <c r="A40" s="161">
        <v>44293</v>
      </c>
      <c r="B40" s="161" t="s">
        <v>134</v>
      </c>
      <c r="C40" s="161" t="s">
        <v>15</v>
      </c>
      <c r="D40" s="162" t="s">
        <v>11</v>
      </c>
      <c r="E40" s="162" t="s">
        <v>98</v>
      </c>
      <c r="F40" s="163">
        <v>1</v>
      </c>
      <c r="G40" s="164">
        <v>0.625</v>
      </c>
      <c r="H40" s="164">
        <v>0.95833333333333337</v>
      </c>
      <c r="I40" s="163">
        <v>480</v>
      </c>
      <c r="J40" s="165">
        <f t="shared" si="0"/>
        <v>8</v>
      </c>
      <c r="K40" s="166" t="s">
        <v>203</v>
      </c>
    </row>
    <row r="41" spans="1:11" ht="15.75" hidden="1" x14ac:dyDescent="0.25">
      <c r="A41" s="161">
        <v>44293</v>
      </c>
      <c r="B41" s="161" t="s">
        <v>134</v>
      </c>
      <c r="C41" s="161" t="s">
        <v>16</v>
      </c>
      <c r="D41" s="162" t="s">
        <v>11</v>
      </c>
      <c r="E41" s="162" t="s">
        <v>98</v>
      </c>
      <c r="F41" s="163">
        <v>1</v>
      </c>
      <c r="G41" s="164">
        <v>0.95833333333333337</v>
      </c>
      <c r="H41" s="164">
        <v>0.29166666666666669</v>
      </c>
      <c r="I41" s="163">
        <v>480</v>
      </c>
      <c r="J41" s="165">
        <f t="shared" si="0"/>
        <v>8</v>
      </c>
      <c r="K41" s="166" t="s">
        <v>203</v>
      </c>
    </row>
    <row r="42" spans="1:11" ht="15.75" hidden="1" x14ac:dyDescent="0.25">
      <c r="A42" s="116">
        <v>44293</v>
      </c>
      <c r="B42" s="116" t="s">
        <v>135</v>
      </c>
      <c r="C42" s="116" t="s">
        <v>14</v>
      </c>
      <c r="D42" s="117" t="s">
        <v>11</v>
      </c>
      <c r="E42" s="117" t="s">
        <v>98</v>
      </c>
      <c r="F42" s="118">
        <v>1</v>
      </c>
      <c r="G42" s="129">
        <v>0.29166666666666669</v>
      </c>
      <c r="H42" s="129">
        <v>0.44444444444444442</v>
      </c>
      <c r="I42" s="118">
        <v>220</v>
      </c>
      <c r="J42" s="119">
        <f t="shared" si="0"/>
        <v>3.6666666666666665</v>
      </c>
      <c r="K42" s="120" t="s">
        <v>203</v>
      </c>
    </row>
    <row r="43" spans="1:11" ht="15.75" hidden="1" x14ac:dyDescent="0.25">
      <c r="A43" s="116">
        <v>44293</v>
      </c>
      <c r="B43" s="116" t="s">
        <v>135</v>
      </c>
      <c r="C43" s="116" t="s">
        <v>15</v>
      </c>
      <c r="D43" s="117" t="s">
        <v>18</v>
      </c>
      <c r="E43" s="117" t="s">
        <v>100</v>
      </c>
      <c r="F43" s="118">
        <v>1</v>
      </c>
      <c r="G43" s="129">
        <v>0.79166666666666663</v>
      </c>
      <c r="H43" s="129">
        <v>0.84722222222222221</v>
      </c>
      <c r="I43" s="118">
        <v>100</v>
      </c>
      <c r="J43" s="119">
        <f t="shared" si="0"/>
        <v>1.6666666666666667</v>
      </c>
      <c r="K43" s="121" t="s">
        <v>204</v>
      </c>
    </row>
    <row r="44" spans="1:11" ht="15.75" hidden="1" x14ac:dyDescent="0.25">
      <c r="A44" s="116">
        <v>44293</v>
      </c>
      <c r="B44" s="116" t="s">
        <v>135</v>
      </c>
      <c r="C44" s="116" t="s">
        <v>16</v>
      </c>
      <c r="D44" s="117" t="s">
        <v>18</v>
      </c>
      <c r="E44" s="117" t="s">
        <v>8</v>
      </c>
      <c r="F44" s="118">
        <v>3</v>
      </c>
      <c r="G44" s="129">
        <v>0.12152777777777778</v>
      </c>
      <c r="H44" s="129">
        <v>0.20486111111111113</v>
      </c>
      <c r="I44" s="118">
        <v>120</v>
      </c>
      <c r="J44" s="119">
        <f t="shared" si="0"/>
        <v>2</v>
      </c>
      <c r="K44" s="121" t="s">
        <v>216</v>
      </c>
    </row>
    <row r="45" spans="1:11" ht="15.75" hidden="1" x14ac:dyDescent="0.25">
      <c r="A45" s="161">
        <v>44294</v>
      </c>
      <c r="B45" s="161" t="s">
        <v>134</v>
      </c>
      <c r="C45" s="161" t="s">
        <v>14</v>
      </c>
      <c r="D45" s="162" t="s">
        <v>11</v>
      </c>
      <c r="E45" s="162" t="s">
        <v>98</v>
      </c>
      <c r="F45" s="163">
        <v>1</v>
      </c>
      <c r="G45" s="164">
        <v>0.29166666666666669</v>
      </c>
      <c r="H45" s="164">
        <v>0.625</v>
      </c>
      <c r="I45" s="163">
        <v>480</v>
      </c>
      <c r="J45" s="165">
        <f t="shared" si="0"/>
        <v>8</v>
      </c>
      <c r="K45" s="166" t="s">
        <v>203</v>
      </c>
    </row>
    <row r="46" spans="1:11" ht="15.75" hidden="1" x14ac:dyDescent="0.25">
      <c r="A46" s="161">
        <v>44294</v>
      </c>
      <c r="B46" s="161" t="s">
        <v>134</v>
      </c>
      <c r="C46" s="161" t="s">
        <v>15</v>
      </c>
      <c r="D46" s="162" t="s">
        <v>11</v>
      </c>
      <c r="E46" s="162" t="s">
        <v>98</v>
      </c>
      <c r="F46" s="163">
        <v>1</v>
      </c>
      <c r="G46" s="164">
        <v>0.625</v>
      </c>
      <c r="H46" s="164">
        <v>0.95833333333333337</v>
      </c>
      <c r="I46" s="163">
        <v>480</v>
      </c>
      <c r="J46" s="165">
        <f t="shared" si="0"/>
        <v>8</v>
      </c>
      <c r="K46" s="166" t="s">
        <v>203</v>
      </c>
    </row>
    <row r="47" spans="1:11" ht="15.75" hidden="1" x14ac:dyDescent="0.25">
      <c r="A47" s="161">
        <v>44294</v>
      </c>
      <c r="B47" s="161" t="s">
        <v>134</v>
      </c>
      <c r="C47" s="161" t="s">
        <v>16</v>
      </c>
      <c r="D47" s="162" t="s">
        <v>11</v>
      </c>
      <c r="E47" s="162" t="s">
        <v>98</v>
      </c>
      <c r="F47" s="163">
        <v>1</v>
      </c>
      <c r="G47" s="164">
        <v>0.95833333333333337</v>
      </c>
      <c r="H47" s="164">
        <v>0.29166666666666669</v>
      </c>
      <c r="I47" s="163">
        <v>480</v>
      </c>
      <c r="J47" s="165">
        <f t="shared" si="0"/>
        <v>8</v>
      </c>
      <c r="K47" s="166" t="s">
        <v>203</v>
      </c>
    </row>
    <row r="48" spans="1:11" ht="15.75" hidden="1" x14ac:dyDescent="0.25">
      <c r="A48" s="116">
        <v>44294</v>
      </c>
      <c r="B48" s="116" t="s">
        <v>135</v>
      </c>
      <c r="C48" s="116" t="s">
        <v>14</v>
      </c>
      <c r="D48" s="117" t="s">
        <v>18</v>
      </c>
      <c r="E48" s="117" t="s">
        <v>8</v>
      </c>
      <c r="F48" s="118">
        <v>1</v>
      </c>
      <c r="G48" s="129">
        <v>0.43055555555555558</v>
      </c>
      <c r="H48" s="129">
        <v>0.47222222222222227</v>
      </c>
      <c r="I48" s="118">
        <v>60</v>
      </c>
      <c r="J48" s="119">
        <f t="shared" si="0"/>
        <v>1</v>
      </c>
      <c r="K48" s="121" t="s">
        <v>217</v>
      </c>
    </row>
    <row r="49" spans="1:11" ht="15.75" hidden="1" x14ac:dyDescent="0.25">
      <c r="A49" s="116">
        <v>44294</v>
      </c>
      <c r="B49" s="116" t="s">
        <v>135</v>
      </c>
      <c r="C49" s="116" t="s">
        <v>16</v>
      </c>
      <c r="D49" s="117" t="s">
        <v>22</v>
      </c>
      <c r="E49" s="117" t="s">
        <v>179</v>
      </c>
      <c r="F49" s="118">
        <v>1</v>
      </c>
      <c r="G49" s="129">
        <v>9.7222222222222224E-2</v>
      </c>
      <c r="H49" s="129">
        <v>0.1388888888888889</v>
      </c>
      <c r="I49" s="118">
        <v>60</v>
      </c>
      <c r="J49" s="119">
        <f t="shared" si="0"/>
        <v>1</v>
      </c>
      <c r="K49" s="121" t="s">
        <v>230</v>
      </c>
    </row>
    <row r="50" spans="1:11" ht="15.75" hidden="1" x14ac:dyDescent="0.25">
      <c r="A50" s="161">
        <v>44295</v>
      </c>
      <c r="B50" s="161" t="s">
        <v>134</v>
      </c>
      <c r="C50" s="161" t="s">
        <v>14</v>
      </c>
      <c r="D50" s="162" t="s">
        <v>11</v>
      </c>
      <c r="E50" s="162" t="s">
        <v>98</v>
      </c>
      <c r="F50" s="163">
        <v>1</v>
      </c>
      <c r="G50" s="164">
        <v>0.29166666666666669</v>
      </c>
      <c r="H50" s="164">
        <v>0.625</v>
      </c>
      <c r="I50" s="163">
        <v>480</v>
      </c>
      <c r="J50" s="165">
        <f t="shared" si="0"/>
        <v>8</v>
      </c>
      <c r="K50" s="166" t="s">
        <v>203</v>
      </c>
    </row>
    <row r="51" spans="1:11" ht="15.75" hidden="1" x14ac:dyDescent="0.25">
      <c r="A51" s="161">
        <v>44295</v>
      </c>
      <c r="B51" s="161" t="s">
        <v>134</v>
      </c>
      <c r="C51" s="161" t="s">
        <v>15</v>
      </c>
      <c r="D51" s="162" t="s">
        <v>11</v>
      </c>
      <c r="E51" s="162" t="s">
        <v>98</v>
      </c>
      <c r="F51" s="163">
        <v>1</v>
      </c>
      <c r="G51" s="164">
        <v>0.625</v>
      </c>
      <c r="H51" s="164">
        <v>0.95833333333333337</v>
      </c>
      <c r="I51" s="163">
        <v>480</v>
      </c>
      <c r="J51" s="165">
        <f t="shared" si="0"/>
        <v>8</v>
      </c>
      <c r="K51" s="166" t="s">
        <v>203</v>
      </c>
    </row>
    <row r="52" spans="1:11" ht="15.75" hidden="1" x14ac:dyDescent="0.25">
      <c r="A52" s="161">
        <v>44295</v>
      </c>
      <c r="B52" s="161" t="s">
        <v>134</v>
      </c>
      <c r="C52" s="161" t="s">
        <v>16</v>
      </c>
      <c r="D52" s="162" t="s">
        <v>11</v>
      </c>
      <c r="E52" s="162" t="s">
        <v>98</v>
      </c>
      <c r="F52" s="163">
        <v>1</v>
      </c>
      <c r="G52" s="164">
        <v>0.95833333333333337</v>
      </c>
      <c r="H52" s="164">
        <v>0.29166666666666669</v>
      </c>
      <c r="I52" s="163">
        <v>480</v>
      </c>
      <c r="J52" s="165">
        <f t="shared" si="0"/>
        <v>8</v>
      </c>
      <c r="K52" s="166" t="s">
        <v>203</v>
      </c>
    </row>
    <row r="53" spans="1:11" ht="15.75" hidden="1" x14ac:dyDescent="0.25">
      <c r="A53" s="116">
        <v>44295</v>
      </c>
      <c r="B53" s="116" t="s">
        <v>135</v>
      </c>
      <c r="C53" s="116" t="s">
        <v>14</v>
      </c>
      <c r="D53" s="117" t="s">
        <v>17</v>
      </c>
      <c r="E53" s="117" t="s">
        <v>25</v>
      </c>
      <c r="F53" s="118">
        <v>1</v>
      </c>
      <c r="G53" s="129">
        <v>0.52083333333333337</v>
      </c>
      <c r="H53" s="129">
        <v>0.57291666666666663</v>
      </c>
      <c r="I53" s="118">
        <v>75</v>
      </c>
      <c r="J53" s="119">
        <f t="shared" si="0"/>
        <v>1.25</v>
      </c>
      <c r="K53" s="121" t="s">
        <v>231</v>
      </c>
    </row>
    <row r="54" spans="1:11" ht="15.75" hidden="1" x14ac:dyDescent="0.25">
      <c r="A54" s="116">
        <v>44295</v>
      </c>
      <c r="B54" s="116" t="s">
        <v>135</v>
      </c>
      <c r="C54" s="116" t="s">
        <v>15</v>
      </c>
      <c r="D54" s="117" t="s">
        <v>18</v>
      </c>
      <c r="E54" s="117" t="s">
        <v>100</v>
      </c>
      <c r="F54" s="118">
        <v>1</v>
      </c>
      <c r="G54" s="129">
        <v>0.8125</v>
      </c>
      <c r="H54" s="129">
        <v>0.95833333333333337</v>
      </c>
      <c r="I54" s="118">
        <v>210</v>
      </c>
      <c r="J54" s="119">
        <f t="shared" si="0"/>
        <v>3.5</v>
      </c>
      <c r="K54" s="121" t="s">
        <v>245</v>
      </c>
    </row>
    <row r="55" spans="1:11" ht="15.75" x14ac:dyDescent="0.25">
      <c r="A55" s="116">
        <v>44295</v>
      </c>
      <c r="B55" s="116" t="s">
        <v>135</v>
      </c>
      <c r="C55" s="116" t="s">
        <v>16</v>
      </c>
      <c r="D55" s="117" t="s">
        <v>17</v>
      </c>
      <c r="E55" s="117" t="s">
        <v>9</v>
      </c>
      <c r="F55" s="118">
        <v>1</v>
      </c>
      <c r="G55" s="129">
        <v>0.625</v>
      </c>
      <c r="H55" s="129">
        <v>0.64583333333333337</v>
      </c>
      <c r="I55" s="118">
        <v>30</v>
      </c>
      <c r="J55" s="119">
        <f t="shared" si="0"/>
        <v>0.5</v>
      </c>
      <c r="K55" s="121" t="s">
        <v>246</v>
      </c>
    </row>
    <row r="56" spans="1:11" ht="15.75" x14ac:dyDescent="0.25">
      <c r="A56" s="116">
        <v>44296</v>
      </c>
      <c r="B56" s="116" t="s">
        <v>135</v>
      </c>
      <c r="C56" s="116" t="s">
        <v>14</v>
      </c>
      <c r="D56" s="117" t="s">
        <v>17</v>
      </c>
      <c r="E56" s="117" t="s">
        <v>9</v>
      </c>
      <c r="F56" s="118">
        <v>1</v>
      </c>
      <c r="G56" s="129">
        <v>0.57638888888888895</v>
      </c>
      <c r="H56" s="129">
        <v>0.625</v>
      </c>
      <c r="I56" s="118">
        <v>70</v>
      </c>
      <c r="J56" s="119">
        <f t="shared" si="0"/>
        <v>1.1666666666666667</v>
      </c>
      <c r="K56" s="121" t="s">
        <v>247</v>
      </c>
    </row>
    <row r="57" spans="1:11" ht="15.75" x14ac:dyDescent="0.25">
      <c r="A57" s="116">
        <v>44296</v>
      </c>
      <c r="B57" s="116" t="s">
        <v>135</v>
      </c>
      <c r="C57" s="116" t="s">
        <v>15</v>
      </c>
      <c r="D57" s="117" t="s">
        <v>17</v>
      </c>
      <c r="E57" s="117" t="s">
        <v>9</v>
      </c>
      <c r="F57" s="118">
        <v>1</v>
      </c>
      <c r="G57" s="132"/>
      <c r="H57" s="132"/>
      <c r="I57" s="133">
        <v>240</v>
      </c>
      <c r="J57" s="119">
        <f t="shared" si="0"/>
        <v>4</v>
      </c>
      <c r="K57" s="121" t="s">
        <v>248</v>
      </c>
    </row>
    <row r="58" spans="1:11" ht="15.75" x14ac:dyDescent="0.25">
      <c r="A58" s="116">
        <v>44296</v>
      </c>
      <c r="B58" s="116" t="s">
        <v>135</v>
      </c>
      <c r="C58" s="116" t="s">
        <v>16</v>
      </c>
      <c r="D58" s="117" t="s">
        <v>17</v>
      </c>
      <c r="E58" s="117" t="s">
        <v>9</v>
      </c>
      <c r="F58" s="118">
        <v>1</v>
      </c>
      <c r="G58" s="129">
        <v>0.95833333333333337</v>
      </c>
      <c r="H58" s="129">
        <v>6.9444444444444441E-3</v>
      </c>
      <c r="I58" s="118">
        <v>70</v>
      </c>
      <c r="J58" s="119">
        <f t="shared" si="0"/>
        <v>1.1666666666666667</v>
      </c>
      <c r="K58" s="121" t="s">
        <v>248</v>
      </c>
    </row>
    <row r="59" spans="1:11" ht="15.75" x14ac:dyDescent="0.25">
      <c r="A59" s="116">
        <v>44296</v>
      </c>
      <c r="B59" s="116" t="s">
        <v>135</v>
      </c>
      <c r="C59" s="116" t="s">
        <v>16</v>
      </c>
      <c r="D59" s="117" t="s">
        <v>17</v>
      </c>
      <c r="E59" s="117" t="s">
        <v>9</v>
      </c>
      <c r="F59" s="118">
        <v>1</v>
      </c>
      <c r="G59" s="129">
        <v>0.11458333333333333</v>
      </c>
      <c r="H59" s="129">
        <v>0.13541666666666666</v>
      </c>
      <c r="I59" s="118">
        <v>30</v>
      </c>
      <c r="J59" s="119">
        <f t="shared" si="0"/>
        <v>0.5</v>
      </c>
      <c r="K59" s="121" t="s">
        <v>249</v>
      </c>
    </row>
    <row r="60" spans="1:11" s="2" customFormat="1" ht="15.75" hidden="1" x14ac:dyDescent="0.25">
      <c r="A60" s="116">
        <v>44296</v>
      </c>
      <c r="B60" s="116" t="s">
        <v>135</v>
      </c>
      <c r="C60" s="116" t="s">
        <v>16</v>
      </c>
      <c r="D60" s="117" t="s">
        <v>18</v>
      </c>
      <c r="E60" s="117" t="s">
        <v>100</v>
      </c>
      <c r="F60" s="118">
        <v>1</v>
      </c>
      <c r="G60" s="129">
        <v>0.18402777777777779</v>
      </c>
      <c r="H60" s="129">
        <v>0.19444444444444445</v>
      </c>
      <c r="I60" s="118">
        <v>15</v>
      </c>
      <c r="J60" s="119">
        <f t="shared" si="0"/>
        <v>0.25</v>
      </c>
      <c r="K60" s="121" t="s">
        <v>250</v>
      </c>
    </row>
    <row r="61" spans="1:11" ht="15.75" x14ac:dyDescent="0.25">
      <c r="A61" s="116">
        <v>44296</v>
      </c>
      <c r="B61" s="116" t="s">
        <v>134</v>
      </c>
      <c r="C61" s="116" t="s">
        <v>14</v>
      </c>
      <c r="D61" s="117" t="s">
        <v>17</v>
      </c>
      <c r="E61" s="117" t="s">
        <v>9</v>
      </c>
      <c r="F61" s="118">
        <v>1</v>
      </c>
      <c r="G61" s="129">
        <v>0.375</v>
      </c>
      <c r="H61" s="129">
        <v>0.5</v>
      </c>
      <c r="I61" s="118">
        <v>180</v>
      </c>
      <c r="J61" s="119">
        <f t="shared" si="0"/>
        <v>3</v>
      </c>
      <c r="K61" s="121" t="s">
        <v>251</v>
      </c>
    </row>
    <row r="62" spans="1:11" ht="15.75" hidden="1" x14ac:dyDescent="0.25">
      <c r="A62" s="116">
        <v>44296</v>
      </c>
      <c r="B62" s="116" t="s">
        <v>134</v>
      </c>
      <c r="C62" s="116" t="s">
        <v>14</v>
      </c>
      <c r="D62" s="117" t="s">
        <v>18</v>
      </c>
      <c r="E62" s="117" t="s">
        <v>8</v>
      </c>
      <c r="F62" s="118">
        <v>1</v>
      </c>
      <c r="G62" s="129">
        <v>0.56944444444444442</v>
      </c>
      <c r="H62" s="129">
        <v>0.59027777777777779</v>
      </c>
      <c r="I62" s="118">
        <v>30</v>
      </c>
      <c r="J62" s="119">
        <f t="shared" si="0"/>
        <v>0.5</v>
      </c>
      <c r="K62" s="121" t="s">
        <v>252</v>
      </c>
    </row>
    <row r="63" spans="1:11" ht="15.75" x14ac:dyDescent="0.25">
      <c r="A63" s="116">
        <v>44296</v>
      </c>
      <c r="B63" s="116" t="s">
        <v>134</v>
      </c>
      <c r="C63" s="116" t="s">
        <v>15</v>
      </c>
      <c r="D63" s="117" t="s">
        <v>17</v>
      </c>
      <c r="E63" s="117" t="s">
        <v>9</v>
      </c>
      <c r="F63" s="118">
        <v>1</v>
      </c>
      <c r="G63" s="129">
        <v>0.79166666666666663</v>
      </c>
      <c r="H63" s="129">
        <v>0.81944444444444453</v>
      </c>
      <c r="I63" s="118">
        <v>40</v>
      </c>
      <c r="J63" s="119">
        <f t="shared" si="0"/>
        <v>0.66666666666666663</v>
      </c>
      <c r="K63" s="121" t="s">
        <v>253</v>
      </c>
    </row>
    <row r="64" spans="1:11" ht="15.75" hidden="1" x14ac:dyDescent="0.25">
      <c r="A64" s="116">
        <v>44296</v>
      </c>
      <c r="B64" s="116" t="s">
        <v>134</v>
      </c>
      <c r="C64" s="116" t="s">
        <v>15</v>
      </c>
      <c r="D64" s="117" t="s">
        <v>18</v>
      </c>
      <c r="E64" s="117" t="s">
        <v>8</v>
      </c>
      <c r="F64" s="118">
        <v>1</v>
      </c>
      <c r="G64" s="129">
        <v>0.94444444444444453</v>
      </c>
      <c r="H64" s="129">
        <v>0.95833333333333337</v>
      </c>
      <c r="I64" s="118">
        <v>20</v>
      </c>
      <c r="J64" s="119">
        <f t="shared" si="0"/>
        <v>0.33333333333333331</v>
      </c>
      <c r="K64" s="121" t="s">
        <v>254</v>
      </c>
    </row>
    <row r="65" spans="1:11" ht="15.75" hidden="1" x14ac:dyDescent="0.25">
      <c r="A65" s="116">
        <v>44296</v>
      </c>
      <c r="B65" s="116" t="s">
        <v>134</v>
      </c>
      <c r="C65" s="116" t="s">
        <v>16</v>
      </c>
      <c r="D65" s="117" t="s">
        <v>18</v>
      </c>
      <c r="E65" s="117" t="s">
        <v>8</v>
      </c>
      <c r="F65" s="118">
        <v>1</v>
      </c>
      <c r="G65" s="129">
        <v>0.95833333333333337</v>
      </c>
      <c r="H65" s="129">
        <v>0.97916666666666663</v>
      </c>
      <c r="I65" s="118">
        <v>30</v>
      </c>
      <c r="J65" s="119">
        <f t="shared" si="0"/>
        <v>0.5</v>
      </c>
      <c r="K65" s="121" t="s">
        <v>254</v>
      </c>
    </row>
    <row r="66" spans="1:11" ht="15.75" hidden="1" x14ac:dyDescent="0.25">
      <c r="A66" s="116">
        <v>44297</v>
      </c>
      <c r="B66" s="116" t="s">
        <v>135</v>
      </c>
      <c r="C66" s="116" t="s">
        <v>15</v>
      </c>
      <c r="D66" s="117" t="s">
        <v>18</v>
      </c>
      <c r="E66" s="117" t="s">
        <v>8</v>
      </c>
      <c r="F66" s="118">
        <v>1</v>
      </c>
      <c r="G66" s="129">
        <v>0.84722222222222221</v>
      </c>
      <c r="H66" s="129">
        <v>0.86458333333333337</v>
      </c>
      <c r="I66" s="118">
        <v>25</v>
      </c>
      <c r="J66" s="119">
        <f t="shared" si="0"/>
        <v>0.41666666666666669</v>
      </c>
      <c r="K66" s="121" t="s">
        <v>277</v>
      </c>
    </row>
    <row r="67" spans="1:11" ht="15.75" hidden="1" x14ac:dyDescent="0.25">
      <c r="A67" s="116">
        <v>44297</v>
      </c>
      <c r="B67" s="116" t="s">
        <v>134</v>
      </c>
      <c r="C67" s="116" t="s">
        <v>16</v>
      </c>
      <c r="D67" s="117" t="s">
        <v>11</v>
      </c>
      <c r="E67" s="117" t="s">
        <v>98</v>
      </c>
      <c r="F67" s="118">
        <v>1</v>
      </c>
      <c r="G67" s="129">
        <v>0.95833333333333337</v>
      </c>
      <c r="H67" s="129">
        <v>0.29166666666666669</v>
      </c>
      <c r="I67" s="118">
        <v>480</v>
      </c>
      <c r="J67" s="119">
        <f t="shared" ref="J67:J130" si="2">I67/60</f>
        <v>8</v>
      </c>
      <c r="K67" s="121" t="s">
        <v>203</v>
      </c>
    </row>
    <row r="68" spans="1:11" ht="15.75" hidden="1" x14ac:dyDescent="0.25">
      <c r="A68" s="116">
        <v>44298</v>
      </c>
      <c r="B68" s="116" t="s">
        <v>134</v>
      </c>
      <c r="C68" s="116" t="s">
        <v>14</v>
      </c>
      <c r="D68" s="117" t="s">
        <v>11</v>
      </c>
      <c r="E68" s="117" t="s">
        <v>98</v>
      </c>
      <c r="F68" s="118">
        <v>1</v>
      </c>
      <c r="G68" s="129">
        <v>0.29166666666666669</v>
      </c>
      <c r="H68" s="129">
        <v>0.625</v>
      </c>
      <c r="I68" s="118">
        <v>480</v>
      </c>
      <c r="J68" s="119">
        <f t="shared" si="2"/>
        <v>8</v>
      </c>
      <c r="K68" s="121" t="s">
        <v>203</v>
      </c>
    </row>
    <row r="69" spans="1:11" ht="15.75" hidden="1" x14ac:dyDescent="0.25">
      <c r="A69" s="116">
        <v>44298</v>
      </c>
      <c r="B69" s="116" t="s">
        <v>134</v>
      </c>
      <c r="C69" s="116" t="s">
        <v>15</v>
      </c>
      <c r="D69" s="117" t="s">
        <v>11</v>
      </c>
      <c r="E69" s="117" t="s">
        <v>98</v>
      </c>
      <c r="F69" s="118">
        <v>1</v>
      </c>
      <c r="G69" s="129">
        <v>0.625</v>
      </c>
      <c r="H69" s="129">
        <v>0.95833333333333337</v>
      </c>
      <c r="I69" s="118">
        <v>480</v>
      </c>
      <c r="J69" s="119">
        <f t="shared" si="2"/>
        <v>8</v>
      </c>
      <c r="K69" s="121" t="s">
        <v>203</v>
      </c>
    </row>
    <row r="70" spans="1:11" ht="15.75" hidden="1" x14ac:dyDescent="0.25">
      <c r="A70" s="116">
        <v>44298</v>
      </c>
      <c r="B70" s="116" t="s">
        <v>134</v>
      </c>
      <c r="C70" s="116" t="s">
        <v>16</v>
      </c>
      <c r="D70" s="117" t="s">
        <v>11</v>
      </c>
      <c r="E70" s="117" t="s">
        <v>98</v>
      </c>
      <c r="F70" s="118">
        <v>1</v>
      </c>
      <c r="G70" s="129">
        <v>0.95833333333333337</v>
      </c>
      <c r="H70" s="129">
        <v>0.29166666666666669</v>
      </c>
      <c r="I70" s="118">
        <v>480</v>
      </c>
      <c r="J70" s="119">
        <f t="shared" si="2"/>
        <v>8</v>
      </c>
      <c r="K70" s="121" t="s">
        <v>203</v>
      </c>
    </row>
    <row r="71" spans="1:11" ht="15.75" hidden="1" x14ac:dyDescent="0.25">
      <c r="A71" s="116">
        <v>44298</v>
      </c>
      <c r="B71" s="116" t="s">
        <v>135</v>
      </c>
      <c r="C71" s="116" t="s">
        <v>14</v>
      </c>
      <c r="D71" s="117" t="s">
        <v>17</v>
      </c>
      <c r="E71" s="117" t="s">
        <v>25</v>
      </c>
      <c r="F71" s="118">
        <v>1</v>
      </c>
      <c r="G71" s="129">
        <v>0.47916666666666669</v>
      </c>
      <c r="H71" s="129">
        <v>0.5</v>
      </c>
      <c r="I71" s="118">
        <v>30</v>
      </c>
      <c r="J71" s="119">
        <f t="shared" si="2"/>
        <v>0.5</v>
      </c>
      <c r="K71" s="121" t="s">
        <v>296</v>
      </c>
    </row>
    <row r="72" spans="1:11" ht="15.75" hidden="1" x14ac:dyDescent="0.25">
      <c r="A72" s="116">
        <v>44298</v>
      </c>
      <c r="B72" s="116" t="s">
        <v>135</v>
      </c>
      <c r="C72" s="116" t="s">
        <v>15</v>
      </c>
      <c r="D72" s="117" t="s">
        <v>17</v>
      </c>
      <c r="E72" s="117" t="s">
        <v>10</v>
      </c>
      <c r="F72" s="118">
        <v>1</v>
      </c>
      <c r="G72" s="129">
        <v>0.92708333333333337</v>
      </c>
      <c r="H72" s="129">
        <v>0.95833333333333337</v>
      </c>
      <c r="I72" s="118">
        <v>45</v>
      </c>
      <c r="J72" s="119">
        <f t="shared" si="2"/>
        <v>0.75</v>
      </c>
      <c r="K72" s="121" t="s">
        <v>297</v>
      </c>
    </row>
    <row r="73" spans="1:11" ht="15.75" hidden="1" x14ac:dyDescent="0.25">
      <c r="A73" s="116">
        <v>44298</v>
      </c>
      <c r="B73" s="116" t="s">
        <v>135</v>
      </c>
      <c r="C73" s="116" t="s">
        <v>16</v>
      </c>
      <c r="D73" s="117" t="s">
        <v>17</v>
      </c>
      <c r="E73" s="117" t="s">
        <v>10</v>
      </c>
      <c r="F73" s="118">
        <v>1</v>
      </c>
      <c r="G73" s="129">
        <v>0.95833333333333337</v>
      </c>
      <c r="H73" s="129">
        <v>0.51388888888888895</v>
      </c>
      <c r="I73" s="118">
        <v>80</v>
      </c>
      <c r="J73" s="119">
        <f t="shared" si="2"/>
        <v>1.3333333333333333</v>
      </c>
      <c r="K73" s="121" t="s">
        <v>297</v>
      </c>
    </row>
    <row r="74" spans="1:11" ht="15.75" hidden="1" x14ac:dyDescent="0.25">
      <c r="A74" s="116">
        <v>44298</v>
      </c>
      <c r="B74" s="116" t="s">
        <v>135</v>
      </c>
      <c r="C74" s="116" t="s">
        <v>16</v>
      </c>
      <c r="D74" s="117" t="s">
        <v>17</v>
      </c>
      <c r="E74" s="117" t="s">
        <v>10</v>
      </c>
      <c r="F74" s="118">
        <v>1</v>
      </c>
      <c r="G74" s="129">
        <v>9.7222222222222224E-2</v>
      </c>
      <c r="H74" s="129">
        <v>0.12847222222222224</v>
      </c>
      <c r="I74" s="118">
        <v>45</v>
      </c>
      <c r="J74" s="119">
        <f t="shared" si="2"/>
        <v>0.75</v>
      </c>
      <c r="K74" s="121" t="s">
        <v>297</v>
      </c>
    </row>
    <row r="75" spans="1:11" ht="15.75" hidden="1" x14ac:dyDescent="0.25">
      <c r="A75" s="116">
        <v>44299</v>
      </c>
      <c r="B75" s="116" t="s">
        <v>134</v>
      </c>
      <c r="C75" s="116" t="s">
        <v>14</v>
      </c>
      <c r="D75" s="117" t="s">
        <v>22</v>
      </c>
      <c r="E75" s="117" t="s">
        <v>97</v>
      </c>
      <c r="F75" s="118">
        <v>1</v>
      </c>
      <c r="G75" s="129">
        <v>0.29166666666666669</v>
      </c>
      <c r="H75" s="129">
        <v>0.625</v>
      </c>
      <c r="I75" s="118">
        <v>480</v>
      </c>
      <c r="J75" s="119">
        <f t="shared" si="2"/>
        <v>8</v>
      </c>
      <c r="K75" s="121" t="s">
        <v>306</v>
      </c>
    </row>
    <row r="76" spans="1:11" ht="15.75" hidden="1" x14ac:dyDescent="0.25">
      <c r="A76" s="116">
        <v>44299</v>
      </c>
      <c r="B76" s="116" t="s">
        <v>134</v>
      </c>
      <c r="C76" s="116" t="s">
        <v>15</v>
      </c>
      <c r="D76" s="117" t="s">
        <v>11</v>
      </c>
      <c r="E76" s="117" t="s">
        <v>98</v>
      </c>
      <c r="F76" s="118">
        <v>1</v>
      </c>
      <c r="G76" s="129">
        <v>0.625</v>
      </c>
      <c r="H76" s="129">
        <v>0.75</v>
      </c>
      <c r="I76" s="118">
        <v>180</v>
      </c>
      <c r="J76" s="119">
        <f t="shared" si="2"/>
        <v>3</v>
      </c>
      <c r="K76" s="121" t="s">
        <v>203</v>
      </c>
    </row>
    <row r="77" spans="1:11" ht="15.75" hidden="1" x14ac:dyDescent="0.25">
      <c r="A77" s="116">
        <v>44299</v>
      </c>
      <c r="B77" s="116" t="s">
        <v>134</v>
      </c>
      <c r="C77" s="116" t="s">
        <v>15</v>
      </c>
      <c r="D77" s="117" t="s">
        <v>18</v>
      </c>
      <c r="E77" s="117" t="s">
        <v>100</v>
      </c>
      <c r="F77" s="118">
        <v>1</v>
      </c>
      <c r="G77" s="129">
        <v>0.8125</v>
      </c>
      <c r="H77" s="129">
        <v>0.83680555555555547</v>
      </c>
      <c r="I77" s="118">
        <v>35</v>
      </c>
      <c r="J77" s="119">
        <f t="shared" si="2"/>
        <v>0.58333333333333337</v>
      </c>
      <c r="K77" s="121" t="s">
        <v>307</v>
      </c>
    </row>
    <row r="78" spans="1:11" ht="15.75" hidden="1" x14ac:dyDescent="0.25">
      <c r="A78" s="116">
        <v>44299</v>
      </c>
      <c r="B78" s="116" t="s">
        <v>134</v>
      </c>
      <c r="C78" s="116" t="s">
        <v>16</v>
      </c>
      <c r="D78" s="117" t="s">
        <v>18</v>
      </c>
      <c r="E78" s="117" t="s">
        <v>8</v>
      </c>
      <c r="F78" s="118">
        <v>1</v>
      </c>
      <c r="G78" s="129">
        <v>0.27777777777777779</v>
      </c>
      <c r="H78" s="129">
        <v>0.29166666666666669</v>
      </c>
      <c r="I78" s="118">
        <v>20</v>
      </c>
      <c r="J78" s="119">
        <f t="shared" si="2"/>
        <v>0.33333333333333331</v>
      </c>
      <c r="K78" s="120" t="s">
        <v>308</v>
      </c>
    </row>
    <row r="79" spans="1:11" ht="15.75" hidden="1" x14ac:dyDescent="0.25">
      <c r="A79" s="116">
        <v>44300</v>
      </c>
      <c r="B79" s="116" t="s">
        <v>134</v>
      </c>
      <c r="C79" s="116" t="s">
        <v>14</v>
      </c>
      <c r="D79" s="117" t="s">
        <v>18</v>
      </c>
      <c r="E79" s="117" t="s">
        <v>8</v>
      </c>
      <c r="F79" s="118">
        <v>1</v>
      </c>
      <c r="G79" s="129">
        <v>0.29166666666666669</v>
      </c>
      <c r="H79" s="129">
        <v>0.31944444444444448</v>
      </c>
      <c r="I79" s="118">
        <v>40</v>
      </c>
      <c r="J79" s="119">
        <f t="shared" si="2"/>
        <v>0.66666666666666663</v>
      </c>
      <c r="K79" s="120" t="s">
        <v>325</v>
      </c>
    </row>
    <row r="80" spans="1:11" ht="15.75" x14ac:dyDescent="0.25">
      <c r="A80" s="116">
        <v>44300</v>
      </c>
      <c r="B80" s="116" t="s">
        <v>134</v>
      </c>
      <c r="C80" s="116" t="s">
        <v>15</v>
      </c>
      <c r="D80" s="117" t="s">
        <v>17</v>
      </c>
      <c r="E80" s="117" t="s">
        <v>9</v>
      </c>
      <c r="F80" s="118">
        <v>1</v>
      </c>
      <c r="G80" s="129">
        <v>0.625</v>
      </c>
      <c r="H80" s="129">
        <v>0.64583333333333337</v>
      </c>
      <c r="I80" s="118">
        <v>30</v>
      </c>
      <c r="J80" s="119">
        <f t="shared" si="2"/>
        <v>0.5</v>
      </c>
      <c r="K80" s="121" t="s">
        <v>326</v>
      </c>
    </row>
    <row r="81" spans="1:11" ht="15.75" hidden="1" x14ac:dyDescent="0.25">
      <c r="A81" s="116">
        <v>44300</v>
      </c>
      <c r="B81" s="116" t="s">
        <v>134</v>
      </c>
      <c r="C81" s="116" t="s">
        <v>16</v>
      </c>
      <c r="D81" s="117" t="s">
        <v>18</v>
      </c>
      <c r="E81" s="117" t="s">
        <v>100</v>
      </c>
      <c r="F81" s="118">
        <v>1</v>
      </c>
      <c r="G81" s="129">
        <v>0.16666666666666666</v>
      </c>
      <c r="H81" s="129">
        <v>0.18055555555555555</v>
      </c>
      <c r="I81" s="118">
        <v>20</v>
      </c>
      <c r="J81" s="119">
        <f t="shared" si="2"/>
        <v>0.33333333333333331</v>
      </c>
      <c r="K81" s="121" t="s">
        <v>327</v>
      </c>
    </row>
    <row r="82" spans="1:11" ht="15.75" hidden="1" x14ac:dyDescent="0.25">
      <c r="A82" s="116">
        <v>44300</v>
      </c>
      <c r="B82" s="116" t="s">
        <v>134</v>
      </c>
      <c r="C82" s="116" t="s">
        <v>16</v>
      </c>
      <c r="D82" s="117" t="s">
        <v>18</v>
      </c>
      <c r="E82" s="117" t="s">
        <v>8</v>
      </c>
      <c r="F82" s="118">
        <v>1</v>
      </c>
      <c r="G82" s="129">
        <v>0.28125</v>
      </c>
      <c r="H82" s="129">
        <v>0.29166666666666669</v>
      </c>
      <c r="I82" s="118">
        <v>15</v>
      </c>
      <c r="J82" s="119">
        <f t="shared" si="2"/>
        <v>0.25</v>
      </c>
      <c r="K82" s="121" t="s">
        <v>252</v>
      </c>
    </row>
    <row r="83" spans="1:11" ht="15.75" hidden="1" x14ac:dyDescent="0.25">
      <c r="A83" s="116">
        <v>44300</v>
      </c>
      <c r="B83" s="116" t="s">
        <v>135</v>
      </c>
      <c r="C83" s="116" t="s">
        <v>14</v>
      </c>
      <c r="D83" s="117" t="s">
        <v>18</v>
      </c>
      <c r="E83" s="117" t="s">
        <v>100</v>
      </c>
      <c r="F83" s="118">
        <v>1</v>
      </c>
      <c r="G83" s="129">
        <v>0.35416666666666669</v>
      </c>
      <c r="H83" s="129">
        <v>0.375</v>
      </c>
      <c r="I83" s="118">
        <v>30</v>
      </c>
      <c r="J83" s="119">
        <f t="shared" si="2"/>
        <v>0.5</v>
      </c>
      <c r="K83" s="121" t="s">
        <v>328</v>
      </c>
    </row>
    <row r="84" spans="1:11" ht="15.75" hidden="1" x14ac:dyDescent="0.25">
      <c r="A84" s="116">
        <v>44300</v>
      </c>
      <c r="B84" s="116" t="s">
        <v>135</v>
      </c>
      <c r="C84" s="116" t="s">
        <v>14</v>
      </c>
      <c r="D84" s="117" t="s">
        <v>18</v>
      </c>
      <c r="E84" s="117" t="s">
        <v>100</v>
      </c>
      <c r="F84" s="118">
        <v>1</v>
      </c>
      <c r="G84" s="129">
        <v>0.48958333333333331</v>
      </c>
      <c r="H84" s="129">
        <v>0.51041666666666663</v>
      </c>
      <c r="I84" s="118">
        <v>30</v>
      </c>
      <c r="J84" s="119">
        <f t="shared" si="2"/>
        <v>0.5</v>
      </c>
      <c r="K84" s="121" t="s">
        <v>328</v>
      </c>
    </row>
    <row r="85" spans="1:11" ht="15.75" hidden="1" x14ac:dyDescent="0.25">
      <c r="A85" s="116">
        <v>44300</v>
      </c>
      <c r="B85" s="116" t="s">
        <v>135</v>
      </c>
      <c r="C85" s="116" t="s">
        <v>15</v>
      </c>
      <c r="D85" s="117" t="s">
        <v>17</v>
      </c>
      <c r="E85" s="117" t="s">
        <v>10</v>
      </c>
      <c r="F85" s="118">
        <v>1</v>
      </c>
      <c r="G85" s="129">
        <v>0.77083333333333337</v>
      </c>
      <c r="H85" s="129">
        <v>0.8125</v>
      </c>
      <c r="I85" s="118">
        <v>60</v>
      </c>
      <c r="J85" s="119">
        <f t="shared" si="2"/>
        <v>1</v>
      </c>
      <c r="K85" s="121" t="s">
        <v>329</v>
      </c>
    </row>
    <row r="86" spans="1:11" ht="15.75" hidden="1" x14ac:dyDescent="0.25">
      <c r="A86" s="116">
        <v>44300</v>
      </c>
      <c r="B86" s="116" t="s">
        <v>135</v>
      </c>
      <c r="C86" s="116" t="s">
        <v>16</v>
      </c>
      <c r="D86" s="117" t="s">
        <v>18</v>
      </c>
      <c r="E86" s="117" t="s">
        <v>8</v>
      </c>
      <c r="F86" s="118">
        <v>1</v>
      </c>
      <c r="G86" s="129">
        <v>0.1076388888888889</v>
      </c>
      <c r="H86" s="129">
        <v>0.125</v>
      </c>
      <c r="I86" s="118">
        <v>25</v>
      </c>
      <c r="J86" s="119">
        <f t="shared" si="2"/>
        <v>0.41666666666666669</v>
      </c>
      <c r="K86" s="121" t="s">
        <v>252</v>
      </c>
    </row>
    <row r="87" spans="1:11" ht="15.75" hidden="1" x14ac:dyDescent="0.25">
      <c r="A87" s="116">
        <v>44301</v>
      </c>
      <c r="B87" s="116" t="s">
        <v>134</v>
      </c>
      <c r="C87" s="116" t="s">
        <v>14</v>
      </c>
      <c r="D87" s="117" t="s">
        <v>18</v>
      </c>
      <c r="E87" s="117" t="s">
        <v>8</v>
      </c>
      <c r="F87" s="118">
        <v>1</v>
      </c>
      <c r="G87" s="129">
        <v>0.29166666666666669</v>
      </c>
      <c r="H87" s="129">
        <v>0.33333333333333331</v>
      </c>
      <c r="I87" s="118">
        <v>60</v>
      </c>
      <c r="J87" s="119">
        <f t="shared" si="2"/>
        <v>1</v>
      </c>
      <c r="K87" s="121" t="s">
        <v>252</v>
      </c>
    </row>
    <row r="88" spans="1:11" ht="15.75" hidden="1" x14ac:dyDescent="0.25">
      <c r="A88" s="116">
        <v>44301</v>
      </c>
      <c r="B88" s="116" t="s">
        <v>134</v>
      </c>
      <c r="C88" s="116" t="s">
        <v>14</v>
      </c>
      <c r="D88" s="117" t="s">
        <v>17</v>
      </c>
      <c r="E88" s="117" t="s">
        <v>10</v>
      </c>
      <c r="F88" s="118">
        <v>1</v>
      </c>
      <c r="G88" s="129">
        <v>0.45833333333333331</v>
      </c>
      <c r="H88" s="129">
        <v>0.54166666666666663</v>
      </c>
      <c r="I88" s="118">
        <v>120</v>
      </c>
      <c r="J88" s="119">
        <f t="shared" si="2"/>
        <v>2</v>
      </c>
      <c r="K88" s="121" t="s">
        <v>347</v>
      </c>
    </row>
    <row r="89" spans="1:11" ht="15.75" hidden="1" x14ac:dyDescent="0.25">
      <c r="A89" s="116">
        <v>44301</v>
      </c>
      <c r="B89" s="116" t="s">
        <v>134</v>
      </c>
      <c r="C89" s="116" t="s">
        <v>15</v>
      </c>
      <c r="D89" s="117" t="s">
        <v>17</v>
      </c>
      <c r="E89" s="117" t="s">
        <v>10</v>
      </c>
      <c r="F89" s="118">
        <v>1</v>
      </c>
      <c r="G89" s="129">
        <v>0.72916666666666663</v>
      </c>
      <c r="H89" s="129">
        <v>0.95833333333333337</v>
      </c>
      <c r="I89" s="118">
        <v>330</v>
      </c>
      <c r="J89" s="119">
        <f t="shared" si="2"/>
        <v>5.5</v>
      </c>
      <c r="K89" s="121" t="s">
        <v>348</v>
      </c>
    </row>
    <row r="90" spans="1:11" ht="15.75" hidden="1" x14ac:dyDescent="0.25">
      <c r="A90" s="116">
        <v>44301</v>
      </c>
      <c r="B90" s="116" t="s">
        <v>134</v>
      </c>
      <c r="C90" s="116" t="s">
        <v>16</v>
      </c>
      <c r="D90" s="117" t="s">
        <v>17</v>
      </c>
      <c r="E90" s="117" t="s">
        <v>10</v>
      </c>
      <c r="F90" s="118">
        <v>1</v>
      </c>
      <c r="G90" s="129">
        <v>0.95833333333333337</v>
      </c>
      <c r="H90" s="129">
        <v>0.29166666666666669</v>
      </c>
      <c r="I90" s="118">
        <v>480</v>
      </c>
      <c r="J90" s="119">
        <f t="shared" si="2"/>
        <v>8</v>
      </c>
      <c r="K90" s="121" t="s">
        <v>348</v>
      </c>
    </row>
    <row r="91" spans="1:11" ht="15.75" x14ac:dyDescent="0.25">
      <c r="A91" s="116">
        <v>44302</v>
      </c>
      <c r="B91" s="116" t="s">
        <v>135</v>
      </c>
      <c r="C91" s="116" t="s">
        <v>14</v>
      </c>
      <c r="D91" s="117" t="s">
        <v>17</v>
      </c>
      <c r="E91" s="117" t="s">
        <v>578</v>
      </c>
      <c r="F91" s="118">
        <v>1</v>
      </c>
      <c r="G91" s="129">
        <v>0.5</v>
      </c>
      <c r="H91" s="129">
        <v>0.52083333333333337</v>
      </c>
      <c r="I91" s="118">
        <v>30</v>
      </c>
      <c r="J91" s="119">
        <f t="shared" si="2"/>
        <v>0.5</v>
      </c>
      <c r="K91" s="121" t="s">
        <v>362</v>
      </c>
    </row>
    <row r="92" spans="1:11" ht="15.75" x14ac:dyDescent="0.25">
      <c r="A92" s="116">
        <v>44302</v>
      </c>
      <c r="B92" s="116" t="s">
        <v>135</v>
      </c>
      <c r="C92" s="116" t="s">
        <v>15</v>
      </c>
      <c r="D92" s="117" t="s">
        <v>17</v>
      </c>
      <c r="E92" s="117" t="s">
        <v>9</v>
      </c>
      <c r="F92" s="118">
        <v>1</v>
      </c>
      <c r="G92" s="129">
        <v>0.85416666666666663</v>
      </c>
      <c r="H92" s="129">
        <v>0.90625</v>
      </c>
      <c r="I92" s="118">
        <v>75</v>
      </c>
      <c r="J92" s="119">
        <f t="shared" si="2"/>
        <v>1.25</v>
      </c>
      <c r="K92" s="121" t="s">
        <v>363</v>
      </c>
    </row>
    <row r="93" spans="1:11" ht="15.75" hidden="1" x14ac:dyDescent="0.25">
      <c r="A93" s="116">
        <v>44302</v>
      </c>
      <c r="B93" s="116" t="s">
        <v>135</v>
      </c>
      <c r="C93" s="116" t="s">
        <v>16</v>
      </c>
      <c r="D93" s="117" t="s">
        <v>18</v>
      </c>
      <c r="E93" s="117" t="s">
        <v>8</v>
      </c>
      <c r="F93" s="118">
        <v>1</v>
      </c>
      <c r="G93" s="129">
        <v>0.53472222222222221</v>
      </c>
      <c r="H93" s="129">
        <v>0.54513888888888895</v>
      </c>
      <c r="I93" s="118">
        <v>15</v>
      </c>
      <c r="J93" s="119">
        <f t="shared" si="2"/>
        <v>0.25</v>
      </c>
      <c r="K93" s="121" t="s">
        <v>364</v>
      </c>
    </row>
    <row r="94" spans="1:11" ht="15.75" hidden="1" x14ac:dyDescent="0.25">
      <c r="A94" s="116">
        <v>44302</v>
      </c>
      <c r="B94" s="116" t="s">
        <v>135</v>
      </c>
      <c r="C94" s="116" t="s">
        <v>16</v>
      </c>
      <c r="D94" s="117" t="s">
        <v>18</v>
      </c>
      <c r="E94" s="117" t="s">
        <v>8</v>
      </c>
      <c r="F94" s="118">
        <v>1</v>
      </c>
      <c r="G94" s="129">
        <v>0.66666666666666663</v>
      </c>
      <c r="H94" s="129">
        <v>0.6875</v>
      </c>
      <c r="I94" s="118">
        <v>30</v>
      </c>
      <c r="J94" s="119">
        <f t="shared" si="2"/>
        <v>0.5</v>
      </c>
      <c r="K94" s="121" t="s">
        <v>365</v>
      </c>
    </row>
    <row r="95" spans="1:11" ht="15.75" hidden="1" x14ac:dyDescent="0.25">
      <c r="A95" s="116">
        <v>44302</v>
      </c>
      <c r="B95" s="116" t="s">
        <v>134</v>
      </c>
      <c r="C95" s="116" t="s">
        <v>14</v>
      </c>
      <c r="D95" s="117" t="s">
        <v>17</v>
      </c>
      <c r="E95" s="117" t="s">
        <v>10</v>
      </c>
      <c r="F95" s="118">
        <v>1</v>
      </c>
      <c r="G95" s="129">
        <v>0.29166666666666669</v>
      </c>
      <c r="H95" s="129">
        <v>0.625</v>
      </c>
      <c r="I95" s="118">
        <v>480</v>
      </c>
      <c r="J95" s="119">
        <f t="shared" si="2"/>
        <v>8</v>
      </c>
      <c r="K95" s="121" t="s">
        <v>366</v>
      </c>
    </row>
    <row r="96" spans="1:11" ht="15.75" hidden="1" x14ac:dyDescent="0.25">
      <c r="A96" s="116">
        <v>44302</v>
      </c>
      <c r="B96" s="116" t="s">
        <v>134</v>
      </c>
      <c r="C96" s="116" t="s">
        <v>15</v>
      </c>
      <c r="D96" s="117" t="s">
        <v>17</v>
      </c>
      <c r="E96" s="117" t="s">
        <v>10</v>
      </c>
      <c r="F96" s="118">
        <v>1</v>
      </c>
      <c r="G96" s="129">
        <v>0.625</v>
      </c>
      <c r="H96" s="129">
        <v>0.70833333333333337</v>
      </c>
      <c r="I96" s="118">
        <v>120</v>
      </c>
      <c r="J96" s="119">
        <f t="shared" si="2"/>
        <v>2</v>
      </c>
      <c r="K96" s="121" t="s">
        <v>366</v>
      </c>
    </row>
    <row r="97" spans="1:11" ht="15.75" x14ac:dyDescent="0.25">
      <c r="A97" s="116">
        <v>44302</v>
      </c>
      <c r="B97" s="116" t="s">
        <v>134</v>
      </c>
      <c r="C97" s="116" t="s">
        <v>16</v>
      </c>
      <c r="D97" s="117" t="s">
        <v>17</v>
      </c>
      <c r="E97" s="117" t="s">
        <v>9</v>
      </c>
      <c r="F97" s="118">
        <v>1</v>
      </c>
      <c r="G97" s="129">
        <v>8.6805555555555566E-2</v>
      </c>
      <c r="H97" s="129">
        <v>0.10416666666666667</v>
      </c>
      <c r="I97" s="118">
        <v>25</v>
      </c>
      <c r="J97" s="119">
        <f t="shared" si="2"/>
        <v>0.41666666666666669</v>
      </c>
      <c r="K97" s="121" t="s">
        <v>367</v>
      </c>
    </row>
    <row r="98" spans="1:11" ht="15.75" hidden="1" x14ac:dyDescent="0.25">
      <c r="A98" s="116">
        <v>44303</v>
      </c>
      <c r="B98" s="116" t="s">
        <v>134</v>
      </c>
      <c r="C98" s="116" t="s">
        <v>15</v>
      </c>
      <c r="D98" s="117" t="s">
        <v>11</v>
      </c>
      <c r="E98" s="117" t="s">
        <v>98</v>
      </c>
      <c r="F98" s="118">
        <v>1</v>
      </c>
      <c r="G98" s="129">
        <v>0.70833333333333337</v>
      </c>
      <c r="H98" s="129">
        <v>0.95833333333333337</v>
      </c>
      <c r="I98" s="118">
        <v>360</v>
      </c>
      <c r="J98" s="119">
        <f t="shared" si="2"/>
        <v>6</v>
      </c>
      <c r="K98" s="121" t="s">
        <v>203</v>
      </c>
    </row>
    <row r="99" spans="1:11" ht="15.75" hidden="1" x14ac:dyDescent="0.25">
      <c r="A99" s="116">
        <v>44303</v>
      </c>
      <c r="B99" s="116" t="s">
        <v>134</v>
      </c>
      <c r="C99" s="116" t="s">
        <v>16</v>
      </c>
      <c r="D99" s="117" t="s">
        <v>11</v>
      </c>
      <c r="E99" s="117" t="s">
        <v>98</v>
      </c>
      <c r="F99" s="118">
        <v>1</v>
      </c>
      <c r="G99" s="129">
        <v>0.95833333333333337</v>
      </c>
      <c r="H99" s="129">
        <v>0.29166666666666669</v>
      </c>
      <c r="I99" s="118">
        <v>480</v>
      </c>
      <c r="J99" s="119">
        <f t="shared" si="2"/>
        <v>8</v>
      </c>
      <c r="K99" s="121" t="s">
        <v>203</v>
      </c>
    </row>
    <row r="100" spans="1:11" ht="15.75" hidden="1" x14ac:dyDescent="0.25">
      <c r="A100" s="116">
        <v>44303</v>
      </c>
      <c r="B100" s="116" t="s">
        <v>135</v>
      </c>
      <c r="C100" s="116" t="s">
        <v>15</v>
      </c>
      <c r="D100" s="117" t="s">
        <v>17</v>
      </c>
      <c r="E100" s="117" t="s">
        <v>10</v>
      </c>
      <c r="F100" s="118">
        <v>1</v>
      </c>
      <c r="G100" s="129">
        <v>0.93402777777777779</v>
      </c>
      <c r="H100" s="129">
        <v>0.95833333333333337</v>
      </c>
      <c r="I100" s="118">
        <v>35</v>
      </c>
      <c r="J100" s="119">
        <f t="shared" si="2"/>
        <v>0.58333333333333337</v>
      </c>
      <c r="K100" s="121" t="s">
        <v>368</v>
      </c>
    </row>
    <row r="101" spans="1:11" ht="15.75" hidden="1" x14ac:dyDescent="0.25">
      <c r="A101" s="116">
        <v>44303</v>
      </c>
      <c r="B101" s="116" t="s">
        <v>135</v>
      </c>
      <c r="C101" s="116" t="s">
        <v>16</v>
      </c>
      <c r="D101" s="117" t="s">
        <v>17</v>
      </c>
      <c r="E101" s="117" t="s">
        <v>10</v>
      </c>
      <c r="F101" s="118">
        <v>1</v>
      </c>
      <c r="G101" s="129">
        <v>0.95833333333333337</v>
      </c>
      <c r="H101" s="129">
        <v>1</v>
      </c>
      <c r="I101" s="118">
        <v>60</v>
      </c>
      <c r="J101" s="119">
        <f t="shared" si="2"/>
        <v>1</v>
      </c>
      <c r="K101" s="121" t="s">
        <v>368</v>
      </c>
    </row>
    <row r="102" spans="1:11" ht="15.75" hidden="1" x14ac:dyDescent="0.25">
      <c r="A102" s="116">
        <v>44304</v>
      </c>
      <c r="B102" s="116" t="s">
        <v>135</v>
      </c>
      <c r="C102" s="116" t="s">
        <v>14</v>
      </c>
      <c r="D102" s="117" t="s">
        <v>17</v>
      </c>
      <c r="E102" s="117" t="s">
        <v>10</v>
      </c>
      <c r="F102" s="118">
        <v>1</v>
      </c>
      <c r="G102" s="129">
        <v>0.40972222222222227</v>
      </c>
      <c r="H102" s="129">
        <v>0.43055555555555558</v>
      </c>
      <c r="I102" s="118">
        <v>30</v>
      </c>
      <c r="J102" s="119">
        <f t="shared" si="2"/>
        <v>0.5</v>
      </c>
      <c r="K102" s="121" t="s">
        <v>392</v>
      </c>
    </row>
    <row r="103" spans="1:11" ht="15.75" hidden="1" x14ac:dyDescent="0.25">
      <c r="A103" s="116">
        <v>44304</v>
      </c>
      <c r="B103" s="116" t="s">
        <v>135</v>
      </c>
      <c r="C103" s="116" t="s">
        <v>14</v>
      </c>
      <c r="D103" s="117" t="s">
        <v>17</v>
      </c>
      <c r="E103" s="117" t="s">
        <v>10</v>
      </c>
      <c r="F103" s="118">
        <v>1</v>
      </c>
      <c r="G103" s="129">
        <v>0.5</v>
      </c>
      <c r="H103" s="129">
        <v>0.52083333333333337</v>
      </c>
      <c r="I103" s="118">
        <v>30</v>
      </c>
      <c r="J103" s="119">
        <f t="shared" si="2"/>
        <v>0.5</v>
      </c>
      <c r="K103" s="121" t="s">
        <v>392</v>
      </c>
    </row>
    <row r="104" spans="1:11" ht="15.75" hidden="1" x14ac:dyDescent="0.25">
      <c r="A104" s="116">
        <v>44304</v>
      </c>
      <c r="B104" s="116" t="s">
        <v>135</v>
      </c>
      <c r="C104" s="116" t="s">
        <v>14</v>
      </c>
      <c r="D104" s="117" t="s">
        <v>17</v>
      </c>
      <c r="E104" s="117" t="s">
        <v>10</v>
      </c>
      <c r="F104" s="118">
        <v>1</v>
      </c>
      <c r="G104" s="129">
        <v>0.56597222222222221</v>
      </c>
      <c r="H104" s="129">
        <v>0.58680555555555558</v>
      </c>
      <c r="I104" s="118">
        <v>30</v>
      </c>
      <c r="J104" s="119">
        <f t="shared" si="2"/>
        <v>0.5</v>
      </c>
      <c r="K104" s="121" t="s">
        <v>368</v>
      </c>
    </row>
    <row r="105" spans="1:11" ht="15.75" hidden="1" x14ac:dyDescent="0.25">
      <c r="A105" s="116">
        <v>44304</v>
      </c>
      <c r="B105" s="116" t="s">
        <v>135</v>
      </c>
      <c r="C105" s="116" t="s">
        <v>15</v>
      </c>
      <c r="D105" s="117" t="s">
        <v>17</v>
      </c>
      <c r="E105" s="117" t="s">
        <v>10</v>
      </c>
      <c r="F105" s="118">
        <v>1</v>
      </c>
      <c r="G105" s="129">
        <v>0.66666666666666663</v>
      </c>
      <c r="H105" s="129">
        <v>0.70138888888888884</v>
      </c>
      <c r="I105" s="118">
        <v>50</v>
      </c>
      <c r="J105" s="119">
        <f t="shared" si="2"/>
        <v>0.83333333333333337</v>
      </c>
      <c r="K105" s="121" t="s">
        <v>368</v>
      </c>
    </row>
    <row r="106" spans="1:11" ht="15.75" hidden="1" x14ac:dyDescent="0.25">
      <c r="A106" s="116">
        <v>44304</v>
      </c>
      <c r="B106" s="116" t="s">
        <v>134</v>
      </c>
      <c r="C106" s="116" t="s">
        <v>14</v>
      </c>
      <c r="D106" s="117" t="s">
        <v>11</v>
      </c>
      <c r="E106" s="117" t="s">
        <v>98</v>
      </c>
      <c r="F106" s="118">
        <v>1</v>
      </c>
      <c r="G106" s="129">
        <v>0.29166666666666669</v>
      </c>
      <c r="H106" s="129">
        <v>0.625</v>
      </c>
      <c r="I106" s="118">
        <v>480</v>
      </c>
      <c r="J106" s="119">
        <f t="shared" si="2"/>
        <v>8</v>
      </c>
      <c r="K106" s="121" t="s">
        <v>203</v>
      </c>
    </row>
    <row r="107" spans="1:11" ht="15.75" hidden="1" x14ac:dyDescent="0.25">
      <c r="A107" s="116">
        <v>44304</v>
      </c>
      <c r="B107" s="116" t="s">
        <v>134</v>
      </c>
      <c r="C107" s="116" t="s">
        <v>15</v>
      </c>
      <c r="D107" s="117" t="s">
        <v>11</v>
      </c>
      <c r="E107" s="117" t="s">
        <v>98</v>
      </c>
      <c r="F107" s="118">
        <v>1</v>
      </c>
      <c r="G107" s="129">
        <v>0.625</v>
      </c>
      <c r="H107" s="129">
        <v>0.95833333333333337</v>
      </c>
      <c r="I107" s="118">
        <v>480</v>
      </c>
      <c r="J107" s="119">
        <f t="shared" si="2"/>
        <v>8</v>
      </c>
      <c r="K107" s="121" t="s">
        <v>203</v>
      </c>
    </row>
    <row r="108" spans="1:11" ht="15.75" hidden="1" x14ac:dyDescent="0.25">
      <c r="A108" s="116">
        <v>44304</v>
      </c>
      <c r="B108" s="116" t="s">
        <v>134</v>
      </c>
      <c r="C108" s="116" t="s">
        <v>16</v>
      </c>
      <c r="D108" s="117" t="s">
        <v>11</v>
      </c>
      <c r="E108" s="117" t="s">
        <v>98</v>
      </c>
      <c r="F108" s="118">
        <v>1</v>
      </c>
      <c r="G108" s="129">
        <v>0.95833333333333337</v>
      </c>
      <c r="H108" s="129">
        <v>0.29166666666666669</v>
      </c>
      <c r="I108" s="118">
        <v>480</v>
      </c>
      <c r="J108" s="119">
        <f t="shared" si="2"/>
        <v>8</v>
      </c>
      <c r="K108" s="121" t="s">
        <v>203</v>
      </c>
    </row>
    <row r="109" spans="1:11" ht="15.75" x14ac:dyDescent="0.25">
      <c r="A109" s="116">
        <v>44305</v>
      </c>
      <c r="B109" s="116" t="s">
        <v>135</v>
      </c>
      <c r="C109" s="116" t="s">
        <v>14</v>
      </c>
      <c r="D109" s="117" t="s">
        <v>17</v>
      </c>
      <c r="E109" s="117" t="s">
        <v>9</v>
      </c>
      <c r="F109" s="118">
        <v>1</v>
      </c>
      <c r="G109" s="129">
        <v>0.41666666666666669</v>
      </c>
      <c r="H109" s="129">
        <v>0.45833333333333331</v>
      </c>
      <c r="I109" s="118">
        <v>60</v>
      </c>
      <c r="J109" s="119">
        <f t="shared" si="2"/>
        <v>1</v>
      </c>
      <c r="K109" s="121" t="s">
        <v>404</v>
      </c>
    </row>
    <row r="110" spans="1:11" ht="15.75" hidden="1" x14ac:dyDescent="0.25">
      <c r="A110" s="116">
        <v>44305</v>
      </c>
      <c r="B110" s="116" t="s">
        <v>135</v>
      </c>
      <c r="C110" s="116" t="s">
        <v>14</v>
      </c>
      <c r="D110" s="117" t="s">
        <v>17</v>
      </c>
      <c r="E110" s="117" t="s">
        <v>10</v>
      </c>
      <c r="F110" s="118">
        <v>1</v>
      </c>
      <c r="G110" s="129">
        <v>0.45833333333333331</v>
      </c>
      <c r="H110" s="129">
        <v>0.5</v>
      </c>
      <c r="I110" s="118">
        <v>60</v>
      </c>
      <c r="J110" s="119">
        <f t="shared" si="2"/>
        <v>1</v>
      </c>
      <c r="K110" s="120" t="s">
        <v>405</v>
      </c>
    </row>
    <row r="111" spans="1:11" ht="15.75" hidden="1" x14ac:dyDescent="0.25">
      <c r="A111" s="116">
        <v>44305</v>
      </c>
      <c r="B111" s="116" t="s">
        <v>135</v>
      </c>
      <c r="C111" s="116" t="s">
        <v>16</v>
      </c>
      <c r="D111" s="117" t="s">
        <v>18</v>
      </c>
      <c r="E111" s="117" t="s">
        <v>8</v>
      </c>
      <c r="F111" s="118">
        <v>1</v>
      </c>
      <c r="G111" s="129">
        <v>0.45833333333333331</v>
      </c>
      <c r="H111" s="129">
        <v>0.49305555555555558</v>
      </c>
      <c r="I111" s="118">
        <v>50</v>
      </c>
      <c r="J111" s="119">
        <f t="shared" si="2"/>
        <v>0.83333333333333337</v>
      </c>
      <c r="K111" s="121" t="s">
        <v>406</v>
      </c>
    </row>
    <row r="112" spans="1:11" ht="15.75" hidden="1" x14ac:dyDescent="0.25">
      <c r="A112" s="116">
        <v>44305</v>
      </c>
      <c r="B112" s="116" t="s">
        <v>135</v>
      </c>
      <c r="C112" s="116" t="s">
        <v>16</v>
      </c>
      <c r="D112" s="117" t="s">
        <v>18</v>
      </c>
      <c r="E112" s="117" t="s">
        <v>8</v>
      </c>
      <c r="F112" s="118">
        <v>1</v>
      </c>
      <c r="G112" s="129">
        <v>0.22916666666666666</v>
      </c>
      <c r="H112" s="129">
        <v>0.2638888888888889</v>
      </c>
      <c r="I112" s="118">
        <v>50</v>
      </c>
      <c r="J112" s="119">
        <f t="shared" si="2"/>
        <v>0.83333333333333337</v>
      </c>
      <c r="K112" s="120" t="s">
        <v>407</v>
      </c>
    </row>
    <row r="113" spans="1:11" ht="15.75" x14ac:dyDescent="0.25">
      <c r="A113" s="116">
        <v>44305</v>
      </c>
      <c r="B113" s="116" t="s">
        <v>135</v>
      </c>
      <c r="C113" s="116" t="s">
        <v>16</v>
      </c>
      <c r="D113" s="117" t="s">
        <v>17</v>
      </c>
      <c r="E113" s="117" t="s">
        <v>9</v>
      </c>
      <c r="F113" s="118">
        <v>1</v>
      </c>
      <c r="G113" s="129">
        <v>0.15277777777777776</v>
      </c>
      <c r="H113" s="129">
        <v>0.1875</v>
      </c>
      <c r="I113" s="118">
        <v>50</v>
      </c>
      <c r="J113" s="119">
        <f t="shared" si="2"/>
        <v>0.83333333333333337</v>
      </c>
      <c r="K113" s="120" t="s">
        <v>408</v>
      </c>
    </row>
    <row r="114" spans="1:11" ht="15.75" hidden="1" x14ac:dyDescent="0.25">
      <c r="A114" s="116">
        <v>44305</v>
      </c>
      <c r="B114" s="116" t="s">
        <v>134</v>
      </c>
      <c r="C114" s="116" t="s">
        <v>14</v>
      </c>
      <c r="D114" s="117" t="s">
        <v>11</v>
      </c>
      <c r="E114" s="117" t="s">
        <v>98</v>
      </c>
      <c r="F114" s="118">
        <v>1</v>
      </c>
      <c r="G114" s="129">
        <v>0.29166666666666669</v>
      </c>
      <c r="H114" s="129">
        <v>0.625</v>
      </c>
      <c r="I114" s="118">
        <v>480</v>
      </c>
      <c r="J114" s="119">
        <f t="shared" si="2"/>
        <v>8</v>
      </c>
      <c r="K114" s="121" t="s">
        <v>203</v>
      </c>
    </row>
    <row r="115" spans="1:11" ht="15.75" hidden="1" x14ac:dyDescent="0.25">
      <c r="A115" s="116">
        <v>44305</v>
      </c>
      <c r="B115" s="116" t="s">
        <v>134</v>
      </c>
      <c r="C115" s="116" t="s">
        <v>15</v>
      </c>
      <c r="D115" s="117" t="s">
        <v>11</v>
      </c>
      <c r="E115" s="117" t="s">
        <v>98</v>
      </c>
      <c r="F115" s="118">
        <v>1</v>
      </c>
      <c r="G115" s="129">
        <v>0.625</v>
      </c>
      <c r="H115" s="129">
        <v>0.95833333333333337</v>
      </c>
      <c r="I115" s="118">
        <v>480</v>
      </c>
      <c r="J115" s="119">
        <f t="shared" si="2"/>
        <v>8</v>
      </c>
      <c r="K115" s="121" t="s">
        <v>203</v>
      </c>
    </row>
    <row r="116" spans="1:11" ht="15.75" hidden="1" x14ac:dyDescent="0.25">
      <c r="A116" s="116">
        <v>44305</v>
      </c>
      <c r="B116" s="116" t="s">
        <v>134</v>
      </c>
      <c r="C116" s="116" t="s">
        <v>16</v>
      </c>
      <c r="D116" s="117" t="s">
        <v>11</v>
      </c>
      <c r="E116" s="117" t="s">
        <v>98</v>
      </c>
      <c r="F116" s="118">
        <v>1</v>
      </c>
      <c r="G116" s="129">
        <v>0.95833333333333337</v>
      </c>
      <c r="H116" s="129">
        <v>0.29166666666666669</v>
      </c>
      <c r="I116" s="118">
        <v>480</v>
      </c>
      <c r="J116" s="119">
        <f t="shared" si="2"/>
        <v>8</v>
      </c>
      <c r="K116" s="121" t="s">
        <v>203</v>
      </c>
    </row>
    <row r="117" spans="1:11" ht="15.75" hidden="1" x14ac:dyDescent="0.25">
      <c r="A117" s="116">
        <v>44306</v>
      </c>
      <c r="B117" s="116" t="s">
        <v>135</v>
      </c>
      <c r="C117" s="116" t="s">
        <v>14</v>
      </c>
      <c r="D117" s="117" t="s">
        <v>18</v>
      </c>
      <c r="E117" s="117" t="s">
        <v>8</v>
      </c>
      <c r="F117" s="118">
        <v>1</v>
      </c>
      <c r="G117" s="129">
        <v>0.29166666666666669</v>
      </c>
      <c r="H117" s="129">
        <v>0.3125</v>
      </c>
      <c r="I117" s="118">
        <v>30</v>
      </c>
      <c r="J117" s="119">
        <f t="shared" si="2"/>
        <v>0.5</v>
      </c>
      <c r="K117" s="121" t="s">
        <v>252</v>
      </c>
    </row>
    <row r="118" spans="1:11" ht="15.75" hidden="1" x14ac:dyDescent="0.25">
      <c r="A118" s="116">
        <v>44306</v>
      </c>
      <c r="B118" s="116" t="s">
        <v>135</v>
      </c>
      <c r="C118" s="116" t="s">
        <v>15</v>
      </c>
      <c r="D118" s="117" t="s">
        <v>18</v>
      </c>
      <c r="E118" s="117" t="s">
        <v>8</v>
      </c>
      <c r="F118" s="118">
        <v>1</v>
      </c>
      <c r="G118" s="129">
        <v>0.77430555555555547</v>
      </c>
      <c r="H118" s="129">
        <v>0.79166666666666663</v>
      </c>
      <c r="I118" s="118">
        <v>25</v>
      </c>
      <c r="J118" s="119">
        <f t="shared" si="2"/>
        <v>0.41666666666666669</v>
      </c>
      <c r="K118" s="121" t="s">
        <v>409</v>
      </c>
    </row>
    <row r="119" spans="1:11" ht="15.75" hidden="1" x14ac:dyDescent="0.25">
      <c r="A119" s="116">
        <v>44306</v>
      </c>
      <c r="B119" s="116" t="s">
        <v>135</v>
      </c>
      <c r="C119" s="116" t="s">
        <v>15</v>
      </c>
      <c r="D119" s="117" t="s">
        <v>18</v>
      </c>
      <c r="E119" s="117" t="s">
        <v>8</v>
      </c>
      <c r="F119" s="118">
        <v>1</v>
      </c>
      <c r="G119" s="129">
        <v>0.85416666666666663</v>
      </c>
      <c r="H119" s="129">
        <v>0.87152777777777779</v>
      </c>
      <c r="I119" s="118">
        <v>25</v>
      </c>
      <c r="J119" s="119">
        <f t="shared" si="2"/>
        <v>0.41666666666666669</v>
      </c>
      <c r="K119" s="121" t="s">
        <v>314</v>
      </c>
    </row>
    <row r="120" spans="1:11" ht="15.75" hidden="1" x14ac:dyDescent="0.25">
      <c r="A120" s="116">
        <v>44306</v>
      </c>
      <c r="B120" s="116" t="s">
        <v>135</v>
      </c>
      <c r="C120" s="116" t="s">
        <v>15</v>
      </c>
      <c r="D120" s="117" t="s">
        <v>18</v>
      </c>
      <c r="E120" s="117" t="s">
        <v>8</v>
      </c>
      <c r="F120" s="118">
        <v>1</v>
      </c>
      <c r="G120" s="129">
        <v>0.89930555555555547</v>
      </c>
      <c r="H120" s="129">
        <v>0.91666666666666663</v>
      </c>
      <c r="I120" s="118">
        <v>25</v>
      </c>
      <c r="J120" s="119">
        <f t="shared" si="2"/>
        <v>0.41666666666666669</v>
      </c>
      <c r="K120" s="121" t="s">
        <v>314</v>
      </c>
    </row>
    <row r="121" spans="1:11" ht="15.75" hidden="1" x14ac:dyDescent="0.25">
      <c r="A121" s="116">
        <v>44306</v>
      </c>
      <c r="B121" s="116" t="s">
        <v>134</v>
      </c>
      <c r="C121" s="116" t="s">
        <v>14</v>
      </c>
      <c r="D121" s="117" t="s">
        <v>11</v>
      </c>
      <c r="E121" s="117" t="s">
        <v>98</v>
      </c>
      <c r="F121" s="118">
        <v>1</v>
      </c>
      <c r="G121" s="129">
        <v>0.29166666666666669</v>
      </c>
      <c r="H121" s="129">
        <v>0.625</v>
      </c>
      <c r="I121" s="118">
        <v>480</v>
      </c>
      <c r="J121" s="119">
        <f t="shared" si="2"/>
        <v>8</v>
      </c>
      <c r="K121" s="121" t="s">
        <v>203</v>
      </c>
    </row>
    <row r="122" spans="1:11" ht="15.75" hidden="1" x14ac:dyDescent="0.25">
      <c r="A122" s="116">
        <v>44306</v>
      </c>
      <c r="B122" s="116" t="s">
        <v>134</v>
      </c>
      <c r="C122" s="116" t="s">
        <v>15</v>
      </c>
      <c r="D122" s="117" t="s">
        <v>11</v>
      </c>
      <c r="E122" s="117" t="s">
        <v>98</v>
      </c>
      <c r="F122" s="118">
        <v>1</v>
      </c>
      <c r="G122" s="129">
        <v>0.625</v>
      </c>
      <c r="H122" s="129">
        <v>0.95833333333333337</v>
      </c>
      <c r="I122" s="118">
        <v>480</v>
      </c>
      <c r="J122" s="119">
        <f t="shared" si="2"/>
        <v>8</v>
      </c>
      <c r="K122" s="121" t="s">
        <v>203</v>
      </c>
    </row>
    <row r="123" spans="1:11" ht="15.75" hidden="1" x14ac:dyDescent="0.25">
      <c r="A123" s="116">
        <v>44306</v>
      </c>
      <c r="B123" s="116" t="s">
        <v>134</v>
      </c>
      <c r="C123" s="116" t="s">
        <v>16</v>
      </c>
      <c r="D123" s="117" t="s">
        <v>11</v>
      </c>
      <c r="E123" s="117" t="s">
        <v>98</v>
      </c>
      <c r="F123" s="118">
        <v>1</v>
      </c>
      <c r="G123" s="129">
        <v>0.95833333333333337</v>
      </c>
      <c r="H123" s="129">
        <v>0.29166666666666669</v>
      </c>
      <c r="I123" s="118">
        <v>480</v>
      </c>
      <c r="J123" s="119">
        <f t="shared" si="2"/>
        <v>8</v>
      </c>
      <c r="K123" s="121" t="s">
        <v>203</v>
      </c>
    </row>
    <row r="124" spans="1:11" ht="15.75" hidden="1" x14ac:dyDescent="0.25">
      <c r="A124" s="116">
        <v>44307</v>
      </c>
      <c r="B124" s="116" t="s">
        <v>135</v>
      </c>
      <c r="C124" s="116" t="s">
        <v>15</v>
      </c>
      <c r="D124" s="117" t="s">
        <v>18</v>
      </c>
      <c r="E124" s="117" t="s">
        <v>8</v>
      </c>
      <c r="F124" s="118">
        <v>1</v>
      </c>
      <c r="G124" s="129">
        <v>0.8125</v>
      </c>
      <c r="H124" s="129">
        <v>0.84722222222222221</v>
      </c>
      <c r="I124" s="118">
        <v>50</v>
      </c>
      <c r="J124" s="119">
        <f t="shared" si="2"/>
        <v>0.83333333333333337</v>
      </c>
      <c r="K124" s="121" t="s">
        <v>432</v>
      </c>
    </row>
    <row r="125" spans="1:11" ht="15.75" hidden="1" x14ac:dyDescent="0.25">
      <c r="A125" s="116">
        <v>44307</v>
      </c>
      <c r="B125" s="116" t="s">
        <v>134</v>
      </c>
      <c r="C125" s="116" t="s">
        <v>14</v>
      </c>
      <c r="D125" s="117" t="s">
        <v>11</v>
      </c>
      <c r="E125" s="117" t="s">
        <v>98</v>
      </c>
      <c r="F125" s="118">
        <v>1</v>
      </c>
      <c r="G125" s="129">
        <v>0.29166666666666669</v>
      </c>
      <c r="H125" s="129">
        <v>0.625</v>
      </c>
      <c r="I125" s="118">
        <v>480</v>
      </c>
      <c r="J125" s="119">
        <f t="shared" si="2"/>
        <v>8</v>
      </c>
      <c r="K125" s="121" t="s">
        <v>203</v>
      </c>
    </row>
    <row r="126" spans="1:11" ht="15.75" hidden="1" x14ac:dyDescent="0.25">
      <c r="A126" s="116">
        <v>44307</v>
      </c>
      <c r="B126" s="116" t="s">
        <v>134</v>
      </c>
      <c r="C126" s="116" t="s">
        <v>15</v>
      </c>
      <c r="D126" s="117" t="s">
        <v>11</v>
      </c>
      <c r="E126" s="117" t="s">
        <v>98</v>
      </c>
      <c r="F126" s="118">
        <v>1</v>
      </c>
      <c r="G126" s="129">
        <v>0.625</v>
      </c>
      <c r="H126" s="129">
        <v>0.95833333333333337</v>
      </c>
      <c r="I126" s="118">
        <v>480</v>
      </c>
      <c r="J126" s="119">
        <f t="shared" si="2"/>
        <v>8</v>
      </c>
      <c r="K126" s="121" t="s">
        <v>203</v>
      </c>
    </row>
    <row r="127" spans="1:11" ht="15.75" hidden="1" x14ac:dyDescent="0.25">
      <c r="A127" s="116">
        <v>44307</v>
      </c>
      <c r="B127" s="116" t="s">
        <v>134</v>
      </c>
      <c r="C127" s="116" t="s">
        <v>16</v>
      </c>
      <c r="D127" s="117" t="s">
        <v>11</v>
      </c>
      <c r="E127" s="117" t="s">
        <v>98</v>
      </c>
      <c r="F127" s="118">
        <v>1</v>
      </c>
      <c r="G127" s="129">
        <v>0.45833333333333331</v>
      </c>
      <c r="H127" s="129">
        <v>0.29166666666666669</v>
      </c>
      <c r="I127" s="118">
        <v>480</v>
      </c>
      <c r="J127" s="119">
        <f t="shared" si="2"/>
        <v>8</v>
      </c>
      <c r="K127" s="121" t="s">
        <v>203</v>
      </c>
    </row>
    <row r="128" spans="1:11" ht="15.75" hidden="1" x14ac:dyDescent="0.25">
      <c r="A128" s="116">
        <v>44308</v>
      </c>
      <c r="B128" s="116" t="s">
        <v>134</v>
      </c>
      <c r="C128" s="116" t="s">
        <v>14</v>
      </c>
      <c r="D128" s="117" t="s">
        <v>11</v>
      </c>
      <c r="E128" s="117" t="s">
        <v>98</v>
      </c>
      <c r="F128" s="118">
        <v>1</v>
      </c>
      <c r="G128" s="129">
        <v>0.29166666666666669</v>
      </c>
      <c r="H128" s="129">
        <v>0.625</v>
      </c>
      <c r="I128" s="118">
        <v>480</v>
      </c>
      <c r="J128" s="119">
        <f t="shared" si="2"/>
        <v>8</v>
      </c>
      <c r="K128" s="121" t="s">
        <v>203</v>
      </c>
    </row>
    <row r="129" spans="1:11" ht="15.75" hidden="1" x14ac:dyDescent="0.25">
      <c r="A129" s="116">
        <v>44308</v>
      </c>
      <c r="B129" s="116" t="s">
        <v>134</v>
      </c>
      <c r="C129" s="116" t="s">
        <v>15</v>
      </c>
      <c r="D129" s="117" t="s">
        <v>11</v>
      </c>
      <c r="E129" s="117" t="s">
        <v>98</v>
      </c>
      <c r="F129" s="118">
        <v>1</v>
      </c>
      <c r="G129" s="129">
        <v>0.625</v>
      </c>
      <c r="H129" s="129">
        <v>0.95833333333333337</v>
      </c>
      <c r="I129" s="118">
        <v>480</v>
      </c>
      <c r="J129" s="119">
        <f t="shared" si="2"/>
        <v>8</v>
      </c>
      <c r="K129" s="121" t="s">
        <v>203</v>
      </c>
    </row>
    <row r="130" spans="1:11" ht="15.75" hidden="1" x14ac:dyDescent="0.25">
      <c r="A130" s="116">
        <v>44308</v>
      </c>
      <c r="B130" s="116" t="s">
        <v>134</v>
      </c>
      <c r="C130" s="116" t="s">
        <v>16</v>
      </c>
      <c r="D130" s="117" t="s">
        <v>11</v>
      </c>
      <c r="E130" s="117" t="s">
        <v>98</v>
      </c>
      <c r="F130" s="118">
        <v>1</v>
      </c>
      <c r="G130" s="129">
        <v>0.95833333333333337</v>
      </c>
      <c r="H130" s="129">
        <v>0.29166666666666669</v>
      </c>
      <c r="I130" s="118">
        <v>480</v>
      </c>
      <c r="J130" s="119">
        <f t="shared" si="2"/>
        <v>8</v>
      </c>
      <c r="K130" s="121" t="s">
        <v>203</v>
      </c>
    </row>
    <row r="131" spans="1:11" ht="15.75" hidden="1" x14ac:dyDescent="0.25">
      <c r="A131" s="116">
        <v>44308</v>
      </c>
      <c r="B131" s="116" t="s">
        <v>135</v>
      </c>
      <c r="C131" s="116" t="s">
        <v>14</v>
      </c>
      <c r="D131" s="117" t="s">
        <v>18</v>
      </c>
      <c r="E131" s="117" t="s">
        <v>8</v>
      </c>
      <c r="F131" s="118">
        <v>1</v>
      </c>
      <c r="G131" s="129">
        <v>0.4861111111111111</v>
      </c>
      <c r="H131" s="129">
        <v>0.50694444444444442</v>
      </c>
      <c r="I131" s="118">
        <v>30</v>
      </c>
      <c r="J131" s="119">
        <f t="shared" ref="J131:J194" si="3">I131/60</f>
        <v>0.5</v>
      </c>
      <c r="K131" s="121" t="s">
        <v>445</v>
      </c>
    </row>
    <row r="132" spans="1:11" ht="15.75" hidden="1" x14ac:dyDescent="0.25">
      <c r="A132" s="116">
        <v>44308</v>
      </c>
      <c r="B132" s="116" t="s">
        <v>135</v>
      </c>
      <c r="C132" s="116" t="s">
        <v>15</v>
      </c>
      <c r="D132" s="117" t="s">
        <v>17</v>
      </c>
      <c r="E132" s="117" t="s">
        <v>25</v>
      </c>
      <c r="F132" s="118">
        <v>1</v>
      </c>
      <c r="G132" s="129">
        <v>0.64583333333333337</v>
      </c>
      <c r="H132" s="129">
        <v>0.72916666666666663</v>
      </c>
      <c r="I132" s="118">
        <v>120</v>
      </c>
      <c r="J132" s="119">
        <f t="shared" si="3"/>
        <v>2</v>
      </c>
      <c r="K132" s="121" t="s">
        <v>446</v>
      </c>
    </row>
    <row r="133" spans="1:11" ht="15.75" hidden="1" x14ac:dyDescent="0.25">
      <c r="A133" s="116">
        <v>44308</v>
      </c>
      <c r="B133" s="116" t="s">
        <v>135</v>
      </c>
      <c r="C133" s="116" t="s">
        <v>16</v>
      </c>
      <c r="D133" s="117" t="s">
        <v>18</v>
      </c>
      <c r="E133" s="117" t="s">
        <v>8</v>
      </c>
      <c r="F133" s="118">
        <v>1</v>
      </c>
      <c r="G133" s="129">
        <v>0.98263888888888884</v>
      </c>
      <c r="H133" s="129">
        <v>3.472222222222222E-3</v>
      </c>
      <c r="I133" s="118">
        <v>30</v>
      </c>
      <c r="J133" s="119">
        <f t="shared" si="3"/>
        <v>0.5</v>
      </c>
      <c r="K133" s="121" t="s">
        <v>447</v>
      </c>
    </row>
    <row r="134" spans="1:11" ht="15.75" hidden="1" x14ac:dyDescent="0.25">
      <c r="A134" s="116">
        <v>44308</v>
      </c>
      <c r="B134" s="116" t="s">
        <v>135</v>
      </c>
      <c r="C134" s="116" t="s">
        <v>16</v>
      </c>
      <c r="D134" s="117" t="s">
        <v>18</v>
      </c>
      <c r="E134" s="117" t="s">
        <v>8</v>
      </c>
      <c r="F134" s="118">
        <v>1</v>
      </c>
      <c r="G134" s="129">
        <v>0.1875</v>
      </c>
      <c r="H134" s="129">
        <v>0.20486111111111113</v>
      </c>
      <c r="I134" s="118">
        <v>25</v>
      </c>
      <c r="J134" s="119">
        <f t="shared" si="3"/>
        <v>0.41666666666666669</v>
      </c>
      <c r="K134" s="121" t="s">
        <v>445</v>
      </c>
    </row>
    <row r="135" spans="1:11" ht="15.75" hidden="1" x14ac:dyDescent="0.25">
      <c r="A135" s="116">
        <v>44309</v>
      </c>
      <c r="B135" s="116" t="s">
        <v>134</v>
      </c>
      <c r="C135" s="116" t="s">
        <v>14</v>
      </c>
      <c r="D135" s="117" t="s">
        <v>11</v>
      </c>
      <c r="E135" s="117" t="s">
        <v>98</v>
      </c>
      <c r="F135" s="118">
        <v>1</v>
      </c>
      <c r="G135" s="129">
        <v>0.29166666666666669</v>
      </c>
      <c r="H135" s="129">
        <v>0.625</v>
      </c>
      <c r="I135" s="118">
        <v>480</v>
      </c>
      <c r="J135" s="119">
        <f t="shared" si="3"/>
        <v>8</v>
      </c>
      <c r="K135" s="121" t="s">
        <v>203</v>
      </c>
    </row>
    <row r="136" spans="1:11" ht="15.75" hidden="1" x14ac:dyDescent="0.25">
      <c r="A136" s="116">
        <v>44309</v>
      </c>
      <c r="B136" s="116" t="s">
        <v>134</v>
      </c>
      <c r="C136" s="116" t="s">
        <v>15</v>
      </c>
      <c r="D136" s="117" t="s">
        <v>11</v>
      </c>
      <c r="E136" s="117" t="s">
        <v>98</v>
      </c>
      <c r="F136" s="118">
        <v>1</v>
      </c>
      <c r="G136" s="129">
        <v>0.625</v>
      </c>
      <c r="H136" s="129">
        <v>0.95833333333333337</v>
      </c>
      <c r="I136" s="118">
        <v>480</v>
      </c>
      <c r="J136" s="119">
        <f t="shared" si="3"/>
        <v>8</v>
      </c>
      <c r="K136" s="121" t="s">
        <v>203</v>
      </c>
    </row>
    <row r="137" spans="1:11" ht="15.75" hidden="1" x14ac:dyDescent="0.25">
      <c r="A137" s="116">
        <v>44309</v>
      </c>
      <c r="B137" s="116" t="s">
        <v>134</v>
      </c>
      <c r="C137" s="116" t="s">
        <v>16</v>
      </c>
      <c r="D137" s="117" t="s">
        <v>11</v>
      </c>
      <c r="E137" s="117" t="s">
        <v>98</v>
      </c>
      <c r="F137" s="118">
        <v>1</v>
      </c>
      <c r="G137" s="129">
        <v>0.95833333333333337</v>
      </c>
      <c r="H137" s="129">
        <v>0.14583333333333334</v>
      </c>
      <c r="I137" s="118">
        <v>270</v>
      </c>
      <c r="J137" s="119">
        <f t="shared" si="3"/>
        <v>4.5</v>
      </c>
      <c r="K137" s="121" t="s">
        <v>460</v>
      </c>
    </row>
    <row r="138" spans="1:11" ht="15.75" x14ac:dyDescent="0.25">
      <c r="A138" s="116">
        <v>44309</v>
      </c>
      <c r="B138" s="116" t="s">
        <v>135</v>
      </c>
      <c r="C138" s="116" t="s">
        <v>14</v>
      </c>
      <c r="D138" s="117" t="s">
        <v>17</v>
      </c>
      <c r="E138" s="117" t="s">
        <v>9</v>
      </c>
      <c r="F138" s="118">
        <v>1</v>
      </c>
      <c r="G138" s="129">
        <v>0.42708333333333331</v>
      </c>
      <c r="H138" s="129">
        <v>0.45833333333333331</v>
      </c>
      <c r="I138" s="118">
        <v>45</v>
      </c>
      <c r="J138" s="119">
        <f t="shared" si="3"/>
        <v>0.75</v>
      </c>
      <c r="K138" s="121" t="s">
        <v>461</v>
      </c>
    </row>
    <row r="139" spans="1:11" ht="15.75" x14ac:dyDescent="0.25">
      <c r="A139" s="116">
        <v>44310</v>
      </c>
      <c r="B139" s="116" t="s">
        <v>134</v>
      </c>
      <c r="C139" s="116" t="s">
        <v>14</v>
      </c>
      <c r="D139" s="117" t="s">
        <v>17</v>
      </c>
      <c r="E139" s="117" t="s">
        <v>9</v>
      </c>
      <c r="F139" s="118">
        <v>1</v>
      </c>
      <c r="G139" s="129">
        <v>0.45833333333333331</v>
      </c>
      <c r="H139" s="129">
        <v>0.48958333333333331</v>
      </c>
      <c r="I139" s="118">
        <v>45</v>
      </c>
      <c r="J139" s="119">
        <f t="shared" si="3"/>
        <v>0.75</v>
      </c>
      <c r="K139" s="121" t="s">
        <v>462</v>
      </c>
    </row>
    <row r="140" spans="1:11" ht="15.75" hidden="1" x14ac:dyDescent="0.25">
      <c r="A140" s="116">
        <v>44310</v>
      </c>
      <c r="B140" s="116" t="s">
        <v>134</v>
      </c>
      <c r="C140" s="116" t="s">
        <v>14</v>
      </c>
      <c r="D140" s="117" t="s">
        <v>17</v>
      </c>
      <c r="E140" s="117" t="s">
        <v>10</v>
      </c>
      <c r="F140" s="118">
        <v>1</v>
      </c>
      <c r="G140" s="129">
        <v>0.54166666666666663</v>
      </c>
      <c r="H140" s="129">
        <v>0.5625</v>
      </c>
      <c r="I140" s="118">
        <v>30</v>
      </c>
      <c r="J140" s="119">
        <f t="shared" si="3"/>
        <v>0.5</v>
      </c>
      <c r="K140" s="121" t="s">
        <v>463</v>
      </c>
    </row>
    <row r="141" spans="1:11" ht="15.75" hidden="1" x14ac:dyDescent="0.25">
      <c r="A141" s="116">
        <v>44311</v>
      </c>
      <c r="B141" s="116" t="s">
        <v>134</v>
      </c>
      <c r="C141" s="116" t="s">
        <v>14</v>
      </c>
      <c r="D141" s="117" t="s">
        <v>18</v>
      </c>
      <c r="E141" s="117" t="s">
        <v>100</v>
      </c>
      <c r="F141" s="118">
        <v>1</v>
      </c>
      <c r="G141" s="129">
        <v>0.4236111111111111</v>
      </c>
      <c r="H141" s="129">
        <v>0.4375</v>
      </c>
      <c r="I141" s="118">
        <v>20</v>
      </c>
      <c r="J141" s="119">
        <f t="shared" si="3"/>
        <v>0.33333333333333331</v>
      </c>
      <c r="K141" s="121" t="s">
        <v>497</v>
      </c>
    </row>
    <row r="142" spans="1:11" ht="15.75" hidden="1" x14ac:dyDescent="0.25">
      <c r="A142" s="116">
        <v>44311</v>
      </c>
      <c r="B142" s="116" t="s">
        <v>134</v>
      </c>
      <c r="C142" s="116" t="s">
        <v>14</v>
      </c>
      <c r="D142" s="117" t="s">
        <v>18</v>
      </c>
      <c r="E142" s="117" t="s">
        <v>8</v>
      </c>
      <c r="F142" s="118">
        <v>1</v>
      </c>
      <c r="G142" s="129">
        <v>0.54861111111111105</v>
      </c>
      <c r="H142" s="129">
        <v>0.59027777777777779</v>
      </c>
      <c r="I142" s="118">
        <v>60</v>
      </c>
      <c r="J142" s="119">
        <f t="shared" si="3"/>
        <v>1</v>
      </c>
      <c r="K142" s="121" t="s">
        <v>252</v>
      </c>
    </row>
    <row r="143" spans="1:11" ht="15.75" x14ac:dyDescent="0.25">
      <c r="A143" s="116">
        <v>44311</v>
      </c>
      <c r="B143" s="116" t="s">
        <v>135</v>
      </c>
      <c r="C143" s="116" t="s">
        <v>14</v>
      </c>
      <c r="D143" s="117" t="s">
        <v>17</v>
      </c>
      <c r="E143" s="117" t="s">
        <v>578</v>
      </c>
      <c r="F143" s="118">
        <v>1</v>
      </c>
      <c r="G143" s="129">
        <v>0.3263888888888889</v>
      </c>
      <c r="H143" s="129">
        <v>0.35416666666666669</v>
      </c>
      <c r="I143" s="118">
        <v>40</v>
      </c>
      <c r="J143" s="119">
        <f t="shared" si="3"/>
        <v>0.66666666666666663</v>
      </c>
      <c r="K143" s="121" t="s">
        <v>498</v>
      </c>
    </row>
    <row r="144" spans="1:11" ht="15.75" x14ac:dyDescent="0.25">
      <c r="A144" s="116">
        <v>44311</v>
      </c>
      <c r="B144" s="116" t="s">
        <v>135</v>
      </c>
      <c r="C144" s="116" t="s">
        <v>15</v>
      </c>
      <c r="D144" s="117" t="s">
        <v>17</v>
      </c>
      <c r="E144" s="117" t="s">
        <v>578</v>
      </c>
      <c r="F144" s="118">
        <v>1</v>
      </c>
      <c r="G144" s="129">
        <v>0.27777777777777779</v>
      </c>
      <c r="H144" s="129">
        <v>0.3888888888888889</v>
      </c>
      <c r="I144" s="118">
        <v>160</v>
      </c>
      <c r="J144" s="119">
        <f t="shared" si="3"/>
        <v>2.6666666666666665</v>
      </c>
      <c r="K144" s="121" t="s">
        <v>498</v>
      </c>
    </row>
    <row r="145" spans="1:11" ht="15.75" x14ac:dyDescent="0.25">
      <c r="A145" s="116">
        <v>44312</v>
      </c>
      <c r="B145" s="116" t="s">
        <v>135</v>
      </c>
      <c r="C145" s="116" t="s">
        <v>14</v>
      </c>
      <c r="D145" s="117" t="s">
        <v>17</v>
      </c>
      <c r="E145" s="117" t="s">
        <v>578</v>
      </c>
      <c r="F145" s="118">
        <v>1</v>
      </c>
      <c r="G145" s="129">
        <v>0.39930555555555558</v>
      </c>
      <c r="H145" s="129">
        <v>0.625</v>
      </c>
      <c r="I145" s="118">
        <v>325</v>
      </c>
      <c r="J145" s="119">
        <f t="shared" si="3"/>
        <v>5.416666666666667</v>
      </c>
      <c r="K145" s="121" t="s">
        <v>517</v>
      </c>
    </row>
    <row r="146" spans="1:11" ht="15.75" x14ac:dyDescent="0.25">
      <c r="A146" s="116">
        <v>44312</v>
      </c>
      <c r="B146" s="116" t="s">
        <v>135</v>
      </c>
      <c r="C146" s="116" t="s">
        <v>15</v>
      </c>
      <c r="D146" s="117" t="s">
        <v>17</v>
      </c>
      <c r="E146" s="117" t="s">
        <v>578</v>
      </c>
      <c r="F146" s="118">
        <v>1</v>
      </c>
      <c r="G146" s="129">
        <v>0.625</v>
      </c>
      <c r="H146" s="129">
        <v>0.91666666666666663</v>
      </c>
      <c r="I146" s="118">
        <v>420</v>
      </c>
      <c r="J146" s="119">
        <f t="shared" si="3"/>
        <v>7</v>
      </c>
      <c r="K146" s="121" t="s">
        <v>517</v>
      </c>
    </row>
    <row r="147" spans="1:11" ht="15.75" hidden="1" x14ac:dyDescent="0.25">
      <c r="A147" s="116">
        <v>44312</v>
      </c>
      <c r="B147" s="116" t="s">
        <v>135</v>
      </c>
      <c r="C147" s="116" t="s">
        <v>16</v>
      </c>
      <c r="D147" s="117" t="s">
        <v>18</v>
      </c>
      <c r="E147" s="117" t="s">
        <v>100</v>
      </c>
      <c r="F147" s="118">
        <v>1</v>
      </c>
      <c r="G147" s="129">
        <v>0.19444444444444445</v>
      </c>
      <c r="H147" s="129">
        <v>0.21875</v>
      </c>
      <c r="I147" s="118">
        <v>35</v>
      </c>
      <c r="J147" s="119">
        <f t="shared" si="3"/>
        <v>0.58333333333333337</v>
      </c>
      <c r="K147" s="121" t="s">
        <v>518</v>
      </c>
    </row>
    <row r="148" spans="1:11" ht="15.75" hidden="1" x14ac:dyDescent="0.25">
      <c r="A148" s="116">
        <v>44312</v>
      </c>
      <c r="B148" s="116" t="s">
        <v>135</v>
      </c>
      <c r="C148" s="116" t="s">
        <v>16</v>
      </c>
      <c r="D148" s="117" t="s">
        <v>18</v>
      </c>
      <c r="E148" s="117" t="s">
        <v>8</v>
      </c>
      <c r="F148" s="118">
        <v>1</v>
      </c>
      <c r="G148" s="129">
        <v>0.25</v>
      </c>
      <c r="H148" s="129">
        <v>0.27083333333333331</v>
      </c>
      <c r="I148" s="118">
        <v>30</v>
      </c>
      <c r="J148" s="119">
        <f t="shared" si="3"/>
        <v>0.5</v>
      </c>
      <c r="K148" s="121" t="s">
        <v>252</v>
      </c>
    </row>
    <row r="149" spans="1:11" ht="15.75" hidden="1" x14ac:dyDescent="0.25">
      <c r="A149" s="116">
        <v>44312</v>
      </c>
      <c r="B149" s="116" t="s">
        <v>134</v>
      </c>
      <c r="C149" s="116" t="s">
        <v>15</v>
      </c>
      <c r="D149" s="117" t="s">
        <v>18</v>
      </c>
      <c r="E149" s="117" t="s">
        <v>8</v>
      </c>
      <c r="F149" s="118">
        <v>1</v>
      </c>
      <c r="G149" s="129">
        <v>0.69444444444444453</v>
      </c>
      <c r="H149" s="129">
        <v>0.71180555555555547</v>
      </c>
      <c r="I149" s="118">
        <v>25</v>
      </c>
      <c r="J149" s="119">
        <f t="shared" si="3"/>
        <v>0.41666666666666669</v>
      </c>
      <c r="K149" s="121" t="s">
        <v>519</v>
      </c>
    </row>
    <row r="150" spans="1:11" ht="15.75" hidden="1" x14ac:dyDescent="0.25">
      <c r="A150" s="116">
        <v>44312</v>
      </c>
      <c r="B150" s="116" t="s">
        <v>134</v>
      </c>
      <c r="C150" s="116" t="s">
        <v>15</v>
      </c>
      <c r="D150" s="117" t="s">
        <v>18</v>
      </c>
      <c r="E150" s="117" t="s">
        <v>8</v>
      </c>
      <c r="F150" s="118">
        <v>1</v>
      </c>
      <c r="G150" s="129">
        <v>0.83333333333333337</v>
      </c>
      <c r="H150" s="129">
        <v>0.86805555555555547</v>
      </c>
      <c r="I150" s="118">
        <v>50</v>
      </c>
      <c r="J150" s="119">
        <f t="shared" si="3"/>
        <v>0.83333333333333337</v>
      </c>
      <c r="K150" s="121" t="s">
        <v>252</v>
      </c>
    </row>
    <row r="151" spans="1:11" ht="15.75" x14ac:dyDescent="0.25">
      <c r="A151" s="116">
        <v>44313</v>
      </c>
      <c r="B151" s="116" t="s">
        <v>135</v>
      </c>
      <c r="C151" s="116" t="s">
        <v>14</v>
      </c>
      <c r="D151" s="117" t="s">
        <v>22</v>
      </c>
      <c r="E151" s="117" t="s">
        <v>578</v>
      </c>
      <c r="F151" s="118">
        <v>1</v>
      </c>
      <c r="G151" s="129">
        <v>0.41666666666666669</v>
      </c>
      <c r="H151" s="129">
        <v>0.625</v>
      </c>
      <c r="I151" s="118">
        <v>300</v>
      </c>
      <c r="J151" s="119">
        <f t="shared" si="3"/>
        <v>5</v>
      </c>
      <c r="K151" s="121" t="s">
        <v>532</v>
      </c>
    </row>
    <row r="152" spans="1:11" ht="15.75" x14ac:dyDescent="0.25">
      <c r="A152" s="116">
        <v>44313</v>
      </c>
      <c r="B152" s="116" t="s">
        <v>135</v>
      </c>
      <c r="C152" s="116" t="s">
        <v>15</v>
      </c>
      <c r="D152" s="117" t="s">
        <v>22</v>
      </c>
      <c r="E152" s="117" t="s">
        <v>578</v>
      </c>
      <c r="F152" s="118">
        <v>1</v>
      </c>
      <c r="G152" s="129">
        <v>0.625</v>
      </c>
      <c r="H152" s="129">
        <v>0.75</v>
      </c>
      <c r="I152" s="118">
        <v>180</v>
      </c>
      <c r="J152" s="119">
        <f t="shared" si="3"/>
        <v>3</v>
      </c>
      <c r="K152" s="121" t="s">
        <v>532</v>
      </c>
    </row>
    <row r="153" spans="1:11" ht="15.75" hidden="1" x14ac:dyDescent="0.25">
      <c r="A153" s="116">
        <v>44313</v>
      </c>
      <c r="B153" s="116" t="s">
        <v>135</v>
      </c>
      <c r="C153" s="116" t="s">
        <v>15</v>
      </c>
      <c r="D153" s="117" t="s">
        <v>18</v>
      </c>
      <c r="E153" s="117" t="s">
        <v>8</v>
      </c>
      <c r="F153" s="118">
        <v>1</v>
      </c>
      <c r="G153" s="129">
        <v>0.79166666666666663</v>
      </c>
      <c r="H153" s="129">
        <v>0.80555555555555547</v>
      </c>
      <c r="I153" s="118">
        <v>20</v>
      </c>
      <c r="J153" s="119">
        <f t="shared" si="3"/>
        <v>0.33333333333333331</v>
      </c>
      <c r="K153" s="121" t="s">
        <v>533</v>
      </c>
    </row>
    <row r="154" spans="1:11" ht="15.75" hidden="1" x14ac:dyDescent="0.25">
      <c r="A154" s="116">
        <v>44313</v>
      </c>
      <c r="B154" s="116" t="s">
        <v>135</v>
      </c>
      <c r="C154" s="116" t="s">
        <v>16</v>
      </c>
      <c r="D154" s="117" t="s">
        <v>18</v>
      </c>
      <c r="E154" s="117" t="s">
        <v>8</v>
      </c>
      <c r="F154" s="118">
        <v>1</v>
      </c>
      <c r="G154" s="129">
        <v>6.9444444444444441E-3</v>
      </c>
      <c r="H154" s="129">
        <v>4.8611111111111112E-2</v>
      </c>
      <c r="I154" s="118">
        <v>30</v>
      </c>
      <c r="J154" s="119">
        <f t="shared" si="3"/>
        <v>0.5</v>
      </c>
      <c r="K154" s="121" t="s">
        <v>534</v>
      </c>
    </row>
    <row r="155" spans="1:11" ht="15.75" x14ac:dyDescent="0.25">
      <c r="A155" s="116">
        <v>44313</v>
      </c>
      <c r="B155" s="116" t="s">
        <v>135</v>
      </c>
      <c r="C155" s="116" t="s">
        <v>16</v>
      </c>
      <c r="D155" s="117" t="s">
        <v>17</v>
      </c>
      <c r="E155" s="117" t="s">
        <v>9</v>
      </c>
      <c r="F155" s="118">
        <v>1</v>
      </c>
      <c r="G155" s="129">
        <v>6.9444444444444434E-2</v>
      </c>
      <c r="H155" s="129">
        <v>8.3333333333333329E-2</v>
      </c>
      <c r="I155" s="118">
        <v>20</v>
      </c>
      <c r="J155" s="119">
        <f t="shared" si="3"/>
        <v>0.33333333333333331</v>
      </c>
      <c r="K155" s="121" t="s">
        <v>535</v>
      </c>
    </row>
    <row r="156" spans="1:11" ht="15.75" x14ac:dyDescent="0.25">
      <c r="A156" s="116">
        <v>44313</v>
      </c>
      <c r="B156" s="116" t="s">
        <v>135</v>
      </c>
      <c r="C156" s="116" t="s">
        <v>16</v>
      </c>
      <c r="D156" s="117" t="s">
        <v>17</v>
      </c>
      <c r="E156" s="117" t="s">
        <v>9</v>
      </c>
      <c r="F156" s="118">
        <v>1</v>
      </c>
      <c r="G156" s="129">
        <v>8.6805555555555566E-2</v>
      </c>
      <c r="H156" s="129">
        <v>0.11458333333333333</v>
      </c>
      <c r="I156" s="118">
        <v>40</v>
      </c>
      <c r="J156" s="119">
        <f t="shared" si="3"/>
        <v>0.66666666666666663</v>
      </c>
      <c r="K156" s="121" t="s">
        <v>535</v>
      </c>
    </row>
    <row r="157" spans="1:11" ht="15.75" hidden="1" x14ac:dyDescent="0.25">
      <c r="A157" s="116">
        <v>44313</v>
      </c>
      <c r="B157" s="116" t="s">
        <v>135</v>
      </c>
      <c r="C157" s="116" t="s">
        <v>16</v>
      </c>
      <c r="D157" s="117" t="s">
        <v>18</v>
      </c>
      <c r="E157" s="117" t="s">
        <v>8</v>
      </c>
      <c r="F157" s="118">
        <v>1</v>
      </c>
      <c r="G157" s="129">
        <v>0.22222222222222221</v>
      </c>
      <c r="H157" s="129">
        <v>0.24305555555555555</v>
      </c>
      <c r="I157" s="118">
        <v>30</v>
      </c>
      <c r="J157" s="119">
        <f t="shared" si="3"/>
        <v>0.5</v>
      </c>
      <c r="K157" s="121" t="s">
        <v>534</v>
      </c>
    </row>
    <row r="158" spans="1:11" ht="15.75" x14ac:dyDescent="0.25">
      <c r="A158" s="116">
        <v>44313</v>
      </c>
      <c r="B158" s="116" t="s">
        <v>134</v>
      </c>
      <c r="C158" s="116" t="s">
        <v>14</v>
      </c>
      <c r="D158" s="117" t="s">
        <v>17</v>
      </c>
      <c r="E158" s="117" t="s">
        <v>9</v>
      </c>
      <c r="F158" s="118">
        <v>1</v>
      </c>
      <c r="G158" s="129">
        <v>0.52083333333333337</v>
      </c>
      <c r="H158" s="129">
        <v>0.625</v>
      </c>
      <c r="I158" s="118">
        <v>150</v>
      </c>
      <c r="J158" s="119">
        <f t="shared" si="3"/>
        <v>2.5</v>
      </c>
      <c r="K158" s="121" t="s">
        <v>536</v>
      </c>
    </row>
    <row r="159" spans="1:11" ht="15.75" x14ac:dyDescent="0.25">
      <c r="A159" s="116">
        <v>44313</v>
      </c>
      <c r="B159" s="116" t="s">
        <v>134</v>
      </c>
      <c r="C159" s="116" t="s">
        <v>15</v>
      </c>
      <c r="D159" s="117" t="s">
        <v>17</v>
      </c>
      <c r="E159" s="117" t="s">
        <v>9</v>
      </c>
      <c r="F159" s="118">
        <v>1</v>
      </c>
      <c r="G159" s="129">
        <v>0.625</v>
      </c>
      <c r="H159" s="129">
        <v>0.6875</v>
      </c>
      <c r="I159" s="118">
        <v>90</v>
      </c>
      <c r="J159" s="119">
        <f t="shared" si="3"/>
        <v>1.5</v>
      </c>
      <c r="K159" s="121" t="s">
        <v>536</v>
      </c>
    </row>
    <row r="160" spans="1:11" ht="15.75" x14ac:dyDescent="0.25">
      <c r="A160" s="116">
        <v>44313</v>
      </c>
      <c r="B160" s="116" t="s">
        <v>134</v>
      </c>
      <c r="C160" s="116" t="s">
        <v>16</v>
      </c>
      <c r="D160" s="117" t="s">
        <v>17</v>
      </c>
      <c r="E160" s="117" t="s">
        <v>9</v>
      </c>
      <c r="F160" s="118">
        <v>1</v>
      </c>
      <c r="G160" s="129">
        <v>2.0833333333333332E-2</v>
      </c>
      <c r="H160" s="129">
        <v>0.10416666666666667</v>
      </c>
      <c r="I160" s="118">
        <v>120</v>
      </c>
      <c r="J160" s="119">
        <f t="shared" si="3"/>
        <v>2</v>
      </c>
      <c r="K160" s="121" t="s">
        <v>537</v>
      </c>
    </row>
    <row r="161" spans="1:11" ht="15.75" hidden="1" x14ac:dyDescent="0.25">
      <c r="A161" s="116">
        <v>44314</v>
      </c>
      <c r="B161" s="116" t="s">
        <v>134</v>
      </c>
      <c r="C161" s="116" t="s">
        <v>14</v>
      </c>
      <c r="D161" s="117" t="s">
        <v>18</v>
      </c>
      <c r="E161" s="117" t="s">
        <v>8</v>
      </c>
      <c r="F161" s="118">
        <v>1</v>
      </c>
      <c r="G161" s="129">
        <v>0.36805555555555558</v>
      </c>
      <c r="H161" s="129">
        <v>0.3888888888888889</v>
      </c>
      <c r="I161" s="118">
        <v>30</v>
      </c>
      <c r="J161" s="119">
        <f t="shared" si="3"/>
        <v>0.5</v>
      </c>
      <c r="K161" s="121" t="s">
        <v>252</v>
      </c>
    </row>
    <row r="162" spans="1:11" ht="15.75" hidden="1" x14ac:dyDescent="0.25">
      <c r="A162" s="116">
        <v>44314</v>
      </c>
      <c r="B162" s="116" t="s">
        <v>134</v>
      </c>
      <c r="C162" s="116" t="s">
        <v>14</v>
      </c>
      <c r="D162" s="117" t="s">
        <v>11</v>
      </c>
      <c r="E162" s="117" t="s">
        <v>98</v>
      </c>
      <c r="F162" s="118">
        <v>1</v>
      </c>
      <c r="G162" s="129">
        <v>0.52083333333333337</v>
      </c>
      <c r="H162" s="129">
        <v>0.625</v>
      </c>
      <c r="I162" s="118">
        <v>150</v>
      </c>
      <c r="J162" s="119">
        <f t="shared" si="3"/>
        <v>2.5</v>
      </c>
      <c r="K162" s="121" t="s">
        <v>203</v>
      </c>
    </row>
    <row r="163" spans="1:11" ht="15.75" hidden="1" x14ac:dyDescent="0.25">
      <c r="A163" s="116">
        <v>44314</v>
      </c>
      <c r="B163" s="116" t="s">
        <v>134</v>
      </c>
      <c r="C163" s="116" t="s">
        <v>15</v>
      </c>
      <c r="D163" s="117" t="s">
        <v>11</v>
      </c>
      <c r="E163" s="117" t="s">
        <v>98</v>
      </c>
      <c r="F163" s="118">
        <v>1</v>
      </c>
      <c r="G163" s="129">
        <v>0.625</v>
      </c>
      <c r="H163" s="129">
        <v>0.95833333333333337</v>
      </c>
      <c r="I163" s="118">
        <v>360</v>
      </c>
      <c r="J163" s="119">
        <f t="shared" si="3"/>
        <v>6</v>
      </c>
      <c r="K163" s="121" t="s">
        <v>203</v>
      </c>
    </row>
    <row r="164" spans="1:11" ht="15.75" hidden="1" x14ac:dyDescent="0.25">
      <c r="A164" s="116">
        <v>44314</v>
      </c>
      <c r="B164" s="116" t="s">
        <v>134</v>
      </c>
      <c r="C164" s="116" t="s">
        <v>16</v>
      </c>
      <c r="D164" s="117" t="s">
        <v>11</v>
      </c>
      <c r="E164" s="117" t="s">
        <v>98</v>
      </c>
      <c r="F164" s="118">
        <v>1</v>
      </c>
      <c r="G164" s="129">
        <v>0.95833333333333337</v>
      </c>
      <c r="H164" s="129">
        <v>0.29166666666666669</v>
      </c>
      <c r="I164" s="118">
        <v>480</v>
      </c>
      <c r="J164" s="119">
        <f t="shared" si="3"/>
        <v>8</v>
      </c>
      <c r="K164" s="121" t="s">
        <v>203</v>
      </c>
    </row>
    <row r="165" spans="1:11" ht="15.75" x14ac:dyDescent="0.25">
      <c r="A165" s="116">
        <v>44314</v>
      </c>
      <c r="B165" s="116" t="s">
        <v>135</v>
      </c>
      <c r="C165" s="116" t="s">
        <v>14</v>
      </c>
      <c r="D165" s="117" t="s">
        <v>17</v>
      </c>
      <c r="E165" s="117" t="s">
        <v>9</v>
      </c>
      <c r="F165" s="118">
        <v>1</v>
      </c>
      <c r="G165" s="129">
        <v>0.47916666666666669</v>
      </c>
      <c r="H165" s="129">
        <v>0.52083333333333337</v>
      </c>
      <c r="I165" s="118">
        <v>60</v>
      </c>
      <c r="J165" s="119">
        <f t="shared" si="3"/>
        <v>1</v>
      </c>
      <c r="K165" s="121" t="s">
        <v>538</v>
      </c>
    </row>
    <row r="166" spans="1:11" ht="15.75" hidden="1" x14ac:dyDescent="0.25">
      <c r="A166" s="116">
        <v>44314</v>
      </c>
      <c r="B166" s="116" t="s">
        <v>135</v>
      </c>
      <c r="C166" s="116" t="s">
        <v>15</v>
      </c>
      <c r="D166" s="117" t="s">
        <v>18</v>
      </c>
      <c r="E166" s="117" t="s">
        <v>8</v>
      </c>
      <c r="F166" s="118">
        <v>1</v>
      </c>
      <c r="G166" s="129">
        <v>0.93055555555555547</v>
      </c>
      <c r="H166" s="129">
        <v>0.95833333333333337</v>
      </c>
      <c r="I166" s="118">
        <v>40</v>
      </c>
      <c r="J166" s="119">
        <f t="shared" si="3"/>
        <v>0.66666666666666663</v>
      </c>
      <c r="K166" s="121" t="s">
        <v>533</v>
      </c>
    </row>
    <row r="167" spans="1:11" ht="15.75" hidden="1" x14ac:dyDescent="0.25">
      <c r="A167" s="116">
        <v>44315</v>
      </c>
      <c r="B167" s="116" t="s">
        <v>134</v>
      </c>
      <c r="C167" s="116" t="s">
        <v>14</v>
      </c>
      <c r="D167" s="117" t="s">
        <v>11</v>
      </c>
      <c r="E167" s="117" t="s">
        <v>98</v>
      </c>
      <c r="F167" s="118">
        <v>1</v>
      </c>
      <c r="G167" s="129">
        <v>0.29166666666666669</v>
      </c>
      <c r="H167" s="129">
        <v>0.625</v>
      </c>
      <c r="I167" s="118">
        <v>480</v>
      </c>
      <c r="J167" s="119">
        <f t="shared" si="3"/>
        <v>8</v>
      </c>
      <c r="K167" s="121" t="s">
        <v>203</v>
      </c>
    </row>
    <row r="168" spans="1:11" ht="15.75" x14ac:dyDescent="0.25">
      <c r="A168" s="116">
        <v>44315</v>
      </c>
      <c r="B168" s="116" t="s">
        <v>134</v>
      </c>
      <c r="C168" s="116" t="s">
        <v>15</v>
      </c>
      <c r="D168" s="117" t="s">
        <v>17</v>
      </c>
      <c r="E168" s="117" t="s">
        <v>9</v>
      </c>
      <c r="F168" s="118">
        <v>1</v>
      </c>
      <c r="G168" s="129">
        <v>0.625</v>
      </c>
      <c r="H168" s="129">
        <v>0.79166666666666663</v>
      </c>
      <c r="I168" s="118">
        <v>240</v>
      </c>
      <c r="J168" s="119">
        <f t="shared" si="3"/>
        <v>4</v>
      </c>
      <c r="K168" s="121" t="s">
        <v>562</v>
      </c>
    </row>
    <row r="169" spans="1:11" ht="15.75" x14ac:dyDescent="0.25">
      <c r="A169" s="116">
        <v>44315</v>
      </c>
      <c r="B169" s="116" t="s">
        <v>134</v>
      </c>
      <c r="C169" s="116" t="s">
        <v>15</v>
      </c>
      <c r="D169" s="117" t="s">
        <v>17</v>
      </c>
      <c r="E169" s="117" t="s">
        <v>9</v>
      </c>
      <c r="F169" s="118">
        <v>1</v>
      </c>
      <c r="G169" s="129">
        <v>0.88541666666666663</v>
      </c>
      <c r="H169" s="129">
        <v>0.92708333333333337</v>
      </c>
      <c r="I169" s="118">
        <v>60</v>
      </c>
      <c r="J169" s="119">
        <f t="shared" si="3"/>
        <v>1</v>
      </c>
      <c r="K169" s="121" t="s">
        <v>462</v>
      </c>
    </row>
    <row r="170" spans="1:11" ht="15.75" x14ac:dyDescent="0.25">
      <c r="A170" s="116">
        <v>44315</v>
      </c>
      <c r="B170" s="116" t="s">
        <v>134</v>
      </c>
      <c r="C170" s="116" t="s">
        <v>16</v>
      </c>
      <c r="D170" s="117" t="s">
        <v>17</v>
      </c>
      <c r="E170" s="117" t="s">
        <v>9</v>
      </c>
      <c r="F170" s="118">
        <v>1</v>
      </c>
      <c r="G170" s="129">
        <v>0.95833333333333337</v>
      </c>
      <c r="H170" s="129">
        <v>1</v>
      </c>
      <c r="I170" s="118">
        <v>60</v>
      </c>
      <c r="J170" s="119">
        <f t="shared" si="3"/>
        <v>1</v>
      </c>
      <c r="K170" s="121" t="s">
        <v>563</v>
      </c>
    </row>
    <row r="171" spans="1:11" ht="15.75" x14ac:dyDescent="0.25">
      <c r="A171" s="116">
        <v>44315</v>
      </c>
      <c r="B171" s="116" t="s">
        <v>134</v>
      </c>
      <c r="C171" s="116" t="s">
        <v>16</v>
      </c>
      <c r="D171" s="117" t="s">
        <v>17</v>
      </c>
      <c r="E171" s="117" t="s">
        <v>9</v>
      </c>
      <c r="F171" s="118">
        <v>1</v>
      </c>
      <c r="G171" s="129">
        <v>0.1388888888888889</v>
      </c>
      <c r="H171" s="129">
        <v>0.17361111111111113</v>
      </c>
      <c r="I171" s="118">
        <v>50</v>
      </c>
      <c r="J171" s="119">
        <f t="shared" si="3"/>
        <v>0.83333333333333337</v>
      </c>
      <c r="K171" s="121" t="s">
        <v>564</v>
      </c>
    </row>
    <row r="172" spans="1:11" ht="15.75" hidden="1" x14ac:dyDescent="0.25">
      <c r="A172" s="116">
        <v>44315</v>
      </c>
      <c r="B172" s="116" t="s">
        <v>134</v>
      </c>
      <c r="C172" s="116" t="s">
        <v>16</v>
      </c>
      <c r="D172" s="117" t="s">
        <v>18</v>
      </c>
      <c r="E172" s="117" t="s">
        <v>8</v>
      </c>
      <c r="F172" s="118">
        <v>1</v>
      </c>
      <c r="G172" s="129">
        <v>0.1111111111111111</v>
      </c>
      <c r="H172" s="129">
        <v>0.13194444444444445</v>
      </c>
      <c r="I172" s="118">
        <v>30</v>
      </c>
      <c r="J172" s="119">
        <f t="shared" si="3"/>
        <v>0.5</v>
      </c>
      <c r="K172" s="121" t="s">
        <v>565</v>
      </c>
    </row>
    <row r="173" spans="1:11" ht="15.75" hidden="1" x14ac:dyDescent="0.25">
      <c r="A173" s="116">
        <v>44315</v>
      </c>
      <c r="B173" s="116" t="s">
        <v>135</v>
      </c>
      <c r="C173" s="116" t="s">
        <v>14</v>
      </c>
      <c r="D173" s="117" t="s">
        <v>11</v>
      </c>
      <c r="E173" s="117" t="s">
        <v>98</v>
      </c>
      <c r="F173" s="118">
        <v>1</v>
      </c>
      <c r="G173" s="129">
        <v>0.29166666666666669</v>
      </c>
      <c r="H173" s="129">
        <v>0.125</v>
      </c>
      <c r="I173" s="118">
        <v>480</v>
      </c>
      <c r="J173" s="119">
        <f t="shared" si="3"/>
        <v>8</v>
      </c>
      <c r="K173" s="121" t="s">
        <v>203</v>
      </c>
    </row>
    <row r="174" spans="1:11" ht="15.75" hidden="1" x14ac:dyDescent="0.25">
      <c r="A174" s="116">
        <v>44315</v>
      </c>
      <c r="B174" s="116" t="s">
        <v>135</v>
      </c>
      <c r="C174" s="116" t="s">
        <v>15</v>
      </c>
      <c r="D174" s="117" t="s">
        <v>11</v>
      </c>
      <c r="E174" s="117" t="s">
        <v>98</v>
      </c>
      <c r="F174" s="118">
        <v>1</v>
      </c>
      <c r="G174" s="129">
        <v>0.625</v>
      </c>
      <c r="H174" s="129">
        <v>0.75</v>
      </c>
      <c r="I174" s="118">
        <v>180</v>
      </c>
      <c r="J174" s="119">
        <f t="shared" si="3"/>
        <v>3</v>
      </c>
      <c r="K174" s="121" t="s">
        <v>203</v>
      </c>
    </row>
    <row r="175" spans="1:11" ht="15.75" hidden="1" x14ac:dyDescent="0.25">
      <c r="A175" s="116">
        <v>44316</v>
      </c>
      <c r="B175" s="116" t="s">
        <v>135</v>
      </c>
      <c r="C175" s="116" t="s">
        <v>14</v>
      </c>
      <c r="D175" s="117" t="s">
        <v>11</v>
      </c>
      <c r="E175" s="117" t="s">
        <v>98</v>
      </c>
      <c r="F175" s="118">
        <v>1</v>
      </c>
      <c r="G175" s="129">
        <v>0.54166666666666663</v>
      </c>
      <c r="H175" s="129">
        <v>0.625</v>
      </c>
      <c r="I175" s="118">
        <v>120</v>
      </c>
      <c r="J175" s="119">
        <f t="shared" si="3"/>
        <v>2</v>
      </c>
      <c r="K175" s="121" t="s">
        <v>203</v>
      </c>
    </row>
    <row r="176" spans="1:11" ht="15.75" hidden="1" x14ac:dyDescent="0.25">
      <c r="A176" s="116">
        <v>44316</v>
      </c>
      <c r="B176" s="116" t="s">
        <v>135</v>
      </c>
      <c r="C176" s="116" t="s">
        <v>15</v>
      </c>
      <c r="D176" s="117" t="s">
        <v>11</v>
      </c>
      <c r="E176" s="117" t="s">
        <v>98</v>
      </c>
      <c r="F176" s="118">
        <v>1</v>
      </c>
      <c r="G176" s="129">
        <v>0.625</v>
      </c>
      <c r="H176" s="129">
        <v>0.95833333333333337</v>
      </c>
      <c r="I176" s="118">
        <v>480</v>
      </c>
      <c r="J176" s="119">
        <f t="shared" si="3"/>
        <v>8</v>
      </c>
      <c r="K176" s="121" t="s">
        <v>203</v>
      </c>
    </row>
    <row r="177" spans="1:11" ht="15.75" hidden="1" x14ac:dyDescent="0.25">
      <c r="A177" s="116">
        <v>44316</v>
      </c>
      <c r="B177" s="116" t="s">
        <v>135</v>
      </c>
      <c r="C177" s="116" t="s">
        <v>16</v>
      </c>
      <c r="D177" s="117" t="s">
        <v>11</v>
      </c>
      <c r="E177" s="117" t="s">
        <v>98</v>
      </c>
      <c r="F177" s="118">
        <v>1</v>
      </c>
      <c r="G177" s="129">
        <v>0.95833333333333337</v>
      </c>
      <c r="H177" s="129">
        <v>0.29166666666666669</v>
      </c>
      <c r="I177" s="118">
        <v>480</v>
      </c>
      <c r="J177" s="119">
        <f t="shared" si="3"/>
        <v>8</v>
      </c>
      <c r="K177" s="121" t="s">
        <v>203</v>
      </c>
    </row>
    <row r="178" spans="1:11" ht="15.75" hidden="1" x14ac:dyDescent="0.25">
      <c r="A178" s="116">
        <v>44316</v>
      </c>
      <c r="B178" s="116" t="s">
        <v>134</v>
      </c>
      <c r="C178" s="116" t="s">
        <v>14</v>
      </c>
      <c r="D178" s="117" t="s">
        <v>11</v>
      </c>
      <c r="E178" s="117" t="s">
        <v>98</v>
      </c>
      <c r="F178" s="118">
        <v>1</v>
      </c>
      <c r="G178" s="129">
        <v>0.33333333333333331</v>
      </c>
      <c r="H178" s="129">
        <v>0.625</v>
      </c>
      <c r="I178" s="118">
        <v>420</v>
      </c>
      <c r="J178" s="119">
        <f t="shared" si="3"/>
        <v>7</v>
      </c>
      <c r="K178" s="121" t="s">
        <v>203</v>
      </c>
    </row>
    <row r="179" spans="1:11" ht="15.75" hidden="1" x14ac:dyDescent="0.25">
      <c r="A179" s="116">
        <v>44316</v>
      </c>
      <c r="B179" s="116" t="s">
        <v>134</v>
      </c>
      <c r="C179" s="116" t="s">
        <v>15</v>
      </c>
      <c r="D179" s="117" t="s">
        <v>11</v>
      </c>
      <c r="E179" s="117" t="s">
        <v>98</v>
      </c>
      <c r="F179" s="118">
        <v>1</v>
      </c>
      <c r="G179" s="129">
        <v>0.625</v>
      </c>
      <c r="H179" s="129">
        <v>0.95833333333333337</v>
      </c>
      <c r="I179" s="118">
        <v>480</v>
      </c>
      <c r="J179" s="119">
        <f t="shared" si="3"/>
        <v>8</v>
      </c>
      <c r="K179" s="121" t="s">
        <v>203</v>
      </c>
    </row>
    <row r="180" spans="1:11" ht="15.75" hidden="1" x14ac:dyDescent="0.25">
      <c r="A180" s="116">
        <v>44316</v>
      </c>
      <c r="B180" s="116" t="s">
        <v>134</v>
      </c>
      <c r="C180" s="116" t="s">
        <v>16</v>
      </c>
      <c r="D180" s="117" t="s">
        <v>11</v>
      </c>
      <c r="E180" s="117" t="s">
        <v>98</v>
      </c>
      <c r="F180" s="118">
        <v>1</v>
      </c>
      <c r="G180" s="129">
        <v>0.95833333333333337</v>
      </c>
      <c r="H180" s="129">
        <v>0.29166666666666669</v>
      </c>
      <c r="I180" s="118">
        <v>480</v>
      </c>
      <c r="J180" s="119">
        <f t="shared" si="3"/>
        <v>8</v>
      </c>
      <c r="K180" s="121" t="s">
        <v>203</v>
      </c>
    </row>
    <row r="181" spans="1:11" ht="15.75" hidden="1" x14ac:dyDescent="0.25">
      <c r="A181" s="116"/>
      <c r="B181" s="116"/>
      <c r="C181" s="116"/>
      <c r="D181" s="117"/>
      <c r="E181" s="117"/>
      <c r="F181" s="118"/>
      <c r="G181" s="129"/>
      <c r="H181" s="129"/>
      <c r="I181" s="118"/>
      <c r="J181" s="119">
        <f t="shared" si="3"/>
        <v>0</v>
      </c>
      <c r="K181" s="121"/>
    </row>
    <row r="182" spans="1:11" ht="15.75" hidden="1" x14ac:dyDescent="0.25">
      <c r="A182" s="116"/>
      <c r="B182" s="116"/>
      <c r="C182" s="116"/>
      <c r="D182" s="117"/>
      <c r="E182" s="117"/>
      <c r="F182" s="118"/>
      <c r="G182" s="129"/>
      <c r="H182" s="129"/>
      <c r="I182" s="118"/>
      <c r="J182" s="119">
        <f t="shared" si="3"/>
        <v>0</v>
      </c>
      <c r="K182" s="121"/>
    </row>
    <row r="183" spans="1:11" ht="15.75" hidden="1" x14ac:dyDescent="0.25">
      <c r="A183" s="116"/>
      <c r="B183" s="116"/>
      <c r="C183" s="116"/>
      <c r="D183" s="117"/>
      <c r="E183" s="117"/>
      <c r="F183" s="118"/>
      <c r="G183" s="129"/>
      <c r="H183" s="129"/>
      <c r="I183" s="118"/>
      <c r="J183" s="119">
        <f t="shared" si="3"/>
        <v>0</v>
      </c>
      <c r="K183" s="121"/>
    </row>
    <row r="184" spans="1:11" ht="15.75" hidden="1" x14ac:dyDescent="0.25">
      <c r="A184" s="116"/>
      <c r="B184" s="116"/>
      <c r="C184" s="116"/>
      <c r="D184" s="117"/>
      <c r="E184" s="117"/>
      <c r="F184" s="118"/>
      <c r="G184" s="129"/>
      <c r="H184" s="129"/>
      <c r="I184" s="118"/>
      <c r="J184" s="119">
        <f t="shared" si="3"/>
        <v>0</v>
      </c>
      <c r="K184" s="121"/>
    </row>
    <row r="185" spans="1:11" ht="15.75" hidden="1" x14ac:dyDescent="0.25">
      <c r="A185" s="116"/>
      <c r="B185" s="116"/>
      <c r="C185" s="116"/>
      <c r="D185" s="117"/>
      <c r="E185" s="117"/>
      <c r="F185" s="118"/>
      <c r="G185" s="129"/>
      <c r="H185" s="129"/>
      <c r="I185" s="118"/>
      <c r="J185" s="119">
        <f t="shared" si="3"/>
        <v>0</v>
      </c>
      <c r="K185" s="121"/>
    </row>
    <row r="186" spans="1:11" ht="15.75" hidden="1" x14ac:dyDescent="0.25">
      <c r="A186" s="116"/>
      <c r="B186" s="116"/>
      <c r="C186" s="116"/>
      <c r="D186" s="117"/>
      <c r="E186" s="117"/>
      <c r="F186" s="118"/>
      <c r="G186" s="129"/>
      <c r="H186" s="129"/>
      <c r="I186" s="118"/>
      <c r="J186" s="119">
        <f t="shared" si="3"/>
        <v>0</v>
      </c>
      <c r="K186" s="121"/>
    </row>
    <row r="187" spans="1:11" ht="15.75" hidden="1" x14ac:dyDescent="0.25">
      <c r="A187" s="116"/>
      <c r="B187" s="116"/>
      <c r="C187" s="116"/>
      <c r="D187" s="117"/>
      <c r="E187" s="117"/>
      <c r="F187" s="118"/>
      <c r="G187" s="129"/>
      <c r="H187" s="129"/>
      <c r="I187" s="118"/>
      <c r="J187" s="119">
        <f t="shared" si="3"/>
        <v>0</v>
      </c>
      <c r="K187" s="121"/>
    </row>
    <row r="188" spans="1:11" ht="15.75" hidden="1" x14ac:dyDescent="0.25">
      <c r="A188" s="116"/>
      <c r="B188" s="116"/>
      <c r="C188" s="116"/>
      <c r="D188" s="117"/>
      <c r="E188" s="117"/>
      <c r="F188" s="118"/>
      <c r="G188" s="129"/>
      <c r="H188" s="129"/>
      <c r="I188" s="118"/>
      <c r="J188" s="119">
        <f t="shared" si="3"/>
        <v>0</v>
      </c>
      <c r="K188" s="121"/>
    </row>
    <row r="189" spans="1:11" ht="15.75" hidden="1" x14ac:dyDescent="0.25">
      <c r="A189" s="116"/>
      <c r="B189" s="116"/>
      <c r="C189" s="116"/>
      <c r="D189" s="117"/>
      <c r="E189" s="117"/>
      <c r="F189" s="118"/>
      <c r="G189" s="129"/>
      <c r="H189" s="129"/>
      <c r="I189" s="118"/>
      <c r="J189" s="119">
        <f t="shared" si="3"/>
        <v>0</v>
      </c>
      <c r="K189" s="121"/>
    </row>
    <row r="190" spans="1:11" ht="15.75" hidden="1" x14ac:dyDescent="0.25">
      <c r="A190" s="116"/>
      <c r="B190" s="116"/>
      <c r="C190" s="116"/>
      <c r="D190" s="117"/>
      <c r="E190" s="117"/>
      <c r="F190" s="118"/>
      <c r="G190" s="129"/>
      <c r="H190" s="129"/>
      <c r="I190" s="118"/>
      <c r="J190" s="119">
        <f t="shared" si="3"/>
        <v>0</v>
      </c>
      <c r="K190" s="121"/>
    </row>
    <row r="191" spans="1:11" ht="15.75" hidden="1" x14ac:dyDescent="0.25">
      <c r="A191" s="116"/>
      <c r="B191" s="116"/>
      <c r="C191" s="116"/>
      <c r="D191" s="117"/>
      <c r="E191" s="117"/>
      <c r="F191" s="118"/>
      <c r="G191" s="129"/>
      <c r="H191" s="129"/>
      <c r="I191" s="118"/>
      <c r="J191" s="119">
        <f t="shared" si="3"/>
        <v>0</v>
      </c>
      <c r="K191" s="121"/>
    </row>
    <row r="192" spans="1:11" ht="15.75" hidden="1" x14ac:dyDescent="0.25">
      <c r="A192" s="116"/>
      <c r="B192" s="116"/>
      <c r="C192" s="116"/>
      <c r="D192" s="117"/>
      <c r="E192" s="117"/>
      <c r="F192" s="118"/>
      <c r="G192" s="129"/>
      <c r="H192" s="129"/>
      <c r="I192" s="118"/>
      <c r="J192" s="119">
        <f t="shared" si="3"/>
        <v>0</v>
      </c>
      <c r="K192" s="121"/>
    </row>
    <row r="193" spans="1:11" ht="15.75" hidden="1" x14ac:dyDescent="0.25">
      <c r="A193" s="116"/>
      <c r="B193" s="116"/>
      <c r="C193" s="116"/>
      <c r="D193" s="117"/>
      <c r="E193" s="117"/>
      <c r="F193" s="118"/>
      <c r="G193" s="129"/>
      <c r="H193" s="129"/>
      <c r="I193" s="118"/>
      <c r="J193" s="119">
        <f t="shared" si="3"/>
        <v>0</v>
      </c>
      <c r="K193" s="121"/>
    </row>
    <row r="194" spans="1:11" ht="15.75" hidden="1" x14ac:dyDescent="0.25">
      <c r="A194" s="116"/>
      <c r="B194" s="116"/>
      <c r="C194" s="116"/>
      <c r="D194" s="117"/>
      <c r="E194" s="117"/>
      <c r="F194" s="118"/>
      <c r="G194" s="129"/>
      <c r="H194" s="129"/>
      <c r="I194" s="118"/>
      <c r="J194" s="119">
        <f t="shared" si="3"/>
        <v>0</v>
      </c>
      <c r="K194" s="121"/>
    </row>
    <row r="195" spans="1:11" ht="15.75" hidden="1" x14ac:dyDescent="0.25">
      <c r="A195" s="116"/>
      <c r="B195" s="116"/>
      <c r="C195" s="116"/>
      <c r="D195" s="117"/>
      <c r="E195" s="117"/>
      <c r="F195" s="118"/>
      <c r="G195" s="129"/>
      <c r="H195" s="129"/>
      <c r="I195" s="118"/>
      <c r="J195" s="119">
        <f t="shared" ref="J195:J200" si="4">I195/60</f>
        <v>0</v>
      </c>
      <c r="K195" s="121"/>
    </row>
    <row r="196" spans="1:11" ht="15.75" hidden="1" x14ac:dyDescent="0.25">
      <c r="A196" s="116"/>
      <c r="B196" s="116"/>
      <c r="C196" s="116"/>
      <c r="D196" s="117"/>
      <c r="E196" s="117"/>
      <c r="F196" s="118"/>
      <c r="G196" s="129"/>
      <c r="H196" s="129"/>
      <c r="I196" s="118"/>
      <c r="J196" s="119">
        <f t="shared" si="4"/>
        <v>0</v>
      </c>
      <c r="K196" s="121"/>
    </row>
    <row r="197" spans="1:11" ht="15.75" hidden="1" x14ac:dyDescent="0.25">
      <c r="A197" s="116"/>
      <c r="B197" s="116"/>
      <c r="C197" s="116"/>
      <c r="D197" s="117"/>
      <c r="E197" s="117"/>
      <c r="F197" s="118"/>
      <c r="G197" s="129"/>
      <c r="H197" s="129"/>
      <c r="I197" s="118"/>
      <c r="J197" s="119">
        <f t="shared" si="4"/>
        <v>0</v>
      </c>
      <c r="K197" s="121"/>
    </row>
    <row r="198" spans="1:11" ht="15.75" hidden="1" x14ac:dyDescent="0.25">
      <c r="A198" s="116"/>
      <c r="B198" s="116"/>
      <c r="C198" s="116"/>
      <c r="D198" s="117"/>
      <c r="E198" s="117"/>
      <c r="F198" s="118"/>
      <c r="G198" s="129"/>
      <c r="H198" s="129"/>
      <c r="I198" s="118"/>
      <c r="J198" s="119">
        <f t="shared" si="4"/>
        <v>0</v>
      </c>
      <c r="K198" s="121"/>
    </row>
    <row r="199" spans="1:11" ht="15.75" hidden="1" x14ac:dyDescent="0.25">
      <c r="A199" s="116"/>
      <c r="B199" s="116"/>
      <c r="C199" s="116"/>
      <c r="D199" s="117"/>
      <c r="E199" s="117"/>
      <c r="F199" s="118"/>
      <c r="G199" s="129"/>
      <c r="H199" s="129"/>
      <c r="I199" s="118"/>
      <c r="J199" s="119">
        <f t="shared" si="4"/>
        <v>0</v>
      </c>
      <c r="K199" s="121"/>
    </row>
    <row r="200" spans="1:11" ht="15.75" hidden="1" x14ac:dyDescent="0.25">
      <c r="A200" s="116"/>
      <c r="B200" s="116"/>
      <c r="C200" s="116"/>
      <c r="D200" s="117"/>
      <c r="E200" s="117"/>
      <c r="F200" s="118"/>
      <c r="G200" s="129"/>
      <c r="H200" s="129"/>
      <c r="I200" s="118"/>
      <c r="J200" s="119">
        <f t="shared" si="4"/>
        <v>0</v>
      </c>
      <c r="K200" s="121"/>
    </row>
    <row r="201" spans="1:11" ht="15.75" hidden="1" x14ac:dyDescent="0.25">
      <c r="A201" s="116"/>
      <c r="B201" s="116"/>
      <c r="C201" s="116"/>
      <c r="D201" s="117"/>
      <c r="E201" s="117"/>
      <c r="F201" s="118"/>
      <c r="G201" s="129"/>
      <c r="H201" s="129"/>
      <c r="I201" s="118"/>
      <c r="J201" s="119">
        <f t="shared" ref="J201:J247" si="5">(H201-G201)*24</f>
        <v>0</v>
      </c>
      <c r="K201" s="121"/>
    </row>
    <row r="202" spans="1:11" ht="15.75" hidden="1" x14ac:dyDescent="0.25">
      <c r="A202" s="116"/>
      <c r="B202" s="116"/>
      <c r="C202" s="116"/>
      <c r="D202" s="117"/>
      <c r="E202" s="117"/>
      <c r="F202" s="118"/>
      <c r="G202" s="129"/>
      <c r="H202" s="129"/>
      <c r="I202" s="118"/>
      <c r="J202" s="119">
        <f t="shared" si="5"/>
        <v>0</v>
      </c>
      <c r="K202" s="121"/>
    </row>
    <row r="203" spans="1:11" ht="15.75" hidden="1" x14ac:dyDescent="0.25">
      <c r="A203" s="116"/>
      <c r="B203" s="116"/>
      <c r="C203" s="116"/>
      <c r="D203" s="117"/>
      <c r="E203" s="117"/>
      <c r="F203" s="118"/>
      <c r="G203" s="129"/>
      <c r="H203" s="129"/>
      <c r="I203" s="118"/>
      <c r="J203" s="119">
        <f t="shared" si="5"/>
        <v>0</v>
      </c>
      <c r="K203" s="121"/>
    </row>
    <row r="204" spans="1:11" ht="15.75" hidden="1" x14ac:dyDescent="0.25">
      <c r="A204" s="116"/>
      <c r="B204" s="116"/>
      <c r="C204" s="116"/>
      <c r="D204" s="117"/>
      <c r="E204" s="117"/>
      <c r="F204" s="118"/>
      <c r="G204" s="129"/>
      <c r="H204" s="129"/>
      <c r="I204" s="118"/>
      <c r="J204" s="119">
        <f t="shared" si="5"/>
        <v>0</v>
      </c>
      <c r="K204" s="121"/>
    </row>
    <row r="205" spans="1:11" ht="15.75" hidden="1" x14ac:dyDescent="0.25">
      <c r="A205" s="116"/>
      <c r="B205" s="116"/>
      <c r="C205" s="116"/>
      <c r="D205" s="117"/>
      <c r="E205" s="117"/>
      <c r="F205" s="118"/>
      <c r="G205" s="129"/>
      <c r="H205" s="129"/>
      <c r="I205" s="118"/>
      <c r="J205" s="119">
        <f t="shared" si="5"/>
        <v>0</v>
      </c>
      <c r="K205" s="121"/>
    </row>
    <row r="206" spans="1:11" ht="15.75" hidden="1" x14ac:dyDescent="0.25">
      <c r="A206" s="116"/>
      <c r="B206" s="116"/>
      <c r="C206" s="116"/>
      <c r="D206" s="117"/>
      <c r="E206" s="117"/>
      <c r="F206" s="118"/>
      <c r="G206" s="129"/>
      <c r="H206" s="129"/>
      <c r="I206" s="118"/>
      <c r="J206" s="119">
        <f t="shared" si="5"/>
        <v>0</v>
      </c>
      <c r="K206" s="121"/>
    </row>
    <row r="207" spans="1:11" ht="15.75" hidden="1" x14ac:dyDescent="0.25">
      <c r="A207" s="116"/>
      <c r="B207" s="116"/>
      <c r="C207" s="116"/>
      <c r="D207" s="117"/>
      <c r="E207" s="117"/>
      <c r="F207" s="118"/>
      <c r="G207" s="129"/>
      <c r="H207" s="129"/>
      <c r="I207" s="118"/>
      <c r="J207" s="119">
        <f t="shared" si="5"/>
        <v>0</v>
      </c>
      <c r="K207" s="121"/>
    </row>
    <row r="208" spans="1:11" ht="15.75" hidden="1" x14ac:dyDescent="0.25">
      <c r="A208" s="116"/>
      <c r="B208" s="116"/>
      <c r="C208" s="116"/>
      <c r="D208" s="117"/>
      <c r="E208" s="117"/>
      <c r="F208" s="118"/>
      <c r="G208" s="129"/>
      <c r="H208" s="129"/>
      <c r="I208" s="118"/>
      <c r="J208" s="119">
        <f t="shared" si="5"/>
        <v>0</v>
      </c>
      <c r="K208" s="121"/>
    </row>
    <row r="209" spans="1:11" ht="15.75" hidden="1" x14ac:dyDescent="0.25">
      <c r="A209" s="116"/>
      <c r="B209" s="116"/>
      <c r="C209" s="116"/>
      <c r="D209" s="117"/>
      <c r="E209" s="117"/>
      <c r="F209" s="118"/>
      <c r="G209" s="129"/>
      <c r="H209" s="129"/>
      <c r="I209" s="118"/>
      <c r="J209" s="119">
        <f t="shared" si="5"/>
        <v>0</v>
      </c>
      <c r="K209" s="121"/>
    </row>
    <row r="210" spans="1:11" ht="15.75" hidden="1" x14ac:dyDescent="0.25">
      <c r="A210" s="116"/>
      <c r="B210" s="116"/>
      <c r="C210" s="116"/>
      <c r="D210" s="117"/>
      <c r="E210" s="117"/>
      <c r="F210" s="118"/>
      <c r="G210" s="129"/>
      <c r="H210" s="129"/>
      <c r="I210" s="118"/>
      <c r="J210" s="119">
        <f t="shared" si="5"/>
        <v>0</v>
      </c>
      <c r="K210" s="121"/>
    </row>
    <row r="211" spans="1:11" ht="15.75" hidden="1" x14ac:dyDescent="0.25">
      <c r="A211" s="116"/>
      <c r="B211" s="116"/>
      <c r="C211" s="116"/>
      <c r="D211" s="117"/>
      <c r="E211" s="117"/>
      <c r="F211" s="118"/>
      <c r="G211" s="129"/>
      <c r="H211" s="129"/>
      <c r="I211" s="118"/>
      <c r="J211" s="119">
        <f t="shared" si="5"/>
        <v>0</v>
      </c>
      <c r="K211" s="121"/>
    </row>
    <row r="212" spans="1:11" ht="15.75" hidden="1" x14ac:dyDescent="0.25">
      <c r="A212" s="116"/>
      <c r="B212" s="116"/>
      <c r="C212" s="116"/>
      <c r="D212" s="117"/>
      <c r="E212" s="117"/>
      <c r="F212" s="118"/>
      <c r="G212" s="129"/>
      <c r="H212" s="129"/>
      <c r="I212" s="118"/>
      <c r="J212" s="119">
        <f t="shared" si="5"/>
        <v>0</v>
      </c>
      <c r="K212" s="121"/>
    </row>
    <row r="213" spans="1:11" ht="15.75" hidden="1" x14ac:dyDescent="0.25">
      <c r="A213" s="116"/>
      <c r="B213" s="116"/>
      <c r="C213" s="116"/>
      <c r="D213" s="117"/>
      <c r="E213" s="117"/>
      <c r="F213" s="118"/>
      <c r="G213" s="129"/>
      <c r="H213" s="129"/>
      <c r="I213" s="118"/>
      <c r="J213" s="119">
        <f t="shared" si="5"/>
        <v>0</v>
      </c>
      <c r="K213" s="121"/>
    </row>
    <row r="214" spans="1:11" ht="15.75" hidden="1" x14ac:dyDescent="0.25">
      <c r="A214" s="116"/>
      <c r="B214" s="116"/>
      <c r="C214" s="116"/>
      <c r="D214" s="117"/>
      <c r="E214" s="117"/>
      <c r="F214" s="118"/>
      <c r="G214" s="129"/>
      <c r="H214" s="129"/>
      <c r="I214" s="118"/>
      <c r="J214" s="119">
        <f t="shared" si="5"/>
        <v>0</v>
      </c>
      <c r="K214" s="121"/>
    </row>
    <row r="215" spans="1:11" ht="15.75" hidden="1" x14ac:dyDescent="0.25">
      <c r="A215" s="116"/>
      <c r="B215" s="116"/>
      <c r="C215" s="116"/>
      <c r="D215" s="117"/>
      <c r="E215" s="117"/>
      <c r="F215" s="118"/>
      <c r="G215" s="129"/>
      <c r="H215" s="129"/>
      <c r="I215" s="118"/>
      <c r="J215" s="119">
        <f t="shared" si="5"/>
        <v>0</v>
      </c>
      <c r="K215" s="121"/>
    </row>
    <row r="216" spans="1:11" ht="15.75" hidden="1" x14ac:dyDescent="0.25">
      <c r="A216" s="116"/>
      <c r="B216" s="116"/>
      <c r="C216" s="116"/>
      <c r="D216" s="117"/>
      <c r="E216" s="117"/>
      <c r="F216" s="118"/>
      <c r="G216" s="129"/>
      <c r="H216" s="129"/>
      <c r="I216" s="118"/>
      <c r="J216" s="119">
        <f t="shared" si="5"/>
        <v>0</v>
      </c>
      <c r="K216" s="121"/>
    </row>
    <row r="217" spans="1:11" ht="15.75" hidden="1" x14ac:dyDescent="0.25">
      <c r="A217" s="116"/>
      <c r="B217" s="116"/>
      <c r="C217" s="116"/>
      <c r="D217" s="117"/>
      <c r="E217" s="117"/>
      <c r="F217" s="118"/>
      <c r="G217" s="129"/>
      <c r="H217" s="129"/>
      <c r="I217" s="118"/>
      <c r="J217" s="119">
        <f t="shared" si="5"/>
        <v>0</v>
      </c>
      <c r="K217" s="121"/>
    </row>
    <row r="218" spans="1:11" ht="15.75" hidden="1" x14ac:dyDescent="0.25">
      <c r="A218" s="116"/>
      <c r="B218" s="116"/>
      <c r="C218" s="116"/>
      <c r="D218" s="117"/>
      <c r="E218" s="117"/>
      <c r="F218" s="118"/>
      <c r="G218" s="129"/>
      <c r="H218" s="129"/>
      <c r="I218" s="118"/>
      <c r="J218" s="119">
        <f t="shared" si="5"/>
        <v>0</v>
      </c>
      <c r="K218" s="121"/>
    </row>
    <row r="219" spans="1:11" ht="15.75" hidden="1" x14ac:dyDescent="0.25">
      <c r="A219" s="116"/>
      <c r="B219" s="116"/>
      <c r="C219" s="116"/>
      <c r="D219" s="117"/>
      <c r="E219" s="117"/>
      <c r="F219" s="118"/>
      <c r="G219" s="129"/>
      <c r="H219" s="129"/>
      <c r="I219" s="118"/>
      <c r="J219" s="119">
        <f t="shared" si="5"/>
        <v>0</v>
      </c>
      <c r="K219" s="121"/>
    </row>
    <row r="220" spans="1:11" ht="15.75" hidden="1" x14ac:dyDescent="0.25">
      <c r="A220" s="116"/>
      <c r="B220" s="116"/>
      <c r="C220" s="116"/>
      <c r="D220" s="117"/>
      <c r="E220" s="117"/>
      <c r="F220" s="118"/>
      <c r="G220" s="129"/>
      <c r="H220" s="129"/>
      <c r="I220" s="118"/>
      <c r="J220" s="119">
        <f t="shared" si="5"/>
        <v>0</v>
      </c>
      <c r="K220" s="121"/>
    </row>
    <row r="221" spans="1:11" ht="15.75" hidden="1" x14ac:dyDescent="0.25">
      <c r="A221" s="116"/>
      <c r="B221" s="116"/>
      <c r="C221" s="116"/>
      <c r="D221" s="117"/>
      <c r="E221" s="117"/>
      <c r="F221" s="118"/>
      <c r="G221" s="129"/>
      <c r="H221" s="129"/>
      <c r="I221" s="118"/>
      <c r="J221" s="119">
        <f t="shared" si="5"/>
        <v>0</v>
      </c>
      <c r="K221" s="121"/>
    </row>
    <row r="222" spans="1:11" ht="15.75" hidden="1" x14ac:dyDescent="0.25">
      <c r="A222" s="116"/>
      <c r="B222" s="116"/>
      <c r="C222" s="116"/>
      <c r="D222" s="117"/>
      <c r="E222" s="117"/>
      <c r="F222" s="118"/>
      <c r="G222" s="129"/>
      <c r="H222" s="129"/>
      <c r="I222" s="118"/>
      <c r="J222" s="119">
        <f t="shared" si="5"/>
        <v>0</v>
      </c>
      <c r="K222" s="121"/>
    </row>
    <row r="223" spans="1:11" ht="15.75" hidden="1" x14ac:dyDescent="0.25">
      <c r="A223" s="116"/>
      <c r="B223" s="116"/>
      <c r="C223" s="116"/>
      <c r="D223" s="117"/>
      <c r="E223" s="117"/>
      <c r="F223" s="118"/>
      <c r="G223" s="129"/>
      <c r="H223" s="129"/>
      <c r="I223" s="118"/>
      <c r="J223" s="119">
        <f t="shared" si="5"/>
        <v>0</v>
      </c>
      <c r="K223" s="121"/>
    </row>
    <row r="224" spans="1:11" ht="15.75" hidden="1" x14ac:dyDescent="0.25">
      <c r="A224" s="116"/>
      <c r="B224" s="116"/>
      <c r="C224" s="116"/>
      <c r="D224" s="117"/>
      <c r="E224" s="117"/>
      <c r="F224" s="118"/>
      <c r="G224" s="129"/>
      <c r="H224" s="129"/>
      <c r="I224" s="118"/>
      <c r="J224" s="119">
        <f t="shared" si="5"/>
        <v>0</v>
      </c>
      <c r="K224" s="121"/>
    </row>
    <row r="225" spans="1:11" ht="15.75" hidden="1" x14ac:dyDescent="0.25">
      <c r="A225" s="116"/>
      <c r="B225" s="116"/>
      <c r="C225" s="116"/>
      <c r="D225" s="117"/>
      <c r="E225" s="117"/>
      <c r="F225" s="118"/>
      <c r="G225" s="129"/>
      <c r="H225" s="129"/>
      <c r="I225" s="118"/>
      <c r="J225" s="119">
        <f t="shared" si="5"/>
        <v>0</v>
      </c>
      <c r="K225" s="121"/>
    </row>
    <row r="226" spans="1:11" ht="15.75" hidden="1" x14ac:dyDescent="0.25">
      <c r="A226" s="116"/>
      <c r="B226" s="116"/>
      <c r="C226" s="116"/>
      <c r="D226" s="117"/>
      <c r="E226" s="117"/>
      <c r="F226" s="118"/>
      <c r="G226" s="129"/>
      <c r="H226" s="129"/>
      <c r="I226" s="118"/>
      <c r="J226" s="119">
        <f t="shared" si="5"/>
        <v>0</v>
      </c>
      <c r="K226" s="121"/>
    </row>
    <row r="227" spans="1:11" ht="15.75" hidden="1" x14ac:dyDescent="0.25">
      <c r="A227" s="116"/>
      <c r="B227" s="116"/>
      <c r="C227" s="116"/>
      <c r="D227" s="117"/>
      <c r="E227" s="117"/>
      <c r="F227" s="118"/>
      <c r="G227" s="129"/>
      <c r="H227" s="129"/>
      <c r="I227" s="118"/>
      <c r="J227" s="119">
        <f t="shared" si="5"/>
        <v>0</v>
      </c>
      <c r="K227" s="121"/>
    </row>
    <row r="228" spans="1:11" ht="15.75" hidden="1" x14ac:dyDescent="0.25">
      <c r="A228" s="116"/>
      <c r="B228" s="116"/>
      <c r="C228" s="116"/>
      <c r="D228" s="117"/>
      <c r="E228" s="117"/>
      <c r="F228" s="118"/>
      <c r="G228" s="129"/>
      <c r="H228" s="129"/>
      <c r="I228" s="118"/>
      <c r="J228" s="119">
        <f t="shared" si="5"/>
        <v>0</v>
      </c>
      <c r="K228" s="121"/>
    </row>
    <row r="229" spans="1:11" ht="15.75" hidden="1" x14ac:dyDescent="0.25">
      <c r="A229" s="116"/>
      <c r="B229" s="116"/>
      <c r="C229" s="116"/>
      <c r="D229" s="117"/>
      <c r="E229" s="117"/>
      <c r="F229" s="118"/>
      <c r="G229" s="129"/>
      <c r="H229" s="129"/>
      <c r="I229" s="118"/>
      <c r="J229" s="119">
        <f t="shared" si="5"/>
        <v>0</v>
      </c>
      <c r="K229" s="121"/>
    </row>
    <row r="230" spans="1:11" ht="15.75" hidden="1" x14ac:dyDescent="0.25">
      <c r="A230" s="116"/>
      <c r="B230" s="116"/>
      <c r="C230" s="116"/>
      <c r="D230" s="117"/>
      <c r="E230" s="117"/>
      <c r="F230" s="118"/>
      <c r="G230" s="129"/>
      <c r="H230" s="129"/>
      <c r="I230" s="118"/>
      <c r="J230" s="119">
        <f t="shared" si="5"/>
        <v>0</v>
      </c>
      <c r="K230" s="121"/>
    </row>
    <row r="231" spans="1:11" ht="15.75" hidden="1" x14ac:dyDescent="0.25">
      <c r="A231" s="116"/>
      <c r="B231" s="116"/>
      <c r="C231" s="116"/>
      <c r="D231" s="117"/>
      <c r="E231" s="117"/>
      <c r="F231" s="118"/>
      <c r="G231" s="129"/>
      <c r="H231" s="129"/>
      <c r="I231" s="118"/>
      <c r="J231" s="119">
        <f t="shared" si="5"/>
        <v>0</v>
      </c>
      <c r="K231" s="121"/>
    </row>
    <row r="232" spans="1:11" ht="15.75" hidden="1" x14ac:dyDescent="0.25">
      <c r="A232" s="116"/>
      <c r="B232" s="116"/>
      <c r="C232" s="116"/>
      <c r="D232" s="117"/>
      <c r="E232" s="117"/>
      <c r="F232" s="118"/>
      <c r="G232" s="129"/>
      <c r="H232" s="129"/>
      <c r="I232" s="118"/>
      <c r="J232" s="119">
        <f t="shared" si="5"/>
        <v>0</v>
      </c>
      <c r="K232" s="121"/>
    </row>
    <row r="233" spans="1:11" ht="15.75" hidden="1" x14ac:dyDescent="0.25">
      <c r="A233" s="116"/>
      <c r="B233" s="116"/>
      <c r="C233" s="116"/>
      <c r="D233" s="117"/>
      <c r="E233" s="117"/>
      <c r="F233" s="118"/>
      <c r="G233" s="129"/>
      <c r="H233" s="129"/>
      <c r="I233" s="118"/>
      <c r="J233" s="119">
        <f t="shared" si="5"/>
        <v>0</v>
      </c>
      <c r="K233" s="121"/>
    </row>
    <row r="234" spans="1:11" ht="15.75" hidden="1" x14ac:dyDescent="0.25">
      <c r="A234" s="116"/>
      <c r="B234" s="116"/>
      <c r="C234" s="116"/>
      <c r="D234" s="117"/>
      <c r="E234" s="117"/>
      <c r="F234" s="118"/>
      <c r="G234" s="129"/>
      <c r="H234" s="129"/>
      <c r="I234" s="118"/>
      <c r="J234" s="119">
        <f t="shared" si="5"/>
        <v>0</v>
      </c>
      <c r="K234" s="121"/>
    </row>
    <row r="235" spans="1:11" ht="15.75" hidden="1" x14ac:dyDescent="0.25">
      <c r="A235" s="116"/>
      <c r="B235" s="116"/>
      <c r="C235" s="116"/>
      <c r="D235" s="117"/>
      <c r="E235" s="117"/>
      <c r="F235" s="118"/>
      <c r="G235" s="129"/>
      <c r="H235" s="129"/>
      <c r="I235" s="118"/>
      <c r="J235" s="119">
        <f t="shared" si="5"/>
        <v>0</v>
      </c>
      <c r="K235" s="121"/>
    </row>
    <row r="236" spans="1:11" ht="15.75" hidden="1" x14ac:dyDescent="0.25">
      <c r="A236" s="116"/>
      <c r="B236" s="116"/>
      <c r="C236" s="116"/>
      <c r="D236" s="117"/>
      <c r="E236" s="117"/>
      <c r="F236" s="118"/>
      <c r="G236" s="129"/>
      <c r="H236" s="129"/>
      <c r="I236" s="118"/>
      <c r="J236" s="119">
        <f t="shared" si="5"/>
        <v>0</v>
      </c>
      <c r="K236" s="121"/>
    </row>
    <row r="237" spans="1:11" ht="15.75" hidden="1" x14ac:dyDescent="0.25">
      <c r="A237" s="116"/>
      <c r="B237" s="116"/>
      <c r="C237" s="116"/>
      <c r="D237" s="117"/>
      <c r="E237" s="117"/>
      <c r="F237" s="118"/>
      <c r="G237" s="129"/>
      <c r="H237" s="129"/>
      <c r="I237" s="118"/>
      <c r="J237" s="119">
        <f t="shared" si="5"/>
        <v>0</v>
      </c>
      <c r="K237" s="121"/>
    </row>
    <row r="238" spans="1:11" ht="15.75" hidden="1" x14ac:dyDescent="0.25">
      <c r="A238" s="116"/>
      <c r="B238" s="116"/>
      <c r="C238" s="116"/>
      <c r="D238" s="117"/>
      <c r="E238" s="117"/>
      <c r="F238" s="118"/>
      <c r="G238" s="129"/>
      <c r="H238" s="129"/>
      <c r="I238" s="118"/>
      <c r="J238" s="119">
        <f t="shared" si="5"/>
        <v>0</v>
      </c>
      <c r="K238" s="121"/>
    </row>
    <row r="239" spans="1:11" ht="15.75" hidden="1" x14ac:dyDescent="0.25">
      <c r="A239" s="116"/>
      <c r="B239" s="116"/>
      <c r="C239" s="116"/>
      <c r="D239" s="117"/>
      <c r="E239" s="117"/>
      <c r="F239" s="118"/>
      <c r="G239" s="129"/>
      <c r="H239" s="129"/>
      <c r="I239" s="118"/>
      <c r="J239" s="119">
        <f t="shared" si="5"/>
        <v>0</v>
      </c>
      <c r="K239" s="121"/>
    </row>
    <row r="240" spans="1:11" ht="15.75" hidden="1" x14ac:dyDescent="0.25">
      <c r="A240" s="116"/>
      <c r="B240" s="116"/>
      <c r="C240" s="116"/>
      <c r="D240" s="117"/>
      <c r="E240" s="117"/>
      <c r="F240" s="118"/>
      <c r="G240" s="129"/>
      <c r="H240" s="129"/>
      <c r="I240" s="118"/>
      <c r="J240" s="119">
        <f t="shared" si="5"/>
        <v>0</v>
      </c>
      <c r="K240" s="121"/>
    </row>
    <row r="241" spans="1:11" ht="15.75" hidden="1" x14ac:dyDescent="0.25">
      <c r="A241" s="116"/>
      <c r="B241" s="116"/>
      <c r="C241" s="116"/>
      <c r="D241" s="117"/>
      <c r="E241" s="117"/>
      <c r="F241" s="118"/>
      <c r="G241" s="129"/>
      <c r="H241" s="129"/>
      <c r="I241" s="118"/>
      <c r="J241" s="119">
        <f t="shared" si="5"/>
        <v>0</v>
      </c>
      <c r="K241" s="121"/>
    </row>
    <row r="242" spans="1:11" ht="15.75" hidden="1" x14ac:dyDescent="0.25">
      <c r="A242" s="116"/>
      <c r="B242" s="116"/>
      <c r="C242" s="116"/>
      <c r="D242" s="117"/>
      <c r="E242" s="117"/>
      <c r="F242" s="118"/>
      <c r="G242" s="129"/>
      <c r="H242" s="129"/>
      <c r="I242" s="118"/>
      <c r="J242" s="119">
        <f t="shared" si="5"/>
        <v>0</v>
      </c>
      <c r="K242" s="121"/>
    </row>
    <row r="243" spans="1:11" ht="15.75" hidden="1" x14ac:dyDescent="0.25">
      <c r="A243" s="116"/>
      <c r="B243" s="116"/>
      <c r="C243" s="116"/>
      <c r="D243" s="117"/>
      <c r="E243" s="117"/>
      <c r="F243" s="118"/>
      <c r="G243" s="129"/>
      <c r="H243" s="129"/>
      <c r="I243" s="118"/>
      <c r="J243" s="119">
        <f t="shared" si="5"/>
        <v>0</v>
      </c>
      <c r="K243" s="121"/>
    </row>
    <row r="244" spans="1:11" ht="15.75" hidden="1" x14ac:dyDescent="0.25">
      <c r="A244" s="116"/>
      <c r="B244" s="116"/>
      <c r="C244" s="116"/>
      <c r="D244" s="117"/>
      <c r="E244" s="117"/>
      <c r="F244" s="118"/>
      <c r="G244" s="129"/>
      <c r="H244" s="129"/>
      <c r="I244" s="118"/>
      <c r="J244" s="119">
        <f t="shared" si="5"/>
        <v>0</v>
      </c>
      <c r="K244" s="121"/>
    </row>
    <row r="245" spans="1:11" ht="15.75" hidden="1" x14ac:dyDescent="0.25">
      <c r="A245" s="116"/>
      <c r="B245" s="116"/>
      <c r="C245" s="116"/>
      <c r="D245" s="117"/>
      <c r="E245" s="117"/>
      <c r="F245" s="118"/>
      <c r="G245" s="129"/>
      <c r="H245" s="129"/>
      <c r="I245" s="118"/>
      <c r="J245" s="119">
        <f t="shared" si="5"/>
        <v>0</v>
      </c>
      <c r="K245" s="121"/>
    </row>
    <row r="246" spans="1:11" ht="15.75" hidden="1" x14ac:dyDescent="0.25">
      <c r="A246" s="116"/>
      <c r="B246" s="116"/>
      <c r="C246" s="116"/>
      <c r="D246" s="117"/>
      <c r="E246" s="117"/>
      <c r="F246" s="118"/>
      <c r="G246" s="129"/>
      <c r="H246" s="129"/>
      <c r="I246" s="118"/>
      <c r="J246" s="119">
        <f t="shared" si="5"/>
        <v>0</v>
      </c>
      <c r="K246" s="121"/>
    </row>
    <row r="247" spans="1:11" ht="15.75" hidden="1" x14ac:dyDescent="0.25">
      <c r="A247" s="116"/>
      <c r="B247" s="116"/>
      <c r="C247" s="116"/>
      <c r="D247" s="117"/>
      <c r="E247" s="117"/>
      <c r="F247" s="118"/>
      <c r="G247" s="129"/>
      <c r="H247" s="129"/>
      <c r="I247" s="118"/>
      <c r="J247" s="119">
        <f t="shared" si="5"/>
        <v>0</v>
      </c>
      <c r="K247" s="121"/>
    </row>
    <row r="248" spans="1:11" ht="15.75" hidden="1" x14ac:dyDescent="0.25">
      <c r="A248" s="116"/>
      <c r="B248" s="116"/>
      <c r="C248" s="116"/>
      <c r="D248" s="117"/>
      <c r="E248" s="117"/>
      <c r="F248" s="118"/>
      <c r="G248" s="129"/>
      <c r="H248" s="129"/>
      <c r="I248" s="118"/>
      <c r="J248" s="119">
        <f t="shared" ref="J248:J311" si="6">(H248-G248)*24</f>
        <v>0</v>
      </c>
      <c r="K248" s="121"/>
    </row>
    <row r="249" spans="1:11" ht="15.75" hidden="1" x14ac:dyDescent="0.25">
      <c r="A249" s="116"/>
      <c r="B249" s="116"/>
      <c r="C249" s="116"/>
      <c r="D249" s="117"/>
      <c r="E249" s="117"/>
      <c r="F249" s="118"/>
      <c r="G249" s="129"/>
      <c r="H249" s="129"/>
      <c r="I249" s="118"/>
      <c r="J249" s="119">
        <f t="shared" si="6"/>
        <v>0</v>
      </c>
      <c r="K249" s="121"/>
    </row>
    <row r="250" spans="1:11" ht="15.75" hidden="1" x14ac:dyDescent="0.25">
      <c r="A250" s="116"/>
      <c r="B250" s="116"/>
      <c r="C250" s="116"/>
      <c r="D250" s="117"/>
      <c r="E250" s="117"/>
      <c r="F250" s="118"/>
      <c r="G250" s="129"/>
      <c r="H250" s="129"/>
      <c r="I250" s="118"/>
      <c r="J250" s="119">
        <f t="shared" si="6"/>
        <v>0</v>
      </c>
      <c r="K250" s="121"/>
    </row>
    <row r="251" spans="1:11" ht="15.75" hidden="1" x14ac:dyDescent="0.25">
      <c r="A251" s="116"/>
      <c r="B251" s="116"/>
      <c r="C251" s="116"/>
      <c r="D251" s="117"/>
      <c r="E251" s="117"/>
      <c r="F251" s="118"/>
      <c r="G251" s="129"/>
      <c r="H251" s="129"/>
      <c r="I251" s="118"/>
      <c r="J251" s="119">
        <f t="shared" si="6"/>
        <v>0</v>
      </c>
      <c r="K251" s="121"/>
    </row>
    <row r="252" spans="1:11" ht="15.75" hidden="1" x14ac:dyDescent="0.25">
      <c r="A252" s="116"/>
      <c r="B252" s="116"/>
      <c r="C252" s="116"/>
      <c r="D252" s="117"/>
      <c r="E252" s="117"/>
      <c r="F252" s="118"/>
      <c r="G252" s="129"/>
      <c r="H252" s="129"/>
      <c r="I252" s="118"/>
      <c r="J252" s="119">
        <f t="shared" si="6"/>
        <v>0</v>
      </c>
      <c r="K252" s="121"/>
    </row>
    <row r="253" spans="1:11" ht="15.75" hidden="1" x14ac:dyDescent="0.25">
      <c r="A253" s="116"/>
      <c r="B253" s="116"/>
      <c r="C253" s="116"/>
      <c r="D253" s="117"/>
      <c r="E253" s="117"/>
      <c r="F253" s="118"/>
      <c r="G253" s="129"/>
      <c r="H253" s="129"/>
      <c r="I253" s="118"/>
      <c r="J253" s="119">
        <f t="shared" si="6"/>
        <v>0</v>
      </c>
      <c r="K253" s="121"/>
    </row>
    <row r="254" spans="1:11" ht="15.75" hidden="1" x14ac:dyDescent="0.25">
      <c r="A254" s="116"/>
      <c r="B254" s="116"/>
      <c r="C254" s="116"/>
      <c r="D254" s="117"/>
      <c r="E254" s="117"/>
      <c r="F254" s="118"/>
      <c r="G254" s="129"/>
      <c r="H254" s="129"/>
      <c r="I254" s="118"/>
      <c r="J254" s="119">
        <f t="shared" si="6"/>
        <v>0</v>
      </c>
      <c r="K254" s="121"/>
    </row>
    <row r="255" spans="1:11" ht="15.75" hidden="1" x14ac:dyDescent="0.25">
      <c r="A255" s="116"/>
      <c r="B255" s="116"/>
      <c r="C255" s="116"/>
      <c r="D255" s="117"/>
      <c r="E255" s="117"/>
      <c r="F255" s="118"/>
      <c r="G255" s="129"/>
      <c r="H255" s="129"/>
      <c r="I255" s="118"/>
      <c r="J255" s="119">
        <f t="shared" si="6"/>
        <v>0</v>
      </c>
      <c r="K255" s="121"/>
    </row>
    <row r="256" spans="1:11" ht="15.75" hidden="1" x14ac:dyDescent="0.25">
      <c r="A256" s="116"/>
      <c r="B256" s="116"/>
      <c r="C256" s="116"/>
      <c r="D256" s="117"/>
      <c r="E256" s="117"/>
      <c r="F256" s="118"/>
      <c r="G256" s="129"/>
      <c r="H256" s="129"/>
      <c r="I256" s="118"/>
      <c r="J256" s="119">
        <f t="shared" si="6"/>
        <v>0</v>
      </c>
      <c r="K256" s="121"/>
    </row>
    <row r="257" spans="1:11" ht="15.75" hidden="1" x14ac:dyDescent="0.25">
      <c r="A257" s="116"/>
      <c r="B257" s="116"/>
      <c r="C257" s="116"/>
      <c r="D257" s="117"/>
      <c r="E257" s="117"/>
      <c r="F257" s="118"/>
      <c r="G257" s="129"/>
      <c r="H257" s="129"/>
      <c r="I257" s="118"/>
      <c r="J257" s="119">
        <f t="shared" si="6"/>
        <v>0</v>
      </c>
      <c r="K257" s="121"/>
    </row>
    <row r="258" spans="1:11" ht="15.75" hidden="1" x14ac:dyDescent="0.25">
      <c r="A258" s="116"/>
      <c r="B258" s="116"/>
      <c r="C258" s="116"/>
      <c r="D258" s="117"/>
      <c r="E258" s="117"/>
      <c r="F258" s="118"/>
      <c r="G258" s="129"/>
      <c r="H258" s="129"/>
      <c r="I258" s="118"/>
      <c r="J258" s="119">
        <f t="shared" si="6"/>
        <v>0</v>
      </c>
      <c r="K258" s="121"/>
    </row>
    <row r="259" spans="1:11" ht="15.75" hidden="1" x14ac:dyDescent="0.25">
      <c r="A259" s="116"/>
      <c r="B259" s="116"/>
      <c r="C259" s="116"/>
      <c r="D259" s="117"/>
      <c r="E259" s="117"/>
      <c r="F259" s="118"/>
      <c r="G259" s="129"/>
      <c r="H259" s="129"/>
      <c r="I259" s="118"/>
      <c r="J259" s="119">
        <f t="shared" si="6"/>
        <v>0</v>
      </c>
      <c r="K259" s="121"/>
    </row>
    <row r="260" spans="1:11" ht="15.75" hidden="1" x14ac:dyDescent="0.25">
      <c r="A260" s="116"/>
      <c r="B260" s="116"/>
      <c r="C260" s="116"/>
      <c r="D260" s="117"/>
      <c r="E260" s="117"/>
      <c r="F260" s="118"/>
      <c r="G260" s="129"/>
      <c r="H260" s="129"/>
      <c r="I260" s="118"/>
      <c r="J260" s="119">
        <f t="shared" si="6"/>
        <v>0</v>
      </c>
      <c r="K260" s="121"/>
    </row>
    <row r="261" spans="1:11" ht="15.75" hidden="1" x14ac:dyDescent="0.25">
      <c r="A261" s="116"/>
      <c r="B261" s="116"/>
      <c r="C261" s="116"/>
      <c r="D261" s="117"/>
      <c r="E261" s="117"/>
      <c r="F261" s="118"/>
      <c r="G261" s="129"/>
      <c r="H261" s="129"/>
      <c r="I261" s="118"/>
      <c r="J261" s="119">
        <f t="shared" si="6"/>
        <v>0</v>
      </c>
      <c r="K261" s="121"/>
    </row>
    <row r="262" spans="1:11" ht="15.75" hidden="1" x14ac:dyDescent="0.25">
      <c r="A262" s="116"/>
      <c r="B262" s="116"/>
      <c r="C262" s="116"/>
      <c r="D262" s="117"/>
      <c r="E262" s="117"/>
      <c r="F262" s="118"/>
      <c r="G262" s="129"/>
      <c r="H262" s="129"/>
      <c r="I262" s="118"/>
      <c r="J262" s="119">
        <f t="shared" si="6"/>
        <v>0</v>
      </c>
      <c r="K262" s="121"/>
    </row>
    <row r="263" spans="1:11" ht="15.75" hidden="1" x14ac:dyDescent="0.25">
      <c r="A263" s="116"/>
      <c r="B263" s="116"/>
      <c r="C263" s="116"/>
      <c r="D263" s="117"/>
      <c r="E263" s="117"/>
      <c r="F263" s="118"/>
      <c r="G263" s="129"/>
      <c r="H263" s="129"/>
      <c r="I263" s="118"/>
      <c r="J263" s="119">
        <f t="shared" si="6"/>
        <v>0</v>
      </c>
      <c r="K263" s="121"/>
    </row>
    <row r="264" spans="1:11" ht="15.75" hidden="1" x14ac:dyDescent="0.25">
      <c r="A264" s="116"/>
      <c r="B264" s="116"/>
      <c r="C264" s="116"/>
      <c r="D264" s="117"/>
      <c r="E264" s="117"/>
      <c r="F264" s="118"/>
      <c r="G264" s="129"/>
      <c r="H264" s="129"/>
      <c r="I264" s="118"/>
      <c r="J264" s="119">
        <f t="shared" si="6"/>
        <v>0</v>
      </c>
      <c r="K264" s="121"/>
    </row>
    <row r="265" spans="1:11" ht="15.75" hidden="1" x14ac:dyDescent="0.25">
      <c r="A265" s="116"/>
      <c r="B265" s="116"/>
      <c r="C265" s="116"/>
      <c r="D265" s="117"/>
      <c r="E265" s="117"/>
      <c r="F265" s="118"/>
      <c r="G265" s="129"/>
      <c r="H265" s="129"/>
      <c r="I265" s="118"/>
      <c r="J265" s="119">
        <f t="shared" si="6"/>
        <v>0</v>
      </c>
      <c r="K265" s="121"/>
    </row>
    <row r="266" spans="1:11" ht="15.75" hidden="1" x14ac:dyDescent="0.25">
      <c r="A266" s="116"/>
      <c r="B266" s="116"/>
      <c r="C266" s="116"/>
      <c r="D266" s="117"/>
      <c r="E266" s="117"/>
      <c r="F266" s="118"/>
      <c r="G266" s="129"/>
      <c r="H266" s="129"/>
      <c r="I266" s="118"/>
      <c r="J266" s="119">
        <f t="shared" si="6"/>
        <v>0</v>
      </c>
      <c r="K266" s="121"/>
    </row>
    <row r="267" spans="1:11" ht="15.75" hidden="1" x14ac:dyDescent="0.25">
      <c r="A267" s="116"/>
      <c r="B267" s="116"/>
      <c r="C267" s="116"/>
      <c r="D267" s="117"/>
      <c r="E267" s="117"/>
      <c r="F267" s="118"/>
      <c r="G267" s="129"/>
      <c r="H267" s="129"/>
      <c r="I267" s="118"/>
      <c r="J267" s="119">
        <f t="shared" si="6"/>
        <v>0</v>
      </c>
      <c r="K267" s="121"/>
    </row>
    <row r="268" spans="1:11" ht="15.75" hidden="1" x14ac:dyDescent="0.25">
      <c r="A268" s="116"/>
      <c r="B268" s="116"/>
      <c r="C268" s="116"/>
      <c r="D268" s="117"/>
      <c r="E268" s="117"/>
      <c r="F268" s="118"/>
      <c r="G268" s="129"/>
      <c r="H268" s="129"/>
      <c r="I268" s="118"/>
      <c r="J268" s="119">
        <f t="shared" si="6"/>
        <v>0</v>
      </c>
      <c r="K268" s="121"/>
    </row>
    <row r="269" spans="1:11" ht="15.75" hidden="1" x14ac:dyDescent="0.25">
      <c r="A269" s="116"/>
      <c r="B269" s="116"/>
      <c r="C269" s="116"/>
      <c r="D269" s="117"/>
      <c r="E269" s="117"/>
      <c r="F269" s="118"/>
      <c r="G269" s="129"/>
      <c r="H269" s="129"/>
      <c r="I269" s="118"/>
      <c r="J269" s="119">
        <f t="shared" si="6"/>
        <v>0</v>
      </c>
      <c r="K269" s="121"/>
    </row>
    <row r="270" spans="1:11" ht="15.75" hidden="1" x14ac:dyDescent="0.25">
      <c r="A270" s="116"/>
      <c r="B270" s="116"/>
      <c r="C270" s="116"/>
      <c r="D270" s="117"/>
      <c r="E270" s="117"/>
      <c r="F270" s="118"/>
      <c r="G270" s="129"/>
      <c r="H270" s="129"/>
      <c r="I270" s="118"/>
      <c r="J270" s="119">
        <f t="shared" si="6"/>
        <v>0</v>
      </c>
      <c r="K270" s="121"/>
    </row>
    <row r="271" spans="1:11" ht="15.75" hidden="1" x14ac:dyDescent="0.25">
      <c r="A271" s="116"/>
      <c r="B271" s="116"/>
      <c r="C271" s="116"/>
      <c r="D271" s="117"/>
      <c r="E271" s="117"/>
      <c r="F271" s="118"/>
      <c r="G271" s="129"/>
      <c r="H271" s="129"/>
      <c r="I271" s="118"/>
      <c r="J271" s="119">
        <f t="shared" si="6"/>
        <v>0</v>
      </c>
      <c r="K271" s="121"/>
    </row>
    <row r="272" spans="1:11" ht="15.75" hidden="1" x14ac:dyDescent="0.25">
      <c r="A272" s="116"/>
      <c r="B272" s="116"/>
      <c r="C272" s="116"/>
      <c r="D272" s="117"/>
      <c r="E272" s="117"/>
      <c r="F272" s="118"/>
      <c r="G272" s="129"/>
      <c r="H272" s="129"/>
      <c r="I272" s="118"/>
      <c r="J272" s="119">
        <f t="shared" si="6"/>
        <v>0</v>
      </c>
      <c r="K272" s="121"/>
    </row>
    <row r="273" spans="1:11" ht="15.75" hidden="1" x14ac:dyDescent="0.25">
      <c r="A273" s="116"/>
      <c r="B273" s="116"/>
      <c r="C273" s="116"/>
      <c r="D273" s="117"/>
      <c r="E273" s="117"/>
      <c r="F273" s="118"/>
      <c r="G273" s="129"/>
      <c r="H273" s="129"/>
      <c r="I273" s="118"/>
      <c r="J273" s="119">
        <f t="shared" si="6"/>
        <v>0</v>
      </c>
      <c r="K273" s="121"/>
    </row>
    <row r="274" spans="1:11" ht="15.75" hidden="1" x14ac:dyDescent="0.25">
      <c r="A274" s="116"/>
      <c r="B274" s="116"/>
      <c r="C274" s="116"/>
      <c r="D274" s="117"/>
      <c r="E274" s="117"/>
      <c r="F274" s="118"/>
      <c r="G274" s="129"/>
      <c r="H274" s="129"/>
      <c r="I274" s="118"/>
      <c r="J274" s="119">
        <f t="shared" si="6"/>
        <v>0</v>
      </c>
      <c r="K274" s="121"/>
    </row>
    <row r="275" spans="1:11" ht="15.75" hidden="1" x14ac:dyDescent="0.25">
      <c r="A275" s="116"/>
      <c r="B275" s="116"/>
      <c r="C275" s="116"/>
      <c r="D275" s="117"/>
      <c r="E275" s="117"/>
      <c r="F275" s="118"/>
      <c r="G275" s="129"/>
      <c r="H275" s="129"/>
      <c r="I275" s="118"/>
      <c r="J275" s="119">
        <f t="shared" si="6"/>
        <v>0</v>
      </c>
      <c r="K275" s="121"/>
    </row>
    <row r="276" spans="1:11" ht="15.75" hidden="1" x14ac:dyDescent="0.25">
      <c r="A276" s="116"/>
      <c r="B276" s="116"/>
      <c r="C276" s="116"/>
      <c r="D276" s="117"/>
      <c r="E276" s="117"/>
      <c r="F276" s="118"/>
      <c r="G276" s="129"/>
      <c r="H276" s="129"/>
      <c r="I276" s="118"/>
      <c r="J276" s="119">
        <f t="shared" si="6"/>
        <v>0</v>
      </c>
      <c r="K276" s="121"/>
    </row>
    <row r="277" spans="1:11" ht="15.75" hidden="1" x14ac:dyDescent="0.25">
      <c r="A277" s="116"/>
      <c r="B277" s="116"/>
      <c r="C277" s="116"/>
      <c r="D277" s="117"/>
      <c r="E277" s="117"/>
      <c r="F277" s="118"/>
      <c r="G277" s="129"/>
      <c r="H277" s="129"/>
      <c r="I277" s="118"/>
      <c r="J277" s="119">
        <f t="shared" si="6"/>
        <v>0</v>
      </c>
      <c r="K277" s="121"/>
    </row>
    <row r="278" spans="1:11" ht="15.75" hidden="1" x14ac:dyDescent="0.25">
      <c r="A278" s="116"/>
      <c r="B278" s="116"/>
      <c r="C278" s="116"/>
      <c r="D278" s="117"/>
      <c r="E278" s="117"/>
      <c r="F278" s="118"/>
      <c r="G278" s="129"/>
      <c r="H278" s="129"/>
      <c r="I278" s="118"/>
      <c r="J278" s="119">
        <f t="shared" si="6"/>
        <v>0</v>
      </c>
      <c r="K278" s="121"/>
    </row>
    <row r="279" spans="1:11" ht="15.75" hidden="1" x14ac:dyDescent="0.25">
      <c r="A279" s="116"/>
      <c r="B279" s="116"/>
      <c r="C279" s="116"/>
      <c r="D279" s="117"/>
      <c r="E279" s="117"/>
      <c r="F279" s="118"/>
      <c r="G279" s="129"/>
      <c r="H279" s="129"/>
      <c r="I279" s="118"/>
      <c r="J279" s="119">
        <f t="shared" si="6"/>
        <v>0</v>
      </c>
      <c r="K279" s="121"/>
    </row>
    <row r="280" spans="1:11" ht="15.75" hidden="1" x14ac:dyDescent="0.25">
      <c r="A280" s="116"/>
      <c r="B280" s="116"/>
      <c r="C280" s="116"/>
      <c r="D280" s="117"/>
      <c r="E280" s="117"/>
      <c r="F280" s="118"/>
      <c r="G280" s="129"/>
      <c r="H280" s="129"/>
      <c r="I280" s="118"/>
      <c r="J280" s="119">
        <f t="shared" si="6"/>
        <v>0</v>
      </c>
      <c r="K280" s="121"/>
    </row>
    <row r="281" spans="1:11" ht="15.75" hidden="1" x14ac:dyDescent="0.25">
      <c r="A281" s="116"/>
      <c r="B281" s="116"/>
      <c r="C281" s="116"/>
      <c r="D281" s="117"/>
      <c r="E281" s="117"/>
      <c r="F281" s="118"/>
      <c r="G281" s="129"/>
      <c r="H281" s="129"/>
      <c r="I281" s="118"/>
      <c r="J281" s="119">
        <f t="shared" si="6"/>
        <v>0</v>
      </c>
      <c r="K281" s="121"/>
    </row>
    <row r="282" spans="1:11" ht="15.75" hidden="1" x14ac:dyDescent="0.25">
      <c r="A282" s="116"/>
      <c r="B282" s="116"/>
      <c r="C282" s="116"/>
      <c r="D282" s="117"/>
      <c r="E282" s="117"/>
      <c r="F282" s="118"/>
      <c r="G282" s="129"/>
      <c r="H282" s="129"/>
      <c r="I282" s="118"/>
      <c r="J282" s="119">
        <f t="shared" si="6"/>
        <v>0</v>
      </c>
      <c r="K282" s="121"/>
    </row>
    <row r="283" spans="1:11" ht="15.75" hidden="1" x14ac:dyDescent="0.25">
      <c r="A283" s="116"/>
      <c r="B283" s="116"/>
      <c r="C283" s="116"/>
      <c r="D283" s="117"/>
      <c r="E283" s="117"/>
      <c r="F283" s="118"/>
      <c r="G283" s="129"/>
      <c r="H283" s="129"/>
      <c r="I283" s="118"/>
      <c r="J283" s="119">
        <f t="shared" si="6"/>
        <v>0</v>
      </c>
      <c r="K283" s="121"/>
    </row>
    <row r="284" spans="1:11" ht="15.75" hidden="1" x14ac:dyDescent="0.25">
      <c r="A284" s="116"/>
      <c r="B284" s="116"/>
      <c r="C284" s="116"/>
      <c r="D284" s="117"/>
      <c r="E284" s="117"/>
      <c r="F284" s="118"/>
      <c r="G284" s="129"/>
      <c r="H284" s="129"/>
      <c r="I284" s="118"/>
      <c r="J284" s="119">
        <f t="shared" si="6"/>
        <v>0</v>
      </c>
      <c r="K284" s="121"/>
    </row>
    <row r="285" spans="1:11" ht="15.75" hidden="1" x14ac:dyDescent="0.25">
      <c r="A285" s="116"/>
      <c r="B285" s="116"/>
      <c r="C285" s="116"/>
      <c r="D285" s="117"/>
      <c r="E285" s="117"/>
      <c r="F285" s="118"/>
      <c r="G285" s="129"/>
      <c r="H285" s="129"/>
      <c r="I285" s="118"/>
      <c r="J285" s="119">
        <f t="shared" si="6"/>
        <v>0</v>
      </c>
      <c r="K285" s="121"/>
    </row>
    <row r="286" spans="1:11" ht="15.75" hidden="1" x14ac:dyDescent="0.25">
      <c r="A286" s="116"/>
      <c r="B286" s="116"/>
      <c r="C286" s="116"/>
      <c r="D286" s="117"/>
      <c r="E286" s="117"/>
      <c r="F286" s="118"/>
      <c r="G286" s="129"/>
      <c r="H286" s="129"/>
      <c r="I286" s="118"/>
      <c r="J286" s="119">
        <f t="shared" si="6"/>
        <v>0</v>
      </c>
      <c r="K286" s="121"/>
    </row>
    <row r="287" spans="1:11" ht="15.75" hidden="1" x14ac:dyDescent="0.25">
      <c r="A287" s="116"/>
      <c r="B287" s="116"/>
      <c r="C287" s="116"/>
      <c r="D287" s="117"/>
      <c r="E287" s="117"/>
      <c r="F287" s="118"/>
      <c r="G287" s="129"/>
      <c r="H287" s="129"/>
      <c r="I287" s="118"/>
      <c r="J287" s="119">
        <f t="shared" si="6"/>
        <v>0</v>
      </c>
      <c r="K287" s="121"/>
    </row>
    <row r="288" spans="1:11" ht="15.75" hidden="1" x14ac:dyDescent="0.25">
      <c r="A288" s="116"/>
      <c r="B288" s="116"/>
      <c r="C288" s="116"/>
      <c r="D288" s="117"/>
      <c r="E288" s="117"/>
      <c r="F288" s="118"/>
      <c r="G288" s="129"/>
      <c r="H288" s="129"/>
      <c r="I288" s="118"/>
      <c r="J288" s="119">
        <f t="shared" si="6"/>
        <v>0</v>
      </c>
      <c r="K288" s="121"/>
    </row>
    <row r="289" spans="1:11" ht="15.75" hidden="1" x14ac:dyDescent="0.25">
      <c r="A289" s="116"/>
      <c r="B289" s="116"/>
      <c r="C289" s="116"/>
      <c r="D289" s="117"/>
      <c r="E289" s="117"/>
      <c r="F289" s="118"/>
      <c r="G289" s="129"/>
      <c r="H289" s="129"/>
      <c r="I289" s="118"/>
      <c r="J289" s="119">
        <f t="shared" si="6"/>
        <v>0</v>
      </c>
      <c r="K289" s="121"/>
    </row>
    <row r="290" spans="1:11" ht="15.75" hidden="1" x14ac:dyDescent="0.25">
      <c r="A290" s="116"/>
      <c r="B290" s="116"/>
      <c r="C290" s="116"/>
      <c r="D290" s="117"/>
      <c r="E290" s="117"/>
      <c r="F290" s="118"/>
      <c r="G290" s="129"/>
      <c r="H290" s="129"/>
      <c r="I290" s="118"/>
      <c r="J290" s="119">
        <f t="shared" si="6"/>
        <v>0</v>
      </c>
      <c r="K290" s="121"/>
    </row>
    <row r="291" spans="1:11" ht="15.75" hidden="1" x14ac:dyDescent="0.25">
      <c r="A291" s="116"/>
      <c r="B291" s="116"/>
      <c r="C291" s="116"/>
      <c r="D291" s="117"/>
      <c r="E291" s="117"/>
      <c r="F291" s="118"/>
      <c r="G291" s="129"/>
      <c r="H291" s="129"/>
      <c r="I291" s="118"/>
      <c r="J291" s="119">
        <f t="shared" si="6"/>
        <v>0</v>
      </c>
      <c r="K291" s="121"/>
    </row>
    <row r="292" spans="1:11" ht="15.75" hidden="1" x14ac:dyDescent="0.25">
      <c r="A292" s="116"/>
      <c r="B292" s="116"/>
      <c r="C292" s="116"/>
      <c r="D292" s="117"/>
      <c r="E292" s="117"/>
      <c r="F292" s="118"/>
      <c r="G292" s="129"/>
      <c r="H292" s="129"/>
      <c r="I292" s="118"/>
      <c r="J292" s="119">
        <f t="shared" si="6"/>
        <v>0</v>
      </c>
      <c r="K292" s="121"/>
    </row>
    <row r="293" spans="1:11" ht="15.75" hidden="1" x14ac:dyDescent="0.25">
      <c r="A293" s="116"/>
      <c r="B293" s="116"/>
      <c r="C293" s="116"/>
      <c r="D293" s="117"/>
      <c r="E293" s="117"/>
      <c r="F293" s="118"/>
      <c r="G293" s="129"/>
      <c r="H293" s="129"/>
      <c r="I293" s="118"/>
      <c r="J293" s="119">
        <f t="shared" si="6"/>
        <v>0</v>
      </c>
      <c r="K293" s="121"/>
    </row>
    <row r="294" spans="1:11" ht="15.75" hidden="1" x14ac:dyDescent="0.25">
      <c r="A294" s="116"/>
      <c r="B294" s="116"/>
      <c r="C294" s="116"/>
      <c r="D294" s="117"/>
      <c r="E294" s="117"/>
      <c r="F294" s="118"/>
      <c r="G294" s="129"/>
      <c r="H294" s="129"/>
      <c r="I294" s="118"/>
      <c r="J294" s="119">
        <f t="shared" si="6"/>
        <v>0</v>
      </c>
      <c r="K294" s="121"/>
    </row>
    <row r="295" spans="1:11" ht="15.75" hidden="1" x14ac:dyDescent="0.25">
      <c r="A295" s="116"/>
      <c r="B295" s="116"/>
      <c r="C295" s="116"/>
      <c r="D295" s="117"/>
      <c r="E295" s="117"/>
      <c r="F295" s="118"/>
      <c r="G295" s="129"/>
      <c r="H295" s="129"/>
      <c r="I295" s="118"/>
      <c r="J295" s="119">
        <f t="shared" si="6"/>
        <v>0</v>
      </c>
      <c r="K295" s="121"/>
    </row>
    <row r="296" spans="1:11" ht="15.75" hidden="1" x14ac:dyDescent="0.25">
      <c r="A296" s="116"/>
      <c r="B296" s="116"/>
      <c r="C296" s="116"/>
      <c r="D296" s="117"/>
      <c r="E296" s="117"/>
      <c r="F296" s="118"/>
      <c r="G296" s="129"/>
      <c r="H296" s="129"/>
      <c r="I296" s="118"/>
      <c r="J296" s="119">
        <f t="shared" si="6"/>
        <v>0</v>
      </c>
      <c r="K296" s="121"/>
    </row>
    <row r="297" spans="1:11" ht="15.75" hidden="1" x14ac:dyDescent="0.25">
      <c r="A297" s="116"/>
      <c r="B297" s="116"/>
      <c r="C297" s="116"/>
      <c r="D297" s="117"/>
      <c r="E297" s="117"/>
      <c r="F297" s="118"/>
      <c r="G297" s="129"/>
      <c r="H297" s="129"/>
      <c r="I297" s="118"/>
      <c r="J297" s="119">
        <f t="shared" si="6"/>
        <v>0</v>
      </c>
      <c r="K297" s="121"/>
    </row>
    <row r="298" spans="1:11" ht="15.75" hidden="1" x14ac:dyDescent="0.25">
      <c r="A298" s="116"/>
      <c r="B298" s="116"/>
      <c r="C298" s="116"/>
      <c r="D298" s="117"/>
      <c r="E298" s="117"/>
      <c r="F298" s="118"/>
      <c r="G298" s="129"/>
      <c r="H298" s="129"/>
      <c r="I298" s="118"/>
      <c r="J298" s="119">
        <f t="shared" si="6"/>
        <v>0</v>
      </c>
      <c r="K298" s="121"/>
    </row>
    <row r="299" spans="1:11" ht="15.75" hidden="1" x14ac:dyDescent="0.25">
      <c r="A299" s="116"/>
      <c r="B299" s="116"/>
      <c r="C299" s="116"/>
      <c r="D299" s="117"/>
      <c r="E299" s="117"/>
      <c r="F299" s="118"/>
      <c r="G299" s="129"/>
      <c r="H299" s="129"/>
      <c r="I299" s="118"/>
      <c r="J299" s="119">
        <f t="shared" si="6"/>
        <v>0</v>
      </c>
      <c r="K299" s="121"/>
    </row>
    <row r="300" spans="1:11" ht="15.75" hidden="1" x14ac:dyDescent="0.25">
      <c r="A300" s="116"/>
      <c r="B300" s="116"/>
      <c r="C300" s="116"/>
      <c r="D300" s="117"/>
      <c r="E300" s="117"/>
      <c r="F300" s="118"/>
      <c r="G300" s="129"/>
      <c r="H300" s="129"/>
      <c r="I300" s="118"/>
      <c r="J300" s="119">
        <f t="shared" si="6"/>
        <v>0</v>
      </c>
      <c r="K300" s="121"/>
    </row>
    <row r="301" spans="1:11" ht="15.75" hidden="1" x14ac:dyDescent="0.25">
      <c r="A301" s="116"/>
      <c r="B301" s="116"/>
      <c r="C301" s="116"/>
      <c r="D301" s="117"/>
      <c r="E301" s="117"/>
      <c r="F301" s="118"/>
      <c r="G301" s="129"/>
      <c r="H301" s="129"/>
      <c r="I301" s="118"/>
      <c r="J301" s="119">
        <f t="shared" si="6"/>
        <v>0</v>
      </c>
      <c r="K301" s="121"/>
    </row>
    <row r="302" spans="1:11" ht="15.75" hidden="1" x14ac:dyDescent="0.25">
      <c r="A302" s="116"/>
      <c r="B302" s="116"/>
      <c r="C302" s="116"/>
      <c r="D302" s="117"/>
      <c r="E302" s="117"/>
      <c r="F302" s="118"/>
      <c r="G302" s="129"/>
      <c r="H302" s="129"/>
      <c r="I302" s="118"/>
      <c r="J302" s="119">
        <f t="shared" si="6"/>
        <v>0</v>
      </c>
      <c r="K302" s="121"/>
    </row>
    <row r="303" spans="1:11" ht="15.75" hidden="1" x14ac:dyDescent="0.25">
      <c r="A303" s="116"/>
      <c r="B303" s="116"/>
      <c r="C303" s="116"/>
      <c r="D303" s="117"/>
      <c r="E303" s="117"/>
      <c r="F303" s="118"/>
      <c r="G303" s="129"/>
      <c r="H303" s="129"/>
      <c r="I303" s="118"/>
      <c r="J303" s="119">
        <f t="shared" si="6"/>
        <v>0</v>
      </c>
      <c r="K303" s="121"/>
    </row>
    <row r="304" spans="1:11" ht="15.75" hidden="1" x14ac:dyDescent="0.25">
      <c r="A304" s="116"/>
      <c r="B304" s="116"/>
      <c r="C304" s="116"/>
      <c r="D304" s="117"/>
      <c r="E304" s="117"/>
      <c r="F304" s="118"/>
      <c r="G304" s="129"/>
      <c r="H304" s="129"/>
      <c r="I304" s="118"/>
      <c r="J304" s="119">
        <f t="shared" si="6"/>
        <v>0</v>
      </c>
      <c r="K304" s="121"/>
    </row>
    <row r="305" spans="1:11" ht="15.75" hidden="1" x14ac:dyDescent="0.25">
      <c r="A305" s="116"/>
      <c r="B305" s="116"/>
      <c r="C305" s="116"/>
      <c r="D305" s="117"/>
      <c r="E305" s="117"/>
      <c r="F305" s="118"/>
      <c r="G305" s="129"/>
      <c r="H305" s="129"/>
      <c r="I305" s="118"/>
      <c r="J305" s="119">
        <f t="shared" si="6"/>
        <v>0</v>
      </c>
      <c r="K305" s="121"/>
    </row>
    <row r="306" spans="1:11" ht="15.75" hidden="1" x14ac:dyDescent="0.25">
      <c r="A306" s="116"/>
      <c r="B306" s="116"/>
      <c r="C306" s="116"/>
      <c r="D306" s="117"/>
      <c r="E306" s="117"/>
      <c r="F306" s="118"/>
      <c r="G306" s="129"/>
      <c r="H306" s="129"/>
      <c r="I306" s="118"/>
      <c r="J306" s="119">
        <f t="shared" si="6"/>
        <v>0</v>
      </c>
      <c r="K306" s="121"/>
    </row>
    <row r="307" spans="1:11" ht="15.75" hidden="1" x14ac:dyDescent="0.25">
      <c r="A307" s="116"/>
      <c r="B307" s="116"/>
      <c r="C307" s="116"/>
      <c r="D307" s="117"/>
      <c r="E307" s="117"/>
      <c r="F307" s="118"/>
      <c r="G307" s="129"/>
      <c r="H307" s="129"/>
      <c r="I307" s="118"/>
      <c r="J307" s="119">
        <f t="shared" si="6"/>
        <v>0</v>
      </c>
      <c r="K307" s="121"/>
    </row>
    <row r="308" spans="1:11" ht="15.75" hidden="1" x14ac:dyDescent="0.25">
      <c r="A308" s="116"/>
      <c r="B308" s="116"/>
      <c r="C308" s="116"/>
      <c r="D308" s="117"/>
      <c r="E308" s="117"/>
      <c r="F308" s="118"/>
      <c r="G308" s="129"/>
      <c r="H308" s="129"/>
      <c r="I308" s="118"/>
      <c r="J308" s="119">
        <f t="shared" si="6"/>
        <v>0</v>
      </c>
      <c r="K308" s="121"/>
    </row>
    <row r="309" spans="1:11" ht="15.75" hidden="1" x14ac:dyDescent="0.25">
      <c r="A309" s="116"/>
      <c r="B309" s="116"/>
      <c r="C309" s="116"/>
      <c r="D309" s="117"/>
      <c r="E309" s="117"/>
      <c r="F309" s="118"/>
      <c r="G309" s="129"/>
      <c r="H309" s="129"/>
      <c r="I309" s="118"/>
      <c r="J309" s="119">
        <f t="shared" si="6"/>
        <v>0</v>
      </c>
      <c r="K309" s="121"/>
    </row>
    <row r="310" spans="1:11" ht="15.75" hidden="1" x14ac:dyDescent="0.25">
      <c r="A310" s="116"/>
      <c r="B310" s="116"/>
      <c r="C310" s="116"/>
      <c r="D310" s="117"/>
      <c r="E310" s="117"/>
      <c r="F310" s="118"/>
      <c r="G310" s="129"/>
      <c r="H310" s="129"/>
      <c r="I310" s="118"/>
      <c r="J310" s="119">
        <f t="shared" si="6"/>
        <v>0</v>
      </c>
      <c r="K310" s="121"/>
    </row>
    <row r="311" spans="1:11" ht="15.75" hidden="1" x14ac:dyDescent="0.25">
      <c r="A311" s="116"/>
      <c r="B311" s="116"/>
      <c r="C311" s="116"/>
      <c r="D311" s="117"/>
      <c r="E311" s="117"/>
      <c r="F311" s="118"/>
      <c r="G311" s="129"/>
      <c r="H311" s="129"/>
      <c r="I311" s="118"/>
      <c r="J311" s="119">
        <f t="shared" si="6"/>
        <v>0</v>
      </c>
      <c r="K311" s="121"/>
    </row>
    <row r="312" spans="1:11" ht="15.75" hidden="1" x14ac:dyDescent="0.25">
      <c r="A312" s="116"/>
      <c r="B312" s="116"/>
      <c r="C312" s="116"/>
      <c r="D312" s="117"/>
      <c r="E312" s="117"/>
      <c r="F312" s="118"/>
      <c r="G312" s="129"/>
      <c r="H312" s="129"/>
      <c r="I312" s="118"/>
      <c r="J312" s="119">
        <f t="shared" ref="J312:J375" si="7">(H312-G312)*24</f>
        <v>0</v>
      </c>
      <c r="K312" s="121"/>
    </row>
    <row r="313" spans="1:11" ht="15.75" hidden="1" x14ac:dyDescent="0.25">
      <c r="A313" s="116"/>
      <c r="B313" s="116"/>
      <c r="C313" s="116"/>
      <c r="D313" s="117"/>
      <c r="E313" s="117"/>
      <c r="F313" s="118"/>
      <c r="G313" s="129"/>
      <c r="H313" s="129"/>
      <c r="I313" s="118"/>
      <c r="J313" s="119">
        <f t="shared" si="7"/>
        <v>0</v>
      </c>
      <c r="K313" s="121"/>
    </row>
    <row r="314" spans="1:11" ht="15.75" hidden="1" x14ac:dyDescent="0.25">
      <c r="A314" s="116"/>
      <c r="B314" s="116"/>
      <c r="C314" s="116"/>
      <c r="D314" s="117"/>
      <c r="E314" s="117"/>
      <c r="F314" s="118"/>
      <c r="G314" s="129"/>
      <c r="H314" s="129"/>
      <c r="I314" s="118"/>
      <c r="J314" s="119">
        <f t="shared" si="7"/>
        <v>0</v>
      </c>
      <c r="K314" s="121"/>
    </row>
    <row r="315" spans="1:11" ht="15.75" hidden="1" x14ac:dyDescent="0.25">
      <c r="A315" s="116"/>
      <c r="B315" s="116"/>
      <c r="C315" s="116"/>
      <c r="D315" s="117"/>
      <c r="E315" s="117"/>
      <c r="F315" s="118"/>
      <c r="G315" s="129"/>
      <c r="H315" s="129"/>
      <c r="I315" s="118"/>
      <c r="J315" s="119">
        <f t="shared" si="7"/>
        <v>0</v>
      </c>
      <c r="K315" s="121"/>
    </row>
    <row r="316" spans="1:11" ht="15.75" hidden="1" x14ac:dyDescent="0.25">
      <c r="A316" s="116"/>
      <c r="B316" s="116"/>
      <c r="C316" s="116"/>
      <c r="D316" s="117"/>
      <c r="E316" s="117"/>
      <c r="F316" s="118"/>
      <c r="G316" s="129"/>
      <c r="H316" s="129"/>
      <c r="I316" s="118"/>
      <c r="J316" s="119">
        <f t="shared" si="7"/>
        <v>0</v>
      </c>
      <c r="K316" s="121"/>
    </row>
    <row r="317" spans="1:11" ht="15.75" hidden="1" x14ac:dyDescent="0.25">
      <c r="A317" s="116"/>
      <c r="B317" s="116"/>
      <c r="C317" s="116"/>
      <c r="D317" s="117"/>
      <c r="E317" s="117"/>
      <c r="F317" s="118"/>
      <c r="G317" s="129"/>
      <c r="H317" s="129"/>
      <c r="I317" s="118"/>
      <c r="J317" s="119">
        <f t="shared" si="7"/>
        <v>0</v>
      </c>
      <c r="K317" s="121"/>
    </row>
    <row r="318" spans="1:11" ht="15.75" hidden="1" x14ac:dyDescent="0.25">
      <c r="A318" s="116"/>
      <c r="B318" s="116"/>
      <c r="C318" s="116"/>
      <c r="D318" s="117"/>
      <c r="E318" s="117"/>
      <c r="F318" s="118"/>
      <c r="G318" s="129"/>
      <c r="H318" s="129"/>
      <c r="I318" s="118"/>
      <c r="J318" s="119">
        <f t="shared" si="7"/>
        <v>0</v>
      </c>
      <c r="K318" s="121"/>
    </row>
    <row r="319" spans="1:11" ht="15.75" hidden="1" x14ac:dyDescent="0.25">
      <c r="A319" s="116"/>
      <c r="B319" s="116"/>
      <c r="C319" s="116"/>
      <c r="D319" s="117"/>
      <c r="E319" s="117"/>
      <c r="F319" s="118"/>
      <c r="G319" s="129"/>
      <c r="H319" s="129"/>
      <c r="I319" s="118"/>
      <c r="J319" s="119">
        <f t="shared" si="7"/>
        <v>0</v>
      </c>
      <c r="K319" s="121"/>
    </row>
    <row r="320" spans="1:11" ht="15.75" hidden="1" x14ac:dyDescent="0.25">
      <c r="A320" s="116"/>
      <c r="B320" s="116"/>
      <c r="C320" s="116"/>
      <c r="D320" s="117"/>
      <c r="E320" s="117"/>
      <c r="F320" s="118"/>
      <c r="G320" s="129"/>
      <c r="H320" s="129"/>
      <c r="I320" s="118"/>
      <c r="J320" s="119">
        <f t="shared" si="7"/>
        <v>0</v>
      </c>
      <c r="K320" s="121"/>
    </row>
    <row r="321" spans="1:11" ht="15.75" hidden="1" x14ac:dyDescent="0.25">
      <c r="A321" s="116"/>
      <c r="B321" s="116"/>
      <c r="C321" s="116"/>
      <c r="D321" s="117"/>
      <c r="E321" s="117"/>
      <c r="F321" s="118"/>
      <c r="G321" s="129"/>
      <c r="H321" s="129"/>
      <c r="I321" s="118"/>
      <c r="J321" s="119">
        <f t="shared" si="7"/>
        <v>0</v>
      </c>
      <c r="K321" s="121"/>
    </row>
    <row r="322" spans="1:11" ht="15.75" hidden="1" x14ac:dyDescent="0.25">
      <c r="A322" s="116"/>
      <c r="B322" s="116"/>
      <c r="C322" s="116"/>
      <c r="D322" s="117"/>
      <c r="E322" s="117"/>
      <c r="F322" s="118"/>
      <c r="G322" s="129"/>
      <c r="H322" s="129"/>
      <c r="I322" s="118"/>
      <c r="J322" s="119">
        <f t="shared" si="7"/>
        <v>0</v>
      </c>
      <c r="K322" s="121"/>
    </row>
    <row r="323" spans="1:11" ht="15.75" hidden="1" x14ac:dyDescent="0.25">
      <c r="A323" s="116"/>
      <c r="B323" s="116"/>
      <c r="C323" s="116"/>
      <c r="D323" s="117"/>
      <c r="E323" s="117"/>
      <c r="F323" s="118"/>
      <c r="G323" s="129"/>
      <c r="H323" s="129"/>
      <c r="I323" s="118"/>
      <c r="J323" s="119">
        <f t="shared" si="7"/>
        <v>0</v>
      </c>
      <c r="K323" s="121"/>
    </row>
    <row r="324" spans="1:11" ht="15.75" hidden="1" x14ac:dyDescent="0.25">
      <c r="A324" s="116"/>
      <c r="B324" s="116"/>
      <c r="C324" s="116"/>
      <c r="D324" s="117"/>
      <c r="E324" s="117"/>
      <c r="F324" s="118"/>
      <c r="G324" s="129"/>
      <c r="H324" s="129"/>
      <c r="I324" s="118"/>
      <c r="J324" s="119">
        <f t="shared" si="7"/>
        <v>0</v>
      </c>
      <c r="K324" s="121"/>
    </row>
    <row r="325" spans="1:11" ht="15.75" hidden="1" x14ac:dyDescent="0.25">
      <c r="A325" s="116"/>
      <c r="B325" s="116"/>
      <c r="C325" s="116"/>
      <c r="D325" s="117"/>
      <c r="E325" s="117"/>
      <c r="F325" s="118"/>
      <c r="G325" s="129"/>
      <c r="H325" s="129"/>
      <c r="I325" s="118"/>
      <c r="J325" s="119">
        <f t="shared" si="7"/>
        <v>0</v>
      </c>
      <c r="K325" s="121"/>
    </row>
    <row r="326" spans="1:11" ht="15.75" hidden="1" x14ac:dyDescent="0.25">
      <c r="A326" s="116"/>
      <c r="B326" s="116"/>
      <c r="C326" s="116"/>
      <c r="D326" s="117"/>
      <c r="E326" s="117"/>
      <c r="F326" s="118"/>
      <c r="G326" s="129"/>
      <c r="H326" s="129"/>
      <c r="I326" s="118"/>
      <c r="J326" s="119">
        <f t="shared" si="7"/>
        <v>0</v>
      </c>
      <c r="K326" s="121"/>
    </row>
    <row r="327" spans="1:11" ht="15.75" hidden="1" x14ac:dyDescent="0.25">
      <c r="A327" s="116"/>
      <c r="B327" s="116"/>
      <c r="C327" s="116"/>
      <c r="D327" s="117"/>
      <c r="E327" s="117"/>
      <c r="F327" s="118"/>
      <c r="G327" s="129"/>
      <c r="H327" s="129"/>
      <c r="I327" s="118"/>
      <c r="J327" s="119">
        <f t="shared" si="7"/>
        <v>0</v>
      </c>
      <c r="K327" s="121"/>
    </row>
    <row r="328" spans="1:11" ht="15.75" hidden="1" x14ac:dyDescent="0.25">
      <c r="A328" s="116"/>
      <c r="B328" s="116"/>
      <c r="C328" s="116"/>
      <c r="D328" s="117"/>
      <c r="E328" s="117"/>
      <c r="F328" s="118"/>
      <c r="G328" s="129"/>
      <c r="H328" s="129"/>
      <c r="I328" s="118"/>
      <c r="J328" s="119">
        <f t="shared" si="7"/>
        <v>0</v>
      </c>
      <c r="K328" s="121"/>
    </row>
    <row r="329" spans="1:11" ht="15.75" hidden="1" x14ac:dyDescent="0.25">
      <c r="A329" s="116"/>
      <c r="B329" s="116"/>
      <c r="C329" s="116"/>
      <c r="D329" s="117"/>
      <c r="E329" s="117"/>
      <c r="F329" s="118"/>
      <c r="G329" s="129"/>
      <c r="H329" s="129"/>
      <c r="I329" s="118"/>
      <c r="J329" s="119">
        <f t="shared" si="7"/>
        <v>0</v>
      </c>
      <c r="K329" s="121"/>
    </row>
    <row r="330" spans="1:11" ht="15.75" hidden="1" x14ac:dyDescent="0.25">
      <c r="A330" s="116"/>
      <c r="B330" s="116"/>
      <c r="C330" s="116"/>
      <c r="D330" s="117"/>
      <c r="E330" s="117"/>
      <c r="F330" s="118"/>
      <c r="G330" s="129"/>
      <c r="H330" s="129"/>
      <c r="I330" s="118"/>
      <c r="J330" s="119">
        <f t="shared" si="7"/>
        <v>0</v>
      </c>
      <c r="K330" s="121"/>
    </row>
    <row r="331" spans="1:11" ht="15.75" hidden="1" x14ac:dyDescent="0.25">
      <c r="A331" s="116"/>
      <c r="B331" s="116"/>
      <c r="C331" s="116"/>
      <c r="D331" s="117"/>
      <c r="E331" s="117"/>
      <c r="F331" s="118"/>
      <c r="G331" s="129"/>
      <c r="H331" s="129"/>
      <c r="I331" s="118"/>
      <c r="J331" s="119">
        <f t="shared" si="7"/>
        <v>0</v>
      </c>
      <c r="K331" s="121"/>
    </row>
    <row r="332" spans="1:11" ht="15.75" hidden="1" x14ac:dyDescent="0.25">
      <c r="A332" s="116"/>
      <c r="B332" s="116"/>
      <c r="C332" s="116"/>
      <c r="D332" s="117"/>
      <c r="E332" s="117"/>
      <c r="F332" s="118"/>
      <c r="G332" s="129"/>
      <c r="H332" s="129"/>
      <c r="I332" s="118"/>
      <c r="J332" s="119">
        <f t="shared" si="7"/>
        <v>0</v>
      </c>
      <c r="K332" s="121"/>
    </row>
    <row r="333" spans="1:11" ht="15.75" hidden="1" x14ac:dyDescent="0.25">
      <c r="A333" s="116"/>
      <c r="B333" s="116"/>
      <c r="C333" s="116"/>
      <c r="D333" s="117"/>
      <c r="E333" s="117"/>
      <c r="F333" s="118"/>
      <c r="G333" s="129"/>
      <c r="H333" s="129"/>
      <c r="I333" s="118"/>
      <c r="J333" s="119">
        <f t="shared" si="7"/>
        <v>0</v>
      </c>
      <c r="K333" s="121"/>
    </row>
    <row r="334" spans="1:11" ht="15.75" hidden="1" x14ac:dyDescent="0.25">
      <c r="A334" s="116"/>
      <c r="B334" s="116"/>
      <c r="C334" s="116"/>
      <c r="D334" s="117"/>
      <c r="E334" s="117"/>
      <c r="F334" s="118"/>
      <c r="G334" s="129"/>
      <c r="H334" s="129"/>
      <c r="I334" s="118"/>
      <c r="J334" s="119">
        <f t="shared" si="7"/>
        <v>0</v>
      </c>
      <c r="K334" s="121"/>
    </row>
    <row r="335" spans="1:11" ht="15.75" hidden="1" x14ac:dyDescent="0.25">
      <c r="A335" s="116"/>
      <c r="B335" s="116"/>
      <c r="C335" s="116"/>
      <c r="D335" s="117"/>
      <c r="E335" s="117"/>
      <c r="F335" s="118"/>
      <c r="G335" s="129"/>
      <c r="H335" s="129"/>
      <c r="I335" s="118"/>
      <c r="J335" s="119">
        <f t="shared" si="7"/>
        <v>0</v>
      </c>
      <c r="K335" s="121"/>
    </row>
    <row r="336" spans="1:11" ht="15.75" hidden="1" x14ac:dyDescent="0.25">
      <c r="A336" s="116"/>
      <c r="B336" s="116"/>
      <c r="C336" s="116"/>
      <c r="D336" s="117"/>
      <c r="E336" s="117"/>
      <c r="F336" s="118"/>
      <c r="G336" s="129"/>
      <c r="H336" s="129"/>
      <c r="I336" s="118"/>
      <c r="J336" s="119">
        <f t="shared" si="7"/>
        <v>0</v>
      </c>
      <c r="K336" s="121"/>
    </row>
    <row r="337" spans="1:11" ht="15.75" hidden="1" x14ac:dyDescent="0.25">
      <c r="A337" s="116"/>
      <c r="B337" s="116"/>
      <c r="C337" s="116"/>
      <c r="D337" s="117"/>
      <c r="E337" s="117"/>
      <c r="F337" s="118"/>
      <c r="G337" s="129"/>
      <c r="H337" s="129"/>
      <c r="I337" s="118"/>
      <c r="J337" s="119">
        <f t="shared" si="7"/>
        <v>0</v>
      </c>
      <c r="K337" s="121"/>
    </row>
    <row r="338" spans="1:11" ht="15.75" hidden="1" x14ac:dyDescent="0.25">
      <c r="A338" s="116"/>
      <c r="B338" s="116"/>
      <c r="C338" s="116"/>
      <c r="D338" s="117"/>
      <c r="E338" s="117"/>
      <c r="F338" s="118"/>
      <c r="G338" s="129"/>
      <c r="H338" s="129"/>
      <c r="I338" s="118"/>
      <c r="J338" s="119">
        <f t="shared" si="7"/>
        <v>0</v>
      </c>
      <c r="K338" s="121"/>
    </row>
    <row r="339" spans="1:11" ht="15.75" hidden="1" x14ac:dyDescent="0.25">
      <c r="A339" s="116"/>
      <c r="B339" s="116"/>
      <c r="C339" s="116"/>
      <c r="D339" s="117"/>
      <c r="E339" s="117"/>
      <c r="F339" s="118"/>
      <c r="G339" s="129"/>
      <c r="H339" s="129"/>
      <c r="I339" s="118"/>
      <c r="J339" s="119">
        <f t="shared" si="7"/>
        <v>0</v>
      </c>
      <c r="K339" s="121"/>
    </row>
    <row r="340" spans="1:11" ht="15.75" hidden="1" x14ac:dyDescent="0.25">
      <c r="A340" s="116"/>
      <c r="B340" s="116"/>
      <c r="C340" s="116"/>
      <c r="D340" s="117"/>
      <c r="E340" s="117"/>
      <c r="F340" s="118"/>
      <c r="G340" s="129"/>
      <c r="H340" s="129"/>
      <c r="I340" s="118"/>
      <c r="J340" s="119">
        <f t="shared" si="7"/>
        <v>0</v>
      </c>
      <c r="K340" s="121"/>
    </row>
    <row r="341" spans="1:11" ht="15.75" hidden="1" x14ac:dyDescent="0.25">
      <c r="A341" s="116"/>
      <c r="B341" s="116"/>
      <c r="C341" s="116"/>
      <c r="D341" s="117"/>
      <c r="E341" s="117"/>
      <c r="F341" s="118"/>
      <c r="G341" s="129"/>
      <c r="H341" s="129"/>
      <c r="I341" s="118"/>
      <c r="J341" s="119">
        <f t="shared" si="7"/>
        <v>0</v>
      </c>
      <c r="K341" s="121"/>
    </row>
    <row r="342" spans="1:11" ht="15.75" hidden="1" x14ac:dyDescent="0.25">
      <c r="A342" s="116"/>
      <c r="B342" s="116"/>
      <c r="C342" s="116"/>
      <c r="D342" s="117"/>
      <c r="E342" s="117"/>
      <c r="F342" s="118"/>
      <c r="G342" s="129"/>
      <c r="H342" s="129"/>
      <c r="I342" s="118"/>
      <c r="J342" s="119">
        <f t="shared" si="7"/>
        <v>0</v>
      </c>
      <c r="K342" s="121"/>
    </row>
    <row r="343" spans="1:11" ht="15.75" hidden="1" x14ac:dyDescent="0.25">
      <c r="A343" s="116"/>
      <c r="B343" s="116"/>
      <c r="C343" s="116"/>
      <c r="D343" s="117"/>
      <c r="E343" s="117"/>
      <c r="F343" s="118"/>
      <c r="G343" s="129"/>
      <c r="H343" s="129"/>
      <c r="I343" s="118"/>
      <c r="J343" s="119">
        <f t="shared" si="7"/>
        <v>0</v>
      </c>
      <c r="K343" s="121"/>
    </row>
    <row r="344" spans="1:11" ht="15.75" hidden="1" x14ac:dyDescent="0.25">
      <c r="A344" s="116"/>
      <c r="B344" s="116"/>
      <c r="C344" s="116"/>
      <c r="D344" s="117"/>
      <c r="E344" s="117"/>
      <c r="F344" s="118"/>
      <c r="G344" s="129"/>
      <c r="H344" s="129"/>
      <c r="I344" s="118"/>
      <c r="J344" s="119">
        <f t="shared" si="7"/>
        <v>0</v>
      </c>
      <c r="K344" s="121"/>
    </row>
    <row r="345" spans="1:11" ht="15.75" hidden="1" x14ac:dyDescent="0.25">
      <c r="A345" s="116"/>
      <c r="B345" s="116"/>
      <c r="C345" s="116"/>
      <c r="D345" s="117"/>
      <c r="E345" s="117"/>
      <c r="F345" s="118"/>
      <c r="G345" s="129"/>
      <c r="H345" s="129"/>
      <c r="I345" s="118"/>
      <c r="J345" s="119">
        <f t="shared" si="7"/>
        <v>0</v>
      </c>
      <c r="K345" s="121"/>
    </row>
    <row r="346" spans="1:11" ht="15.75" hidden="1" x14ac:dyDescent="0.25">
      <c r="A346" s="116"/>
      <c r="B346" s="116"/>
      <c r="C346" s="116"/>
      <c r="D346" s="117"/>
      <c r="E346" s="117"/>
      <c r="F346" s="118"/>
      <c r="G346" s="129"/>
      <c r="H346" s="129"/>
      <c r="I346" s="118"/>
      <c r="J346" s="119">
        <f t="shared" si="7"/>
        <v>0</v>
      </c>
      <c r="K346" s="121"/>
    </row>
    <row r="347" spans="1:11" ht="15.75" hidden="1" x14ac:dyDescent="0.25">
      <c r="A347" s="116"/>
      <c r="B347" s="116"/>
      <c r="C347" s="116"/>
      <c r="D347" s="117"/>
      <c r="E347" s="117"/>
      <c r="F347" s="118"/>
      <c r="G347" s="129"/>
      <c r="H347" s="129"/>
      <c r="I347" s="118"/>
      <c r="J347" s="119">
        <f t="shared" si="7"/>
        <v>0</v>
      </c>
      <c r="K347" s="121"/>
    </row>
    <row r="348" spans="1:11" ht="15.75" hidden="1" x14ac:dyDescent="0.25">
      <c r="A348" s="116"/>
      <c r="B348" s="116"/>
      <c r="C348" s="116"/>
      <c r="D348" s="117"/>
      <c r="E348" s="117"/>
      <c r="F348" s="118"/>
      <c r="G348" s="129"/>
      <c r="H348" s="129"/>
      <c r="I348" s="118"/>
      <c r="J348" s="119">
        <f t="shared" si="7"/>
        <v>0</v>
      </c>
      <c r="K348" s="121"/>
    </row>
    <row r="349" spans="1:11" ht="15.75" hidden="1" x14ac:dyDescent="0.25">
      <c r="A349" s="116"/>
      <c r="B349" s="116"/>
      <c r="C349" s="116"/>
      <c r="D349" s="117"/>
      <c r="E349" s="117"/>
      <c r="F349" s="118"/>
      <c r="G349" s="129"/>
      <c r="H349" s="129"/>
      <c r="I349" s="118"/>
      <c r="J349" s="119">
        <f t="shared" si="7"/>
        <v>0</v>
      </c>
      <c r="K349" s="121"/>
    </row>
    <row r="350" spans="1:11" ht="15.75" hidden="1" x14ac:dyDescent="0.25">
      <c r="A350" s="116"/>
      <c r="B350" s="116"/>
      <c r="C350" s="116"/>
      <c r="D350" s="117"/>
      <c r="E350" s="117"/>
      <c r="F350" s="118"/>
      <c r="G350" s="129"/>
      <c r="H350" s="129"/>
      <c r="I350" s="118"/>
      <c r="J350" s="119">
        <f t="shared" si="7"/>
        <v>0</v>
      </c>
      <c r="K350" s="121"/>
    </row>
    <row r="351" spans="1:11" ht="15.75" hidden="1" x14ac:dyDescent="0.25">
      <c r="A351" s="116"/>
      <c r="B351" s="116"/>
      <c r="C351" s="116"/>
      <c r="D351" s="117"/>
      <c r="E351" s="117"/>
      <c r="F351" s="118"/>
      <c r="G351" s="129"/>
      <c r="H351" s="129"/>
      <c r="I351" s="118"/>
      <c r="J351" s="119">
        <f t="shared" si="7"/>
        <v>0</v>
      </c>
      <c r="K351" s="121"/>
    </row>
    <row r="352" spans="1:11" ht="15.75" hidden="1" x14ac:dyDescent="0.25">
      <c r="A352" s="116"/>
      <c r="B352" s="116"/>
      <c r="C352" s="116"/>
      <c r="D352" s="117"/>
      <c r="E352" s="117"/>
      <c r="F352" s="118"/>
      <c r="G352" s="129"/>
      <c r="H352" s="129"/>
      <c r="I352" s="118"/>
      <c r="J352" s="119">
        <f t="shared" si="7"/>
        <v>0</v>
      </c>
      <c r="K352" s="121"/>
    </row>
    <row r="353" spans="1:11" ht="15.75" hidden="1" x14ac:dyDescent="0.25">
      <c r="A353" s="116"/>
      <c r="B353" s="116"/>
      <c r="C353" s="116"/>
      <c r="D353" s="117"/>
      <c r="E353" s="117"/>
      <c r="F353" s="118"/>
      <c r="G353" s="129"/>
      <c r="H353" s="129"/>
      <c r="I353" s="118"/>
      <c r="J353" s="119">
        <f t="shared" si="7"/>
        <v>0</v>
      </c>
      <c r="K353" s="121"/>
    </row>
    <row r="354" spans="1:11" ht="15.75" hidden="1" x14ac:dyDescent="0.25">
      <c r="A354" s="116"/>
      <c r="B354" s="116"/>
      <c r="C354" s="116"/>
      <c r="D354" s="117"/>
      <c r="E354" s="117"/>
      <c r="F354" s="118"/>
      <c r="G354" s="129"/>
      <c r="H354" s="129"/>
      <c r="I354" s="118"/>
      <c r="J354" s="119">
        <f t="shared" si="7"/>
        <v>0</v>
      </c>
      <c r="K354" s="121"/>
    </row>
    <row r="355" spans="1:11" ht="15.75" hidden="1" x14ac:dyDescent="0.25">
      <c r="A355" s="116"/>
      <c r="B355" s="116"/>
      <c r="C355" s="116"/>
      <c r="D355" s="117"/>
      <c r="E355" s="117"/>
      <c r="F355" s="118"/>
      <c r="G355" s="129"/>
      <c r="H355" s="129"/>
      <c r="I355" s="118"/>
      <c r="J355" s="119">
        <f t="shared" si="7"/>
        <v>0</v>
      </c>
      <c r="K355" s="121"/>
    </row>
    <row r="356" spans="1:11" ht="15.75" hidden="1" x14ac:dyDescent="0.25">
      <c r="A356" s="116"/>
      <c r="B356" s="116"/>
      <c r="C356" s="116"/>
      <c r="D356" s="117"/>
      <c r="E356" s="117"/>
      <c r="F356" s="118"/>
      <c r="G356" s="129"/>
      <c r="H356" s="129"/>
      <c r="I356" s="118"/>
      <c r="J356" s="119">
        <f t="shared" si="7"/>
        <v>0</v>
      </c>
      <c r="K356" s="121"/>
    </row>
    <row r="357" spans="1:11" ht="15.75" hidden="1" x14ac:dyDescent="0.25">
      <c r="A357" s="116"/>
      <c r="B357" s="116"/>
      <c r="C357" s="116"/>
      <c r="D357" s="117"/>
      <c r="E357" s="117"/>
      <c r="F357" s="118"/>
      <c r="G357" s="129"/>
      <c r="H357" s="129"/>
      <c r="I357" s="118"/>
      <c r="J357" s="119">
        <f t="shared" si="7"/>
        <v>0</v>
      </c>
      <c r="K357" s="121"/>
    </row>
    <row r="358" spans="1:11" ht="15.75" hidden="1" x14ac:dyDescent="0.25">
      <c r="A358" s="116"/>
      <c r="B358" s="116"/>
      <c r="C358" s="116"/>
      <c r="D358" s="117"/>
      <c r="E358" s="117"/>
      <c r="F358" s="118"/>
      <c r="G358" s="129"/>
      <c r="H358" s="129"/>
      <c r="I358" s="118"/>
      <c r="J358" s="119">
        <f t="shared" si="7"/>
        <v>0</v>
      </c>
      <c r="K358" s="121"/>
    </row>
    <row r="359" spans="1:11" ht="15.75" hidden="1" x14ac:dyDescent="0.25">
      <c r="A359" s="116"/>
      <c r="B359" s="116"/>
      <c r="C359" s="116"/>
      <c r="D359" s="117"/>
      <c r="E359" s="117"/>
      <c r="F359" s="118"/>
      <c r="G359" s="129"/>
      <c r="H359" s="129"/>
      <c r="I359" s="118"/>
      <c r="J359" s="119">
        <f t="shared" si="7"/>
        <v>0</v>
      </c>
      <c r="K359" s="121"/>
    </row>
    <row r="360" spans="1:11" ht="15.75" hidden="1" x14ac:dyDescent="0.25">
      <c r="A360" s="116"/>
      <c r="B360" s="116"/>
      <c r="C360" s="116"/>
      <c r="D360" s="117"/>
      <c r="E360" s="117"/>
      <c r="F360" s="118"/>
      <c r="G360" s="129"/>
      <c r="H360" s="129"/>
      <c r="I360" s="118"/>
      <c r="J360" s="119">
        <f t="shared" si="7"/>
        <v>0</v>
      </c>
      <c r="K360" s="121"/>
    </row>
    <row r="361" spans="1:11" ht="15.75" hidden="1" x14ac:dyDescent="0.25">
      <c r="A361" s="116"/>
      <c r="B361" s="116"/>
      <c r="C361" s="116"/>
      <c r="D361" s="117"/>
      <c r="E361" s="117"/>
      <c r="F361" s="118"/>
      <c r="G361" s="129"/>
      <c r="H361" s="129"/>
      <c r="I361" s="118"/>
      <c r="J361" s="119">
        <f t="shared" si="7"/>
        <v>0</v>
      </c>
      <c r="K361" s="121"/>
    </row>
    <row r="362" spans="1:11" ht="15.75" hidden="1" x14ac:dyDescent="0.25">
      <c r="A362" s="116"/>
      <c r="B362" s="116"/>
      <c r="C362" s="116"/>
      <c r="D362" s="117"/>
      <c r="E362" s="117"/>
      <c r="F362" s="118"/>
      <c r="G362" s="129"/>
      <c r="H362" s="129"/>
      <c r="I362" s="118"/>
      <c r="J362" s="119">
        <f t="shared" si="7"/>
        <v>0</v>
      </c>
      <c r="K362" s="121"/>
    </row>
    <row r="363" spans="1:11" ht="15.75" hidden="1" x14ac:dyDescent="0.25">
      <c r="A363" s="116"/>
      <c r="B363" s="116"/>
      <c r="C363" s="116"/>
      <c r="D363" s="117"/>
      <c r="E363" s="117"/>
      <c r="F363" s="118"/>
      <c r="G363" s="129"/>
      <c r="H363" s="129"/>
      <c r="I363" s="118"/>
      <c r="J363" s="119">
        <f t="shared" si="7"/>
        <v>0</v>
      </c>
      <c r="K363" s="121"/>
    </row>
    <row r="364" spans="1:11" ht="15.75" hidden="1" x14ac:dyDescent="0.25">
      <c r="A364" s="116"/>
      <c r="B364" s="116"/>
      <c r="C364" s="116"/>
      <c r="D364" s="117"/>
      <c r="E364" s="117"/>
      <c r="F364" s="118"/>
      <c r="G364" s="129"/>
      <c r="H364" s="129"/>
      <c r="I364" s="118"/>
      <c r="J364" s="119">
        <f t="shared" si="7"/>
        <v>0</v>
      </c>
      <c r="K364" s="121"/>
    </row>
    <row r="365" spans="1:11" ht="15.75" hidden="1" x14ac:dyDescent="0.25">
      <c r="A365" s="116"/>
      <c r="B365" s="116"/>
      <c r="C365" s="116"/>
      <c r="D365" s="117"/>
      <c r="E365" s="117"/>
      <c r="F365" s="118"/>
      <c r="G365" s="129"/>
      <c r="H365" s="129"/>
      <c r="I365" s="118"/>
      <c r="J365" s="119">
        <f t="shared" si="7"/>
        <v>0</v>
      </c>
      <c r="K365" s="121"/>
    </row>
    <row r="366" spans="1:11" ht="15.75" hidden="1" x14ac:dyDescent="0.25">
      <c r="A366" s="116"/>
      <c r="B366" s="116"/>
      <c r="C366" s="116"/>
      <c r="D366" s="117"/>
      <c r="E366" s="117"/>
      <c r="F366" s="118"/>
      <c r="G366" s="129"/>
      <c r="H366" s="129"/>
      <c r="I366" s="118"/>
      <c r="J366" s="119">
        <f t="shared" si="7"/>
        <v>0</v>
      </c>
      <c r="K366" s="121"/>
    </row>
    <row r="367" spans="1:11" ht="15.75" hidden="1" x14ac:dyDescent="0.25">
      <c r="A367" s="116"/>
      <c r="B367" s="116"/>
      <c r="C367" s="116"/>
      <c r="D367" s="117"/>
      <c r="E367" s="117"/>
      <c r="F367" s="118"/>
      <c r="G367" s="129"/>
      <c r="H367" s="129"/>
      <c r="I367" s="118"/>
      <c r="J367" s="119">
        <f t="shared" si="7"/>
        <v>0</v>
      </c>
      <c r="K367" s="121"/>
    </row>
    <row r="368" spans="1:11" ht="15.75" hidden="1" x14ac:dyDescent="0.25">
      <c r="A368" s="116"/>
      <c r="B368" s="116"/>
      <c r="C368" s="116"/>
      <c r="D368" s="117"/>
      <c r="E368" s="117"/>
      <c r="F368" s="118"/>
      <c r="G368" s="129"/>
      <c r="H368" s="129"/>
      <c r="I368" s="118"/>
      <c r="J368" s="119">
        <f t="shared" si="7"/>
        <v>0</v>
      </c>
      <c r="K368" s="121"/>
    </row>
    <row r="369" spans="1:11" ht="15.75" hidden="1" x14ac:dyDescent="0.25">
      <c r="A369" s="116"/>
      <c r="B369" s="116"/>
      <c r="C369" s="116"/>
      <c r="D369" s="117"/>
      <c r="E369" s="117"/>
      <c r="F369" s="118"/>
      <c r="G369" s="129"/>
      <c r="H369" s="129"/>
      <c r="I369" s="118"/>
      <c r="J369" s="119">
        <f t="shared" si="7"/>
        <v>0</v>
      </c>
      <c r="K369" s="121"/>
    </row>
    <row r="370" spans="1:11" ht="15.75" hidden="1" x14ac:dyDescent="0.25">
      <c r="A370" s="116"/>
      <c r="B370" s="116"/>
      <c r="C370" s="116"/>
      <c r="D370" s="117"/>
      <c r="E370" s="117"/>
      <c r="F370" s="118"/>
      <c r="G370" s="129"/>
      <c r="H370" s="129"/>
      <c r="I370" s="118"/>
      <c r="J370" s="119">
        <f t="shared" si="7"/>
        <v>0</v>
      </c>
      <c r="K370" s="121"/>
    </row>
    <row r="371" spans="1:11" ht="15.75" hidden="1" x14ac:dyDescent="0.25">
      <c r="A371" s="116"/>
      <c r="B371" s="116"/>
      <c r="C371" s="116"/>
      <c r="D371" s="117"/>
      <c r="E371" s="117"/>
      <c r="F371" s="118"/>
      <c r="G371" s="129"/>
      <c r="H371" s="129"/>
      <c r="I371" s="118"/>
      <c r="J371" s="119">
        <f t="shared" si="7"/>
        <v>0</v>
      </c>
      <c r="K371" s="121"/>
    </row>
    <row r="372" spans="1:11" ht="15.75" hidden="1" x14ac:dyDescent="0.25">
      <c r="A372" s="116"/>
      <c r="B372" s="116"/>
      <c r="C372" s="116"/>
      <c r="D372" s="117"/>
      <c r="E372" s="117"/>
      <c r="F372" s="118"/>
      <c r="G372" s="129"/>
      <c r="H372" s="129"/>
      <c r="I372" s="118"/>
      <c r="J372" s="119">
        <f t="shared" si="7"/>
        <v>0</v>
      </c>
      <c r="K372" s="121"/>
    </row>
    <row r="373" spans="1:11" ht="15.75" hidden="1" x14ac:dyDescent="0.25">
      <c r="A373" s="116"/>
      <c r="B373" s="116"/>
      <c r="C373" s="116"/>
      <c r="D373" s="117"/>
      <c r="E373" s="117"/>
      <c r="F373" s="118"/>
      <c r="G373" s="129"/>
      <c r="H373" s="129"/>
      <c r="I373" s="118"/>
      <c r="J373" s="119">
        <f t="shared" si="7"/>
        <v>0</v>
      </c>
      <c r="K373" s="121"/>
    </row>
    <row r="374" spans="1:11" ht="15.75" hidden="1" x14ac:dyDescent="0.25">
      <c r="A374" s="116"/>
      <c r="B374" s="116"/>
      <c r="C374" s="116"/>
      <c r="D374" s="117"/>
      <c r="E374" s="117"/>
      <c r="F374" s="118"/>
      <c r="G374" s="129"/>
      <c r="H374" s="129"/>
      <c r="I374" s="118"/>
      <c r="J374" s="119">
        <f t="shared" si="7"/>
        <v>0</v>
      </c>
      <c r="K374" s="121"/>
    </row>
    <row r="375" spans="1:11" ht="15.75" hidden="1" x14ac:dyDescent="0.25">
      <c r="A375" s="116"/>
      <c r="B375" s="116"/>
      <c r="C375" s="116"/>
      <c r="D375" s="117"/>
      <c r="E375" s="117"/>
      <c r="F375" s="118"/>
      <c r="G375" s="129"/>
      <c r="H375" s="129"/>
      <c r="I375" s="118"/>
      <c r="J375" s="119">
        <f t="shared" si="7"/>
        <v>0</v>
      </c>
      <c r="K375" s="121"/>
    </row>
    <row r="376" spans="1:11" ht="15.75" hidden="1" x14ac:dyDescent="0.25">
      <c r="A376" s="116"/>
      <c r="B376" s="116"/>
      <c r="C376" s="116"/>
      <c r="D376" s="117"/>
      <c r="E376" s="117"/>
      <c r="F376" s="118"/>
      <c r="G376" s="129"/>
      <c r="H376" s="129"/>
      <c r="I376" s="118"/>
      <c r="J376" s="119">
        <f t="shared" ref="J376:J439" si="8">(H376-G376)*24</f>
        <v>0</v>
      </c>
      <c r="K376" s="121"/>
    </row>
    <row r="377" spans="1:11" ht="15.75" hidden="1" x14ac:dyDescent="0.25">
      <c r="A377" s="116"/>
      <c r="B377" s="116"/>
      <c r="C377" s="116"/>
      <c r="D377" s="117"/>
      <c r="E377" s="117"/>
      <c r="F377" s="118"/>
      <c r="G377" s="129"/>
      <c r="H377" s="129"/>
      <c r="I377" s="118"/>
      <c r="J377" s="119">
        <f t="shared" si="8"/>
        <v>0</v>
      </c>
      <c r="K377" s="121"/>
    </row>
    <row r="378" spans="1:11" ht="15.75" hidden="1" x14ac:dyDescent="0.25">
      <c r="A378" s="116"/>
      <c r="B378" s="116"/>
      <c r="C378" s="116"/>
      <c r="D378" s="117"/>
      <c r="E378" s="117"/>
      <c r="F378" s="118"/>
      <c r="G378" s="129"/>
      <c r="H378" s="129"/>
      <c r="I378" s="118"/>
      <c r="J378" s="119">
        <f t="shared" si="8"/>
        <v>0</v>
      </c>
      <c r="K378" s="121"/>
    </row>
    <row r="379" spans="1:11" ht="15.75" hidden="1" x14ac:dyDescent="0.25">
      <c r="A379" s="116"/>
      <c r="B379" s="116"/>
      <c r="C379" s="116"/>
      <c r="D379" s="117"/>
      <c r="E379" s="117"/>
      <c r="F379" s="118"/>
      <c r="G379" s="129"/>
      <c r="H379" s="129"/>
      <c r="I379" s="118"/>
      <c r="J379" s="119">
        <f t="shared" si="8"/>
        <v>0</v>
      </c>
      <c r="K379" s="121"/>
    </row>
    <row r="380" spans="1:11" ht="15.75" hidden="1" x14ac:dyDescent="0.25">
      <c r="A380" s="116"/>
      <c r="B380" s="116"/>
      <c r="C380" s="116"/>
      <c r="D380" s="117"/>
      <c r="E380" s="117"/>
      <c r="F380" s="118"/>
      <c r="G380" s="129"/>
      <c r="H380" s="129"/>
      <c r="I380" s="118"/>
      <c r="J380" s="119">
        <f t="shared" si="8"/>
        <v>0</v>
      </c>
      <c r="K380" s="121"/>
    </row>
    <row r="381" spans="1:11" ht="15.75" hidden="1" x14ac:dyDescent="0.25">
      <c r="A381" s="116"/>
      <c r="B381" s="116"/>
      <c r="C381" s="116"/>
      <c r="D381" s="117"/>
      <c r="E381" s="117"/>
      <c r="F381" s="118"/>
      <c r="G381" s="129"/>
      <c r="H381" s="129"/>
      <c r="I381" s="118"/>
      <c r="J381" s="119">
        <f t="shared" si="8"/>
        <v>0</v>
      </c>
      <c r="K381" s="121"/>
    </row>
    <row r="382" spans="1:11" ht="15.75" hidden="1" x14ac:dyDescent="0.25">
      <c r="A382" s="116"/>
      <c r="B382" s="116"/>
      <c r="C382" s="116"/>
      <c r="D382" s="117"/>
      <c r="E382" s="117"/>
      <c r="F382" s="118"/>
      <c r="G382" s="129"/>
      <c r="H382" s="129"/>
      <c r="I382" s="118"/>
      <c r="J382" s="119">
        <f t="shared" si="8"/>
        <v>0</v>
      </c>
      <c r="K382" s="121"/>
    </row>
    <row r="383" spans="1:11" ht="15.75" hidden="1" x14ac:dyDescent="0.25">
      <c r="A383" s="116"/>
      <c r="B383" s="116"/>
      <c r="C383" s="116"/>
      <c r="D383" s="117"/>
      <c r="E383" s="117"/>
      <c r="F383" s="118"/>
      <c r="G383" s="129"/>
      <c r="H383" s="129"/>
      <c r="I383" s="118"/>
      <c r="J383" s="119">
        <f t="shared" si="8"/>
        <v>0</v>
      </c>
      <c r="K383" s="121"/>
    </row>
    <row r="384" spans="1:11" ht="15.75" hidden="1" x14ac:dyDescent="0.25">
      <c r="A384" s="116"/>
      <c r="B384" s="116"/>
      <c r="C384" s="116"/>
      <c r="D384" s="117"/>
      <c r="E384" s="117"/>
      <c r="F384" s="118"/>
      <c r="G384" s="129"/>
      <c r="H384" s="129"/>
      <c r="I384" s="118"/>
      <c r="J384" s="119">
        <f t="shared" si="8"/>
        <v>0</v>
      </c>
      <c r="K384" s="121"/>
    </row>
    <row r="385" spans="1:11" ht="15.75" hidden="1" x14ac:dyDescent="0.25">
      <c r="A385" s="116"/>
      <c r="B385" s="116"/>
      <c r="C385" s="116"/>
      <c r="D385" s="117"/>
      <c r="E385" s="117"/>
      <c r="F385" s="118"/>
      <c r="G385" s="129"/>
      <c r="H385" s="129"/>
      <c r="I385" s="118"/>
      <c r="J385" s="119">
        <f t="shared" si="8"/>
        <v>0</v>
      </c>
      <c r="K385" s="121"/>
    </row>
    <row r="386" spans="1:11" ht="15.75" hidden="1" x14ac:dyDescent="0.25">
      <c r="A386" s="116"/>
      <c r="B386" s="116"/>
      <c r="C386" s="116"/>
      <c r="D386" s="117"/>
      <c r="E386" s="117"/>
      <c r="F386" s="118"/>
      <c r="G386" s="129"/>
      <c r="H386" s="129"/>
      <c r="I386" s="118"/>
      <c r="J386" s="119">
        <f t="shared" si="8"/>
        <v>0</v>
      </c>
      <c r="K386" s="121"/>
    </row>
    <row r="387" spans="1:11" ht="15.75" hidden="1" x14ac:dyDescent="0.25">
      <c r="A387" s="116"/>
      <c r="B387" s="116"/>
      <c r="C387" s="116"/>
      <c r="D387" s="117"/>
      <c r="E387" s="117"/>
      <c r="F387" s="118"/>
      <c r="G387" s="129"/>
      <c r="H387" s="129"/>
      <c r="I387" s="118"/>
      <c r="J387" s="119">
        <f t="shared" si="8"/>
        <v>0</v>
      </c>
      <c r="K387" s="121"/>
    </row>
    <row r="388" spans="1:11" ht="15.75" hidden="1" x14ac:dyDescent="0.25">
      <c r="A388" s="116"/>
      <c r="B388" s="116"/>
      <c r="C388" s="116"/>
      <c r="D388" s="117"/>
      <c r="E388" s="117"/>
      <c r="F388" s="118"/>
      <c r="G388" s="129"/>
      <c r="H388" s="129"/>
      <c r="I388" s="118"/>
      <c r="J388" s="119">
        <f t="shared" si="8"/>
        <v>0</v>
      </c>
      <c r="K388" s="121"/>
    </row>
    <row r="389" spans="1:11" ht="15.75" hidden="1" x14ac:dyDescent="0.25">
      <c r="A389" s="116"/>
      <c r="B389" s="116"/>
      <c r="C389" s="116"/>
      <c r="D389" s="117"/>
      <c r="E389" s="117"/>
      <c r="F389" s="118"/>
      <c r="G389" s="129"/>
      <c r="H389" s="129"/>
      <c r="I389" s="118"/>
      <c r="J389" s="119">
        <f t="shared" si="8"/>
        <v>0</v>
      </c>
      <c r="K389" s="121"/>
    </row>
    <row r="390" spans="1:11" ht="15.75" hidden="1" x14ac:dyDescent="0.25">
      <c r="A390" s="116"/>
      <c r="B390" s="116"/>
      <c r="C390" s="116"/>
      <c r="D390" s="117"/>
      <c r="E390" s="117"/>
      <c r="F390" s="118"/>
      <c r="G390" s="129"/>
      <c r="H390" s="129"/>
      <c r="I390" s="118"/>
      <c r="J390" s="119">
        <f t="shared" si="8"/>
        <v>0</v>
      </c>
      <c r="K390" s="121"/>
    </row>
    <row r="391" spans="1:11" ht="15.75" hidden="1" x14ac:dyDescent="0.25">
      <c r="A391" s="116"/>
      <c r="B391" s="116"/>
      <c r="C391" s="116"/>
      <c r="D391" s="117"/>
      <c r="E391" s="117"/>
      <c r="F391" s="118"/>
      <c r="G391" s="129"/>
      <c r="H391" s="129"/>
      <c r="I391" s="118"/>
      <c r="J391" s="119">
        <f t="shared" si="8"/>
        <v>0</v>
      </c>
      <c r="K391" s="121"/>
    </row>
    <row r="392" spans="1:11" ht="15.75" hidden="1" x14ac:dyDescent="0.25">
      <c r="A392" s="116"/>
      <c r="B392" s="116"/>
      <c r="C392" s="116"/>
      <c r="D392" s="117"/>
      <c r="E392" s="117"/>
      <c r="F392" s="118"/>
      <c r="G392" s="129"/>
      <c r="H392" s="129"/>
      <c r="I392" s="118"/>
      <c r="J392" s="119">
        <f t="shared" si="8"/>
        <v>0</v>
      </c>
      <c r="K392" s="121"/>
    </row>
    <row r="393" spans="1:11" ht="15.75" hidden="1" x14ac:dyDescent="0.25">
      <c r="A393" s="116"/>
      <c r="B393" s="116"/>
      <c r="C393" s="116"/>
      <c r="D393" s="117"/>
      <c r="E393" s="117"/>
      <c r="F393" s="118"/>
      <c r="G393" s="129"/>
      <c r="H393" s="129"/>
      <c r="I393" s="118"/>
      <c r="J393" s="119">
        <f t="shared" si="8"/>
        <v>0</v>
      </c>
      <c r="K393" s="121"/>
    </row>
    <row r="394" spans="1:11" ht="15.75" hidden="1" x14ac:dyDescent="0.25">
      <c r="A394" s="116"/>
      <c r="B394" s="116"/>
      <c r="C394" s="116"/>
      <c r="D394" s="117"/>
      <c r="E394" s="117"/>
      <c r="F394" s="118"/>
      <c r="G394" s="129"/>
      <c r="H394" s="129"/>
      <c r="I394" s="118"/>
      <c r="J394" s="119">
        <f t="shared" si="8"/>
        <v>0</v>
      </c>
      <c r="K394" s="121"/>
    </row>
    <row r="395" spans="1:11" ht="15.75" hidden="1" x14ac:dyDescent="0.25">
      <c r="A395" s="116"/>
      <c r="B395" s="116"/>
      <c r="C395" s="116"/>
      <c r="D395" s="117"/>
      <c r="E395" s="117"/>
      <c r="F395" s="118"/>
      <c r="G395" s="129"/>
      <c r="H395" s="129"/>
      <c r="I395" s="118"/>
      <c r="J395" s="119">
        <f t="shared" si="8"/>
        <v>0</v>
      </c>
      <c r="K395" s="121"/>
    </row>
    <row r="396" spans="1:11" ht="15.75" hidden="1" x14ac:dyDescent="0.25">
      <c r="A396" s="116"/>
      <c r="B396" s="116"/>
      <c r="C396" s="116"/>
      <c r="D396" s="117"/>
      <c r="E396" s="117"/>
      <c r="F396" s="118"/>
      <c r="G396" s="129"/>
      <c r="H396" s="129"/>
      <c r="I396" s="118"/>
      <c r="J396" s="119">
        <f t="shared" si="8"/>
        <v>0</v>
      </c>
      <c r="K396" s="121"/>
    </row>
    <row r="397" spans="1:11" ht="15.75" hidden="1" x14ac:dyDescent="0.25">
      <c r="A397" s="116"/>
      <c r="B397" s="116"/>
      <c r="C397" s="116"/>
      <c r="D397" s="117"/>
      <c r="E397" s="117"/>
      <c r="F397" s="118"/>
      <c r="G397" s="129"/>
      <c r="H397" s="129"/>
      <c r="I397" s="118"/>
      <c r="J397" s="119">
        <f t="shared" si="8"/>
        <v>0</v>
      </c>
      <c r="K397" s="121"/>
    </row>
    <row r="398" spans="1:11" ht="15.75" hidden="1" x14ac:dyDescent="0.25">
      <c r="A398" s="116"/>
      <c r="B398" s="116"/>
      <c r="C398" s="116"/>
      <c r="D398" s="117"/>
      <c r="E398" s="117"/>
      <c r="F398" s="118"/>
      <c r="G398" s="129"/>
      <c r="H398" s="129"/>
      <c r="I398" s="118"/>
      <c r="J398" s="119">
        <f t="shared" si="8"/>
        <v>0</v>
      </c>
      <c r="K398" s="121"/>
    </row>
    <row r="399" spans="1:11" ht="15.75" hidden="1" x14ac:dyDescent="0.25">
      <c r="A399" s="116"/>
      <c r="B399" s="116"/>
      <c r="C399" s="116"/>
      <c r="D399" s="117"/>
      <c r="E399" s="117"/>
      <c r="F399" s="118"/>
      <c r="G399" s="129"/>
      <c r="H399" s="129"/>
      <c r="I399" s="118"/>
      <c r="J399" s="119">
        <f t="shared" si="8"/>
        <v>0</v>
      </c>
      <c r="K399" s="121"/>
    </row>
    <row r="400" spans="1:11" ht="15.75" hidden="1" x14ac:dyDescent="0.25">
      <c r="A400" s="116"/>
      <c r="B400" s="116"/>
      <c r="C400" s="116"/>
      <c r="D400" s="117"/>
      <c r="E400" s="117"/>
      <c r="F400" s="118"/>
      <c r="G400" s="129"/>
      <c r="H400" s="129"/>
      <c r="I400" s="118"/>
      <c r="J400" s="119">
        <f t="shared" si="8"/>
        <v>0</v>
      </c>
      <c r="K400" s="121"/>
    </row>
    <row r="401" spans="1:11" ht="15.75" hidden="1" x14ac:dyDescent="0.25">
      <c r="A401" s="116"/>
      <c r="B401" s="116"/>
      <c r="C401" s="116"/>
      <c r="D401" s="117"/>
      <c r="E401" s="117"/>
      <c r="F401" s="118"/>
      <c r="G401" s="129"/>
      <c r="H401" s="129"/>
      <c r="I401" s="118"/>
      <c r="J401" s="119">
        <f t="shared" si="8"/>
        <v>0</v>
      </c>
      <c r="K401" s="121"/>
    </row>
    <row r="402" spans="1:11" ht="15.75" hidden="1" x14ac:dyDescent="0.25">
      <c r="A402" s="116"/>
      <c r="B402" s="116"/>
      <c r="C402" s="116"/>
      <c r="D402" s="117"/>
      <c r="E402" s="117"/>
      <c r="F402" s="118"/>
      <c r="G402" s="129"/>
      <c r="H402" s="129"/>
      <c r="I402" s="118"/>
      <c r="J402" s="119">
        <f t="shared" si="8"/>
        <v>0</v>
      </c>
      <c r="K402" s="121"/>
    </row>
    <row r="403" spans="1:11" ht="15.75" hidden="1" x14ac:dyDescent="0.25">
      <c r="A403" s="116"/>
      <c r="B403" s="116"/>
      <c r="C403" s="116"/>
      <c r="D403" s="117"/>
      <c r="E403" s="117"/>
      <c r="F403" s="118"/>
      <c r="G403" s="129"/>
      <c r="H403" s="129"/>
      <c r="I403" s="118"/>
      <c r="J403" s="119">
        <f t="shared" si="8"/>
        <v>0</v>
      </c>
      <c r="K403" s="121"/>
    </row>
    <row r="404" spans="1:11" ht="15.75" hidden="1" x14ac:dyDescent="0.25">
      <c r="A404" s="116"/>
      <c r="B404" s="116"/>
      <c r="C404" s="116"/>
      <c r="D404" s="117"/>
      <c r="E404" s="117"/>
      <c r="F404" s="118"/>
      <c r="G404" s="129"/>
      <c r="H404" s="129"/>
      <c r="I404" s="118"/>
      <c r="J404" s="119">
        <f t="shared" si="8"/>
        <v>0</v>
      </c>
      <c r="K404" s="121"/>
    </row>
    <row r="405" spans="1:11" ht="15.75" hidden="1" x14ac:dyDescent="0.25">
      <c r="A405" s="116"/>
      <c r="B405" s="116"/>
      <c r="C405" s="116"/>
      <c r="D405" s="117"/>
      <c r="E405" s="117"/>
      <c r="F405" s="118"/>
      <c r="G405" s="129"/>
      <c r="H405" s="129"/>
      <c r="I405" s="118"/>
      <c r="J405" s="119">
        <f t="shared" si="8"/>
        <v>0</v>
      </c>
      <c r="K405" s="121"/>
    </row>
    <row r="406" spans="1:11" ht="15.75" hidden="1" x14ac:dyDescent="0.25">
      <c r="A406" s="116"/>
      <c r="B406" s="116"/>
      <c r="C406" s="116"/>
      <c r="D406" s="117"/>
      <c r="E406" s="117"/>
      <c r="F406" s="118"/>
      <c r="G406" s="129"/>
      <c r="H406" s="129"/>
      <c r="I406" s="118"/>
      <c r="J406" s="119">
        <f t="shared" si="8"/>
        <v>0</v>
      </c>
      <c r="K406" s="121"/>
    </row>
    <row r="407" spans="1:11" ht="15.75" hidden="1" x14ac:dyDescent="0.25">
      <c r="A407" s="116"/>
      <c r="B407" s="116"/>
      <c r="C407" s="116"/>
      <c r="D407" s="117"/>
      <c r="E407" s="117"/>
      <c r="F407" s="118"/>
      <c r="G407" s="129"/>
      <c r="H407" s="129"/>
      <c r="I407" s="118"/>
      <c r="J407" s="119">
        <f t="shared" si="8"/>
        <v>0</v>
      </c>
      <c r="K407" s="121"/>
    </row>
    <row r="408" spans="1:11" ht="15.75" hidden="1" x14ac:dyDescent="0.25">
      <c r="A408" s="116"/>
      <c r="B408" s="116"/>
      <c r="C408" s="116"/>
      <c r="D408" s="117"/>
      <c r="E408" s="117"/>
      <c r="F408" s="118"/>
      <c r="G408" s="129"/>
      <c r="H408" s="129"/>
      <c r="I408" s="118"/>
      <c r="J408" s="119">
        <f t="shared" si="8"/>
        <v>0</v>
      </c>
      <c r="K408" s="121"/>
    </row>
    <row r="409" spans="1:11" ht="15.75" hidden="1" x14ac:dyDescent="0.25">
      <c r="A409" s="116"/>
      <c r="B409" s="116"/>
      <c r="C409" s="116"/>
      <c r="D409" s="117"/>
      <c r="E409" s="117"/>
      <c r="F409" s="118"/>
      <c r="G409" s="129"/>
      <c r="H409" s="129"/>
      <c r="I409" s="118"/>
      <c r="J409" s="119">
        <f t="shared" si="8"/>
        <v>0</v>
      </c>
      <c r="K409" s="121"/>
    </row>
    <row r="410" spans="1:11" ht="15.75" hidden="1" x14ac:dyDescent="0.25">
      <c r="A410" s="116"/>
      <c r="B410" s="116"/>
      <c r="C410" s="116"/>
      <c r="D410" s="117"/>
      <c r="E410" s="117"/>
      <c r="F410" s="118"/>
      <c r="G410" s="129"/>
      <c r="H410" s="129"/>
      <c r="I410" s="118"/>
      <c r="J410" s="119">
        <f t="shared" si="8"/>
        <v>0</v>
      </c>
      <c r="K410" s="121"/>
    </row>
    <row r="411" spans="1:11" ht="15.75" hidden="1" x14ac:dyDescent="0.25">
      <c r="A411" s="116"/>
      <c r="B411" s="116"/>
      <c r="C411" s="116"/>
      <c r="D411" s="117"/>
      <c r="E411" s="117"/>
      <c r="F411" s="118"/>
      <c r="G411" s="129"/>
      <c r="H411" s="129"/>
      <c r="I411" s="118"/>
      <c r="J411" s="119">
        <f t="shared" si="8"/>
        <v>0</v>
      </c>
      <c r="K411" s="121"/>
    </row>
    <row r="412" spans="1:11" ht="15.75" hidden="1" x14ac:dyDescent="0.25">
      <c r="A412" s="116"/>
      <c r="B412" s="116"/>
      <c r="C412" s="116"/>
      <c r="D412" s="117"/>
      <c r="E412" s="117"/>
      <c r="F412" s="118"/>
      <c r="G412" s="129"/>
      <c r="H412" s="129"/>
      <c r="I412" s="118"/>
      <c r="J412" s="119">
        <f t="shared" si="8"/>
        <v>0</v>
      </c>
      <c r="K412" s="121"/>
    </row>
    <row r="413" spans="1:11" ht="15.75" hidden="1" x14ac:dyDescent="0.25">
      <c r="A413" s="116"/>
      <c r="B413" s="116"/>
      <c r="C413" s="116"/>
      <c r="D413" s="117"/>
      <c r="E413" s="117"/>
      <c r="F413" s="118"/>
      <c r="G413" s="129"/>
      <c r="H413" s="129"/>
      <c r="I413" s="118"/>
      <c r="J413" s="119">
        <f t="shared" si="8"/>
        <v>0</v>
      </c>
      <c r="K413" s="121"/>
    </row>
    <row r="414" spans="1:11" ht="15.75" hidden="1" x14ac:dyDescent="0.25">
      <c r="A414" s="116"/>
      <c r="B414" s="116"/>
      <c r="C414" s="116"/>
      <c r="D414" s="117"/>
      <c r="E414" s="117"/>
      <c r="F414" s="118"/>
      <c r="G414" s="129"/>
      <c r="H414" s="129"/>
      <c r="I414" s="118"/>
      <c r="J414" s="119">
        <f t="shared" si="8"/>
        <v>0</v>
      </c>
      <c r="K414" s="121"/>
    </row>
    <row r="415" spans="1:11" ht="15.75" hidden="1" x14ac:dyDescent="0.25">
      <c r="A415" s="116"/>
      <c r="B415" s="116"/>
      <c r="C415" s="116"/>
      <c r="D415" s="117"/>
      <c r="E415" s="117"/>
      <c r="F415" s="118"/>
      <c r="G415" s="129"/>
      <c r="H415" s="129"/>
      <c r="I415" s="118"/>
      <c r="J415" s="119">
        <f t="shared" si="8"/>
        <v>0</v>
      </c>
      <c r="K415" s="121"/>
    </row>
    <row r="416" spans="1:11" ht="15.75" hidden="1" x14ac:dyDescent="0.25">
      <c r="A416" s="116"/>
      <c r="B416" s="116"/>
      <c r="C416" s="116"/>
      <c r="D416" s="117"/>
      <c r="E416" s="117"/>
      <c r="F416" s="118"/>
      <c r="G416" s="129"/>
      <c r="H416" s="129"/>
      <c r="I416" s="118"/>
      <c r="J416" s="119">
        <f t="shared" si="8"/>
        <v>0</v>
      </c>
      <c r="K416" s="121"/>
    </row>
    <row r="417" spans="1:11" ht="15.75" hidden="1" x14ac:dyDescent="0.25">
      <c r="A417" s="116"/>
      <c r="B417" s="116"/>
      <c r="C417" s="116"/>
      <c r="D417" s="117"/>
      <c r="E417" s="117"/>
      <c r="F417" s="118"/>
      <c r="G417" s="129"/>
      <c r="H417" s="129"/>
      <c r="I417" s="118"/>
      <c r="J417" s="119">
        <f t="shared" si="8"/>
        <v>0</v>
      </c>
      <c r="K417" s="121"/>
    </row>
    <row r="418" spans="1:11" ht="15.75" hidden="1" x14ac:dyDescent="0.25">
      <c r="A418" s="116"/>
      <c r="B418" s="116"/>
      <c r="C418" s="116"/>
      <c r="D418" s="117"/>
      <c r="E418" s="117"/>
      <c r="F418" s="118"/>
      <c r="G418" s="129"/>
      <c r="H418" s="129"/>
      <c r="I418" s="118"/>
      <c r="J418" s="119">
        <f t="shared" si="8"/>
        <v>0</v>
      </c>
      <c r="K418" s="121"/>
    </row>
    <row r="419" spans="1:11" ht="15.75" hidden="1" x14ac:dyDescent="0.25">
      <c r="A419" s="116"/>
      <c r="B419" s="116"/>
      <c r="C419" s="116"/>
      <c r="D419" s="117"/>
      <c r="E419" s="117"/>
      <c r="F419" s="118"/>
      <c r="G419" s="129"/>
      <c r="H419" s="129"/>
      <c r="I419" s="118"/>
      <c r="J419" s="119">
        <f t="shared" si="8"/>
        <v>0</v>
      </c>
      <c r="K419" s="121"/>
    </row>
    <row r="420" spans="1:11" ht="15.75" hidden="1" x14ac:dyDescent="0.25">
      <c r="A420" s="116"/>
      <c r="B420" s="116"/>
      <c r="C420" s="116"/>
      <c r="D420" s="117"/>
      <c r="E420" s="117"/>
      <c r="F420" s="118"/>
      <c r="G420" s="129"/>
      <c r="H420" s="129"/>
      <c r="I420" s="118"/>
      <c r="J420" s="119">
        <f t="shared" si="8"/>
        <v>0</v>
      </c>
      <c r="K420" s="121"/>
    </row>
    <row r="421" spans="1:11" ht="15.75" hidden="1" x14ac:dyDescent="0.25">
      <c r="A421" s="116"/>
      <c r="B421" s="116"/>
      <c r="C421" s="116"/>
      <c r="D421" s="117"/>
      <c r="E421" s="117"/>
      <c r="F421" s="118"/>
      <c r="G421" s="129"/>
      <c r="H421" s="129"/>
      <c r="I421" s="118"/>
      <c r="J421" s="119">
        <f t="shared" si="8"/>
        <v>0</v>
      </c>
      <c r="K421" s="121"/>
    </row>
    <row r="422" spans="1:11" ht="15.75" hidden="1" x14ac:dyDescent="0.25">
      <c r="A422" s="116"/>
      <c r="B422" s="116"/>
      <c r="C422" s="116"/>
      <c r="D422" s="117"/>
      <c r="E422" s="117"/>
      <c r="F422" s="118"/>
      <c r="G422" s="129"/>
      <c r="H422" s="129"/>
      <c r="I422" s="118"/>
      <c r="J422" s="119">
        <f t="shared" si="8"/>
        <v>0</v>
      </c>
      <c r="K422" s="121"/>
    </row>
    <row r="423" spans="1:11" ht="15.75" hidden="1" x14ac:dyDescent="0.25">
      <c r="A423" s="116"/>
      <c r="B423" s="116"/>
      <c r="C423" s="116"/>
      <c r="D423" s="117"/>
      <c r="E423" s="117"/>
      <c r="F423" s="118"/>
      <c r="G423" s="129"/>
      <c r="H423" s="129"/>
      <c r="I423" s="118"/>
      <c r="J423" s="119">
        <f t="shared" si="8"/>
        <v>0</v>
      </c>
      <c r="K423" s="121"/>
    </row>
    <row r="424" spans="1:11" ht="15.75" hidden="1" x14ac:dyDescent="0.25">
      <c r="A424" s="116"/>
      <c r="B424" s="116"/>
      <c r="C424" s="116"/>
      <c r="D424" s="117"/>
      <c r="E424" s="117"/>
      <c r="F424" s="118"/>
      <c r="G424" s="129"/>
      <c r="H424" s="129"/>
      <c r="I424" s="118"/>
      <c r="J424" s="119">
        <f t="shared" si="8"/>
        <v>0</v>
      </c>
      <c r="K424" s="121"/>
    </row>
    <row r="425" spans="1:11" ht="15.75" hidden="1" x14ac:dyDescent="0.25">
      <c r="A425" s="116"/>
      <c r="B425" s="116"/>
      <c r="C425" s="116"/>
      <c r="D425" s="117"/>
      <c r="E425" s="117"/>
      <c r="F425" s="118"/>
      <c r="G425" s="129"/>
      <c r="H425" s="129"/>
      <c r="I425" s="118"/>
      <c r="J425" s="119">
        <f t="shared" si="8"/>
        <v>0</v>
      </c>
      <c r="K425" s="121"/>
    </row>
    <row r="426" spans="1:11" ht="15.75" hidden="1" x14ac:dyDescent="0.25">
      <c r="A426" s="116"/>
      <c r="B426" s="116"/>
      <c r="C426" s="116"/>
      <c r="D426" s="117"/>
      <c r="E426" s="117"/>
      <c r="F426" s="118"/>
      <c r="G426" s="129"/>
      <c r="H426" s="129"/>
      <c r="I426" s="118"/>
      <c r="J426" s="119">
        <f t="shared" si="8"/>
        <v>0</v>
      </c>
      <c r="K426" s="121"/>
    </row>
    <row r="427" spans="1:11" ht="15.75" hidden="1" x14ac:dyDescent="0.25">
      <c r="A427" s="116"/>
      <c r="B427" s="116"/>
      <c r="C427" s="116"/>
      <c r="D427" s="117"/>
      <c r="E427" s="117"/>
      <c r="F427" s="118"/>
      <c r="G427" s="129"/>
      <c r="H427" s="129"/>
      <c r="I427" s="118"/>
      <c r="J427" s="119">
        <f t="shared" si="8"/>
        <v>0</v>
      </c>
      <c r="K427" s="121"/>
    </row>
    <row r="428" spans="1:11" ht="15.75" hidden="1" x14ac:dyDescent="0.25">
      <c r="A428" s="116"/>
      <c r="B428" s="116"/>
      <c r="C428" s="116"/>
      <c r="D428" s="117"/>
      <c r="E428" s="117"/>
      <c r="F428" s="118"/>
      <c r="G428" s="129"/>
      <c r="H428" s="129"/>
      <c r="I428" s="118"/>
      <c r="J428" s="119">
        <f t="shared" si="8"/>
        <v>0</v>
      </c>
      <c r="K428" s="121"/>
    </row>
    <row r="429" spans="1:11" ht="15.75" hidden="1" x14ac:dyDescent="0.25">
      <c r="A429" s="116"/>
      <c r="B429" s="116"/>
      <c r="C429" s="116"/>
      <c r="D429" s="117"/>
      <c r="E429" s="117"/>
      <c r="F429" s="118"/>
      <c r="G429" s="129"/>
      <c r="H429" s="129"/>
      <c r="I429" s="118"/>
      <c r="J429" s="119">
        <f t="shared" si="8"/>
        <v>0</v>
      </c>
      <c r="K429" s="121"/>
    </row>
    <row r="430" spans="1:11" ht="15.75" hidden="1" x14ac:dyDescent="0.25">
      <c r="A430" s="116"/>
      <c r="B430" s="116"/>
      <c r="C430" s="116"/>
      <c r="D430" s="117"/>
      <c r="E430" s="117"/>
      <c r="F430" s="118"/>
      <c r="G430" s="129"/>
      <c r="H430" s="129"/>
      <c r="I430" s="118"/>
      <c r="J430" s="119">
        <f t="shared" si="8"/>
        <v>0</v>
      </c>
      <c r="K430" s="121"/>
    </row>
    <row r="431" spans="1:11" ht="15.75" hidden="1" x14ac:dyDescent="0.25">
      <c r="A431" s="116"/>
      <c r="B431" s="116"/>
      <c r="C431" s="116"/>
      <c r="D431" s="117"/>
      <c r="E431" s="117"/>
      <c r="F431" s="118"/>
      <c r="G431" s="129"/>
      <c r="H431" s="129"/>
      <c r="I431" s="118"/>
      <c r="J431" s="119">
        <f t="shared" si="8"/>
        <v>0</v>
      </c>
      <c r="K431" s="121"/>
    </row>
    <row r="432" spans="1:11" ht="15.75" hidden="1" x14ac:dyDescent="0.25">
      <c r="A432" s="116"/>
      <c r="B432" s="116"/>
      <c r="C432" s="116"/>
      <c r="D432" s="117"/>
      <c r="E432" s="117"/>
      <c r="F432" s="118"/>
      <c r="G432" s="129"/>
      <c r="H432" s="129"/>
      <c r="I432" s="118"/>
      <c r="J432" s="119">
        <f t="shared" si="8"/>
        <v>0</v>
      </c>
      <c r="K432" s="121"/>
    </row>
    <row r="433" spans="1:11" ht="15.75" hidden="1" x14ac:dyDescent="0.25">
      <c r="A433" s="116"/>
      <c r="B433" s="116"/>
      <c r="C433" s="116"/>
      <c r="D433" s="117"/>
      <c r="E433" s="117"/>
      <c r="F433" s="118"/>
      <c r="G433" s="129"/>
      <c r="H433" s="129"/>
      <c r="I433" s="118"/>
      <c r="J433" s="119">
        <f t="shared" si="8"/>
        <v>0</v>
      </c>
      <c r="K433" s="121"/>
    </row>
    <row r="434" spans="1:11" ht="15.75" hidden="1" x14ac:dyDescent="0.25">
      <c r="A434" s="116"/>
      <c r="B434" s="116"/>
      <c r="C434" s="116"/>
      <c r="D434" s="117"/>
      <c r="E434" s="117"/>
      <c r="F434" s="118"/>
      <c r="G434" s="129"/>
      <c r="H434" s="129"/>
      <c r="I434" s="118"/>
      <c r="J434" s="119">
        <f t="shared" si="8"/>
        <v>0</v>
      </c>
      <c r="K434" s="121"/>
    </row>
    <row r="435" spans="1:11" ht="15.75" hidden="1" x14ac:dyDescent="0.25">
      <c r="A435" s="116"/>
      <c r="B435" s="116"/>
      <c r="C435" s="116"/>
      <c r="D435" s="117"/>
      <c r="E435" s="117"/>
      <c r="F435" s="118"/>
      <c r="G435" s="129"/>
      <c r="H435" s="129"/>
      <c r="I435" s="118"/>
      <c r="J435" s="119">
        <f t="shared" si="8"/>
        <v>0</v>
      </c>
      <c r="K435" s="121"/>
    </row>
    <row r="436" spans="1:11" ht="15.75" hidden="1" x14ac:dyDescent="0.25">
      <c r="A436" s="116"/>
      <c r="B436" s="116"/>
      <c r="C436" s="116"/>
      <c r="D436" s="117"/>
      <c r="E436" s="117"/>
      <c r="F436" s="118"/>
      <c r="G436" s="129"/>
      <c r="H436" s="129"/>
      <c r="I436" s="118"/>
      <c r="J436" s="119">
        <f t="shared" si="8"/>
        <v>0</v>
      </c>
      <c r="K436" s="121"/>
    </row>
    <row r="437" spans="1:11" ht="15.75" hidden="1" x14ac:dyDescent="0.25">
      <c r="A437" s="116"/>
      <c r="B437" s="116"/>
      <c r="C437" s="116"/>
      <c r="D437" s="117"/>
      <c r="E437" s="117"/>
      <c r="F437" s="118"/>
      <c r="G437" s="129"/>
      <c r="H437" s="129"/>
      <c r="I437" s="118"/>
      <c r="J437" s="119">
        <f t="shared" si="8"/>
        <v>0</v>
      </c>
      <c r="K437" s="121"/>
    </row>
    <row r="438" spans="1:11" ht="15.75" hidden="1" x14ac:dyDescent="0.25">
      <c r="A438" s="116"/>
      <c r="B438" s="116"/>
      <c r="C438" s="116"/>
      <c r="D438" s="117"/>
      <c r="E438" s="117"/>
      <c r="F438" s="118"/>
      <c r="G438" s="129"/>
      <c r="H438" s="129"/>
      <c r="I438" s="118"/>
      <c r="J438" s="119">
        <f t="shared" si="8"/>
        <v>0</v>
      </c>
      <c r="K438" s="121"/>
    </row>
    <row r="439" spans="1:11" ht="15.75" hidden="1" x14ac:dyDescent="0.25">
      <c r="A439" s="116"/>
      <c r="B439" s="116"/>
      <c r="C439" s="116"/>
      <c r="D439" s="117"/>
      <c r="E439" s="117"/>
      <c r="F439" s="118"/>
      <c r="G439" s="129"/>
      <c r="H439" s="129"/>
      <c r="I439" s="118"/>
      <c r="J439" s="119">
        <f t="shared" si="8"/>
        <v>0</v>
      </c>
      <c r="K439" s="121"/>
    </row>
    <row r="440" spans="1:11" ht="15.75" hidden="1" x14ac:dyDescent="0.25">
      <c r="A440" s="116"/>
      <c r="B440" s="116"/>
      <c r="C440" s="116"/>
      <c r="D440" s="117"/>
      <c r="E440" s="117"/>
      <c r="F440" s="118"/>
      <c r="G440" s="129"/>
      <c r="H440" s="129"/>
      <c r="I440" s="118"/>
      <c r="J440" s="119">
        <f t="shared" ref="J440:J503" si="9">(H440-G440)*24</f>
        <v>0</v>
      </c>
      <c r="K440" s="121"/>
    </row>
    <row r="441" spans="1:11" ht="15.75" hidden="1" x14ac:dyDescent="0.25">
      <c r="A441" s="116"/>
      <c r="B441" s="116"/>
      <c r="C441" s="116"/>
      <c r="D441" s="117"/>
      <c r="E441" s="117"/>
      <c r="F441" s="118"/>
      <c r="G441" s="129"/>
      <c r="H441" s="129"/>
      <c r="I441" s="118"/>
      <c r="J441" s="119">
        <f t="shared" si="9"/>
        <v>0</v>
      </c>
      <c r="K441" s="121"/>
    </row>
    <row r="442" spans="1:11" ht="15.75" hidden="1" x14ac:dyDescent="0.25">
      <c r="A442" s="116"/>
      <c r="B442" s="116"/>
      <c r="C442" s="116"/>
      <c r="D442" s="117"/>
      <c r="E442" s="117"/>
      <c r="F442" s="118"/>
      <c r="G442" s="129"/>
      <c r="H442" s="129"/>
      <c r="I442" s="118"/>
      <c r="J442" s="119">
        <f t="shared" si="9"/>
        <v>0</v>
      </c>
      <c r="K442" s="121"/>
    </row>
    <row r="443" spans="1:11" ht="15.75" hidden="1" x14ac:dyDescent="0.25">
      <c r="A443" s="116"/>
      <c r="B443" s="116"/>
      <c r="C443" s="116"/>
      <c r="D443" s="117"/>
      <c r="E443" s="117"/>
      <c r="F443" s="118"/>
      <c r="G443" s="129"/>
      <c r="H443" s="129"/>
      <c r="I443" s="118"/>
      <c r="J443" s="119">
        <f t="shared" si="9"/>
        <v>0</v>
      </c>
      <c r="K443" s="121"/>
    </row>
    <row r="444" spans="1:11" ht="15.75" hidden="1" x14ac:dyDescent="0.25">
      <c r="A444" s="116"/>
      <c r="B444" s="116"/>
      <c r="C444" s="116"/>
      <c r="D444" s="117"/>
      <c r="E444" s="117"/>
      <c r="F444" s="118"/>
      <c r="G444" s="129"/>
      <c r="H444" s="129"/>
      <c r="I444" s="118"/>
      <c r="J444" s="119">
        <f t="shared" si="9"/>
        <v>0</v>
      </c>
      <c r="K444" s="121"/>
    </row>
    <row r="445" spans="1:11" ht="15.75" hidden="1" x14ac:dyDescent="0.25">
      <c r="A445" s="116"/>
      <c r="B445" s="116"/>
      <c r="C445" s="116"/>
      <c r="D445" s="117"/>
      <c r="E445" s="117"/>
      <c r="F445" s="118"/>
      <c r="G445" s="129"/>
      <c r="H445" s="129"/>
      <c r="I445" s="118"/>
      <c r="J445" s="119">
        <f t="shared" si="9"/>
        <v>0</v>
      </c>
      <c r="K445" s="121"/>
    </row>
    <row r="446" spans="1:11" ht="15.75" hidden="1" x14ac:dyDescent="0.25">
      <c r="A446" s="116"/>
      <c r="B446" s="116"/>
      <c r="C446" s="116"/>
      <c r="D446" s="117"/>
      <c r="E446" s="117"/>
      <c r="F446" s="118"/>
      <c r="G446" s="129"/>
      <c r="H446" s="129"/>
      <c r="I446" s="118"/>
      <c r="J446" s="119">
        <f t="shared" si="9"/>
        <v>0</v>
      </c>
      <c r="K446" s="121"/>
    </row>
    <row r="447" spans="1:11" ht="15.75" hidden="1" x14ac:dyDescent="0.25">
      <c r="A447" s="116"/>
      <c r="B447" s="116"/>
      <c r="C447" s="116"/>
      <c r="D447" s="117"/>
      <c r="E447" s="117"/>
      <c r="F447" s="118"/>
      <c r="G447" s="129"/>
      <c r="H447" s="129"/>
      <c r="I447" s="118"/>
      <c r="J447" s="119">
        <f t="shared" si="9"/>
        <v>0</v>
      </c>
      <c r="K447" s="121"/>
    </row>
    <row r="448" spans="1:11" ht="15.75" hidden="1" x14ac:dyDescent="0.25">
      <c r="A448" s="116"/>
      <c r="B448" s="116"/>
      <c r="C448" s="116"/>
      <c r="D448" s="117"/>
      <c r="E448" s="117"/>
      <c r="F448" s="118"/>
      <c r="G448" s="129"/>
      <c r="H448" s="129"/>
      <c r="I448" s="118"/>
      <c r="J448" s="119">
        <f t="shared" si="9"/>
        <v>0</v>
      </c>
      <c r="K448" s="121"/>
    </row>
    <row r="449" spans="1:11" ht="15.75" hidden="1" x14ac:dyDescent="0.25">
      <c r="A449" s="116"/>
      <c r="B449" s="116"/>
      <c r="C449" s="116"/>
      <c r="D449" s="117"/>
      <c r="E449" s="117"/>
      <c r="F449" s="118"/>
      <c r="G449" s="129"/>
      <c r="H449" s="129"/>
      <c r="I449" s="118"/>
      <c r="J449" s="119">
        <f t="shared" si="9"/>
        <v>0</v>
      </c>
      <c r="K449" s="121"/>
    </row>
    <row r="450" spans="1:11" ht="15.75" hidden="1" x14ac:dyDescent="0.25">
      <c r="A450" s="116"/>
      <c r="B450" s="116"/>
      <c r="C450" s="116"/>
      <c r="D450" s="117"/>
      <c r="E450" s="117"/>
      <c r="F450" s="118"/>
      <c r="G450" s="129"/>
      <c r="H450" s="129"/>
      <c r="I450" s="118"/>
      <c r="J450" s="119">
        <f t="shared" si="9"/>
        <v>0</v>
      </c>
      <c r="K450" s="121"/>
    </row>
    <row r="451" spans="1:11" ht="15.75" hidden="1" x14ac:dyDescent="0.25">
      <c r="A451" s="116"/>
      <c r="B451" s="116"/>
      <c r="C451" s="116"/>
      <c r="D451" s="117"/>
      <c r="E451" s="117"/>
      <c r="F451" s="118"/>
      <c r="G451" s="129"/>
      <c r="H451" s="129"/>
      <c r="I451" s="118"/>
      <c r="J451" s="119">
        <f t="shared" si="9"/>
        <v>0</v>
      </c>
      <c r="K451" s="121"/>
    </row>
    <row r="452" spans="1:11" ht="15.75" hidden="1" x14ac:dyDescent="0.25">
      <c r="A452" s="116"/>
      <c r="B452" s="116"/>
      <c r="C452" s="116"/>
      <c r="D452" s="117"/>
      <c r="E452" s="117"/>
      <c r="F452" s="118"/>
      <c r="G452" s="129"/>
      <c r="H452" s="129"/>
      <c r="I452" s="118"/>
      <c r="J452" s="119">
        <f t="shared" si="9"/>
        <v>0</v>
      </c>
      <c r="K452" s="121"/>
    </row>
    <row r="453" spans="1:11" ht="15.75" hidden="1" x14ac:dyDescent="0.25">
      <c r="A453" s="116"/>
      <c r="B453" s="116"/>
      <c r="C453" s="116"/>
      <c r="D453" s="117"/>
      <c r="E453" s="117"/>
      <c r="F453" s="118"/>
      <c r="G453" s="129"/>
      <c r="H453" s="129"/>
      <c r="I453" s="118"/>
      <c r="J453" s="119">
        <f t="shared" si="9"/>
        <v>0</v>
      </c>
      <c r="K453" s="121"/>
    </row>
    <row r="454" spans="1:11" ht="15.75" hidden="1" x14ac:dyDescent="0.25">
      <c r="A454" s="116"/>
      <c r="B454" s="116"/>
      <c r="C454" s="116"/>
      <c r="D454" s="117"/>
      <c r="E454" s="117"/>
      <c r="F454" s="118"/>
      <c r="G454" s="129"/>
      <c r="H454" s="129"/>
      <c r="I454" s="118"/>
      <c r="J454" s="119">
        <f t="shared" si="9"/>
        <v>0</v>
      </c>
      <c r="K454" s="121"/>
    </row>
    <row r="455" spans="1:11" ht="15.75" hidden="1" x14ac:dyDescent="0.25">
      <c r="A455" s="116"/>
      <c r="B455" s="116"/>
      <c r="C455" s="116"/>
      <c r="D455" s="117"/>
      <c r="E455" s="117"/>
      <c r="F455" s="118"/>
      <c r="G455" s="129"/>
      <c r="H455" s="129"/>
      <c r="I455" s="118"/>
      <c r="J455" s="119">
        <f t="shared" si="9"/>
        <v>0</v>
      </c>
      <c r="K455" s="121"/>
    </row>
    <row r="456" spans="1:11" ht="15.75" hidden="1" x14ac:dyDescent="0.25">
      <c r="A456" s="116"/>
      <c r="B456" s="116"/>
      <c r="C456" s="116"/>
      <c r="D456" s="117"/>
      <c r="E456" s="117"/>
      <c r="F456" s="118"/>
      <c r="G456" s="129"/>
      <c r="H456" s="129"/>
      <c r="I456" s="118"/>
      <c r="J456" s="119">
        <f t="shared" si="9"/>
        <v>0</v>
      </c>
      <c r="K456" s="121"/>
    </row>
    <row r="457" spans="1:11" ht="15.75" hidden="1" x14ac:dyDescent="0.25">
      <c r="A457" s="116"/>
      <c r="B457" s="116"/>
      <c r="C457" s="116"/>
      <c r="D457" s="117"/>
      <c r="E457" s="117"/>
      <c r="F457" s="118"/>
      <c r="G457" s="129"/>
      <c r="H457" s="129"/>
      <c r="I457" s="118"/>
      <c r="J457" s="119">
        <f t="shared" si="9"/>
        <v>0</v>
      </c>
      <c r="K457" s="121"/>
    </row>
    <row r="458" spans="1:11" ht="15.75" hidden="1" x14ac:dyDescent="0.25">
      <c r="A458" s="116"/>
      <c r="B458" s="116"/>
      <c r="C458" s="116"/>
      <c r="D458" s="117"/>
      <c r="E458" s="117"/>
      <c r="F458" s="118"/>
      <c r="G458" s="129"/>
      <c r="H458" s="129"/>
      <c r="I458" s="118"/>
      <c r="J458" s="119">
        <f t="shared" si="9"/>
        <v>0</v>
      </c>
      <c r="K458" s="121"/>
    </row>
    <row r="459" spans="1:11" ht="15.75" hidden="1" x14ac:dyDescent="0.25">
      <c r="A459" s="116"/>
      <c r="B459" s="116"/>
      <c r="C459" s="116"/>
      <c r="D459" s="117"/>
      <c r="E459" s="117"/>
      <c r="F459" s="118"/>
      <c r="G459" s="129"/>
      <c r="H459" s="129"/>
      <c r="I459" s="118"/>
      <c r="J459" s="119">
        <f t="shared" si="9"/>
        <v>0</v>
      </c>
      <c r="K459" s="121"/>
    </row>
    <row r="460" spans="1:11" ht="15.75" hidden="1" x14ac:dyDescent="0.25">
      <c r="A460" s="116"/>
      <c r="B460" s="116"/>
      <c r="C460" s="116"/>
      <c r="D460" s="117"/>
      <c r="E460" s="117"/>
      <c r="F460" s="118"/>
      <c r="G460" s="129"/>
      <c r="H460" s="129"/>
      <c r="I460" s="118"/>
      <c r="J460" s="119">
        <f t="shared" si="9"/>
        <v>0</v>
      </c>
      <c r="K460" s="121"/>
    </row>
    <row r="461" spans="1:11" ht="15.75" hidden="1" x14ac:dyDescent="0.25">
      <c r="A461" s="116"/>
      <c r="B461" s="116"/>
      <c r="C461" s="116"/>
      <c r="D461" s="117"/>
      <c r="E461" s="117"/>
      <c r="F461" s="118"/>
      <c r="G461" s="129"/>
      <c r="H461" s="129"/>
      <c r="I461" s="118"/>
      <c r="J461" s="119">
        <f t="shared" si="9"/>
        <v>0</v>
      </c>
      <c r="K461" s="121"/>
    </row>
    <row r="462" spans="1:11" ht="15.75" hidden="1" x14ac:dyDescent="0.25">
      <c r="A462" s="116"/>
      <c r="B462" s="116"/>
      <c r="C462" s="116"/>
      <c r="D462" s="117"/>
      <c r="E462" s="117"/>
      <c r="F462" s="118"/>
      <c r="G462" s="129"/>
      <c r="H462" s="129"/>
      <c r="I462" s="118"/>
      <c r="J462" s="119">
        <f t="shared" si="9"/>
        <v>0</v>
      </c>
      <c r="K462" s="121"/>
    </row>
    <row r="463" spans="1:11" ht="15.75" hidden="1" x14ac:dyDescent="0.25">
      <c r="A463" s="116"/>
      <c r="B463" s="116"/>
      <c r="C463" s="116"/>
      <c r="D463" s="117"/>
      <c r="E463" s="117"/>
      <c r="F463" s="118"/>
      <c r="G463" s="129"/>
      <c r="H463" s="129"/>
      <c r="I463" s="118"/>
      <c r="J463" s="119">
        <f t="shared" si="9"/>
        <v>0</v>
      </c>
      <c r="K463" s="121"/>
    </row>
    <row r="464" spans="1:11" ht="15.75" hidden="1" x14ac:dyDescent="0.25">
      <c r="A464" s="116"/>
      <c r="B464" s="116"/>
      <c r="C464" s="116"/>
      <c r="D464" s="117"/>
      <c r="E464" s="117"/>
      <c r="F464" s="118"/>
      <c r="G464" s="129"/>
      <c r="H464" s="129"/>
      <c r="I464" s="118"/>
      <c r="J464" s="119">
        <f t="shared" si="9"/>
        <v>0</v>
      </c>
      <c r="K464" s="121"/>
    </row>
    <row r="465" spans="1:11" ht="15.75" hidden="1" x14ac:dyDescent="0.25">
      <c r="A465" s="116"/>
      <c r="B465" s="116"/>
      <c r="C465" s="116"/>
      <c r="D465" s="117"/>
      <c r="E465" s="117"/>
      <c r="F465" s="118"/>
      <c r="G465" s="129"/>
      <c r="H465" s="129"/>
      <c r="I465" s="118"/>
      <c r="J465" s="119">
        <f t="shared" si="9"/>
        <v>0</v>
      </c>
      <c r="K465" s="121"/>
    </row>
    <row r="466" spans="1:11" ht="15.75" hidden="1" x14ac:dyDescent="0.25">
      <c r="A466" s="116"/>
      <c r="B466" s="116"/>
      <c r="C466" s="116"/>
      <c r="D466" s="117"/>
      <c r="E466" s="117"/>
      <c r="F466" s="118"/>
      <c r="G466" s="129"/>
      <c r="H466" s="129"/>
      <c r="I466" s="118"/>
      <c r="J466" s="119">
        <f t="shared" si="9"/>
        <v>0</v>
      </c>
      <c r="K466" s="121"/>
    </row>
    <row r="467" spans="1:11" ht="15.75" hidden="1" x14ac:dyDescent="0.25">
      <c r="A467" s="116"/>
      <c r="B467" s="116"/>
      <c r="C467" s="116"/>
      <c r="D467" s="117"/>
      <c r="E467" s="117"/>
      <c r="F467" s="118"/>
      <c r="G467" s="129"/>
      <c r="H467" s="129"/>
      <c r="I467" s="118"/>
      <c r="J467" s="119">
        <f t="shared" si="9"/>
        <v>0</v>
      </c>
      <c r="K467" s="121"/>
    </row>
    <row r="468" spans="1:11" ht="15.75" hidden="1" x14ac:dyDescent="0.25">
      <c r="A468" s="116"/>
      <c r="B468" s="116"/>
      <c r="C468" s="116"/>
      <c r="D468" s="117"/>
      <c r="E468" s="117"/>
      <c r="F468" s="118"/>
      <c r="G468" s="129"/>
      <c r="H468" s="129"/>
      <c r="I468" s="118"/>
      <c r="J468" s="119">
        <f t="shared" si="9"/>
        <v>0</v>
      </c>
      <c r="K468" s="121"/>
    </row>
    <row r="469" spans="1:11" ht="15.75" hidden="1" x14ac:dyDescent="0.25">
      <c r="A469" s="116"/>
      <c r="B469" s="116"/>
      <c r="C469" s="116"/>
      <c r="D469" s="117"/>
      <c r="E469" s="117"/>
      <c r="F469" s="118"/>
      <c r="G469" s="129"/>
      <c r="H469" s="129"/>
      <c r="I469" s="118"/>
      <c r="J469" s="119">
        <f t="shared" si="9"/>
        <v>0</v>
      </c>
      <c r="K469" s="121"/>
    </row>
    <row r="470" spans="1:11" ht="15.75" hidden="1" x14ac:dyDescent="0.25">
      <c r="A470" s="116"/>
      <c r="B470" s="116"/>
      <c r="C470" s="116"/>
      <c r="D470" s="117"/>
      <c r="E470" s="117"/>
      <c r="F470" s="118"/>
      <c r="G470" s="129"/>
      <c r="H470" s="129"/>
      <c r="I470" s="118"/>
      <c r="J470" s="119">
        <f t="shared" si="9"/>
        <v>0</v>
      </c>
      <c r="K470" s="121"/>
    </row>
    <row r="471" spans="1:11" ht="15.75" hidden="1" x14ac:dyDescent="0.25">
      <c r="A471" s="116"/>
      <c r="B471" s="116"/>
      <c r="C471" s="116"/>
      <c r="D471" s="117"/>
      <c r="E471" s="117"/>
      <c r="F471" s="118"/>
      <c r="G471" s="129"/>
      <c r="H471" s="129"/>
      <c r="I471" s="118"/>
      <c r="J471" s="119">
        <f t="shared" si="9"/>
        <v>0</v>
      </c>
      <c r="K471" s="121"/>
    </row>
    <row r="472" spans="1:11" ht="15.75" hidden="1" x14ac:dyDescent="0.25">
      <c r="A472" s="116"/>
      <c r="B472" s="116"/>
      <c r="C472" s="116"/>
      <c r="D472" s="117"/>
      <c r="E472" s="117"/>
      <c r="F472" s="118"/>
      <c r="G472" s="129"/>
      <c r="H472" s="129"/>
      <c r="I472" s="118"/>
      <c r="J472" s="119">
        <f t="shared" si="9"/>
        <v>0</v>
      </c>
      <c r="K472" s="121"/>
    </row>
    <row r="473" spans="1:11" ht="15.75" hidden="1" x14ac:dyDescent="0.25">
      <c r="A473" s="116"/>
      <c r="B473" s="116"/>
      <c r="C473" s="116"/>
      <c r="D473" s="117"/>
      <c r="E473" s="117"/>
      <c r="F473" s="118"/>
      <c r="G473" s="129"/>
      <c r="H473" s="129"/>
      <c r="I473" s="118"/>
      <c r="J473" s="119">
        <f t="shared" si="9"/>
        <v>0</v>
      </c>
      <c r="K473" s="121"/>
    </row>
    <row r="474" spans="1:11" ht="15.75" hidden="1" x14ac:dyDescent="0.25">
      <c r="A474" s="116"/>
      <c r="B474" s="116"/>
      <c r="C474" s="116"/>
      <c r="D474" s="117"/>
      <c r="E474" s="117"/>
      <c r="F474" s="118"/>
      <c r="G474" s="129"/>
      <c r="H474" s="129"/>
      <c r="I474" s="118"/>
      <c r="J474" s="119">
        <f t="shared" si="9"/>
        <v>0</v>
      </c>
      <c r="K474" s="121"/>
    </row>
    <row r="475" spans="1:11" ht="15.75" hidden="1" x14ac:dyDescent="0.25">
      <c r="A475" s="116"/>
      <c r="B475" s="116"/>
      <c r="C475" s="116"/>
      <c r="D475" s="117"/>
      <c r="E475" s="117"/>
      <c r="F475" s="118"/>
      <c r="G475" s="129"/>
      <c r="H475" s="129"/>
      <c r="I475" s="118"/>
      <c r="J475" s="119">
        <f t="shared" si="9"/>
        <v>0</v>
      </c>
      <c r="K475" s="121"/>
    </row>
    <row r="476" spans="1:11" ht="15.75" hidden="1" x14ac:dyDescent="0.25">
      <c r="A476" s="116"/>
      <c r="B476" s="116"/>
      <c r="C476" s="116"/>
      <c r="D476" s="117"/>
      <c r="E476" s="117"/>
      <c r="F476" s="118"/>
      <c r="G476" s="129"/>
      <c r="H476" s="129"/>
      <c r="I476" s="118"/>
      <c r="J476" s="119">
        <f t="shared" si="9"/>
        <v>0</v>
      </c>
      <c r="K476" s="121"/>
    </row>
    <row r="477" spans="1:11" ht="15.75" hidden="1" x14ac:dyDescent="0.25">
      <c r="A477" s="116"/>
      <c r="B477" s="116"/>
      <c r="C477" s="116"/>
      <c r="D477" s="117"/>
      <c r="E477" s="117"/>
      <c r="F477" s="118"/>
      <c r="G477" s="129"/>
      <c r="H477" s="129"/>
      <c r="I477" s="118"/>
      <c r="J477" s="119">
        <f t="shared" si="9"/>
        <v>0</v>
      </c>
      <c r="K477" s="121"/>
    </row>
    <row r="478" spans="1:11" ht="15.75" hidden="1" x14ac:dyDescent="0.25">
      <c r="A478" s="116"/>
      <c r="B478" s="116"/>
      <c r="C478" s="116"/>
      <c r="D478" s="117"/>
      <c r="E478" s="117"/>
      <c r="F478" s="118"/>
      <c r="G478" s="129"/>
      <c r="H478" s="129"/>
      <c r="I478" s="118"/>
      <c r="J478" s="119">
        <f t="shared" si="9"/>
        <v>0</v>
      </c>
      <c r="K478" s="121"/>
    </row>
    <row r="479" spans="1:11" ht="15.75" hidden="1" x14ac:dyDescent="0.25">
      <c r="A479" s="116"/>
      <c r="B479" s="116"/>
      <c r="C479" s="116"/>
      <c r="D479" s="117"/>
      <c r="E479" s="117"/>
      <c r="F479" s="118"/>
      <c r="G479" s="129"/>
      <c r="H479" s="129"/>
      <c r="I479" s="118"/>
      <c r="J479" s="119">
        <f t="shared" si="9"/>
        <v>0</v>
      </c>
      <c r="K479" s="121"/>
    </row>
    <row r="480" spans="1:11" ht="15.75" hidden="1" x14ac:dyDescent="0.25">
      <c r="A480" s="116"/>
      <c r="B480" s="116"/>
      <c r="C480" s="116"/>
      <c r="D480" s="117"/>
      <c r="E480" s="117"/>
      <c r="F480" s="118"/>
      <c r="G480" s="129"/>
      <c r="H480" s="129"/>
      <c r="I480" s="118"/>
      <c r="J480" s="119">
        <f t="shared" si="9"/>
        <v>0</v>
      </c>
      <c r="K480" s="121"/>
    </row>
    <row r="481" spans="1:11" ht="15.75" hidden="1" x14ac:dyDescent="0.25">
      <c r="A481" s="116"/>
      <c r="B481" s="116"/>
      <c r="C481" s="116"/>
      <c r="D481" s="117"/>
      <c r="E481" s="117"/>
      <c r="F481" s="118"/>
      <c r="G481" s="129"/>
      <c r="H481" s="129"/>
      <c r="I481" s="118"/>
      <c r="J481" s="119">
        <f t="shared" si="9"/>
        <v>0</v>
      </c>
      <c r="K481" s="121"/>
    </row>
    <row r="482" spans="1:11" ht="15.75" hidden="1" x14ac:dyDescent="0.25">
      <c r="A482" s="116"/>
      <c r="B482" s="116"/>
      <c r="C482" s="116"/>
      <c r="D482" s="117"/>
      <c r="E482" s="117"/>
      <c r="F482" s="118"/>
      <c r="G482" s="129"/>
      <c r="H482" s="129"/>
      <c r="I482" s="118"/>
      <c r="J482" s="119">
        <f t="shared" si="9"/>
        <v>0</v>
      </c>
      <c r="K482" s="121"/>
    </row>
    <row r="483" spans="1:11" ht="15.75" hidden="1" x14ac:dyDescent="0.25">
      <c r="A483" s="116"/>
      <c r="B483" s="116"/>
      <c r="C483" s="116"/>
      <c r="D483" s="117"/>
      <c r="E483" s="117"/>
      <c r="F483" s="118"/>
      <c r="G483" s="129"/>
      <c r="H483" s="129"/>
      <c r="I483" s="118"/>
      <c r="J483" s="119">
        <f t="shared" si="9"/>
        <v>0</v>
      </c>
      <c r="K483" s="121"/>
    </row>
    <row r="484" spans="1:11" ht="15.75" hidden="1" x14ac:dyDescent="0.25">
      <c r="A484" s="116"/>
      <c r="B484" s="116"/>
      <c r="C484" s="116"/>
      <c r="D484" s="117"/>
      <c r="E484" s="117"/>
      <c r="F484" s="118"/>
      <c r="G484" s="129"/>
      <c r="H484" s="129"/>
      <c r="I484" s="118"/>
      <c r="J484" s="119">
        <f t="shared" si="9"/>
        <v>0</v>
      </c>
      <c r="K484" s="121"/>
    </row>
    <row r="485" spans="1:11" ht="15.75" hidden="1" x14ac:dyDescent="0.25">
      <c r="A485" s="116"/>
      <c r="B485" s="116"/>
      <c r="C485" s="116"/>
      <c r="D485" s="117"/>
      <c r="E485" s="117"/>
      <c r="F485" s="118"/>
      <c r="G485" s="129"/>
      <c r="H485" s="129"/>
      <c r="I485" s="118"/>
      <c r="J485" s="119">
        <f t="shared" si="9"/>
        <v>0</v>
      </c>
      <c r="K485" s="121"/>
    </row>
    <row r="486" spans="1:11" ht="15.75" hidden="1" x14ac:dyDescent="0.25">
      <c r="A486" s="116"/>
      <c r="B486" s="116"/>
      <c r="C486" s="116"/>
      <c r="D486" s="117"/>
      <c r="E486" s="117"/>
      <c r="F486" s="118"/>
      <c r="G486" s="129"/>
      <c r="H486" s="129"/>
      <c r="I486" s="118"/>
      <c r="J486" s="119">
        <f t="shared" si="9"/>
        <v>0</v>
      </c>
      <c r="K486" s="121"/>
    </row>
    <row r="487" spans="1:11" ht="15.75" hidden="1" x14ac:dyDescent="0.25">
      <c r="A487" s="116"/>
      <c r="B487" s="116"/>
      <c r="C487" s="116"/>
      <c r="D487" s="117"/>
      <c r="E487" s="117"/>
      <c r="F487" s="118"/>
      <c r="G487" s="129"/>
      <c r="H487" s="129"/>
      <c r="I487" s="118"/>
      <c r="J487" s="119">
        <f t="shared" si="9"/>
        <v>0</v>
      </c>
      <c r="K487" s="121"/>
    </row>
    <row r="488" spans="1:11" ht="15.75" hidden="1" x14ac:dyDescent="0.25">
      <c r="A488" s="116"/>
      <c r="B488" s="116"/>
      <c r="C488" s="116"/>
      <c r="D488" s="117"/>
      <c r="E488" s="117"/>
      <c r="F488" s="118"/>
      <c r="G488" s="129"/>
      <c r="H488" s="129"/>
      <c r="I488" s="118"/>
      <c r="J488" s="119">
        <f t="shared" si="9"/>
        <v>0</v>
      </c>
      <c r="K488" s="121"/>
    </row>
    <row r="489" spans="1:11" ht="15.75" hidden="1" x14ac:dyDescent="0.25">
      <c r="A489" s="116"/>
      <c r="B489" s="116"/>
      <c r="C489" s="116"/>
      <c r="D489" s="117"/>
      <c r="E489" s="117"/>
      <c r="F489" s="118"/>
      <c r="G489" s="129"/>
      <c r="H489" s="129"/>
      <c r="I489" s="118"/>
      <c r="J489" s="119">
        <f t="shared" si="9"/>
        <v>0</v>
      </c>
      <c r="K489" s="121"/>
    </row>
    <row r="490" spans="1:11" ht="15.75" hidden="1" x14ac:dyDescent="0.25">
      <c r="A490" s="116"/>
      <c r="B490" s="116"/>
      <c r="C490" s="116"/>
      <c r="D490" s="117"/>
      <c r="E490" s="117"/>
      <c r="F490" s="118"/>
      <c r="G490" s="129"/>
      <c r="H490" s="129"/>
      <c r="I490" s="118"/>
      <c r="J490" s="119">
        <f t="shared" si="9"/>
        <v>0</v>
      </c>
      <c r="K490" s="121"/>
    </row>
    <row r="491" spans="1:11" ht="15.75" hidden="1" x14ac:dyDescent="0.25">
      <c r="A491" s="116"/>
      <c r="B491" s="116"/>
      <c r="C491" s="116"/>
      <c r="D491" s="117"/>
      <c r="E491" s="117"/>
      <c r="F491" s="118"/>
      <c r="G491" s="129"/>
      <c r="H491" s="129"/>
      <c r="I491" s="118"/>
      <c r="J491" s="119">
        <f t="shared" si="9"/>
        <v>0</v>
      </c>
      <c r="K491" s="121"/>
    </row>
    <row r="492" spans="1:11" ht="15.75" hidden="1" x14ac:dyDescent="0.25">
      <c r="A492" s="116"/>
      <c r="B492" s="116"/>
      <c r="C492" s="116"/>
      <c r="D492" s="117"/>
      <c r="E492" s="117"/>
      <c r="F492" s="118"/>
      <c r="G492" s="129"/>
      <c r="H492" s="129"/>
      <c r="I492" s="118"/>
      <c r="J492" s="119">
        <f t="shared" si="9"/>
        <v>0</v>
      </c>
      <c r="K492" s="121"/>
    </row>
    <row r="493" spans="1:11" ht="15.75" hidden="1" x14ac:dyDescent="0.25">
      <c r="A493" s="116"/>
      <c r="B493" s="116"/>
      <c r="C493" s="116"/>
      <c r="D493" s="117"/>
      <c r="E493" s="117"/>
      <c r="F493" s="118"/>
      <c r="G493" s="129"/>
      <c r="H493" s="129"/>
      <c r="I493" s="118"/>
      <c r="J493" s="119">
        <f t="shared" si="9"/>
        <v>0</v>
      </c>
      <c r="K493" s="121"/>
    </row>
    <row r="494" spans="1:11" ht="15.75" hidden="1" x14ac:dyDescent="0.25">
      <c r="A494" s="116"/>
      <c r="B494" s="116"/>
      <c r="C494" s="116"/>
      <c r="D494" s="117"/>
      <c r="E494" s="117"/>
      <c r="F494" s="118"/>
      <c r="G494" s="129"/>
      <c r="H494" s="129"/>
      <c r="I494" s="118"/>
      <c r="J494" s="119">
        <f t="shared" si="9"/>
        <v>0</v>
      </c>
      <c r="K494" s="121"/>
    </row>
    <row r="495" spans="1:11" ht="15.75" hidden="1" x14ac:dyDescent="0.25">
      <c r="A495" s="116"/>
      <c r="B495" s="116"/>
      <c r="C495" s="116"/>
      <c r="D495" s="117"/>
      <c r="E495" s="117"/>
      <c r="F495" s="118"/>
      <c r="G495" s="129"/>
      <c r="H495" s="129"/>
      <c r="I495" s="118"/>
      <c r="J495" s="119">
        <f t="shared" si="9"/>
        <v>0</v>
      </c>
      <c r="K495" s="121"/>
    </row>
    <row r="496" spans="1:11" ht="15.75" hidden="1" x14ac:dyDescent="0.25">
      <c r="A496" s="116"/>
      <c r="B496" s="116"/>
      <c r="C496" s="116"/>
      <c r="D496" s="117"/>
      <c r="E496" s="117"/>
      <c r="F496" s="118"/>
      <c r="G496" s="129"/>
      <c r="H496" s="129"/>
      <c r="I496" s="118"/>
      <c r="J496" s="119">
        <f t="shared" si="9"/>
        <v>0</v>
      </c>
      <c r="K496" s="121"/>
    </row>
    <row r="497" spans="1:11" ht="15.75" hidden="1" x14ac:dyDescent="0.25">
      <c r="A497" s="116"/>
      <c r="B497" s="116"/>
      <c r="C497" s="116"/>
      <c r="D497" s="117"/>
      <c r="E497" s="117"/>
      <c r="F497" s="118"/>
      <c r="G497" s="129"/>
      <c r="H497" s="129"/>
      <c r="I497" s="118"/>
      <c r="J497" s="119">
        <f t="shared" si="9"/>
        <v>0</v>
      </c>
      <c r="K497" s="121"/>
    </row>
    <row r="498" spans="1:11" ht="15.75" hidden="1" x14ac:dyDescent="0.25">
      <c r="A498" s="116"/>
      <c r="B498" s="116"/>
      <c r="C498" s="116"/>
      <c r="D498" s="117"/>
      <c r="E498" s="117"/>
      <c r="F498" s="118"/>
      <c r="G498" s="129"/>
      <c r="H498" s="129"/>
      <c r="I498" s="118"/>
      <c r="J498" s="119">
        <f t="shared" si="9"/>
        <v>0</v>
      </c>
      <c r="K498" s="121"/>
    </row>
    <row r="499" spans="1:11" ht="15.75" hidden="1" x14ac:dyDescent="0.25">
      <c r="A499" s="116"/>
      <c r="B499" s="116"/>
      <c r="C499" s="116"/>
      <c r="D499" s="117"/>
      <c r="E499" s="117"/>
      <c r="F499" s="118"/>
      <c r="G499" s="129"/>
      <c r="H499" s="129"/>
      <c r="I499" s="118"/>
      <c r="J499" s="119">
        <f t="shared" si="9"/>
        <v>0</v>
      </c>
      <c r="K499" s="121"/>
    </row>
    <row r="500" spans="1:11" ht="15.75" hidden="1" x14ac:dyDescent="0.25">
      <c r="A500" s="116"/>
      <c r="B500" s="116"/>
      <c r="C500" s="116"/>
      <c r="D500" s="117"/>
      <c r="E500" s="117"/>
      <c r="F500" s="118"/>
      <c r="G500" s="129"/>
      <c r="H500" s="129"/>
      <c r="I500" s="118"/>
      <c r="J500" s="119">
        <f t="shared" si="9"/>
        <v>0</v>
      </c>
      <c r="K500" s="121"/>
    </row>
    <row r="501" spans="1:11" ht="15.75" hidden="1" x14ac:dyDescent="0.25">
      <c r="A501" s="116"/>
      <c r="B501" s="116"/>
      <c r="C501" s="116"/>
      <c r="D501" s="117"/>
      <c r="E501" s="117"/>
      <c r="F501" s="118"/>
      <c r="G501" s="129"/>
      <c r="H501" s="129"/>
      <c r="I501" s="118"/>
      <c r="J501" s="119">
        <f t="shared" si="9"/>
        <v>0</v>
      </c>
      <c r="K501" s="121"/>
    </row>
    <row r="502" spans="1:11" ht="15.75" hidden="1" x14ac:dyDescent="0.25">
      <c r="A502" s="116"/>
      <c r="B502" s="116"/>
      <c r="C502" s="116"/>
      <c r="D502" s="117"/>
      <c r="E502" s="117"/>
      <c r="F502" s="118"/>
      <c r="G502" s="129"/>
      <c r="H502" s="129"/>
      <c r="I502" s="118"/>
      <c r="J502" s="119">
        <f t="shared" si="9"/>
        <v>0</v>
      </c>
      <c r="K502" s="121"/>
    </row>
    <row r="503" spans="1:11" ht="15.75" hidden="1" x14ac:dyDescent="0.25">
      <c r="A503" s="116"/>
      <c r="B503" s="116"/>
      <c r="C503" s="116"/>
      <c r="D503" s="117"/>
      <c r="E503" s="117"/>
      <c r="F503" s="118"/>
      <c r="G503" s="129"/>
      <c r="H503" s="129"/>
      <c r="I503" s="118"/>
      <c r="J503" s="119">
        <f t="shared" si="9"/>
        <v>0</v>
      </c>
      <c r="K503" s="121"/>
    </row>
    <row r="504" spans="1:11" ht="15.75" hidden="1" x14ac:dyDescent="0.25">
      <c r="A504" s="116"/>
      <c r="B504" s="116"/>
      <c r="C504" s="116"/>
      <c r="D504" s="117"/>
      <c r="E504" s="117"/>
      <c r="F504" s="118"/>
      <c r="G504" s="129"/>
      <c r="H504" s="129"/>
      <c r="I504" s="118"/>
      <c r="J504" s="119">
        <f t="shared" ref="J504:J567" si="10">(H504-G504)*24</f>
        <v>0</v>
      </c>
      <c r="K504" s="121"/>
    </row>
    <row r="505" spans="1:11" ht="15.75" hidden="1" x14ac:dyDescent="0.25">
      <c r="A505" s="116"/>
      <c r="B505" s="116"/>
      <c r="C505" s="116"/>
      <c r="D505" s="117"/>
      <c r="E505" s="117"/>
      <c r="F505" s="118"/>
      <c r="G505" s="129"/>
      <c r="H505" s="129"/>
      <c r="I505" s="118"/>
      <c r="J505" s="119">
        <f t="shared" si="10"/>
        <v>0</v>
      </c>
      <c r="K505" s="121"/>
    </row>
    <row r="506" spans="1:11" ht="15.75" hidden="1" x14ac:dyDescent="0.25">
      <c r="A506" s="116"/>
      <c r="B506" s="116"/>
      <c r="C506" s="116"/>
      <c r="D506" s="117"/>
      <c r="E506" s="117"/>
      <c r="F506" s="118"/>
      <c r="G506" s="129"/>
      <c r="H506" s="129"/>
      <c r="I506" s="118"/>
      <c r="J506" s="119">
        <f t="shared" si="10"/>
        <v>0</v>
      </c>
      <c r="K506" s="121"/>
    </row>
    <row r="507" spans="1:11" ht="15.75" hidden="1" x14ac:dyDescent="0.25">
      <c r="A507" s="116"/>
      <c r="B507" s="116"/>
      <c r="C507" s="116"/>
      <c r="D507" s="117"/>
      <c r="E507" s="117"/>
      <c r="F507" s="118"/>
      <c r="G507" s="129"/>
      <c r="H507" s="129"/>
      <c r="I507" s="118"/>
      <c r="J507" s="119">
        <f t="shared" si="10"/>
        <v>0</v>
      </c>
      <c r="K507" s="121"/>
    </row>
    <row r="508" spans="1:11" ht="15.75" hidden="1" x14ac:dyDescent="0.25">
      <c r="A508" s="116"/>
      <c r="B508" s="116"/>
      <c r="C508" s="116"/>
      <c r="D508" s="117"/>
      <c r="E508" s="117"/>
      <c r="F508" s="118"/>
      <c r="G508" s="129"/>
      <c r="H508" s="129"/>
      <c r="I508" s="118"/>
      <c r="J508" s="119">
        <f t="shared" si="10"/>
        <v>0</v>
      </c>
      <c r="K508" s="121"/>
    </row>
    <row r="509" spans="1:11" ht="15.75" hidden="1" x14ac:dyDescent="0.25">
      <c r="A509" s="116"/>
      <c r="B509" s="116"/>
      <c r="C509" s="116"/>
      <c r="D509" s="117"/>
      <c r="E509" s="117"/>
      <c r="F509" s="118"/>
      <c r="G509" s="129"/>
      <c r="H509" s="129"/>
      <c r="I509" s="118"/>
      <c r="J509" s="119">
        <f t="shared" si="10"/>
        <v>0</v>
      </c>
      <c r="K509" s="121"/>
    </row>
    <row r="510" spans="1:11" ht="15.75" hidden="1" x14ac:dyDescent="0.25">
      <c r="A510" s="116"/>
      <c r="B510" s="116"/>
      <c r="C510" s="116"/>
      <c r="D510" s="117"/>
      <c r="E510" s="117"/>
      <c r="F510" s="118"/>
      <c r="G510" s="129"/>
      <c r="H510" s="129"/>
      <c r="I510" s="118"/>
      <c r="J510" s="119">
        <f t="shared" si="10"/>
        <v>0</v>
      </c>
      <c r="K510" s="121"/>
    </row>
    <row r="511" spans="1:11" ht="15.75" hidden="1" x14ac:dyDescent="0.25">
      <c r="A511" s="116"/>
      <c r="B511" s="116"/>
      <c r="C511" s="116"/>
      <c r="D511" s="117"/>
      <c r="E511" s="117"/>
      <c r="F511" s="118"/>
      <c r="G511" s="129"/>
      <c r="H511" s="129"/>
      <c r="I511" s="118"/>
      <c r="J511" s="119">
        <f t="shared" si="10"/>
        <v>0</v>
      </c>
      <c r="K511" s="121"/>
    </row>
    <row r="512" spans="1:11" ht="15.75" hidden="1" x14ac:dyDescent="0.25">
      <c r="A512" s="116"/>
      <c r="B512" s="116"/>
      <c r="C512" s="116"/>
      <c r="D512" s="117"/>
      <c r="E512" s="117"/>
      <c r="F512" s="118"/>
      <c r="G512" s="129"/>
      <c r="H512" s="129"/>
      <c r="I512" s="118"/>
      <c r="J512" s="119">
        <f t="shared" si="10"/>
        <v>0</v>
      </c>
      <c r="K512" s="121"/>
    </row>
    <row r="513" spans="1:11" ht="15.75" hidden="1" x14ac:dyDescent="0.25">
      <c r="A513" s="116"/>
      <c r="B513" s="116"/>
      <c r="C513" s="116"/>
      <c r="D513" s="117"/>
      <c r="E513" s="117"/>
      <c r="F513" s="118"/>
      <c r="G513" s="129"/>
      <c r="H513" s="129"/>
      <c r="I513" s="118"/>
      <c r="J513" s="119">
        <f t="shared" si="10"/>
        <v>0</v>
      </c>
      <c r="K513" s="121"/>
    </row>
    <row r="514" spans="1:11" ht="15.75" hidden="1" x14ac:dyDescent="0.25">
      <c r="A514" s="116"/>
      <c r="B514" s="116"/>
      <c r="C514" s="116"/>
      <c r="D514" s="117"/>
      <c r="E514" s="117"/>
      <c r="F514" s="118"/>
      <c r="G514" s="129"/>
      <c r="H514" s="129"/>
      <c r="I514" s="118"/>
      <c r="J514" s="119">
        <f t="shared" si="10"/>
        <v>0</v>
      </c>
      <c r="K514" s="121"/>
    </row>
    <row r="515" spans="1:11" ht="15.75" hidden="1" x14ac:dyDescent="0.25">
      <c r="A515" s="116"/>
      <c r="B515" s="116"/>
      <c r="C515" s="116"/>
      <c r="D515" s="117"/>
      <c r="E515" s="117"/>
      <c r="F515" s="118"/>
      <c r="G515" s="129"/>
      <c r="H515" s="129"/>
      <c r="I515" s="118"/>
      <c r="J515" s="119">
        <f t="shared" si="10"/>
        <v>0</v>
      </c>
      <c r="K515" s="121"/>
    </row>
    <row r="516" spans="1:11" ht="15.75" hidden="1" x14ac:dyDescent="0.25">
      <c r="A516" s="116"/>
      <c r="B516" s="116"/>
      <c r="C516" s="116"/>
      <c r="D516" s="117"/>
      <c r="E516" s="117"/>
      <c r="F516" s="118"/>
      <c r="G516" s="129"/>
      <c r="H516" s="129"/>
      <c r="I516" s="118"/>
      <c r="J516" s="119">
        <f t="shared" si="10"/>
        <v>0</v>
      </c>
      <c r="K516" s="121"/>
    </row>
    <row r="517" spans="1:11" ht="15.75" hidden="1" x14ac:dyDescent="0.25">
      <c r="A517" s="116"/>
      <c r="B517" s="116"/>
      <c r="C517" s="116"/>
      <c r="D517" s="117"/>
      <c r="E517" s="117"/>
      <c r="F517" s="118"/>
      <c r="G517" s="129"/>
      <c r="H517" s="129"/>
      <c r="I517" s="118"/>
      <c r="J517" s="119">
        <f t="shared" si="10"/>
        <v>0</v>
      </c>
      <c r="K517" s="121"/>
    </row>
    <row r="518" spans="1:11" ht="15.75" hidden="1" x14ac:dyDescent="0.25">
      <c r="A518" s="116"/>
      <c r="B518" s="116"/>
      <c r="C518" s="116"/>
      <c r="D518" s="117"/>
      <c r="E518" s="117"/>
      <c r="F518" s="118"/>
      <c r="G518" s="129"/>
      <c r="H518" s="129"/>
      <c r="I518" s="118"/>
      <c r="J518" s="119">
        <f t="shared" si="10"/>
        <v>0</v>
      </c>
      <c r="K518" s="121"/>
    </row>
    <row r="519" spans="1:11" ht="15.75" hidden="1" x14ac:dyDescent="0.25">
      <c r="A519" s="116"/>
      <c r="B519" s="116"/>
      <c r="C519" s="116"/>
      <c r="D519" s="117"/>
      <c r="E519" s="117"/>
      <c r="F519" s="118"/>
      <c r="G519" s="129"/>
      <c r="H519" s="129"/>
      <c r="I519" s="118"/>
      <c r="J519" s="119">
        <f t="shared" si="10"/>
        <v>0</v>
      </c>
      <c r="K519" s="121"/>
    </row>
    <row r="520" spans="1:11" ht="15.75" hidden="1" x14ac:dyDescent="0.25">
      <c r="A520" s="116"/>
      <c r="B520" s="116"/>
      <c r="C520" s="116"/>
      <c r="D520" s="117"/>
      <c r="E520" s="117"/>
      <c r="F520" s="118"/>
      <c r="G520" s="129"/>
      <c r="H520" s="129"/>
      <c r="I520" s="118"/>
      <c r="J520" s="119">
        <f t="shared" si="10"/>
        <v>0</v>
      </c>
      <c r="K520" s="121"/>
    </row>
    <row r="521" spans="1:11" ht="15.75" hidden="1" x14ac:dyDescent="0.25">
      <c r="A521" s="116"/>
      <c r="B521" s="116"/>
      <c r="C521" s="116"/>
      <c r="D521" s="117"/>
      <c r="E521" s="117"/>
      <c r="F521" s="118"/>
      <c r="G521" s="129"/>
      <c r="H521" s="129"/>
      <c r="I521" s="118"/>
      <c r="J521" s="119">
        <f t="shared" si="10"/>
        <v>0</v>
      </c>
      <c r="K521" s="121"/>
    </row>
    <row r="522" spans="1:11" ht="15.75" hidden="1" x14ac:dyDescent="0.25">
      <c r="A522" s="116"/>
      <c r="B522" s="116"/>
      <c r="C522" s="116"/>
      <c r="D522" s="117"/>
      <c r="E522" s="117"/>
      <c r="F522" s="118"/>
      <c r="G522" s="129"/>
      <c r="H522" s="129"/>
      <c r="I522" s="118"/>
      <c r="J522" s="119">
        <f t="shared" si="10"/>
        <v>0</v>
      </c>
      <c r="K522" s="121"/>
    </row>
    <row r="523" spans="1:11" ht="15.75" hidden="1" x14ac:dyDescent="0.25">
      <c r="A523" s="116"/>
      <c r="B523" s="116"/>
      <c r="C523" s="116"/>
      <c r="D523" s="117"/>
      <c r="E523" s="117"/>
      <c r="F523" s="118"/>
      <c r="G523" s="129"/>
      <c r="H523" s="129"/>
      <c r="I523" s="118"/>
      <c r="J523" s="119">
        <f t="shared" si="10"/>
        <v>0</v>
      </c>
      <c r="K523" s="121"/>
    </row>
    <row r="524" spans="1:11" ht="15.75" hidden="1" x14ac:dyDescent="0.25">
      <c r="A524" s="116"/>
      <c r="B524" s="116"/>
      <c r="C524" s="116"/>
      <c r="D524" s="117"/>
      <c r="E524" s="117"/>
      <c r="F524" s="118"/>
      <c r="G524" s="129"/>
      <c r="H524" s="129"/>
      <c r="I524" s="118"/>
      <c r="J524" s="119">
        <f t="shared" si="10"/>
        <v>0</v>
      </c>
      <c r="K524" s="121"/>
    </row>
    <row r="525" spans="1:11" ht="15.75" hidden="1" x14ac:dyDescent="0.25">
      <c r="A525" s="116"/>
      <c r="B525" s="116"/>
      <c r="C525" s="116"/>
      <c r="D525" s="117"/>
      <c r="E525" s="117"/>
      <c r="F525" s="118"/>
      <c r="G525" s="129"/>
      <c r="H525" s="129"/>
      <c r="I525" s="118"/>
      <c r="J525" s="119">
        <f t="shared" si="10"/>
        <v>0</v>
      </c>
      <c r="K525" s="121"/>
    </row>
    <row r="526" spans="1:11" ht="15.75" hidden="1" x14ac:dyDescent="0.25">
      <c r="A526" s="116"/>
      <c r="B526" s="116"/>
      <c r="C526" s="116"/>
      <c r="D526" s="117"/>
      <c r="E526" s="117"/>
      <c r="F526" s="118"/>
      <c r="G526" s="129"/>
      <c r="H526" s="129"/>
      <c r="I526" s="118"/>
      <c r="J526" s="119">
        <f t="shared" si="10"/>
        <v>0</v>
      </c>
      <c r="K526" s="121"/>
    </row>
    <row r="527" spans="1:11" ht="15.75" hidden="1" x14ac:dyDescent="0.25">
      <c r="A527" s="116"/>
      <c r="B527" s="116"/>
      <c r="C527" s="116"/>
      <c r="D527" s="117"/>
      <c r="E527" s="117"/>
      <c r="F527" s="118"/>
      <c r="G527" s="129"/>
      <c r="H527" s="129"/>
      <c r="I527" s="118"/>
      <c r="J527" s="119">
        <f t="shared" si="10"/>
        <v>0</v>
      </c>
      <c r="K527" s="121"/>
    </row>
    <row r="528" spans="1:11" ht="15.75" hidden="1" x14ac:dyDescent="0.25">
      <c r="A528" s="116"/>
      <c r="B528" s="116"/>
      <c r="C528" s="116"/>
      <c r="D528" s="117"/>
      <c r="E528" s="117"/>
      <c r="F528" s="118"/>
      <c r="G528" s="129"/>
      <c r="H528" s="129"/>
      <c r="I528" s="118"/>
      <c r="J528" s="119">
        <f t="shared" si="10"/>
        <v>0</v>
      </c>
      <c r="K528" s="121"/>
    </row>
    <row r="529" spans="1:11" ht="15.75" hidden="1" x14ac:dyDescent="0.25">
      <c r="A529" s="116"/>
      <c r="B529" s="116"/>
      <c r="C529" s="116"/>
      <c r="D529" s="117"/>
      <c r="E529" s="117"/>
      <c r="F529" s="118"/>
      <c r="G529" s="129"/>
      <c r="H529" s="129"/>
      <c r="I529" s="118"/>
      <c r="J529" s="119">
        <f t="shared" si="10"/>
        <v>0</v>
      </c>
      <c r="K529" s="121"/>
    </row>
    <row r="530" spans="1:11" ht="15.75" hidden="1" x14ac:dyDescent="0.25">
      <c r="A530" s="116"/>
      <c r="B530" s="116"/>
      <c r="C530" s="116"/>
      <c r="D530" s="117"/>
      <c r="E530" s="117"/>
      <c r="F530" s="118"/>
      <c r="G530" s="129"/>
      <c r="H530" s="129"/>
      <c r="I530" s="118"/>
      <c r="J530" s="119">
        <f t="shared" si="10"/>
        <v>0</v>
      </c>
      <c r="K530" s="121"/>
    </row>
    <row r="531" spans="1:11" ht="15.75" hidden="1" x14ac:dyDescent="0.25">
      <c r="A531" s="116"/>
      <c r="B531" s="116"/>
      <c r="C531" s="116"/>
      <c r="D531" s="117"/>
      <c r="E531" s="117"/>
      <c r="F531" s="118"/>
      <c r="G531" s="129"/>
      <c r="H531" s="129"/>
      <c r="I531" s="118"/>
      <c r="J531" s="119">
        <f t="shared" si="10"/>
        <v>0</v>
      </c>
      <c r="K531" s="121"/>
    </row>
    <row r="532" spans="1:11" ht="15.75" hidden="1" x14ac:dyDescent="0.25">
      <c r="A532" s="116"/>
      <c r="B532" s="116"/>
      <c r="C532" s="116"/>
      <c r="D532" s="117"/>
      <c r="E532" s="117"/>
      <c r="F532" s="118"/>
      <c r="G532" s="129"/>
      <c r="H532" s="129"/>
      <c r="I532" s="118"/>
      <c r="J532" s="119">
        <f t="shared" si="10"/>
        <v>0</v>
      </c>
      <c r="K532" s="121"/>
    </row>
    <row r="533" spans="1:11" ht="15.75" hidden="1" x14ac:dyDescent="0.25">
      <c r="A533" s="116"/>
      <c r="B533" s="116"/>
      <c r="C533" s="116"/>
      <c r="D533" s="117"/>
      <c r="E533" s="117"/>
      <c r="F533" s="118"/>
      <c r="G533" s="129"/>
      <c r="H533" s="129"/>
      <c r="I533" s="118"/>
      <c r="J533" s="119">
        <f t="shared" si="10"/>
        <v>0</v>
      </c>
      <c r="K533" s="121"/>
    </row>
    <row r="534" spans="1:11" ht="15.75" hidden="1" x14ac:dyDescent="0.25">
      <c r="A534" s="116"/>
      <c r="B534" s="116"/>
      <c r="C534" s="116"/>
      <c r="D534" s="117"/>
      <c r="E534" s="117"/>
      <c r="F534" s="118"/>
      <c r="G534" s="129"/>
      <c r="H534" s="129"/>
      <c r="I534" s="118"/>
      <c r="J534" s="119">
        <f t="shared" si="10"/>
        <v>0</v>
      </c>
      <c r="K534" s="121"/>
    </row>
    <row r="535" spans="1:11" ht="15.75" hidden="1" x14ac:dyDescent="0.25">
      <c r="A535" s="116"/>
      <c r="B535" s="116"/>
      <c r="C535" s="116"/>
      <c r="D535" s="117"/>
      <c r="E535" s="117"/>
      <c r="F535" s="118"/>
      <c r="G535" s="129"/>
      <c r="H535" s="129"/>
      <c r="I535" s="118"/>
      <c r="J535" s="119">
        <f t="shared" si="10"/>
        <v>0</v>
      </c>
      <c r="K535" s="121"/>
    </row>
    <row r="536" spans="1:11" ht="15.75" hidden="1" x14ac:dyDescent="0.25">
      <c r="A536" s="116"/>
      <c r="B536" s="116"/>
      <c r="C536" s="116"/>
      <c r="D536" s="117"/>
      <c r="E536" s="117"/>
      <c r="F536" s="118"/>
      <c r="G536" s="129"/>
      <c r="H536" s="129"/>
      <c r="I536" s="118"/>
      <c r="J536" s="119">
        <f t="shared" si="10"/>
        <v>0</v>
      </c>
      <c r="K536" s="121"/>
    </row>
    <row r="537" spans="1:11" ht="15.75" hidden="1" x14ac:dyDescent="0.25">
      <c r="A537" s="116"/>
      <c r="B537" s="116"/>
      <c r="C537" s="116"/>
      <c r="D537" s="117"/>
      <c r="E537" s="117"/>
      <c r="F537" s="118"/>
      <c r="G537" s="129"/>
      <c r="H537" s="129"/>
      <c r="I537" s="118"/>
      <c r="J537" s="119">
        <f t="shared" si="10"/>
        <v>0</v>
      </c>
      <c r="K537" s="121"/>
    </row>
    <row r="538" spans="1:11" ht="15.75" hidden="1" x14ac:dyDescent="0.25">
      <c r="A538" s="116"/>
      <c r="B538" s="116"/>
      <c r="C538" s="116"/>
      <c r="D538" s="117"/>
      <c r="E538" s="117"/>
      <c r="F538" s="118"/>
      <c r="G538" s="129"/>
      <c r="H538" s="129"/>
      <c r="I538" s="118"/>
      <c r="J538" s="119">
        <f t="shared" si="10"/>
        <v>0</v>
      </c>
      <c r="K538" s="121"/>
    </row>
    <row r="539" spans="1:11" ht="15.75" hidden="1" x14ac:dyDescent="0.25">
      <c r="A539" s="116"/>
      <c r="B539" s="116"/>
      <c r="C539" s="116"/>
      <c r="D539" s="117"/>
      <c r="E539" s="117"/>
      <c r="F539" s="118"/>
      <c r="G539" s="129"/>
      <c r="H539" s="129"/>
      <c r="I539" s="118"/>
      <c r="J539" s="119">
        <f t="shared" si="10"/>
        <v>0</v>
      </c>
      <c r="K539" s="121"/>
    </row>
    <row r="540" spans="1:11" ht="15.75" hidden="1" x14ac:dyDescent="0.25">
      <c r="A540" s="116"/>
      <c r="B540" s="116"/>
      <c r="C540" s="116"/>
      <c r="D540" s="117"/>
      <c r="E540" s="117"/>
      <c r="F540" s="118"/>
      <c r="G540" s="129"/>
      <c r="H540" s="129"/>
      <c r="I540" s="118"/>
      <c r="J540" s="119">
        <f t="shared" si="10"/>
        <v>0</v>
      </c>
      <c r="K540" s="121"/>
    </row>
    <row r="541" spans="1:11" ht="15.75" hidden="1" x14ac:dyDescent="0.25">
      <c r="A541" s="116"/>
      <c r="B541" s="116"/>
      <c r="C541" s="116"/>
      <c r="D541" s="117"/>
      <c r="E541" s="117"/>
      <c r="F541" s="118"/>
      <c r="G541" s="129"/>
      <c r="H541" s="129"/>
      <c r="I541" s="118"/>
      <c r="J541" s="119">
        <f t="shared" si="10"/>
        <v>0</v>
      </c>
      <c r="K541" s="121"/>
    </row>
    <row r="542" spans="1:11" ht="15.75" hidden="1" x14ac:dyDescent="0.25">
      <c r="A542" s="116"/>
      <c r="B542" s="116"/>
      <c r="C542" s="116"/>
      <c r="D542" s="117"/>
      <c r="E542" s="117"/>
      <c r="F542" s="118"/>
      <c r="G542" s="129"/>
      <c r="H542" s="129"/>
      <c r="I542" s="118"/>
      <c r="J542" s="119">
        <f t="shared" si="10"/>
        <v>0</v>
      </c>
      <c r="K542" s="121"/>
    </row>
    <row r="543" spans="1:11" ht="15.75" hidden="1" x14ac:dyDescent="0.25">
      <c r="A543" s="116"/>
      <c r="B543" s="116"/>
      <c r="C543" s="116"/>
      <c r="D543" s="117"/>
      <c r="E543" s="117"/>
      <c r="F543" s="118"/>
      <c r="G543" s="129"/>
      <c r="H543" s="129"/>
      <c r="I543" s="118"/>
      <c r="J543" s="119">
        <f t="shared" si="10"/>
        <v>0</v>
      </c>
      <c r="K543" s="121"/>
    </row>
    <row r="544" spans="1:11" ht="15.75" hidden="1" x14ac:dyDescent="0.25">
      <c r="A544" s="116"/>
      <c r="B544" s="116"/>
      <c r="C544" s="116"/>
      <c r="D544" s="117"/>
      <c r="E544" s="117"/>
      <c r="F544" s="118"/>
      <c r="G544" s="129"/>
      <c r="H544" s="129"/>
      <c r="I544" s="118"/>
      <c r="J544" s="119">
        <f t="shared" si="10"/>
        <v>0</v>
      </c>
      <c r="K544" s="121"/>
    </row>
    <row r="545" spans="1:11" ht="15.75" hidden="1" x14ac:dyDescent="0.25">
      <c r="A545" s="116"/>
      <c r="B545" s="116"/>
      <c r="C545" s="116"/>
      <c r="D545" s="117"/>
      <c r="E545" s="117"/>
      <c r="F545" s="118"/>
      <c r="G545" s="129"/>
      <c r="H545" s="129"/>
      <c r="I545" s="118"/>
      <c r="J545" s="119">
        <f t="shared" si="10"/>
        <v>0</v>
      </c>
      <c r="K545" s="121"/>
    </row>
    <row r="546" spans="1:11" ht="15.75" hidden="1" x14ac:dyDescent="0.25">
      <c r="A546" s="116"/>
      <c r="B546" s="116"/>
      <c r="C546" s="116"/>
      <c r="D546" s="117"/>
      <c r="E546" s="117"/>
      <c r="F546" s="118"/>
      <c r="G546" s="129"/>
      <c r="H546" s="129"/>
      <c r="I546" s="118"/>
      <c r="J546" s="119">
        <f t="shared" si="10"/>
        <v>0</v>
      </c>
      <c r="K546" s="121"/>
    </row>
    <row r="547" spans="1:11" ht="15.75" hidden="1" x14ac:dyDescent="0.25">
      <c r="A547" s="116"/>
      <c r="B547" s="116"/>
      <c r="C547" s="116"/>
      <c r="D547" s="117"/>
      <c r="E547" s="117"/>
      <c r="F547" s="118"/>
      <c r="G547" s="129"/>
      <c r="H547" s="129"/>
      <c r="I547" s="118"/>
      <c r="J547" s="119">
        <f t="shared" si="10"/>
        <v>0</v>
      </c>
      <c r="K547" s="121"/>
    </row>
    <row r="548" spans="1:11" ht="15.75" hidden="1" x14ac:dyDescent="0.25">
      <c r="A548" s="116"/>
      <c r="B548" s="116"/>
      <c r="C548" s="116"/>
      <c r="D548" s="117"/>
      <c r="E548" s="117"/>
      <c r="F548" s="118"/>
      <c r="G548" s="129"/>
      <c r="H548" s="129"/>
      <c r="I548" s="118"/>
      <c r="J548" s="119">
        <f t="shared" si="10"/>
        <v>0</v>
      </c>
      <c r="K548" s="121"/>
    </row>
    <row r="549" spans="1:11" ht="15.75" hidden="1" x14ac:dyDescent="0.25">
      <c r="A549" s="116"/>
      <c r="B549" s="116"/>
      <c r="C549" s="116"/>
      <c r="D549" s="117"/>
      <c r="E549" s="117"/>
      <c r="F549" s="118"/>
      <c r="G549" s="129"/>
      <c r="H549" s="129"/>
      <c r="I549" s="118"/>
      <c r="J549" s="119">
        <f t="shared" si="10"/>
        <v>0</v>
      </c>
      <c r="K549" s="121"/>
    </row>
    <row r="550" spans="1:11" ht="15.75" hidden="1" x14ac:dyDescent="0.25">
      <c r="A550" s="116"/>
      <c r="B550" s="116"/>
      <c r="C550" s="116"/>
      <c r="D550" s="117"/>
      <c r="E550" s="117"/>
      <c r="F550" s="118"/>
      <c r="G550" s="129"/>
      <c r="H550" s="129"/>
      <c r="I550" s="118"/>
      <c r="J550" s="119">
        <f t="shared" si="10"/>
        <v>0</v>
      </c>
      <c r="K550" s="121"/>
    </row>
    <row r="551" spans="1:11" ht="15.75" hidden="1" x14ac:dyDescent="0.25">
      <c r="A551" s="116"/>
      <c r="B551" s="116"/>
      <c r="C551" s="116"/>
      <c r="D551" s="117"/>
      <c r="E551" s="117"/>
      <c r="F551" s="118"/>
      <c r="G551" s="129"/>
      <c r="H551" s="129"/>
      <c r="I551" s="118"/>
      <c r="J551" s="119">
        <f t="shared" si="10"/>
        <v>0</v>
      </c>
      <c r="K551" s="121"/>
    </row>
    <row r="552" spans="1:11" ht="15.75" hidden="1" x14ac:dyDescent="0.25">
      <c r="A552" s="116"/>
      <c r="B552" s="116"/>
      <c r="C552" s="116"/>
      <c r="D552" s="117"/>
      <c r="E552" s="117"/>
      <c r="F552" s="118"/>
      <c r="G552" s="129"/>
      <c r="H552" s="129"/>
      <c r="I552" s="118"/>
      <c r="J552" s="119">
        <f t="shared" si="10"/>
        <v>0</v>
      </c>
      <c r="K552" s="121"/>
    </row>
    <row r="553" spans="1:11" ht="15.75" hidden="1" x14ac:dyDescent="0.25">
      <c r="A553" s="116"/>
      <c r="B553" s="116"/>
      <c r="C553" s="116"/>
      <c r="D553" s="117"/>
      <c r="E553" s="117"/>
      <c r="F553" s="118"/>
      <c r="G553" s="129"/>
      <c r="H553" s="129"/>
      <c r="I553" s="118"/>
      <c r="J553" s="119">
        <f t="shared" si="10"/>
        <v>0</v>
      </c>
      <c r="K553" s="121"/>
    </row>
    <row r="554" spans="1:11" ht="15.75" hidden="1" x14ac:dyDescent="0.25">
      <c r="A554" s="116"/>
      <c r="B554" s="116"/>
      <c r="C554" s="116"/>
      <c r="D554" s="117"/>
      <c r="E554" s="117"/>
      <c r="F554" s="118"/>
      <c r="G554" s="129"/>
      <c r="H554" s="129"/>
      <c r="I554" s="118"/>
      <c r="J554" s="119">
        <f t="shared" si="10"/>
        <v>0</v>
      </c>
      <c r="K554" s="121"/>
    </row>
    <row r="555" spans="1:11" ht="15.75" hidden="1" x14ac:dyDescent="0.25">
      <c r="A555" s="116"/>
      <c r="B555" s="116"/>
      <c r="C555" s="116"/>
      <c r="D555" s="117"/>
      <c r="E555" s="117"/>
      <c r="F555" s="118"/>
      <c r="G555" s="129"/>
      <c r="H555" s="129"/>
      <c r="I555" s="118"/>
      <c r="J555" s="119">
        <f t="shared" si="10"/>
        <v>0</v>
      </c>
      <c r="K555" s="121"/>
    </row>
    <row r="556" spans="1:11" ht="15.75" hidden="1" x14ac:dyDescent="0.25">
      <c r="A556" s="116"/>
      <c r="B556" s="116"/>
      <c r="C556" s="116"/>
      <c r="D556" s="117"/>
      <c r="E556" s="117"/>
      <c r="F556" s="118"/>
      <c r="G556" s="129"/>
      <c r="H556" s="129"/>
      <c r="I556" s="118"/>
      <c r="J556" s="119">
        <f t="shared" si="10"/>
        <v>0</v>
      </c>
      <c r="K556" s="121"/>
    </row>
    <row r="557" spans="1:11" ht="15.75" hidden="1" x14ac:dyDescent="0.25">
      <c r="A557" s="116"/>
      <c r="B557" s="116"/>
      <c r="C557" s="116"/>
      <c r="D557" s="117"/>
      <c r="E557" s="117"/>
      <c r="F557" s="118"/>
      <c r="G557" s="129"/>
      <c r="H557" s="129"/>
      <c r="I557" s="118"/>
      <c r="J557" s="119">
        <f t="shared" si="10"/>
        <v>0</v>
      </c>
      <c r="K557" s="121"/>
    </row>
    <row r="558" spans="1:11" ht="15.75" hidden="1" x14ac:dyDescent="0.25">
      <c r="A558" s="116"/>
      <c r="B558" s="116"/>
      <c r="C558" s="116"/>
      <c r="D558" s="117"/>
      <c r="E558" s="117"/>
      <c r="F558" s="118"/>
      <c r="G558" s="129"/>
      <c r="H558" s="129"/>
      <c r="I558" s="118"/>
      <c r="J558" s="119">
        <f t="shared" si="10"/>
        <v>0</v>
      </c>
      <c r="K558" s="121"/>
    </row>
    <row r="559" spans="1:11" ht="15.75" hidden="1" x14ac:dyDescent="0.25">
      <c r="A559" s="116"/>
      <c r="B559" s="116"/>
      <c r="C559" s="116"/>
      <c r="D559" s="117"/>
      <c r="E559" s="117"/>
      <c r="F559" s="118"/>
      <c r="G559" s="129"/>
      <c r="H559" s="129"/>
      <c r="I559" s="118"/>
      <c r="J559" s="119">
        <f t="shared" si="10"/>
        <v>0</v>
      </c>
      <c r="K559" s="121"/>
    </row>
    <row r="560" spans="1:11" ht="15.75" hidden="1" x14ac:dyDescent="0.25">
      <c r="A560" s="116"/>
      <c r="B560" s="116"/>
      <c r="C560" s="116"/>
      <c r="D560" s="117"/>
      <c r="E560" s="117"/>
      <c r="F560" s="118"/>
      <c r="G560" s="129"/>
      <c r="H560" s="129"/>
      <c r="I560" s="118"/>
      <c r="J560" s="119">
        <f t="shared" si="10"/>
        <v>0</v>
      </c>
      <c r="K560" s="121"/>
    </row>
    <row r="561" spans="1:11" ht="15.75" hidden="1" x14ac:dyDescent="0.25">
      <c r="A561" s="116"/>
      <c r="B561" s="116"/>
      <c r="C561" s="116"/>
      <c r="D561" s="117"/>
      <c r="E561" s="117"/>
      <c r="F561" s="118"/>
      <c r="G561" s="129"/>
      <c r="H561" s="129"/>
      <c r="I561" s="118"/>
      <c r="J561" s="119">
        <f t="shared" si="10"/>
        <v>0</v>
      </c>
      <c r="K561" s="121"/>
    </row>
    <row r="562" spans="1:11" ht="15.75" hidden="1" x14ac:dyDescent="0.25">
      <c r="A562" s="116"/>
      <c r="B562" s="116"/>
      <c r="C562" s="116"/>
      <c r="D562" s="117"/>
      <c r="E562" s="117"/>
      <c r="F562" s="118"/>
      <c r="G562" s="129"/>
      <c r="H562" s="129"/>
      <c r="I562" s="118"/>
      <c r="J562" s="119">
        <f t="shared" si="10"/>
        <v>0</v>
      </c>
      <c r="K562" s="121"/>
    </row>
    <row r="563" spans="1:11" ht="15.75" hidden="1" x14ac:dyDescent="0.25">
      <c r="A563" s="116"/>
      <c r="B563" s="116"/>
      <c r="C563" s="116"/>
      <c r="D563" s="117"/>
      <c r="E563" s="117"/>
      <c r="F563" s="118"/>
      <c r="G563" s="129"/>
      <c r="H563" s="129"/>
      <c r="I563" s="118"/>
      <c r="J563" s="119">
        <f t="shared" si="10"/>
        <v>0</v>
      </c>
      <c r="K563" s="121"/>
    </row>
    <row r="564" spans="1:11" ht="15.75" hidden="1" x14ac:dyDescent="0.25">
      <c r="A564" s="116"/>
      <c r="B564" s="116"/>
      <c r="C564" s="116"/>
      <c r="D564" s="117"/>
      <c r="E564" s="117"/>
      <c r="F564" s="118"/>
      <c r="G564" s="129"/>
      <c r="H564" s="129"/>
      <c r="I564" s="118"/>
      <c r="J564" s="119">
        <f t="shared" si="10"/>
        <v>0</v>
      </c>
      <c r="K564" s="121"/>
    </row>
    <row r="565" spans="1:11" ht="15.75" hidden="1" x14ac:dyDescent="0.25">
      <c r="A565" s="116"/>
      <c r="B565" s="116"/>
      <c r="C565" s="116"/>
      <c r="D565" s="117"/>
      <c r="E565" s="117"/>
      <c r="F565" s="118"/>
      <c r="G565" s="129"/>
      <c r="H565" s="129"/>
      <c r="I565" s="118"/>
      <c r="J565" s="119">
        <f t="shared" si="10"/>
        <v>0</v>
      </c>
      <c r="K565" s="121"/>
    </row>
    <row r="566" spans="1:11" ht="15.75" hidden="1" x14ac:dyDescent="0.25">
      <c r="A566" s="116"/>
      <c r="B566" s="116"/>
      <c r="C566" s="116"/>
      <c r="D566" s="117"/>
      <c r="E566" s="117"/>
      <c r="F566" s="118"/>
      <c r="G566" s="129"/>
      <c r="H566" s="129"/>
      <c r="I566" s="118"/>
      <c r="J566" s="119">
        <f t="shared" si="10"/>
        <v>0</v>
      </c>
      <c r="K566" s="121"/>
    </row>
    <row r="567" spans="1:11" ht="15.75" hidden="1" x14ac:dyDescent="0.25">
      <c r="A567" s="116"/>
      <c r="B567" s="116"/>
      <c r="C567" s="116"/>
      <c r="D567" s="117"/>
      <c r="E567" s="117"/>
      <c r="F567" s="118"/>
      <c r="G567" s="129"/>
      <c r="H567" s="129"/>
      <c r="I567" s="118"/>
      <c r="J567" s="119">
        <f t="shared" si="10"/>
        <v>0</v>
      </c>
      <c r="K567" s="121"/>
    </row>
    <row r="568" spans="1:11" ht="15.75" hidden="1" x14ac:dyDescent="0.25">
      <c r="A568" s="116"/>
      <c r="B568" s="116"/>
      <c r="C568" s="116"/>
      <c r="D568" s="117"/>
      <c r="E568" s="117"/>
      <c r="F568" s="118"/>
      <c r="G568" s="129"/>
      <c r="H568" s="129"/>
      <c r="I568" s="118"/>
      <c r="J568" s="119">
        <f t="shared" ref="J568:J631" si="11">(H568-G568)*24</f>
        <v>0</v>
      </c>
      <c r="K568" s="121"/>
    </row>
    <row r="569" spans="1:11" ht="15.75" hidden="1" x14ac:dyDescent="0.25">
      <c r="A569" s="116"/>
      <c r="B569" s="116"/>
      <c r="C569" s="116"/>
      <c r="D569" s="117"/>
      <c r="E569" s="117"/>
      <c r="F569" s="118"/>
      <c r="G569" s="129"/>
      <c r="H569" s="129"/>
      <c r="I569" s="118"/>
      <c r="J569" s="119">
        <f t="shared" si="11"/>
        <v>0</v>
      </c>
      <c r="K569" s="121"/>
    </row>
    <row r="570" spans="1:11" ht="15.75" hidden="1" x14ac:dyDescent="0.25">
      <c r="A570" s="116"/>
      <c r="B570" s="116"/>
      <c r="C570" s="116"/>
      <c r="D570" s="117"/>
      <c r="E570" s="117"/>
      <c r="F570" s="118"/>
      <c r="G570" s="129"/>
      <c r="H570" s="129"/>
      <c r="I570" s="118"/>
      <c r="J570" s="119">
        <f t="shared" si="11"/>
        <v>0</v>
      </c>
      <c r="K570" s="121"/>
    </row>
    <row r="571" spans="1:11" ht="15.75" hidden="1" x14ac:dyDescent="0.25">
      <c r="A571" s="116"/>
      <c r="B571" s="116"/>
      <c r="C571" s="116"/>
      <c r="D571" s="117"/>
      <c r="E571" s="117"/>
      <c r="F571" s="118"/>
      <c r="G571" s="129"/>
      <c r="H571" s="129"/>
      <c r="I571" s="118"/>
      <c r="J571" s="119">
        <f t="shared" si="11"/>
        <v>0</v>
      </c>
      <c r="K571" s="121"/>
    </row>
    <row r="572" spans="1:11" ht="15.75" hidden="1" x14ac:dyDescent="0.25">
      <c r="A572" s="116"/>
      <c r="B572" s="116"/>
      <c r="C572" s="116"/>
      <c r="D572" s="117"/>
      <c r="E572" s="117"/>
      <c r="F572" s="118"/>
      <c r="G572" s="129"/>
      <c r="H572" s="129"/>
      <c r="I572" s="118"/>
      <c r="J572" s="119">
        <f t="shared" si="11"/>
        <v>0</v>
      </c>
      <c r="K572" s="121"/>
    </row>
    <row r="573" spans="1:11" ht="15.75" hidden="1" x14ac:dyDescent="0.25">
      <c r="A573" s="116"/>
      <c r="B573" s="116"/>
      <c r="C573" s="116"/>
      <c r="D573" s="117"/>
      <c r="E573" s="117"/>
      <c r="F573" s="118"/>
      <c r="G573" s="129"/>
      <c r="H573" s="129"/>
      <c r="I573" s="118"/>
      <c r="J573" s="119">
        <f t="shared" si="11"/>
        <v>0</v>
      </c>
      <c r="K573" s="121"/>
    </row>
    <row r="574" spans="1:11" ht="15.75" hidden="1" x14ac:dyDescent="0.25">
      <c r="A574" s="116"/>
      <c r="B574" s="116"/>
      <c r="C574" s="116"/>
      <c r="D574" s="117"/>
      <c r="E574" s="117"/>
      <c r="F574" s="118"/>
      <c r="G574" s="129"/>
      <c r="H574" s="129"/>
      <c r="I574" s="118"/>
      <c r="J574" s="119">
        <f t="shared" si="11"/>
        <v>0</v>
      </c>
      <c r="K574" s="121"/>
    </row>
    <row r="575" spans="1:11" ht="15.75" hidden="1" x14ac:dyDescent="0.25">
      <c r="A575" s="116"/>
      <c r="B575" s="116"/>
      <c r="C575" s="116"/>
      <c r="D575" s="117"/>
      <c r="E575" s="117"/>
      <c r="F575" s="118"/>
      <c r="G575" s="129"/>
      <c r="H575" s="129"/>
      <c r="I575" s="118"/>
      <c r="J575" s="119">
        <f t="shared" si="11"/>
        <v>0</v>
      </c>
      <c r="K575" s="121"/>
    </row>
    <row r="576" spans="1:11" ht="15.75" hidden="1" x14ac:dyDescent="0.25">
      <c r="A576" s="116"/>
      <c r="B576" s="116"/>
      <c r="C576" s="116"/>
      <c r="D576" s="117"/>
      <c r="E576" s="117"/>
      <c r="F576" s="118"/>
      <c r="G576" s="129"/>
      <c r="H576" s="129"/>
      <c r="I576" s="118"/>
      <c r="J576" s="119">
        <f t="shared" si="11"/>
        <v>0</v>
      </c>
      <c r="K576" s="121"/>
    </row>
    <row r="577" spans="1:11" ht="15.75" hidden="1" x14ac:dyDescent="0.25">
      <c r="A577" s="116"/>
      <c r="B577" s="116"/>
      <c r="C577" s="116"/>
      <c r="D577" s="117"/>
      <c r="E577" s="117"/>
      <c r="F577" s="118"/>
      <c r="G577" s="129"/>
      <c r="H577" s="129"/>
      <c r="I577" s="118"/>
      <c r="J577" s="119">
        <f t="shared" si="11"/>
        <v>0</v>
      </c>
      <c r="K577" s="121"/>
    </row>
    <row r="578" spans="1:11" ht="15.75" hidden="1" x14ac:dyDescent="0.25">
      <c r="A578" s="116"/>
      <c r="B578" s="116"/>
      <c r="C578" s="116"/>
      <c r="D578" s="117"/>
      <c r="E578" s="117"/>
      <c r="F578" s="118"/>
      <c r="G578" s="129"/>
      <c r="H578" s="129"/>
      <c r="I578" s="118"/>
      <c r="J578" s="119">
        <f t="shared" si="11"/>
        <v>0</v>
      </c>
      <c r="K578" s="121"/>
    </row>
    <row r="579" spans="1:11" ht="15.75" hidden="1" x14ac:dyDescent="0.25">
      <c r="A579" s="116"/>
      <c r="B579" s="116"/>
      <c r="C579" s="116"/>
      <c r="D579" s="117"/>
      <c r="E579" s="117"/>
      <c r="F579" s="118"/>
      <c r="G579" s="129"/>
      <c r="H579" s="129"/>
      <c r="I579" s="118"/>
      <c r="J579" s="119">
        <f t="shared" si="11"/>
        <v>0</v>
      </c>
      <c r="K579" s="121"/>
    </row>
    <row r="580" spans="1:11" ht="15.75" hidden="1" x14ac:dyDescent="0.25">
      <c r="A580" s="116"/>
      <c r="B580" s="116"/>
      <c r="C580" s="116"/>
      <c r="D580" s="117"/>
      <c r="E580" s="117"/>
      <c r="F580" s="118"/>
      <c r="G580" s="129"/>
      <c r="H580" s="129"/>
      <c r="I580" s="118"/>
      <c r="J580" s="119">
        <f t="shared" si="11"/>
        <v>0</v>
      </c>
      <c r="K580" s="121"/>
    </row>
    <row r="581" spans="1:11" ht="15.75" hidden="1" x14ac:dyDescent="0.25">
      <c r="A581" s="116"/>
      <c r="B581" s="116"/>
      <c r="C581" s="116"/>
      <c r="D581" s="117"/>
      <c r="E581" s="117"/>
      <c r="F581" s="118"/>
      <c r="G581" s="129"/>
      <c r="H581" s="129"/>
      <c r="I581" s="118"/>
      <c r="J581" s="119">
        <f t="shared" si="11"/>
        <v>0</v>
      </c>
      <c r="K581" s="121"/>
    </row>
    <row r="582" spans="1:11" ht="15.75" hidden="1" x14ac:dyDescent="0.25">
      <c r="A582" s="116"/>
      <c r="B582" s="116"/>
      <c r="C582" s="116"/>
      <c r="D582" s="117"/>
      <c r="E582" s="117"/>
      <c r="F582" s="118"/>
      <c r="G582" s="129"/>
      <c r="H582" s="129"/>
      <c r="I582" s="118"/>
      <c r="J582" s="119">
        <f t="shared" si="11"/>
        <v>0</v>
      </c>
      <c r="K582" s="121"/>
    </row>
    <row r="583" spans="1:11" ht="15.75" hidden="1" x14ac:dyDescent="0.25">
      <c r="A583" s="116"/>
      <c r="B583" s="116"/>
      <c r="C583" s="116"/>
      <c r="D583" s="117"/>
      <c r="E583" s="117"/>
      <c r="F583" s="118"/>
      <c r="G583" s="129"/>
      <c r="H583" s="129"/>
      <c r="I583" s="118"/>
      <c r="J583" s="119">
        <f t="shared" si="11"/>
        <v>0</v>
      </c>
      <c r="K583" s="121"/>
    </row>
    <row r="584" spans="1:11" ht="15.75" hidden="1" x14ac:dyDescent="0.25">
      <c r="A584" s="116"/>
      <c r="B584" s="116"/>
      <c r="C584" s="116"/>
      <c r="D584" s="117"/>
      <c r="E584" s="117"/>
      <c r="F584" s="118"/>
      <c r="G584" s="129"/>
      <c r="H584" s="129"/>
      <c r="I584" s="118"/>
      <c r="J584" s="119">
        <f t="shared" si="11"/>
        <v>0</v>
      </c>
      <c r="K584" s="121"/>
    </row>
    <row r="585" spans="1:11" ht="15.75" hidden="1" x14ac:dyDescent="0.25">
      <c r="A585" s="116"/>
      <c r="B585" s="116"/>
      <c r="C585" s="116"/>
      <c r="D585" s="117"/>
      <c r="E585" s="117"/>
      <c r="F585" s="118"/>
      <c r="G585" s="129"/>
      <c r="H585" s="129"/>
      <c r="I585" s="118"/>
      <c r="J585" s="119">
        <f t="shared" si="11"/>
        <v>0</v>
      </c>
      <c r="K585" s="121"/>
    </row>
    <row r="586" spans="1:11" ht="15.75" hidden="1" x14ac:dyDescent="0.25">
      <c r="A586" s="116"/>
      <c r="B586" s="116"/>
      <c r="C586" s="116"/>
      <c r="D586" s="117"/>
      <c r="E586" s="117"/>
      <c r="F586" s="118"/>
      <c r="G586" s="129"/>
      <c r="H586" s="129"/>
      <c r="I586" s="118"/>
      <c r="J586" s="119">
        <f t="shared" si="11"/>
        <v>0</v>
      </c>
      <c r="K586" s="121"/>
    </row>
    <row r="587" spans="1:11" ht="15.75" hidden="1" x14ac:dyDescent="0.25">
      <c r="A587" s="116"/>
      <c r="B587" s="116"/>
      <c r="C587" s="116"/>
      <c r="D587" s="117"/>
      <c r="E587" s="117"/>
      <c r="F587" s="118"/>
      <c r="G587" s="129"/>
      <c r="H587" s="129"/>
      <c r="I587" s="118"/>
      <c r="J587" s="119">
        <f t="shared" si="11"/>
        <v>0</v>
      </c>
      <c r="K587" s="121"/>
    </row>
    <row r="588" spans="1:11" ht="15.75" hidden="1" x14ac:dyDescent="0.25">
      <c r="A588" s="116"/>
      <c r="B588" s="116"/>
      <c r="C588" s="116"/>
      <c r="D588" s="117"/>
      <c r="E588" s="117"/>
      <c r="F588" s="118"/>
      <c r="G588" s="129"/>
      <c r="H588" s="129"/>
      <c r="I588" s="118"/>
      <c r="J588" s="119">
        <f t="shared" si="11"/>
        <v>0</v>
      </c>
      <c r="K588" s="121"/>
    </row>
    <row r="589" spans="1:11" ht="15.75" hidden="1" x14ac:dyDescent="0.25">
      <c r="A589" s="116"/>
      <c r="B589" s="116"/>
      <c r="C589" s="116"/>
      <c r="D589" s="117"/>
      <c r="E589" s="117"/>
      <c r="F589" s="118"/>
      <c r="G589" s="129"/>
      <c r="H589" s="129"/>
      <c r="I589" s="118"/>
      <c r="J589" s="119">
        <f t="shared" si="11"/>
        <v>0</v>
      </c>
      <c r="K589" s="121"/>
    </row>
    <row r="590" spans="1:11" ht="15.75" hidden="1" x14ac:dyDescent="0.25">
      <c r="A590" s="116"/>
      <c r="B590" s="116"/>
      <c r="C590" s="116"/>
      <c r="D590" s="117"/>
      <c r="E590" s="117"/>
      <c r="F590" s="118"/>
      <c r="G590" s="129"/>
      <c r="H590" s="129"/>
      <c r="I590" s="118"/>
      <c r="J590" s="119">
        <f t="shared" si="11"/>
        <v>0</v>
      </c>
      <c r="K590" s="121"/>
    </row>
    <row r="591" spans="1:11" ht="15.75" hidden="1" x14ac:dyDescent="0.25">
      <c r="A591" s="116"/>
      <c r="B591" s="116"/>
      <c r="C591" s="116"/>
      <c r="D591" s="117"/>
      <c r="E591" s="117"/>
      <c r="F591" s="118"/>
      <c r="G591" s="129"/>
      <c r="H591" s="129"/>
      <c r="I591" s="118"/>
      <c r="J591" s="119">
        <f t="shared" si="11"/>
        <v>0</v>
      </c>
      <c r="K591" s="121"/>
    </row>
    <row r="592" spans="1:11" ht="15.75" hidden="1" x14ac:dyDescent="0.25">
      <c r="A592" s="116"/>
      <c r="B592" s="116"/>
      <c r="C592" s="116"/>
      <c r="D592" s="117"/>
      <c r="E592" s="117"/>
      <c r="F592" s="118"/>
      <c r="G592" s="129"/>
      <c r="H592" s="129"/>
      <c r="I592" s="118"/>
      <c r="J592" s="119">
        <f t="shared" si="11"/>
        <v>0</v>
      </c>
      <c r="K592" s="121"/>
    </row>
    <row r="593" spans="1:11" ht="15.75" hidden="1" x14ac:dyDescent="0.25">
      <c r="A593" s="116"/>
      <c r="B593" s="116"/>
      <c r="C593" s="116"/>
      <c r="D593" s="117"/>
      <c r="E593" s="117"/>
      <c r="F593" s="118"/>
      <c r="G593" s="129"/>
      <c r="H593" s="129"/>
      <c r="I593" s="118"/>
      <c r="J593" s="119">
        <f t="shared" si="11"/>
        <v>0</v>
      </c>
      <c r="K593" s="121"/>
    </row>
    <row r="594" spans="1:11" ht="15.75" hidden="1" x14ac:dyDescent="0.25">
      <c r="A594" s="116"/>
      <c r="B594" s="116"/>
      <c r="C594" s="116"/>
      <c r="D594" s="117"/>
      <c r="E594" s="117"/>
      <c r="F594" s="118"/>
      <c r="G594" s="129"/>
      <c r="H594" s="129"/>
      <c r="I594" s="118"/>
      <c r="J594" s="119">
        <f t="shared" si="11"/>
        <v>0</v>
      </c>
      <c r="K594" s="121"/>
    </row>
    <row r="595" spans="1:11" ht="15.75" hidden="1" x14ac:dyDescent="0.25">
      <c r="A595" s="116"/>
      <c r="B595" s="116"/>
      <c r="C595" s="116"/>
      <c r="D595" s="117"/>
      <c r="E595" s="117"/>
      <c r="F595" s="118"/>
      <c r="G595" s="129"/>
      <c r="H595" s="129"/>
      <c r="I595" s="118"/>
      <c r="J595" s="119">
        <f t="shared" si="11"/>
        <v>0</v>
      </c>
      <c r="K595" s="121"/>
    </row>
    <row r="596" spans="1:11" ht="15.75" hidden="1" x14ac:dyDescent="0.25">
      <c r="A596" s="116"/>
      <c r="B596" s="116"/>
      <c r="C596" s="116"/>
      <c r="D596" s="117"/>
      <c r="E596" s="117"/>
      <c r="F596" s="118"/>
      <c r="G596" s="129"/>
      <c r="H596" s="129"/>
      <c r="I596" s="118"/>
      <c r="J596" s="119">
        <f t="shared" si="11"/>
        <v>0</v>
      </c>
      <c r="K596" s="121"/>
    </row>
    <row r="597" spans="1:11" ht="15.75" hidden="1" x14ac:dyDescent="0.25">
      <c r="A597" s="116"/>
      <c r="B597" s="116"/>
      <c r="C597" s="116"/>
      <c r="D597" s="117"/>
      <c r="E597" s="117"/>
      <c r="F597" s="118"/>
      <c r="G597" s="129"/>
      <c r="H597" s="129"/>
      <c r="I597" s="118"/>
      <c r="J597" s="119">
        <f t="shared" si="11"/>
        <v>0</v>
      </c>
      <c r="K597" s="121"/>
    </row>
    <row r="598" spans="1:11" ht="15.75" hidden="1" x14ac:dyDescent="0.25">
      <c r="A598" s="116"/>
      <c r="B598" s="116"/>
      <c r="C598" s="116"/>
      <c r="D598" s="117"/>
      <c r="E598" s="117"/>
      <c r="F598" s="118"/>
      <c r="G598" s="129"/>
      <c r="H598" s="129"/>
      <c r="I598" s="118"/>
      <c r="J598" s="119">
        <f t="shared" si="11"/>
        <v>0</v>
      </c>
      <c r="K598" s="121"/>
    </row>
    <row r="599" spans="1:11" ht="15.75" hidden="1" x14ac:dyDescent="0.25">
      <c r="A599" s="116"/>
      <c r="B599" s="116"/>
      <c r="C599" s="116"/>
      <c r="D599" s="117"/>
      <c r="E599" s="117"/>
      <c r="F599" s="118"/>
      <c r="G599" s="129"/>
      <c r="H599" s="129"/>
      <c r="I599" s="118"/>
      <c r="J599" s="119">
        <f t="shared" si="11"/>
        <v>0</v>
      </c>
      <c r="K599" s="121"/>
    </row>
    <row r="600" spans="1:11" ht="15.75" hidden="1" x14ac:dyDescent="0.25">
      <c r="A600" s="116"/>
      <c r="B600" s="116"/>
      <c r="C600" s="116"/>
      <c r="D600" s="117"/>
      <c r="E600" s="117"/>
      <c r="F600" s="118"/>
      <c r="G600" s="129"/>
      <c r="H600" s="129"/>
      <c r="I600" s="118"/>
      <c r="J600" s="119">
        <f t="shared" si="11"/>
        <v>0</v>
      </c>
      <c r="K600" s="121"/>
    </row>
    <row r="601" spans="1:11" ht="15.75" hidden="1" x14ac:dyDescent="0.25">
      <c r="A601" s="116"/>
      <c r="B601" s="116"/>
      <c r="C601" s="116"/>
      <c r="D601" s="117"/>
      <c r="E601" s="117"/>
      <c r="F601" s="118"/>
      <c r="G601" s="129"/>
      <c r="H601" s="129"/>
      <c r="I601" s="118"/>
      <c r="J601" s="119">
        <f t="shared" si="11"/>
        <v>0</v>
      </c>
      <c r="K601" s="121"/>
    </row>
    <row r="602" spans="1:11" ht="15.75" hidden="1" x14ac:dyDescent="0.25">
      <c r="A602" s="116"/>
      <c r="B602" s="116"/>
      <c r="C602" s="116"/>
      <c r="D602" s="117"/>
      <c r="E602" s="117"/>
      <c r="F602" s="118"/>
      <c r="G602" s="129"/>
      <c r="H602" s="129"/>
      <c r="I602" s="118"/>
      <c r="J602" s="119">
        <f t="shared" si="11"/>
        <v>0</v>
      </c>
      <c r="K602" s="121"/>
    </row>
    <row r="603" spans="1:11" ht="15.75" hidden="1" x14ac:dyDescent="0.25">
      <c r="A603" s="116"/>
      <c r="B603" s="116"/>
      <c r="C603" s="116"/>
      <c r="D603" s="117"/>
      <c r="E603" s="117"/>
      <c r="F603" s="118"/>
      <c r="G603" s="129"/>
      <c r="H603" s="129"/>
      <c r="I603" s="118"/>
      <c r="J603" s="119">
        <f t="shared" si="11"/>
        <v>0</v>
      </c>
      <c r="K603" s="121"/>
    </row>
    <row r="604" spans="1:11" ht="15.75" hidden="1" x14ac:dyDescent="0.25">
      <c r="A604" s="116"/>
      <c r="B604" s="116"/>
      <c r="C604" s="116"/>
      <c r="D604" s="117"/>
      <c r="E604" s="117"/>
      <c r="F604" s="118"/>
      <c r="G604" s="129"/>
      <c r="H604" s="129"/>
      <c r="I604" s="118"/>
      <c r="J604" s="119">
        <f t="shared" si="11"/>
        <v>0</v>
      </c>
      <c r="K604" s="121"/>
    </row>
    <row r="605" spans="1:11" ht="15.75" hidden="1" x14ac:dyDescent="0.25">
      <c r="A605" s="116"/>
      <c r="B605" s="116"/>
      <c r="C605" s="116"/>
      <c r="D605" s="117"/>
      <c r="E605" s="117"/>
      <c r="F605" s="118"/>
      <c r="G605" s="129"/>
      <c r="H605" s="129"/>
      <c r="I605" s="118"/>
      <c r="J605" s="119">
        <f t="shared" si="11"/>
        <v>0</v>
      </c>
      <c r="K605" s="121"/>
    </row>
    <row r="606" spans="1:11" ht="15.75" hidden="1" x14ac:dyDescent="0.25">
      <c r="A606" s="116"/>
      <c r="B606" s="116"/>
      <c r="C606" s="116"/>
      <c r="D606" s="117"/>
      <c r="E606" s="117"/>
      <c r="F606" s="118"/>
      <c r="G606" s="129"/>
      <c r="H606" s="129"/>
      <c r="I606" s="118"/>
      <c r="J606" s="119">
        <f t="shared" si="11"/>
        <v>0</v>
      </c>
      <c r="K606" s="121"/>
    </row>
    <row r="607" spans="1:11" ht="15.75" hidden="1" x14ac:dyDescent="0.25">
      <c r="A607" s="116"/>
      <c r="B607" s="116"/>
      <c r="C607" s="116"/>
      <c r="D607" s="117"/>
      <c r="E607" s="117"/>
      <c r="F607" s="118"/>
      <c r="G607" s="129"/>
      <c r="H607" s="129"/>
      <c r="I607" s="118"/>
      <c r="J607" s="119">
        <f t="shared" si="11"/>
        <v>0</v>
      </c>
      <c r="K607" s="121"/>
    </row>
    <row r="608" spans="1:11" ht="15.75" hidden="1" x14ac:dyDescent="0.25">
      <c r="A608" s="116"/>
      <c r="B608" s="116"/>
      <c r="C608" s="116"/>
      <c r="D608" s="117"/>
      <c r="E608" s="117"/>
      <c r="F608" s="118"/>
      <c r="G608" s="129"/>
      <c r="H608" s="129"/>
      <c r="I608" s="118"/>
      <c r="J608" s="119">
        <f t="shared" si="11"/>
        <v>0</v>
      </c>
      <c r="K608" s="121"/>
    </row>
    <row r="609" spans="1:11" ht="15.75" hidden="1" x14ac:dyDescent="0.25">
      <c r="A609" s="116"/>
      <c r="B609" s="116"/>
      <c r="C609" s="116"/>
      <c r="D609" s="117"/>
      <c r="E609" s="117"/>
      <c r="F609" s="118"/>
      <c r="G609" s="129"/>
      <c r="H609" s="129"/>
      <c r="I609" s="118"/>
      <c r="J609" s="119">
        <f t="shared" si="11"/>
        <v>0</v>
      </c>
      <c r="K609" s="121"/>
    </row>
    <row r="610" spans="1:11" ht="15.75" hidden="1" x14ac:dyDescent="0.25">
      <c r="A610" s="116"/>
      <c r="B610" s="116"/>
      <c r="C610" s="116"/>
      <c r="D610" s="117"/>
      <c r="E610" s="117"/>
      <c r="F610" s="118"/>
      <c r="G610" s="129"/>
      <c r="H610" s="129"/>
      <c r="I610" s="118"/>
      <c r="J610" s="119">
        <f t="shared" si="11"/>
        <v>0</v>
      </c>
      <c r="K610" s="121"/>
    </row>
    <row r="611" spans="1:11" ht="15.75" hidden="1" x14ac:dyDescent="0.25">
      <c r="A611" s="116"/>
      <c r="B611" s="116"/>
      <c r="C611" s="116"/>
      <c r="D611" s="117"/>
      <c r="E611" s="117"/>
      <c r="F611" s="118"/>
      <c r="G611" s="129"/>
      <c r="H611" s="129"/>
      <c r="I611" s="118"/>
      <c r="J611" s="119">
        <f t="shared" si="11"/>
        <v>0</v>
      </c>
      <c r="K611" s="121"/>
    </row>
    <row r="612" spans="1:11" ht="15.75" hidden="1" x14ac:dyDescent="0.25">
      <c r="A612" s="116"/>
      <c r="B612" s="116"/>
      <c r="C612" s="116"/>
      <c r="D612" s="117"/>
      <c r="E612" s="117"/>
      <c r="F612" s="118"/>
      <c r="G612" s="129"/>
      <c r="H612" s="129"/>
      <c r="I612" s="118"/>
      <c r="J612" s="119">
        <f t="shared" si="11"/>
        <v>0</v>
      </c>
      <c r="K612" s="121"/>
    </row>
    <row r="613" spans="1:11" ht="15.75" hidden="1" x14ac:dyDescent="0.25">
      <c r="A613" s="116"/>
      <c r="B613" s="116"/>
      <c r="C613" s="116"/>
      <c r="D613" s="117"/>
      <c r="E613" s="117"/>
      <c r="F613" s="118"/>
      <c r="G613" s="129"/>
      <c r="H613" s="129"/>
      <c r="I613" s="118"/>
      <c r="J613" s="119">
        <f t="shared" si="11"/>
        <v>0</v>
      </c>
      <c r="K613" s="121"/>
    </row>
    <row r="614" spans="1:11" ht="15.75" hidden="1" x14ac:dyDescent="0.25">
      <c r="A614" s="116"/>
      <c r="B614" s="116"/>
      <c r="C614" s="116"/>
      <c r="D614" s="117"/>
      <c r="E614" s="117"/>
      <c r="F614" s="118"/>
      <c r="G614" s="129"/>
      <c r="H614" s="129"/>
      <c r="I614" s="118"/>
      <c r="J614" s="119">
        <f t="shared" si="11"/>
        <v>0</v>
      </c>
      <c r="K614" s="121"/>
    </row>
    <row r="615" spans="1:11" ht="15.75" hidden="1" x14ac:dyDescent="0.25">
      <c r="A615" s="116"/>
      <c r="B615" s="116"/>
      <c r="C615" s="116"/>
      <c r="D615" s="117"/>
      <c r="E615" s="117"/>
      <c r="F615" s="118"/>
      <c r="G615" s="129"/>
      <c r="H615" s="129"/>
      <c r="I615" s="118"/>
      <c r="J615" s="119">
        <f t="shared" si="11"/>
        <v>0</v>
      </c>
      <c r="K615" s="121"/>
    </row>
    <row r="616" spans="1:11" ht="15.75" hidden="1" x14ac:dyDescent="0.25">
      <c r="A616" s="116"/>
      <c r="B616" s="116"/>
      <c r="C616" s="116"/>
      <c r="D616" s="117"/>
      <c r="E616" s="117"/>
      <c r="F616" s="118"/>
      <c r="G616" s="129"/>
      <c r="H616" s="129"/>
      <c r="I616" s="118"/>
      <c r="J616" s="119">
        <f t="shared" si="11"/>
        <v>0</v>
      </c>
      <c r="K616" s="121"/>
    </row>
    <row r="617" spans="1:11" ht="15.75" hidden="1" x14ac:dyDescent="0.25">
      <c r="A617" s="116"/>
      <c r="B617" s="116"/>
      <c r="C617" s="116"/>
      <c r="D617" s="117"/>
      <c r="E617" s="117"/>
      <c r="F617" s="118"/>
      <c r="G617" s="129"/>
      <c r="H617" s="129"/>
      <c r="I617" s="118"/>
      <c r="J617" s="119">
        <f t="shared" si="11"/>
        <v>0</v>
      </c>
      <c r="K617" s="121"/>
    </row>
    <row r="618" spans="1:11" ht="15.75" hidden="1" x14ac:dyDescent="0.25">
      <c r="A618" s="116"/>
      <c r="B618" s="116"/>
      <c r="C618" s="116"/>
      <c r="D618" s="117"/>
      <c r="E618" s="117"/>
      <c r="F618" s="118"/>
      <c r="G618" s="129"/>
      <c r="H618" s="129"/>
      <c r="I618" s="118"/>
      <c r="J618" s="119">
        <f t="shared" si="11"/>
        <v>0</v>
      </c>
      <c r="K618" s="121"/>
    </row>
    <row r="619" spans="1:11" ht="15.75" hidden="1" x14ac:dyDescent="0.25">
      <c r="A619" s="116"/>
      <c r="B619" s="116"/>
      <c r="C619" s="116"/>
      <c r="D619" s="117"/>
      <c r="E619" s="117"/>
      <c r="F619" s="118"/>
      <c r="G619" s="129"/>
      <c r="H619" s="129"/>
      <c r="I619" s="118"/>
      <c r="J619" s="119">
        <f t="shared" si="11"/>
        <v>0</v>
      </c>
      <c r="K619" s="121"/>
    </row>
    <row r="620" spans="1:11" ht="15.75" hidden="1" x14ac:dyDescent="0.25">
      <c r="A620" s="116"/>
      <c r="B620" s="116"/>
      <c r="C620" s="116"/>
      <c r="D620" s="117"/>
      <c r="E620" s="117"/>
      <c r="F620" s="118"/>
      <c r="G620" s="129"/>
      <c r="H620" s="129"/>
      <c r="I620" s="118"/>
      <c r="J620" s="119">
        <f t="shared" si="11"/>
        <v>0</v>
      </c>
      <c r="K620" s="121"/>
    </row>
    <row r="621" spans="1:11" ht="15.75" hidden="1" x14ac:dyDescent="0.25">
      <c r="A621" s="116"/>
      <c r="B621" s="116"/>
      <c r="C621" s="116"/>
      <c r="D621" s="117"/>
      <c r="E621" s="117"/>
      <c r="F621" s="118"/>
      <c r="G621" s="129"/>
      <c r="H621" s="129"/>
      <c r="I621" s="118"/>
      <c r="J621" s="119">
        <f t="shared" si="11"/>
        <v>0</v>
      </c>
      <c r="K621" s="121"/>
    </row>
    <row r="622" spans="1:11" ht="15.75" hidden="1" x14ac:dyDescent="0.25">
      <c r="A622" s="116"/>
      <c r="B622" s="116"/>
      <c r="C622" s="116"/>
      <c r="D622" s="117"/>
      <c r="E622" s="117"/>
      <c r="F622" s="118"/>
      <c r="G622" s="129"/>
      <c r="H622" s="129"/>
      <c r="I622" s="118"/>
      <c r="J622" s="119">
        <f t="shared" si="11"/>
        <v>0</v>
      </c>
      <c r="K622" s="121"/>
    </row>
    <row r="623" spans="1:11" ht="15.75" hidden="1" x14ac:dyDescent="0.25">
      <c r="A623" s="116"/>
      <c r="B623" s="116"/>
      <c r="C623" s="116"/>
      <c r="D623" s="117"/>
      <c r="E623" s="117"/>
      <c r="F623" s="118"/>
      <c r="G623" s="129"/>
      <c r="H623" s="129"/>
      <c r="I623" s="118"/>
      <c r="J623" s="119">
        <f t="shared" si="11"/>
        <v>0</v>
      </c>
      <c r="K623" s="121"/>
    </row>
    <row r="624" spans="1:11" ht="15.75" hidden="1" x14ac:dyDescent="0.25">
      <c r="A624" s="116"/>
      <c r="B624" s="116"/>
      <c r="C624" s="116"/>
      <c r="D624" s="117"/>
      <c r="E624" s="117"/>
      <c r="F624" s="118"/>
      <c r="G624" s="129"/>
      <c r="H624" s="129"/>
      <c r="I624" s="118"/>
      <c r="J624" s="119">
        <f t="shared" si="11"/>
        <v>0</v>
      </c>
      <c r="K624" s="121"/>
    </row>
    <row r="625" spans="1:11" ht="15.75" hidden="1" x14ac:dyDescent="0.25">
      <c r="A625" s="116"/>
      <c r="B625" s="116"/>
      <c r="C625" s="116"/>
      <c r="D625" s="117"/>
      <c r="E625" s="117"/>
      <c r="F625" s="118"/>
      <c r="G625" s="129"/>
      <c r="H625" s="129"/>
      <c r="I625" s="118"/>
      <c r="J625" s="119">
        <f t="shared" si="11"/>
        <v>0</v>
      </c>
      <c r="K625" s="121"/>
    </row>
    <row r="626" spans="1:11" ht="15.75" hidden="1" x14ac:dyDescent="0.25">
      <c r="A626" s="116"/>
      <c r="B626" s="116"/>
      <c r="C626" s="116"/>
      <c r="D626" s="117"/>
      <c r="E626" s="117"/>
      <c r="F626" s="118"/>
      <c r="G626" s="129"/>
      <c r="H626" s="129"/>
      <c r="I626" s="118"/>
      <c r="J626" s="119">
        <f t="shared" si="11"/>
        <v>0</v>
      </c>
      <c r="K626" s="121"/>
    </row>
    <row r="627" spans="1:11" ht="15.75" hidden="1" x14ac:dyDescent="0.25">
      <c r="A627" s="116"/>
      <c r="B627" s="116"/>
      <c r="C627" s="116"/>
      <c r="D627" s="117"/>
      <c r="E627" s="117"/>
      <c r="F627" s="118"/>
      <c r="G627" s="129"/>
      <c r="H627" s="129"/>
      <c r="I627" s="118"/>
      <c r="J627" s="119">
        <f t="shared" si="11"/>
        <v>0</v>
      </c>
      <c r="K627" s="121"/>
    </row>
    <row r="628" spans="1:11" ht="15.75" hidden="1" x14ac:dyDescent="0.25">
      <c r="A628" s="116"/>
      <c r="B628" s="116"/>
      <c r="C628" s="116"/>
      <c r="D628" s="117"/>
      <c r="E628" s="117"/>
      <c r="F628" s="118"/>
      <c r="G628" s="129"/>
      <c r="H628" s="129"/>
      <c r="I628" s="118"/>
      <c r="J628" s="119">
        <f t="shared" si="11"/>
        <v>0</v>
      </c>
      <c r="K628" s="121"/>
    </row>
    <row r="629" spans="1:11" ht="15.75" hidden="1" x14ac:dyDescent="0.25">
      <c r="A629" s="116"/>
      <c r="B629" s="116"/>
      <c r="C629" s="116"/>
      <c r="D629" s="117"/>
      <c r="E629" s="117"/>
      <c r="F629" s="118"/>
      <c r="G629" s="129"/>
      <c r="H629" s="129"/>
      <c r="I629" s="118"/>
      <c r="J629" s="119">
        <f t="shared" si="11"/>
        <v>0</v>
      </c>
      <c r="K629" s="121"/>
    </row>
    <row r="630" spans="1:11" ht="15.75" hidden="1" x14ac:dyDescent="0.25">
      <c r="A630" s="116"/>
      <c r="B630" s="116"/>
      <c r="C630" s="116"/>
      <c r="D630" s="117"/>
      <c r="E630" s="117"/>
      <c r="F630" s="118"/>
      <c r="G630" s="129"/>
      <c r="H630" s="129"/>
      <c r="I630" s="118"/>
      <c r="J630" s="119">
        <f t="shared" si="11"/>
        <v>0</v>
      </c>
      <c r="K630" s="121"/>
    </row>
    <row r="631" spans="1:11" ht="15.75" hidden="1" x14ac:dyDescent="0.25">
      <c r="A631" s="116"/>
      <c r="B631" s="116"/>
      <c r="C631" s="116"/>
      <c r="D631" s="117"/>
      <c r="E631" s="117"/>
      <c r="F631" s="118"/>
      <c r="G631" s="129"/>
      <c r="H631" s="129"/>
      <c r="I631" s="118"/>
      <c r="J631" s="119">
        <f t="shared" si="11"/>
        <v>0</v>
      </c>
      <c r="K631" s="121"/>
    </row>
    <row r="632" spans="1:11" ht="15.75" hidden="1" x14ac:dyDescent="0.25">
      <c r="A632" s="116"/>
      <c r="B632" s="116"/>
      <c r="C632" s="116"/>
      <c r="D632" s="117"/>
      <c r="E632" s="117"/>
      <c r="F632" s="118"/>
      <c r="G632" s="129"/>
      <c r="H632" s="129"/>
      <c r="I632" s="118"/>
      <c r="J632" s="119">
        <f t="shared" ref="J632:J695" si="12">(H632-G632)*24</f>
        <v>0</v>
      </c>
      <c r="K632" s="121"/>
    </row>
    <row r="633" spans="1:11" ht="15.75" hidden="1" x14ac:dyDescent="0.25">
      <c r="A633" s="116"/>
      <c r="B633" s="116"/>
      <c r="C633" s="116"/>
      <c r="D633" s="117"/>
      <c r="E633" s="117"/>
      <c r="F633" s="118"/>
      <c r="G633" s="129"/>
      <c r="H633" s="129"/>
      <c r="I633" s="118"/>
      <c r="J633" s="119">
        <f t="shared" si="12"/>
        <v>0</v>
      </c>
      <c r="K633" s="121"/>
    </row>
    <row r="634" spans="1:11" ht="15.75" hidden="1" x14ac:dyDescent="0.25">
      <c r="A634" s="116"/>
      <c r="B634" s="116"/>
      <c r="C634" s="116"/>
      <c r="D634" s="117"/>
      <c r="E634" s="117"/>
      <c r="F634" s="118"/>
      <c r="G634" s="129"/>
      <c r="H634" s="129"/>
      <c r="I634" s="118"/>
      <c r="J634" s="119">
        <f t="shared" si="12"/>
        <v>0</v>
      </c>
      <c r="K634" s="121"/>
    </row>
    <row r="635" spans="1:11" ht="15.75" hidden="1" x14ac:dyDescent="0.25">
      <c r="A635" s="116"/>
      <c r="B635" s="116"/>
      <c r="C635" s="116"/>
      <c r="D635" s="117"/>
      <c r="E635" s="117"/>
      <c r="F635" s="118"/>
      <c r="G635" s="129"/>
      <c r="H635" s="129"/>
      <c r="I635" s="118"/>
      <c r="J635" s="119">
        <f t="shared" si="12"/>
        <v>0</v>
      </c>
      <c r="K635" s="121"/>
    </row>
    <row r="636" spans="1:11" ht="15.75" hidden="1" x14ac:dyDescent="0.25">
      <c r="A636" s="116"/>
      <c r="B636" s="116"/>
      <c r="C636" s="116"/>
      <c r="D636" s="117"/>
      <c r="E636" s="117"/>
      <c r="F636" s="118"/>
      <c r="G636" s="129"/>
      <c r="H636" s="129"/>
      <c r="I636" s="118"/>
      <c r="J636" s="119">
        <f t="shared" si="12"/>
        <v>0</v>
      </c>
      <c r="K636" s="121"/>
    </row>
    <row r="637" spans="1:11" ht="15.75" hidden="1" x14ac:dyDescent="0.25">
      <c r="A637" s="116"/>
      <c r="B637" s="116"/>
      <c r="C637" s="116"/>
      <c r="D637" s="117"/>
      <c r="E637" s="117"/>
      <c r="F637" s="118"/>
      <c r="G637" s="129"/>
      <c r="H637" s="129"/>
      <c r="I637" s="118"/>
      <c r="J637" s="119">
        <f t="shared" si="12"/>
        <v>0</v>
      </c>
      <c r="K637" s="121"/>
    </row>
    <row r="638" spans="1:11" ht="15.75" hidden="1" x14ac:dyDescent="0.25">
      <c r="A638" s="116"/>
      <c r="B638" s="116"/>
      <c r="C638" s="116"/>
      <c r="D638" s="117"/>
      <c r="E638" s="117"/>
      <c r="F638" s="118"/>
      <c r="G638" s="129"/>
      <c r="H638" s="129"/>
      <c r="I638" s="118"/>
      <c r="J638" s="119">
        <f t="shared" si="12"/>
        <v>0</v>
      </c>
      <c r="K638" s="121"/>
    </row>
    <row r="639" spans="1:11" ht="15.75" hidden="1" x14ac:dyDescent="0.25">
      <c r="A639" s="116"/>
      <c r="B639" s="116"/>
      <c r="C639" s="116"/>
      <c r="D639" s="117"/>
      <c r="E639" s="117"/>
      <c r="F639" s="118"/>
      <c r="G639" s="129"/>
      <c r="H639" s="129"/>
      <c r="I639" s="118"/>
      <c r="J639" s="119">
        <f t="shared" si="12"/>
        <v>0</v>
      </c>
      <c r="K639" s="121"/>
    </row>
    <row r="640" spans="1:11" ht="15.75" hidden="1" x14ac:dyDescent="0.25">
      <c r="A640" s="116"/>
      <c r="B640" s="116"/>
      <c r="C640" s="116"/>
      <c r="D640" s="117"/>
      <c r="E640" s="117"/>
      <c r="F640" s="118"/>
      <c r="G640" s="129"/>
      <c r="H640" s="129"/>
      <c r="I640" s="118"/>
      <c r="J640" s="119">
        <f t="shared" si="12"/>
        <v>0</v>
      </c>
      <c r="K640" s="121"/>
    </row>
    <row r="641" spans="1:11" ht="15.75" hidden="1" x14ac:dyDescent="0.25">
      <c r="A641" s="116"/>
      <c r="B641" s="116"/>
      <c r="C641" s="116"/>
      <c r="D641" s="117"/>
      <c r="E641" s="117"/>
      <c r="F641" s="118"/>
      <c r="G641" s="129"/>
      <c r="H641" s="129"/>
      <c r="I641" s="118"/>
      <c r="J641" s="119">
        <f t="shared" si="12"/>
        <v>0</v>
      </c>
      <c r="K641" s="121"/>
    </row>
    <row r="642" spans="1:11" ht="15.75" hidden="1" x14ac:dyDescent="0.25">
      <c r="A642" s="116"/>
      <c r="B642" s="116"/>
      <c r="C642" s="116"/>
      <c r="D642" s="117"/>
      <c r="E642" s="117"/>
      <c r="F642" s="118"/>
      <c r="G642" s="129"/>
      <c r="H642" s="129"/>
      <c r="I642" s="118"/>
      <c r="J642" s="119">
        <f t="shared" si="12"/>
        <v>0</v>
      </c>
      <c r="K642" s="121"/>
    </row>
    <row r="643" spans="1:11" ht="15.75" hidden="1" x14ac:dyDescent="0.25">
      <c r="A643" s="116"/>
      <c r="B643" s="116"/>
      <c r="C643" s="116"/>
      <c r="D643" s="117"/>
      <c r="E643" s="117"/>
      <c r="F643" s="118"/>
      <c r="G643" s="129"/>
      <c r="H643" s="129"/>
      <c r="I643" s="118"/>
      <c r="J643" s="119">
        <f t="shared" si="12"/>
        <v>0</v>
      </c>
      <c r="K643" s="121"/>
    </row>
    <row r="644" spans="1:11" ht="15.75" hidden="1" x14ac:dyDescent="0.25">
      <c r="A644" s="116"/>
      <c r="B644" s="116"/>
      <c r="C644" s="116"/>
      <c r="D644" s="117"/>
      <c r="E644" s="117"/>
      <c r="F644" s="118"/>
      <c r="G644" s="129"/>
      <c r="H644" s="129"/>
      <c r="I644" s="118"/>
      <c r="J644" s="119">
        <f t="shared" si="12"/>
        <v>0</v>
      </c>
      <c r="K644" s="121"/>
    </row>
    <row r="645" spans="1:11" ht="15.75" hidden="1" x14ac:dyDescent="0.25">
      <c r="A645" s="116"/>
      <c r="B645" s="116"/>
      <c r="C645" s="116"/>
      <c r="D645" s="117"/>
      <c r="E645" s="117"/>
      <c r="F645" s="118"/>
      <c r="G645" s="129"/>
      <c r="H645" s="129"/>
      <c r="I645" s="118"/>
      <c r="J645" s="119">
        <f t="shared" si="12"/>
        <v>0</v>
      </c>
      <c r="K645" s="121"/>
    </row>
    <row r="646" spans="1:11" ht="15.75" hidden="1" x14ac:dyDescent="0.25">
      <c r="A646" s="116"/>
      <c r="B646" s="116"/>
      <c r="C646" s="116"/>
      <c r="D646" s="117"/>
      <c r="E646" s="117"/>
      <c r="F646" s="118"/>
      <c r="G646" s="129"/>
      <c r="H646" s="129"/>
      <c r="I646" s="118"/>
      <c r="J646" s="119">
        <f t="shared" si="12"/>
        <v>0</v>
      </c>
      <c r="K646" s="121"/>
    </row>
    <row r="647" spans="1:11" ht="15.75" hidden="1" x14ac:dyDescent="0.25">
      <c r="A647" s="116"/>
      <c r="B647" s="116"/>
      <c r="C647" s="116"/>
      <c r="D647" s="117"/>
      <c r="E647" s="117"/>
      <c r="F647" s="118"/>
      <c r="G647" s="129"/>
      <c r="H647" s="129"/>
      <c r="I647" s="118"/>
      <c r="J647" s="119">
        <f t="shared" si="12"/>
        <v>0</v>
      </c>
      <c r="K647" s="121"/>
    </row>
    <row r="648" spans="1:11" ht="15.75" hidden="1" x14ac:dyDescent="0.25">
      <c r="A648" s="116"/>
      <c r="B648" s="116"/>
      <c r="C648" s="116"/>
      <c r="D648" s="117"/>
      <c r="E648" s="117"/>
      <c r="F648" s="118"/>
      <c r="G648" s="129"/>
      <c r="H648" s="129"/>
      <c r="I648" s="118"/>
      <c r="J648" s="119">
        <f t="shared" si="12"/>
        <v>0</v>
      </c>
      <c r="K648" s="121"/>
    </row>
    <row r="649" spans="1:11" ht="15.75" hidden="1" x14ac:dyDescent="0.25">
      <c r="A649" s="116"/>
      <c r="B649" s="116"/>
      <c r="C649" s="116"/>
      <c r="D649" s="117"/>
      <c r="E649" s="117"/>
      <c r="F649" s="118"/>
      <c r="G649" s="129"/>
      <c r="H649" s="129"/>
      <c r="I649" s="118"/>
      <c r="J649" s="119">
        <f t="shared" si="12"/>
        <v>0</v>
      </c>
      <c r="K649" s="121"/>
    </row>
    <row r="650" spans="1:11" ht="15.75" hidden="1" x14ac:dyDescent="0.25">
      <c r="A650" s="116"/>
      <c r="B650" s="116"/>
      <c r="C650" s="116"/>
      <c r="D650" s="117"/>
      <c r="E650" s="117"/>
      <c r="F650" s="118"/>
      <c r="G650" s="129"/>
      <c r="H650" s="129"/>
      <c r="I650" s="118"/>
      <c r="J650" s="119">
        <f t="shared" si="12"/>
        <v>0</v>
      </c>
      <c r="K650" s="121"/>
    </row>
    <row r="651" spans="1:11" ht="15.75" hidden="1" x14ac:dyDescent="0.25">
      <c r="A651" s="116"/>
      <c r="B651" s="116"/>
      <c r="C651" s="116"/>
      <c r="D651" s="117"/>
      <c r="E651" s="117"/>
      <c r="F651" s="118"/>
      <c r="G651" s="129"/>
      <c r="H651" s="129"/>
      <c r="I651" s="118"/>
      <c r="J651" s="119">
        <f t="shared" si="12"/>
        <v>0</v>
      </c>
      <c r="K651" s="121"/>
    </row>
    <row r="652" spans="1:11" ht="15.75" hidden="1" x14ac:dyDescent="0.25">
      <c r="A652" s="116"/>
      <c r="B652" s="116"/>
      <c r="C652" s="116"/>
      <c r="D652" s="117"/>
      <c r="E652" s="117"/>
      <c r="F652" s="118"/>
      <c r="G652" s="129"/>
      <c r="H652" s="129"/>
      <c r="I652" s="118"/>
      <c r="J652" s="119">
        <f t="shared" si="12"/>
        <v>0</v>
      </c>
      <c r="K652" s="121"/>
    </row>
    <row r="653" spans="1:11" ht="15.75" hidden="1" x14ac:dyDescent="0.25">
      <c r="A653" s="116"/>
      <c r="B653" s="116"/>
      <c r="C653" s="116"/>
      <c r="D653" s="117"/>
      <c r="E653" s="117"/>
      <c r="F653" s="118"/>
      <c r="G653" s="129"/>
      <c r="H653" s="129"/>
      <c r="I653" s="118"/>
      <c r="J653" s="119">
        <f t="shared" si="12"/>
        <v>0</v>
      </c>
      <c r="K653" s="121"/>
    </row>
    <row r="654" spans="1:11" ht="15.75" hidden="1" x14ac:dyDescent="0.25">
      <c r="A654" s="116"/>
      <c r="B654" s="116"/>
      <c r="C654" s="116"/>
      <c r="D654" s="117"/>
      <c r="E654" s="117"/>
      <c r="F654" s="118"/>
      <c r="G654" s="129"/>
      <c r="H654" s="129"/>
      <c r="I654" s="118"/>
      <c r="J654" s="119">
        <f t="shared" si="12"/>
        <v>0</v>
      </c>
      <c r="K654" s="121"/>
    </row>
    <row r="655" spans="1:11" ht="15.75" hidden="1" x14ac:dyDescent="0.25">
      <c r="A655" s="116"/>
      <c r="B655" s="116"/>
      <c r="C655" s="116"/>
      <c r="D655" s="117"/>
      <c r="E655" s="117"/>
      <c r="F655" s="118"/>
      <c r="G655" s="129"/>
      <c r="H655" s="129"/>
      <c r="I655" s="118"/>
      <c r="J655" s="119">
        <f t="shared" si="12"/>
        <v>0</v>
      </c>
      <c r="K655" s="121"/>
    </row>
    <row r="656" spans="1:11" ht="15.75" hidden="1" x14ac:dyDescent="0.25">
      <c r="A656" s="116"/>
      <c r="B656" s="116"/>
      <c r="C656" s="116"/>
      <c r="D656" s="117"/>
      <c r="E656" s="117"/>
      <c r="F656" s="118"/>
      <c r="G656" s="129"/>
      <c r="H656" s="129"/>
      <c r="I656" s="118"/>
      <c r="J656" s="119">
        <f t="shared" si="12"/>
        <v>0</v>
      </c>
      <c r="K656" s="121"/>
    </row>
    <row r="657" spans="1:11" ht="15.75" hidden="1" x14ac:dyDescent="0.25">
      <c r="A657" s="116"/>
      <c r="B657" s="116"/>
      <c r="C657" s="116"/>
      <c r="D657" s="117"/>
      <c r="E657" s="117"/>
      <c r="F657" s="118"/>
      <c r="G657" s="129"/>
      <c r="H657" s="129"/>
      <c r="I657" s="118"/>
      <c r="J657" s="119">
        <f t="shared" si="12"/>
        <v>0</v>
      </c>
      <c r="K657" s="121"/>
    </row>
    <row r="658" spans="1:11" ht="15.75" hidden="1" x14ac:dyDescent="0.25">
      <c r="A658" s="116"/>
      <c r="B658" s="116"/>
      <c r="C658" s="116"/>
      <c r="D658" s="117"/>
      <c r="E658" s="117"/>
      <c r="F658" s="118"/>
      <c r="G658" s="129"/>
      <c r="H658" s="129"/>
      <c r="I658" s="118"/>
      <c r="J658" s="119">
        <f t="shared" si="12"/>
        <v>0</v>
      </c>
      <c r="K658" s="121"/>
    </row>
    <row r="659" spans="1:11" ht="15.75" hidden="1" x14ac:dyDescent="0.25">
      <c r="A659" s="116"/>
      <c r="B659" s="116"/>
      <c r="C659" s="116"/>
      <c r="D659" s="117"/>
      <c r="E659" s="117"/>
      <c r="F659" s="118"/>
      <c r="G659" s="129"/>
      <c r="H659" s="129"/>
      <c r="I659" s="118"/>
      <c r="J659" s="119">
        <f t="shared" si="12"/>
        <v>0</v>
      </c>
      <c r="K659" s="121"/>
    </row>
    <row r="660" spans="1:11" ht="15.75" hidden="1" x14ac:dyDescent="0.25">
      <c r="A660" s="116"/>
      <c r="B660" s="116"/>
      <c r="C660" s="116"/>
      <c r="D660" s="117"/>
      <c r="E660" s="117"/>
      <c r="F660" s="118"/>
      <c r="G660" s="129"/>
      <c r="H660" s="129"/>
      <c r="I660" s="118"/>
      <c r="J660" s="119">
        <f t="shared" si="12"/>
        <v>0</v>
      </c>
      <c r="K660" s="121"/>
    </row>
    <row r="661" spans="1:11" ht="15.75" hidden="1" x14ac:dyDescent="0.25">
      <c r="A661" s="116"/>
      <c r="B661" s="116"/>
      <c r="C661" s="116"/>
      <c r="D661" s="117"/>
      <c r="E661" s="117"/>
      <c r="F661" s="118"/>
      <c r="G661" s="129"/>
      <c r="H661" s="129"/>
      <c r="I661" s="118"/>
      <c r="J661" s="119">
        <f t="shared" si="12"/>
        <v>0</v>
      </c>
      <c r="K661" s="121"/>
    </row>
    <row r="662" spans="1:11" ht="15.75" hidden="1" x14ac:dyDescent="0.25">
      <c r="A662" s="116"/>
      <c r="B662" s="116"/>
      <c r="C662" s="116"/>
      <c r="D662" s="117"/>
      <c r="E662" s="117"/>
      <c r="F662" s="118"/>
      <c r="G662" s="129"/>
      <c r="H662" s="129"/>
      <c r="I662" s="118"/>
      <c r="J662" s="119">
        <f t="shared" si="12"/>
        <v>0</v>
      </c>
      <c r="K662" s="121"/>
    </row>
    <row r="663" spans="1:11" ht="15.75" hidden="1" x14ac:dyDescent="0.25">
      <c r="A663" s="116"/>
      <c r="B663" s="116"/>
      <c r="C663" s="116"/>
      <c r="D663" s="117"/>
      <c r="E663" s="117"/>
      <c r="F663" s="118"/>
      <c r="G663" s="129"/>
      <c r="H663" s="129"/>
      <c r="I663" s="118"/>
      <c r="J663" s="119">
        <f t="shared" si="12"/>
        <v>0</v>
      </c>
      <c r="K663" s="121"/>
    </row>
    <row r="664" spans="1:11" ht="15.75" hidden="1" x14ac:dyDescent="0.25">
      <c r="A664" s="116"/>
      <c r="B664" s="116"/>
      <c r="C664" s="116"/>
      <c r="D664" s="117"/>
      <c r="E664" s="117"/>
      <c r="F664" s="118"/>
      <c r="G664" s="129"/>
      <c r="H664" s="129"/>
      <c r="I664" s="118"/>
      <c r="J664" s="119">
        <f t="shared" si="12"/>
        <v>0</v>
      </c>
      <c r="K664" s="121"/>
    </row>
    <row r="665" spans="1:11" ht="15.75" hidden="1" x14ac:dyDescent="0.25">
      <c r="A665" s="116"/>
      <c r="B665" s="116"/>
      <c r="C665" s="116"/>
      <c r="D665" s="117"/>
      <c r="E665" s="117"/>
      <c r="F665" s="118"/>
      <c r="G665" s="129"/>
      <c r="H665" s="129"/>
      <c r="I665" s="118"/>
      <c r="J665" s="119">
        <f t="shared" si="12"/>
        <v>0</v>
      </c>
      <c r="K665" s="121"/>
    </row>
    <row r="666" spans="1:11" ht="15.75" hidden="1" x14ac:dyDescent="0.25">
      <c r="A666" s="116"/>
      <c r="B666" s="116"/>
      <c r="C666" s="116"/>
      <c r="D666" s="117"/>
      <c r="E666" s="117"/>
      <c r="F666" s="118"/>
      <c r="G666" s="129"/>
      <c r="H666" s="129"/>
      <c r="I666" s="118"/>
      <c r="J666" s="119">
        <f t="shared" si="12"/>
        <v>0</v>
      </c>
      <c r="K666" s="121"/>
    </row>
    <row r="667" spans="1:11" ht="15.75" hidden="1" x14ac:dyDescent="0.25">
      <c r="A667" s="116"/>
      <c r="B667" s="116"/>
      <c r="C667" s="116"/>
      <c r="D667" s="117"/>
      <c r="E667" s="117"/>
      <c r="F667" s="118"/>
      <c r="G667" s="129"/>
      <c r="H667" s="129"/>
      <c r="I667" s="118"/>
      <c r="J667" s="119">
        <f t="shared" si="12"/>
        <v>0</v>
      </c>
      <c r="K667" s="121"/>
    </row>
    <row r="668" spans="1:11" ht="15.75" hidden="1" x14ac:dyDescent="0.25">
      <c r="A668" s="116"/>
      <c r="B668" s="116"/>
      <c r="C668" s="116"/>
      <c r="D668" s="117"/>
      <c r="E668" s="117"/>
      <c r="F668" s="118"/>
      <c r="G668" s="129"/>
      <c r="H668" s="129"/>
      <c r="I668" s="118"/>
      <c r="J668" s="119">
        <f t="shared" si="12"/>
        <v>0</v>
      </c>
      <c r="K668" s="121"/>
    </row>
    <row r="669" spans="1:11" ht="15.75" hidden="1" x14ac:dyDescent="0.25">
      <c r="A669" s="116"/>
      <c r="B669" s="116"/>
      <c r="C669" s="116"/>
      <c r="D669" s="117"/>
      <c r="E669" s="117"/>
      <c r="F669" s="118"/>
      <c r="G669" s="129"/>
      <c r="H669" s="129"/>
      <c r="I669" s="118"/>
      <c r="J669" s="119">
        <f t="shared" si="12"/>
        <v>0</v>
      </c>
      <c r="K669" s="121"/>
    </row>
    <row r="670" spans="1:11" ht="15.75" hidden="1" x14ac:dyDescent="0.25">
      <c r="A670" s="116"/>
      <c r="B670" s="116"/>
      <c r="C670" s="116"/>
      <c r="D670" s="117"/>
      <c r="E670" s="117"/>
      <c r="F670" s="118"/>
      <c r="G670" s="129"/>
      <c r="H670" s="129"/>
      <c r="I670" s="118"/>
      <c r="J670" s="119">
        <f t="shared" si="12"/>
        <v>0</v>
      </c>
      <c r="K670" s="121"/>
    </row>
    <row r="671" spans="1:11" ht="15.75" hidden="1" x14ac:dyDescent="0.25">
      <c r="A671" s="116"/>
      <c r="B671" s="116"/>
      <c r="C671" s="116"/>
      <c r="D671" s="117"/>
      <c r="E671" s="117"/>
      <c r="F671" s="118"/>
      <c r="G671" s="129"/>
      <c r="H671" s="129"/>
      <c r="I671" s="118"/>
      <c r="J671" s="119">
        <f t="shared" si="12"/>
        <v>0</v>
      </c>
      <c r="K671" s="121"/>
    </row>
    <row r="672" spans="1:11" ht="15.75" hidden="1" x14ac:dyDescent="0.25">
      <c r="A672" s="116"/>
      <c r="B672" s="116"/>
      <c r="C672" s="116"/>
      <c r="D672" s="117"/>
      <c r="E672" s="117"/>
      <c r="F672" s="118"/>
      <c r="G672" s="129"/>
      <c r="H672" s="129"/>
      <c r="I672" s="118"/>
      <c r="J672" s="119">
        <f t="shared" si="12"/>
        <v>0</v>
      </c>
      <c r="K672" s="121"/>
    </row>
    <row r="673" spans="1:11" ht="15.75" hidden="1" x14ac:dyDescent="0.25">
      <c r="A673" s="116"/>
      <c r="B673" s="116"/>
      <c r="C673" s="116"/>
      <c r="D673" s="117"/>
      <c r="E673" s="117"/>
      <c r="F673" s="118"/>
      <c r="G673" s="129"/>
      <c r="H673" s="129"/>
      <c r="I673" s="118"/>
      <c r="J673" s="119">
        <f t="shared" si="12"/>
        <v>0</v>
      </c>
      <c r="K673" s="121"/>
    </row>
    <row r="674" spans="1:11" ht="15.75" hidden="1" x14ac:dyDescent="0.25">
      <c r="A674" s="116"/>
      <c r="B674" s="116"/>
      <c r="C674" s="116"/>
      <c r="D674" s="117"/>
      <c r="E674" s="117"/>
      <c r="F674" s="118"/>
      <c r="G674" s="129"/>
      <c r="H674" s="129"/>
      <c r="I674" s="118"/>
      <c r="J674" s="119">
        <f t="shared" si="12"/>
        <v>0</v>
      </c>
      <c r="K674" s="121"/>
    </row>
    <row r="675" spans="1:11" ht="15.75" hidden="1" x14ac:dyDescent="0.25">
      <c r="A675" s="116"/>
      <c r="B675" s="116"/>
      <c r="C675" s="116"/>
      <c r="D675" s="117"/>
      <c r="E675" s="117"/>
      <c r="F675" s="118"/>
      <c r="G675" s="129"/>
      <c r="H675" s="129"/>
      <c r="I675" s="118"/>
      <c r="J675" s="119">
        <f t="shared" si="12"/>
        <v>0</v>
      </c>
      <c r="K675" s="121"/>
    </row>
    <row r="676" spans="1:11" ht="15.75" hidden="1" x14ac:dyDescent="0.25">
      <c r="A676" s="116"/>
      <c r="B676" s="116"/>
      <c r="C676" s="116"/>
      <c r="D676" s="117"/>
      <c r="E676" s="117"/>
      <c r="F676" s="118"/>
      <c r="G676" s="129"/>
      <c r="H676" s="129"/>
      <c r="I676" s="118"/>
      <c r="J676" s="119">
        <f t="shared" si="12"/>
        <v>0</v>
      </c>
      <c r="K676" s="121"/>
    </row>
    <row r="677" spans="1:11" ht="15.75" hidden="1" x14ac:dyDescent="0.25">
      <c r="A677" s="116"/>
      <c r="B677" s="116"/>
      <c r="C677" s="116"/>
      <c r="D677" s="117"/>
      <c r="E677" s="117"/>
      <c r="F677" s="118"/>
      <c r="G677" s="129"/>
      <c r="H677" s="129"/>
      <c r="I677" s="118"/>
      <c r="J677" s="119">
        <f t="shared" si="12"/>
        <v>0</v>
      </c>
      <c r="K677" s="121"/>
    </row>
    <row r="678" spans="1:11" ht="15.75" hidden="1" x14ac:dyDescent="0.25">
      <c r="A678" s="116"/>
      <c r="B678" s="116"/>
      <c r="C678" s="116"/>
      <c r="D678" s="117"/>
      <c r="E678" s="117"/>
      <c r="F678" s="118"/>
      <c r="G678" s="129"/>
      <c r="H678" s="129"/>
      <c r="I678" s="118"/>
      <c r="J678" s="119">
        <f t="shared" si="12"/>
        <v>0</v>
      </c>
      <c r="K678" s="121"/>
    </row>
    <row r="679" spans="1:11" ht="15.75" hidden="1" x14ac:dyDescent="0.25">
      <c r="A679" s="116"/>
      <c r="B679" s="116"/>
      <c r="C679" s="116"/>
      <c r="D679" s="117"/>
      <c r="E679" s="117"/>
      <c r="F679" s="118"/>
      <c r="G679" s="129"/>
      <c r="H679" s="129"/>
      <c r="I679" s="118"/>
      <c r="J679" s="119">
        <f t="shared" si="12"/>
        <v>0</v>
      </c>
      <c r="K679" s="121"/>
    </row>
    <row r="680" spans="1:11" ht="15.75" hidden="1" x14ac:dyDescent="0.25">
      <c r="A680" s="116"/>
      <c r="B680" s="116"/>
      <c r="C680" s="116"/>
      <c r="D680" s="117"/>
      <c r="E680" s="117"/>
      <c r="F680" s="118"/>
      <c r="G680" s="129"/>
      <c r="H680" s="129"/>
      <c r="I680" s="118"/>
      <c r="J680" s="119">
        <f t="shared" si="12"/>
        <v>0</v>
      </c>
      <c r="K680" s="121"/>
    </row>
    <row r="681" spans="1:11" ht="15.75" hidden="1" x14ac:dyDescent="0.25">
      <c r="A681" s="116"/>
      <c r="B681" s="116"/>
      <c r="C681" s="116"/>
      <c r="D681" s="117"/>
      <c r="E681" s="117"/>
      <c r="F681" s="118"/>
      <c r="G681" s="129"/>
      <c r="H681" s="129"/>
      <c r="I681" s="118"/>
      <c r="J681" s="119">
        <f t="shared" si="12"/>
        <v>0</v>
      </c>
      <c r="K681" s="121"/>
    </row>
    <row r="682" spans="1:11" ht="15.75" hidden="1" x14ac:dyDescent="0.25">
      <c r="A682" s="116"/>
      <c r="B682" s="116"/>
      <c r="C682" s="116"/>
      <c r="D682" s="117"/>
      <c r="E682" s="117"/>
      <c r="F682" s="118"/>
      <c r="G682" s="129"/>
      <c r="H682" s="129"/>
      <c r="I682" s="118"/>
      <c r="J682" s="119">
        <f t="shared" si="12"/>
        <v>0</v>
      </c>
      <c r="K682" s="121"/>
    </row>
    <row r="683" spans="1:11" ht="15.75" hidden="1" x14ac:dyDescent="0.25">
      <c r="A683" s="116"/>
      <c r="B683" s="116"/>
      <c r="C683" s="116"/>
      <c r="D683" s="117"/>
      <c r="E683" s="117"/>
      <c r="F683" s="118"/>
      <c r="G683" s="129"/>
      <c r="H683" s="129"/>
      <c r="I683" s="118"/>
      <c r="J683" s="119">
        <f t="shared" si="12"/>
        <v>0</v>
      </c>
      <c r="K683" s="121"/>
    </row>
    <row r="684" spans="1:11" ht="15.75" hidden="1" x14ac:dyDescent="0.25">
      <c r="A684" s="116"/>
      <c r="B684" s="116"/>
      <c r="C684" s="116"/>
      <c r="D684" s="117"/>
      <c r="E684" s="117"/>
      <c r="F684" s="118"/>
      <c r="G684" s="129"/>
      <c r="H684" s="129"/>
      <c r="I684" s="118"/>
      <c r="J684" s="119">
        <f t="shared" si="12"/>
        <v>0</v>
      </c>
      <c r="K684" s="121"/>
    </row>
    <row r="685" spans="1:11" ht="15.75" hidden="1" x14ac:dyDescent="0.25">
      <c r="A685" s="116"/>
      <c r="B685" s="116"/>
      <c r="C685" s="116"/>
      <c r="D685" s="117"/>
      <c r="E685" s="117"/>
      <c r="F685" s="118"/>
      <c r="G685" s="129"/>
      <c r="H685" s="129"/>
      <c r="I685" s="118"/>
      <c r="J685" s="119">
        <f t="shared" si="12"/>
        <v>0</v>
      </c>
      <c r="K685" s="121"/>
    </row>
    <row r="686" spans="1:11" ht="15.75" hidden="1" x14ac:dyDescent="0.25">
      <c r="A686" s="116"/>
      <c r="B686" s="116"/>
      <c r="C686" s="116"/>
      <c r="D686" s="117"/>
      <c r="E686" s="117"/>
      <c r="F686" s="118"/>
      <c r="G686" s="129"/>
      <c r="H686" s="129"/>
      <c r="I686" s="118"/>
      <c r="J686" s="119">
        <f t="shared" si="12"/>
        <v>0</v>
      </c>
      <c r="K686" s="121"/>
    </row>
    <row r="687" spans="1:11" ht="15.75" hidden="1" x14ac:dyDescent="0.25">
      <c r="A687" s="116"/>
      <c r="B687" s="116"/>
      <c r="C687" s="116"/>
      <c r="D687" s="117"/>
      <c r="E687" s="117"/>
      <c r="F687" s="118"/>
      <c r="G687" s="129"/>
      <c r="H687" s="129"/>
      <c r="I687" s="118"/>
      <c r="J687" s="119">
        <f t="shared" si="12"/>
        <v>0</v>
      </c>
      <c r="K687" s="121"/>
    </row>
    <row r="688" spans="1:11" ht="15.75" hidden="1" x14ac:dyDescent="0.25">
      <c r="A688" s="116"/>
      <c r="B688" s="116"/>
      <c r="C688" s="116"/>
      <c r="D688" s="117"/>
      <c r="E688" s="117"/>
      <c r="F688" s="118"/>
      <c r="G688" s="129"/>
      <c r="H688" s="129"/>
      <c r="I688" s="118"/>
      <c r="J688" s="119">
        <f t="shared" si="12"/>
        <v>0</v>
      </c>
      <c r="K688" s="121"/>
    </row>
    <row r="689" spans="1:11" ht="15.75" hidden="1" x14ac:dyDescent="0.25">
      <c r="A689" s="116"/>
      <c r="B689" s="116"/>
      <c r="C689" s="116"/>
      <c r="D689" s="117"/>
      <c r="E689" s="117"/>
      <c r="F689" s="118"/>
      <c r="G689" s="129"/>
      <c r="H689" s="129"/>
      <c r="I689" s="118"/>
      <c r="J689" s="119">
        <f t="shared" si="12"/>
        <v>0</v>
      </c>
      <c r="K689" s="121"/>
    </row>
    <row r="690" spans="1:11" ht="15.75" hidden="1" x14ac:dyDescent="0.25">
      <c r="A690" s="116"/>
      <c r="B690" s="116"/>
      <c r="C690" s="116"/>
      <c r="D690" s="117"/>
      <c r="E690" s="117"/>
      <c r="F690" s="118"/>
      <c r="G690" s="129"/>
      <c r="H690" s="129"/>
      <c r="I690" s="118"/>
      <c r="J690" s="119">
        <f t="shared" si="12"/>
        <v>0</v>
      </c>
      <c r="K690" s="121"/>
    </row>
    <row r="691" spans="1:11" ht="15.75" hidden="1" x14ac:dyDescent="0.25">
      <c r="A691" s="116"/>
      <c r="B691" s="116"/>
      <c r="C691" s="116"/>
      <c r="D691" s="117"/>
      <c r="E691" s="117"/>
      <c r="F691" s="118"/>
      <c r="G691" s="129"/>
      <c r="H691" s="129"/>
      <c r="I691" s="118"/>
      <c r="J691" s="119">
        <f t="shared" si="12"/>
        <v>0</v>
      </c>
      <c r="K691" s="121"/>
    </row>
    <row r="692" spans="1:11" ht="15.75" hidden="1" x14ac:dyDescent="0.25">
      <c r="A692" s="116"/>
      <c r="B692" s="116"/>
      <c r="C692" s="116"/>
      <c r="D692" s="117"/>
      <c r="E692" s="117"/>
      <c r="F692" s="118"/>
      <c r="G692" s="129"/>
      <c r="H692" s="129"/>
      <c r="I692" s="118"/>
      <c r="J692" s="119">
        <f t="shared" si="12"/>
        <v>0</v>
      </c>
      <c r="K692" s="121"/>
    </row>
    <row r="693" spans="1:11" ht="15.75" hidden="1" x14ac:dyDescent="0.25">
      <c r="A693" s="116"/>
      <c r="B693" s="116"/>
      <c r="C693" s="116"/>
      <c r="D693" s="117"/>
      <c r="E693" s="117"/>
      <c r="F693" s="118"/>
      <c r="G693" s="129"/>
      <c r="H693" s="129"/>
      <c r="I693" s="118"/>
      <c r="J693" s="119">
        <f t="shared" si="12"/>
        <v>0</v>
      </c>
      <c r="K693" s="121"/>
    </row>
    <row r="694" spans="1:11" ht="15.75" hidden="1" x14ac:dyDescent="0.25">
      <c r="A694" s="116"/>
      <c r="B694" s="116"/>
      <c r="C694" s="116"/>
      <c r="D694" s="117"/>
      <c r="E694" s="117"/>
      <c r="F694" s="118"/>
      <c r="G694" s="129"/>
      <c r="H694" s="129"/>
      <c r="I694" s="118"/>
      <c r="J694" s="119">
        <f t="shared" si="12"/>
        <v>0</v>
      </c>
      <c r="K694" s="121"/>
    </row>
    <row r="695" spans="1:11" ht="15.75" hidden="1" x14ac:dyDescent="0.25">
      <c r="A695" s="116"/>
      <c r="B695" s="116"/>
      <c r="C695" s="116"/>
      <c r="D695" s="117"/>
      <c r="E695" s="117"/>
      <c r="F695" s="118"/>
      <c r="G695" s="129"/>
      <c r="H695" s="129"/>
      <c r="I695" s="118"/>
      <c r="J695" s="119">
        <f t="shared" si="12"/>
        <v>0</v>
      </c>
      <c r="K695" s="121"/>
    </row>
    <row r="696" spans="1:11" ht="15.75" hidden="1" x14ac:dyDescent="0.25">
      <c r="A696" s="116"/>
      <c r="B696" s="116"/>
      <c r="C696" s="116"/>
      <c r="D696" s="117"/>
      <c r="E696" s="117"/>
      <c r="F696" s="118"/>
      <c r="G696" s="129"/>
      <c r="H696" s="129"/>
      <c r="I696" s="118"/>
      <c r="J696" s="119">
        <f t="shared" ref="J696:J759" si="13">(H696-G696)*24</f>
        <v>0</v>
      </c>
      <c r="K696" s="121"/>
    </row>
    <row r="697" spans="1:11" ht="15.75" hidden="1" x14ac:dyDescent="0.25">
      <c r="A697" s="116"/>
      <c r="B697" s="116"/>
      <c r="C697" s="116"/>
      <c r="D697" s="117"/>
      <c r="E697" s="117"/>
      <c r="F697" s="118"/>
      <c r="G697" s="129"/>
      <c r="H697" s="129"/>
      <c r="I697" s="118"/>
      <c r="J697" s="119">
        <f t="shared" si="13"/>
        <v>0</v>
      </c>
      <c r="K697" s="121"/>
    </row>
    <row r="698" spans="1:11" ht="15.75" hidden="1" x14ac:dyDescent="0.25">
      <c r="A698" s="116"/>
      <c r="B698" s="116"/>
      <c r="C698" s="116"/>
      <c r="D698" s="117"/>
      <c r="E698" s="117"/>
      <c r="F698" s="118"/>
      <c r="G698" s="129"/>
      <c r="H698" s="129"/>
      <c r="I698" s="118"/>
      <c r="J698" s="119">
        <f t="shared" si="13"/>
        <v>0</v>
      </c>
      <c r="K698" s="121"/>
    </row>
    <row r="699" spans="1:11" ht="15.75" hidden="1" x14ac:dyDescent="0.25">
      <c r="A699" s="116"/>
      <c r="B699" s="116"/>
      <c r="C699" s="116"/>
      <c r="D699" s="117"/>
      <c r="E699" s="117"/>
      <c r="F699" s="118"/>
      <c r="G699" s="129"/>
      <c r="H699" s="129"/>
      <c r="I699" s="118"/>
      <c r="J699" s="119">
        <f t="shared" si="13"/>
        <v>0</v>
      </c>
      <c r="K699" s="121"/>
    </row>
    <row r="700" spans="1:11" ht="15.75" hidden="1" x14ac:dyDescent="0.25">
      <c r="A700" s="116"/>
      <c r="B700" s="116"/>
      <c r="C700" s="116"/>
      <c r="D700" s="117"/>
      <c r="E700" s="117"/>
      <c r="F700" s="118"/>
      <c r="G700" s="129"/>
      <c r="H700" s="129"/>
      <c r="I700" s="118"/>
      <c r="J700" s="119">
        <f t="shared" si="13"/>
        <v>0</v>
      </c>
      <c r="K700" s="121"/>
    </row>
    <row r="701" spans="1:11" ht="15.75" hidden="1" x14ac:dyDescent="0.25">
      <c r="A701" s="116"/>
      <c r="B701" s="116"/>
      <c r="C701" s="116"/>
      <c r="D701" s="117"/>
      <c r="E701" s="117"/>
      <c r="F701" s="118"/>
      <c r="G701" s="129"/>
      <c r="H701" s="129"/>
      <c r="I701" s="118"/>
      <c r="J701" s="119">
        <f t="shared" si="13"/>
        <v>0</v>
      </c>
      <c r="K701" s="121"/>
    </row>
    <row r="702" spans="1:11" ht="15.75" hidden="1" x14ac:dyDescent="0.25">
      <c r="A702" s="116"/>
      <c r="B702" s="116"/>
      <c r="C702" s="116"/>
      <c r="D702" s="117"/>
      <c r="E702" s="117"/>
      <c r="F702" s="118"/>
      <c r="G702" s="129"/>
      <c r="H702" s="129"/>
      <c r="I702" s="118"/>
      <c r="J702" s="119">
        <f t="shared" si="13"/>
        <v>0</v>
      </c>
      <c r="K702" s="121"/>
    </row>
    <row r="703" spans="1:11" ht="15.75" hidden="1" x14ac:dyDescent="0.25">
      <c r="A703" s="116"/>
      <c r="B703" s="116"/>
      <c r="C703" s="116"/>
      <c r="D703" s="117"/>
      <c r="E703" s="117"/>
      <c r="F703" s="118"/>
      <c r="G703" s="129"/>
      <c r="H703" s="129"/>
      <c r="I703" s="118"/>
      <c r="J703" s="119">
        <f t="shared" si="13"/>
        <v>0</v>
      </c>
      <c r="K703" s="121"/>
    </row>
    <row r="704" spans="1:11" ht="15.75" hidden="1" x14ac:dyDescent="0.25">
      <c r="A704" s="116"/>
      <c r="B704" s="116"/>
      <c r="C704" s="116"/>
      <c r="D704" s="117"/>
      <c r="E704" s="117"/>
      <c r="F704" s="118"/>
      <c r="G704" s="129"/>
      <c r="H704" s="129"/>
      <c r="I704" s="118"/>
      <c r="J704" s="119">
        <f t="shared" si="13"/>
        <v>0</v>
      </c>
      <c r="K704" s="121"/>
    </row>
    <row r="705" spans="1:11" ht="15.75" hidden="1" x14ac:dyDescent="0.25">
      <c r="A705" s="116"/>
      <c r="B705" s="116"/>
      <c r="C705" s="116"/>
      <c r="D705" s="117"/>
      <c r="E705" s="117"/>
      <c r="F705" s="118"/>
      <c r="G705" s="129"/>
      <c r="H705" s="129"/>
      <c r="I705" s="118"/>
      <c r="J705" s="119">
        <f t="shared" si="13"/>
        <v>0</v>
      </c>
      <c r="K705" s="121"/>
    </row>
    <row r="706" spans="1:11" ht="15.75" hidden="1" x14ac:dyDescent="0.25">
      <c r="A706" s="116"/>
      <c r="B706" s="116"/>
      <c r="C706" s="116"/>
      <c r="D706" s="117"/>
      <c r="E706" s="117"/>
      <c r="F706" s="118"/>
      <c r="G706" s="129"/>
      <c r="H706" s="129"/>
      <c r="I706" s="118"/>
      <c r="J706" s="119">
        <f t="shared" si="13"/>
        <v>0</v>
      </c>
      <c r="K706" s="121"/>
    </row>
    <row r="707" spans="1:11" ht="15.75" hidden="1" x14ac:dyDescent="0.25">
      <c r="A707" s="116"/>
      <c r="B707" s="116"/>
      <c r="C707" s="116"/>
      <c r="D707" s="117"/>
      <c r="E707" s="117"/>
      <c r="F707" s="118"/>
      <c r="G707" s="129"/>
      <c r="H707" s="129"/>
      <c r="I707" s="118"/>
      <c r="J707" s="119">
        <f t="shared" si="13"/>
        <v>0</v>
      </c>
      <c r="K707" s="121"/>
    </row>
    <row r="708" spans="1:11" ht="15.75" hidden="1" x14ac:dyDescent="0.25">
      <c r="A708" s="116"/>
      <c r="B708" s="116"/>
      <c r="C708" s="116"/>
      <c r="D708" s="117"/>
      <c r="E708" s="117"/>
      <c r="F708" s="118"/>
      <c r="G708" s="129"/>
      <c r="H708" s="129"/>
      <c r="I708" s="118"/>
      <c r="J708" s="119">
        <f t="shared" si="13"/>
        <v>0</v>
      </c>
      <c r="K708" s="121"/>
    </row>
    <row r="709" spans="1:11" ht="15.75" hidden="1" x14ac:dyDescent="0.25">
      <c r="A709" s="116"/>
      <c r="B709" s="116"/>
      <c r="C709" s="116"/>
      <c r="D709" s="117"/>
      <c r="E709" s="117"/>
      <c r="F709" s="118"/>
      <c r="G709" s="129"/>
      <c r="H709" s="129"/>
      <c r="I709" s="118"/>
      <c r="J709" s="119">
        <f t="shared" si="13"/>
        <v>0</v>
      </c>
      <c r="K709" s="121"/>
    </row>
    <row r="710" spans="1:11" ht="15.75" hidden="1" x14ac:dyDescent="0.25">
      <c r="A710" s="116"/>
      <c r="B710" s="116"/>
      <c r="C710" s="116"/>
      <c r="D710" s="117"/>
      <c r="E710" s="117"/>
      <c r="F710" s="118"/>
      <c r="G710" s="129"/>
      <c r="H710" s="129"/>
      <c r="I710" s="118"/>
      <c r="J710" s="119">
        <f t="shared" si="13"/>
        <v>0</v>
      </c>
      <c r="K710" s="121"/>
    </row>
    <row r="711" spans="1:11" ht="15.75" hidden="1" x14ac:dyDescent="0.25">
      <c r="A711" s="116"/>
      <c r="B711" s="116"/>
      <c r="C711" s="116"/>
      <c r="D711" s="117"/>
      <c r="E711" s="117"/>
      <c r="F711" s="118"/>
      <c r="G711" s="129"/>
      <c r="H711" s="129"/>
      <c r="I711" s="118"/>
      <c r="J711" s="119">
        <f t="shared" si="13"/>
        <v>0</v>
      </c>
      <c r="K711" s="121"/>
    </row>
    <row r="712" spans="1:11" ht="15.75" hidden="1" x14ac:dyDescent="0.25">
      <c r="A712" s="116"/>
      <c r="B712" s="116"/>
      <c r="C712" s="116"/>
      <c r="D712" s="117"/>
      <c r="E712" s="117"/>
      <c r="F712" s="118"/>
      <c r="G712" s="129"/>
      <c r="H712" s="129"/>
      <c r="I712" s="118"/>
      <c r="J712" s="119">
        <f t="shared" si="13"/>
        <v>0</v>
      </c>
      <c r="K712" s="121"/>
    </row>
    <row r="713" spans="1:11" ht="15.75" hidden="1" x14ac:dyDescent="0.25">
      <c r="A713" s="116"/>
      <c r="B713" s="116"/>
      <c r="C713" s="116"/>
      <c r="D713" s="117"/>
      <c r="E713" s="117"/>
      <c r="F713" s="118"/>
      <c r="G713" s="129"/>
      <c r="H713" s="129"/>
      <c r="I713" s="118"/>
      <c r="J713" s="119">
        <f t="shared" si="13"/>
        <v>0</v>
      </c>
      <c r="K713" s="121"/>
    </row>
    <row r="714" spans="1:11" ht="15.75" hidden="1" x14ac:dyDescent="0.25">
      <c r="A714" s="116"/>
      <c r="B714" s="116"/>
      <c r="C714" s="116"/>
      <c r="D714" s="117"/>
      <c r="E714" s="117"/>
      <c r="F714" s="118"/>
      <c r="G714" s="129"/>
      <c r="H714" s="129"/>
      <c r="I714" s="118"/>
      <c r="J714" s="119">
        <f t="shared" si="13"/>
        <v>0</v>
      </c>
      <c r="K714" s="121"/>
    </row>
    <row r="715" spans="1:11" ht="15.75" hidden="1" x14ac:dyDescent="0.25">
      <c r="A715" s="116"/>
      <c r="B715" s="116"/>
      <c r="C715" s="116"/>
      <c r="D715" s="117"/>
      <c r="E715" s="117"/>
      <c r="F715" s="118"/>
      <c r="G715" s="129"/>
      <c r="H715" s="129"/>
      <c r="I715" s="118"/>
      <c r="J715" s="119">
        <f t="shared" si="13"/>
        <v>0</v>
      </c>
      <c r="K715" s="121"/>
    </row>
    <row r="716" spans="1:11" ht="15.75" hidden="1" x14ac:dyDescent="0.25">
      <c r="A716" s="116"/>
      <c r="B716" s="116"/>
      <c r="C716" s="116"/>
      <c r="D716" s="117"/>
      <c r="E716" s="117"/>
      <c r="F716" s="118"/>
      <c r="G716" s="129"/>
      <c r="H716" s="129"/>
      <c r="I716" s="118"/>
      <c r="J716" s="119">
        <f t="shared" si="13"/>
        <v>0</v>
      </c>
      <c r="K716" s="121"/>
    </row>
    <row r="717" spans="1:11" ht="15.75" hidden="1" x14ac:dyDescent="0.25">
      <c r="A717" s="116"/>
      <c r="B717" s="116"/>
      <c r="C717" s="116"/>
      <c r="D717" s="117"/>
      <c r="E717" s="117"/>
      <c r="F717" s="118"/>
      <c r="G717" s="129"/>
      <c r="H717" s="129"/>
      <c r="I717" s="118"/>
      <c r="J717" s="119">
        <f t="shared" si="13"/>
        <v>0</v>
      </c>
      <c r="K717" s="121"/>
    </row>
    <row r="718" spans="1:11" ht="15.75" hidden="1" x14ac:dyDescent="0.25">
      <c r="A718" s="116"/>
      <c r="B718" s="116"/>
      <c r="C718" s="116"/>
      <c r="D718" s="117"/>
      <c r="E718" s="117"/>
      <c r="F718" s="118"/>
      <c r="G718" s="129"/>
      <c r="H718" s="129"/>
      <c r="I718" s="118"/>
      <c r="J718" s="119">
        <f t="shared" si="13"/>
        <v>0</v>
      </c>
      <c r="K718" s="121"/>
    </row>
    <row r="719" spans="1:11" ht="15.75" hidden="1" x14ac:dyDescent="0.25">
      <c r="A719" s="116"/>
      <c r="B719" s="116"/>
      <c r="C719" s="116"/>
      <c r="D719" s="117"/>
      <c r="E719" s="117"/>
      <c r="F719" s="118"/>
      <c r="G719" s="129"/>
      <c r="H719" s="129"/>
      <c r="I719" s="118"/>
      <c r="J719" s="119">
        <f t="shared" si="13"/>
        <v>0</v>
      </c>
      <c r="K719" s="121"/>
    </row>
    <row r="720" spans="1:11" ht="15.75" hidden="1" x14ac:dyDescent="0.25">
      <c r="A720" s="116"/>
      <c r="B720" s="116"/>
      <c r="C720" s="116"/>
      <c r="D720" s="117"/>
      <c r="E720" s="117"/>
      <c r="F720" s="118"/>
      <c r="G720" s="129"/>
      <c r="H720" s="129"/>
      <c r="I720" s="118"/>
      <c r="J720" s="119">
        <f t="shared" si="13"/>
        <v>0</v>
      </c>
      <c r="K720" s="121"/>
    </row>
    <row r="721" spans="1:11" ht="15.75" hidden="1" x14ac:dyDescent="0.25">
      <c r="A721" s="116"/>
      <c r="B721" s="116"/>
      <c r="C721" s="116"/>
      <c r="D721" s="117"/>
      <c r="E721" s="117"/>
      <c r="F721" s="118"/>
      <c r="G721" s="129"/>
      <c r="H721" s="129"/>
      <c r="I721" s="118"/>
      <c r="J721" s="119">
        <f t="shared" si="13"/>
        <v>0</v>
      </c>
      <c r="K721" s="121"/>
    </row>
    <row r="722" spans="1:11" ht="15.75" hidden="1" x14ac:dyDescent="0.25">
      <c r="A722" s="116"/>
      <c r="B722" s="116"/>
      <c r="C722" s="116"/>
      <c r="D722" s="117"/>
      <c r="E722" s="117"/>
      <c r="F722" s="118"/>
      <c r="G722" s="129"/>
      <c r="H722" s="129"/>
      <c r="I722" s="118"/>
      <c r="J722" s="119">
        <f t="shared" si="13"/>
        <v>0</v>
      </c>
      <c r="K722" s="121"/>
    </row>
    <row r="723" spans="1:11" ht="15.75" hidden="1" x14ac:dyDescent="0.25">
      <c r="A723" s="116"/>
      <c r="B723" s="116"/>
      <c r="C723" s="116"/>
      <c r="D723" s="117"/>
      <c r="E723" s="117"/>
      <c r="F723" s="118"/>
      <c r="G723" s="129"/>
      <c r="H723" s="129"/>
      <c r="I723" s="118"/>
      <c r="J723" s="119">
        <f t="shared" si="13"/>
        <v>0</v>
      </c>
      <c r="K723" s="121"/>
    </row>
    <row r="724" spans="1:11" ht="15.75" hidden="1" x14ac:dyDescent="0.25">
      <c r="A724" s="116"/>
      <c r="B724" s="116"/>
      <c r="C724" s="116"/>
      <c r="D724" s="117"/>
      <c r="E724" s="117"/>
      <c r="F724" s="118"/>
      <c r="G724" s="129"/>
      <c r="H724" s="129"/>
      <c r="I724" s="118"/>
      <c r="J724" s="119">
        <f t="shared" si="13"/>
        <v>0</v>
      </c>
      <c r="K724" s="121"/>
    </row>
    <row r="725" spans="1:11" ht="15.75" hidden="1" x14ac:dyDescent="0.25">
      <c r="A725" s="116"/>
      <c r="B725" s="116"/>
      <c r="C725" s="116"/>
      <c r="D725" s="117"/>
      <c r="E725" s="117"/>
      <c r="F725" s="118"/>
      <c r="G725" s="129"/>
      <c r="H725" s="129"/>
      <c r="I725" s="118"/>
      <c r="J725" s="119">
        <f t="shared" si="13"/>
        <v>0</v>
      </c>
      <c r="K725" s="121"/>
    </row>
    <row r="726" spans="1:11" ht="15.75" hidden="1" x14ac:dyDescent="0.25">
      <c r="A726" s="116"/>
      <c r="B726" s="116"/>
      <c r="C726" s="116"/>
      <c r="D726" s="117"/>
      <c r="E726" s="117"/>
      <c r="F726" s="118"/>
      <c r="G726" s="129"/>
      <c r="H726" s="129"/>
      <c r="I726" s="118"/>
      <c r="J726" s="119">
        <f t="shared" si="13"/>
        <v>0</v>
      </c>
      <c r="K726" s="121"/>
    </row>
    <row r="727" spans="1:11" ht="15.75" hidden="1" x14ac:dyDescent="0.25">
      <c r="A727" s="116"/>
      <c r="B727" s="116"/>
      <c r="C727" s="116"/>
      <c r="D727" s="117"/>
      <c r="E727" s="117"/>
      <c r="F727" s="118"/>
      <c r="G727" s="129"/>
      <c r="H727" s="129"/>
      <c r="I727" s="118"/>
      <c r="J727" s="119">
        <f t="shared" si="13"/>
        <v>0</v>
      </c>
      <c r="K727" s="121"/>
    </row>
    <row r="728" spans="1:11" ht="15.75" hidden="1" x14ac:dyDescent="0.25">
      <c r="A728" s="116"/>
      <c r="B728" s="116"/>
      <c r="C728" s="116"/>
      <c r="D728" s="117"/>
      <c r="E728" s="117"/>
      <c r="F728" s="118"/>
      <c r="G728" s="129"/>
      <c r="H728" s="129"/>
      <c r="I728" s="118"/>
      <c r="J728" s="119">
        <f t="shared" si="13"/>
        <v>0</v>
      </c>
      <c r="K728" s="121"/>
    </row>
    <row r="729" spans="1:11" ht="15.75" hidden="1" x14ac:dyDescent="0.25">
      <c r="A729" s="116"/>
      <c r="B729" s="116"/>
      <c r="C729" s="116"/>
      <c r="D729" s="117"/>
      <c r="E729" s="117"/>
      <c r="F729" s="118"/>
      <c r="G729" s="129"/>
      <c r="H729" s="129"/>
      <c r="I729" s="118"/>
      <c r="J729" s="119">
        <f t="shared" si="13"/>
        <v>0</v>
      </c>
      <c r="K729" s="121"/>
    </row>
    <row r="730" spans="1:11" ht="15.75" hidden="1" x14ac:dyDescent="0.25">
      <c r="A730" s="116"/>
      <c r="B730" s="116"/>
      <c r="C730" s="116"/>
      <c r="D730" s="117"/>
      <c r="E730" s="117"/>
      <c r="F730" s="118"/>
      <c r="G730" s="129"/>
      <c r="H730" s="129"/>
      <c r="I730" s="118"/>
      <c r="J730" s="119">
        <f t="shared" si="13"/>
        <v>0</v>
      </c>
      <c r="K730" s="121"/>
    </row>
    <row r="731" spans="1:11" ht="15.75" hidden="1" x14ac:dyDescent="0.25">
      <c r="A731" s="116"/>
      <c r="B731" s="116"/>
      <c r="C731" s="116"/>
      <c r="D731" s="117"/>
      <c r="E731" s="117"/>
      <c r="F731" s="118"/>
      <c r="G731" s="129"/>
      <c r="H731" s="129"/>
      <c r="I731" s="118"/>
      <c r="J731" s="119">
        <f t="shared" si="13"/>
        <v>0</v>
      </c>
      <c r="K731" s="121"/>
    </row>
    <row r="732" spans="1:11" ht="15.75" hidden="1" x14ac:dyDescent="0.25">
      <c r="A732" s="116"/>
      <c r="B732" s="116"/>
      <c r="C732" s="116"/>
      <c r="D732" s="117"/>
      <c r="E732" s="117"/>
      <c r="F732" s="118"/>
      <c r="G732" s="129"/>
      <c r="H732" s="129"/>
      <c r="I732" s="118"/>
      <c r="J732" s="119">
        <f t="shared" si="13"/>
        <v>0</v>
      </c>
      <c r="K732" s="121"/>
    </row>
    <row r="733" spans="1:11" ht="15.75" hidden="1" x14ac:dyDescent="0.25">
      <c r="A733" s="116"/>
      <c r="B733" s="116"/>
      <c r="C733" s="116"/>
      <c r="D733" s="117"/>
      <c r="E733" s="117"/>
      <c r="F733" s="118"/>
      <c r="G733" s="129"/>
      <c r="H733" s="129"/>
      <c r="I733" s="118"/>
      <c r="J733" s="119">
        <f t="shared" si="13"/>
        <v>0</v>
      </c>
      <c r="K733" s="121"/>
    </row>
    <row r="734" spans="1:11" ht="15.75" hidden="1" x14ac:dyDescent="0.25">
      <c r="A734" s="116"/>
      <c r="B734" s="116"/>
      <c r="C734" s="116"/>
      <c r="D734" s="117"/>
      <c r="E734" s="117"/>
      <c r="F734" s="118"/>
      <c r="G734" s="129"/>
      <c r="H734" s="129"/>
      <c r="I734" s="118"/>
      <c r="J734" s="119">
        <f t="shared" si="13"/>
        <v>0</v>
      </c>
      <c r="K734" s="121"/>
    </row>
    <row r="735" spans="1:11" ht="15.75" hidden="1" x14ac:dyDescent="0.25">
      <c r="A735" s="116"/>
      <c r="B735" s="116"/>
      <c r="C735" s="116"/>
      <c r="D735" s="117"/>
      <c r="E735" s="117"/>
      <c r="F735" s="118"/>
      <c r="G735" s="129"/>
      <c r="H735" s="129"/>
      <c r="I735" s="118"/>
      <c r="J735" s="119">
        <f t="shared" si="13"/>
        <v>0</v>
      </c>
      <c r="K735" s="121"/>
    </row>
    <row r="736" spans="1:11" ht="15.75" hidden="1" x14ac:dyDescent="0.25">
      <c r="A736" s="116"/>
      <c r="B736" s="116"/>
      <c r="C736" s="116"/>
      <c r="D736" s="117"/>
      <c r="E736" s="117"/>
      <c r="F736" s="118"/>
      <c r="G736" s="129"/>
      <c r="H736" s="129"/>
      <c r="I736" s="118"/>
      <c r="J736" s="119">
        <f t="shared" si="13"/>
        <v>0</v>
      </c>
      <c r="K736" s="121"/>
    </row>
    <row r="737" spans="1:11" ht="15.75" hidden="1" x14ac:dyDescent="0.25">
      <c r="A737" s="116"/>
      <c r="B737" s="116"/>
      <c r="C737" s="116"/>
      <c r="D737" s="117"/>
      <c r="E737" s="117"/>
      <c r="F737" s="118"/>
      <c r="G737" s="129"/>
      <c r="H737" s="129"/>
      <c r="I737" s="118"/>
      <c r="J737" s="119">
        <f t="shared" si="13"/>
        <v>0</v>
      </c>
      <c r="K737" s="121"/>
    </row>
    <row r="738" spans="1:11" ht="15.75" hidden="1" x14ac:dyDescent="0.25">
      <c r="A738" s="116"/>
      <c r="B738" s="116"/>
      <c r="C738" s="116"/>
      <c r="D738" s="117"/>
      <c r="E738" s="117"/>
      <c r="F738" s="118"/>
      <c r="G738" s="129"/>
      <c r="H738" s="129"/>
      <c r="I738" s="118"/>
      <c r="J738" s="119">
        <f t="shared" si="13"/>
        <v>0</v>
      </c>
      <c r="K738" s="121"/>
    </row>
    <row r="739" spans="1:11" ht="15.75" hidden="1" x14ac:dyDescent="0.25">
      <c r="A739" s="116"/>
      <c r="B739" s="116"/>
      <c r="C739" s="116"/>
      <c r="D739" s="117"/>
      <c r="E739" s="117"/>
      <c r="F739" s="118"/>
      <c r="G739" s="129"/>
      <c r="H739" s="129"/>
      <c r="I739" s="118"/>
      <c r="J739" s="119">
        <f t="shared" si="13"/>
        <v>0</v>
      </c>
      <c r="K739" s="121"/>
    </row>
    <row r="740" spans="1:11" ht="15.75" hidden="1" x14ac:dyDescent="0.25">
      <c r="A740" s="116"/>
      <c r="B740" s="116"/>
      <c r="C740" s="116"/>
      <c r="D740" s="117"/>
      <c r="E740" s="117"/>
      <c r="F740" s="118"/>
      <c r="G740" s="129"/>
      <c r="H740" s="129"/>
      <c r="I740" s="118"/>
      <c r="J740" s="119">
        <f t="shared" si="13"/>
        <v>0</v>
      </c>
      <c r="K740" s="121"/>
    </row>
    <row r="741" spans="1:11" ht="15.75" hidden="1" x14ac:dyDescent="0.25">
      <c r="A741" s="116"/>
      <c r="B741" s="116"/>
      <c r="C741" s="116"/>
      <c r="D741" s="117"/>
      <c r="E741" s="117"/>
      <c r="F741" s="118"/>
      <c r="G741" s="129"/>
      <c r="H741" s="129"/>
      <c r="I741" s="118"/>
      <c r="J741" s="119">
        <f t="shared" si="13"/>
        <v>0</v>
      </c>
      <c r="K741" s="121"/>
    </row>
    <row r="742" spans="1:11" ht="15.75" hidden="1" x14ac:dyDescent="0.25">
      <c r="A742" s="116"/>
      <c r="B742" s="116"/>
      <c r="C742" s="116"/>
      <c r="D742" s="117"/>
      <c r="E742" s="117"/>
      <c r="F742" s="118"/>
      <c r="G742" s="129"/>
      <c r="H742" s="129"/>
      <c r="I742" s="118"/>
      <c r="J742" s="119">
        <f t="shared" si="13"/>
        <v>0</v>
      </c>
      <c r="K742" s="121"/>
    </row>
    <row r="743" spans="1:11" ht="15.75" hidden="1" x14ac:dyDescent="0.25">
      <c r="A743" s="116"/>
      <c r="B743" s="116"/>
      <c r="C743" s="116"/>
      <c r="D743" s="117"/>
      <c r="E743" s="117"/>
      <c r="F743" s="118"/>
      <c r="G743" s="129"/>
      <c r="H743" s="129"/>
      <c r="I743" s="118"/>
      <c r="J743" s="119">
        <f t="shared" si="13"/>
        <v>0</v>
      </c>
      <c r="K743" s="121"/>
    </row>
    <row r="744" spans="1:11" ht="15.75" hidden="1" x14ac:dyDescent="0.25">
      <c r="A744" s="116"/>
      <c r="B744" s="116"/>
      <c r="C744" s="116"/>
      <c r="D744" s="117"/>
      <c r="E744" s="117"/>
      <c r="F744" s="118"/>
      <c r="G744" s="129"/>
      <c r="H744" s="129"/>
      <c r="I744" s="118"/>
      <c r="J744" s="119">
        <f t="shared" si="13"/>
        <v>0</v>
      </c>
      <c r="K744" s="121"/>
    </row>
    <row r="745" spans="1:11" ht="15.75" hidden="1" x14ac:dyDescent="0.25">
      <c r="A745" s="116"/>
      <c r="B745" s="116"/>
      <c r="C745" s="116"/>
      <c r="D745" s="117"/>
      <c r="E745" s="117"/>
      <c r="F745" s="118"/>
      <c r="G745" s="129"/>
      <c r="H745" s="129"/>
      <c r="I745" s="118"/>
      <c r="J745" s="119">
        <f t="shared" si="13"/>
        <v>0</v>
      </c>
      <c r="K745" s="121"/>
    </row>
    <row r="746" spans="1:11" ht="15.75" hidden="1" x14ac:dyDescent="0.25">
      <c r="A746" s="116"/>
      <c r="B746" s="116"/>
      <c r="C746" s="116"/>
      <c r="D746" s="117"/>
      <c r="E746" s="117"/>
      <c r="F746" s="118"/>
      <c r="G746" s="129"/>
      <c r="H746" s="129"/>
      <c r="I746" s="118"/>
      <c r="J746" s="119">
        <f t="shared" si="13"/>
        <v>0</v>
      </c>
      <c r="K746" s="121"/>
    </row>
    <row r="747" spans="1:11" ht="15.75" hidden="1" x14ac:dyDescent="0.25">
      <c r="A747" s="116"/>
      <c r="B747" s="116"/>
      <c r="C747" s="116"/>
      <c r="D747" s="117"/>
      <c r="E747" s="117"/>
      <c r="F747" s="118"/>
      <c r="G747" s="129"/>
      <c r="H747" s="129"/>
      <c r="I747" s="118"/>
      <c r="J747" s="119">
        <f t="shared" si="13"/>
        <v>0</v>
      </c>
      <c r="K747" s="121"/>
    </row>
    <row r="748" spans="1:11" ht="15.75" hidden="1" x14ac:dyDescent="0.25">
      <c r="A748" s="116"/>
      <c r="B748" s="116"/>
      <c r="C748" s="116"/>
      <c r="D748" s="117"/>
      <c r="E748" s="117"/>
      <c r="F748" s="118"/>
      <c r="G748" s="129"/>
      <c r="H748" s="129"/>
      <c r="I748" s="118"/>
      <c r="J748" s="119">
        <f t="shared" si="13"/>
        <v>0</v>
      </c>
      <c r="K748" s="121"/>
    </row>
    <row r="749" spans="1:11" ht="15.75" hidden="1" x14ac:dyDescent="0.25">
      <c r="A749" s="116"/>
      <c r="B749" s="116"/>
      <c r="C749" s="116"/>
      <c r="D749" s="117"/>
      <c r="E749" s="117"/>
      <c r="F749" s="118"/>
      <c r="G749" s="129"/>
      <c r="H749" s="129"/>
      <c r="I749" s="118"/>
      <c r="J749" s="119">
        <f t="shared" si="13"/>
        <v>0</v>
      </c>
      <c r="K749" s="121"/>
    </row>
    <row r="750" spans="1:11" ht="15.75" hidden="1" x14ac:dyDescent="0.25">
      <c r="A750" s="116"/>
      <c r="B750" s="116"/>
      <c r="C750" s="116"/>
      <c r="D750" s="117"/>
      <c r="E750" s="117"/>
      <c r="F750" s="118"/>
      <c r="G750" s="129"/>
      <c r="H750" s="129"/>
      <c r="I750" s="118"/>
      <c r="J750" s="119">
        <f t="shared" si="13"/>
        <v>0</v>
      </c>
      <c r="K750" s="121"/>
    </row>
    <row r="751" spans="1:11" ht="15.75" hidden="1" x14ac:dyDescent="0.25">
      <c r="A751" s="116"/>
      <c r="B751" s="116"/>
      <c r="C751" s="116"/>
      <c r="D751" s="117"/>
      <c r="E751" s="117"/>
      <c r="F751" s="118"/>
      <c r="G751" s="129"/>
      <c r="H751" s="129"/>
      <c r="I751" s="118"/>
      <c r="J751" s="119">
        <f t="shared" si="13"/>
        <v>0</v>
      </c>
      <c r="K751" s="121"/>
    </row>
    <row r="752" spans="1:11" ht="15.75" hidden="1" x14ac:dyDescent="0.25">
      <c r="A752" s="116"/>
      <c r="B752" s="116"/>
      <c r="C752" s="116"/>
      <c r="D752" s="117"/>
      <c r="E752" s="117"/>
      <c r="F752" s="118"/>
      <c r="G752" s="129"/>
      <c r="H752" s="129"/>
      <c r="I752" s="118"/>
      <c r="J752" s="119">
        <f t="shared" si="13"/>
        <v>0</v>
      </c>
      <c r="K752" s="121"/>
    </row>
    <row r="753" spans="1:11" ht="15.75" hidden="1" x14ac:dyDescent="0.25">
      <c r="A753" s="116"/>
      <c r="B753" s="116"/>
      <c r="C753" s="116"/>
      <c r="D753" s="117"/>
      <c r="E753" s="117"/>
      <c r="F753" s="118"/>
      <c r="G753" s="129"/>
      <c r="H753" s="129"/>
      <c r="I753" s="118"/>
      <c r="J753" s="119">
        <f t="shared" si="13"/>
        <v>0</v>
      </c>
      <c r="K753" s="121"/>
    </row>
    <row r="754" spans="1:11" ht="15.75" hidden="1" x14ac:dyDescent="0.25">
      <c r="A754" s="116"/>
      <c r="B754" s="116"/>
      <c r="C754" s="116"/>
      <c r="D754" s="117"/>
      <c r="E754" s="117"/>
      <c r="F754" s="118"/>
      <c r="G754" s="129"/>
      <c r="H754" s="129"/>
      <c r="I754" s="118"/>
      <c r="J754" s="119">
        <f t="shared" si="13"/>
        <v>0</v>
      </c>
      <c r="K754" s="121"/>
    </row>
    <row r="755" spans="1:11" ht="15.75" hidden="1" x14ac:dyDescent="0.25">
      <c r="A755" s="116"/>
      <c r="B755" s="116"/>
      <c r="C755" s="116"/>
      <c r="D755" s="117"/>
      <c r="E755" s="117"/>
      <c r="F755" s="118"/>
      <c r="G755" s="129"/>
      <c r="H755" s="129"/>
      <c r="I755" s="118"/>
      <c r="J755" s="119">
        <f t="shared" si="13"/>
        <v>0</v>
      </c>
      <c r="K755" s="121"/>
    </row>
    <row r="756" spans="1:11" ht="15.75" hidden="1" x14ac:dyDescent="0.25">
      <c r="A756" s="116"/>
      <c r="B756" s="116"/>
      <c r="C756" s="116"/>
      <c r="D756" s="117"/>
      <c r="E756" s="117"/>
      <c r="F756" s="118"/>
      <c r="G756" s="129"/>
      <c r="H756" s="129"/>
      <c r="I756" s="118"/>
      <c r="J756" s="119">
        <f t="shared" si="13"/>
        <v>0</v>
      </c>
      <c r="K756" s="121"/>
    </row>
    <row r="757" spans="1:11" ht="15.75" hidden="1" x14ac:dyDescent="0.25">
      <c r="A757" s="116"/>
      <c r="B757" s="116"/>
      <c r="C757" s="116"/>
      <c r="D757" s="117"/>
      <c r="E757" s="117"/>
      <c r="F757" s="118"/>
      <c r="G757" s="129"/>
      <c r="H757" s="129"/>
      <c r="I757" s="118"/>
      <c r="J757" s="119">
        <f t="shared" si="13"/>
        <v>0</v>
      </c>
      <c r="K757" s="121"/>
    </row>
    <row r="758" spans="1:11" ht="15.75" hidden="1" x14ac:dyDescent="0.25">
      <c r="A758" s="116"/>
      <c r="B758" s="116"/>
      <c r="C758" s="116"/>
      <c r="D758" s="117"/>
      <c r="E758" s="117"/>
      <c r="F758" s="118"/>
      <c r="G758" s="129"/>
      <c r="H758" s="129"/>
      <c r="I758" s="118"/>
      <c r="J758" s="119">
        <f t="shared" si="13"/>
        <v>0</v>
      </c>
      <c r="K758" s="121"/>
    </row>
    <row r="759" spans="1:11" ht="15.75" hidden="1" x14ac:dyDescent="0.25">
      <c r="A759" s="116"/>
      <c r="B759" s="116"/>
      <c r="C759" s="116"/>
      <c r="D759" s="117"/>
      <c r="E759" s="117"/>
      <c r="F759" s="118"/>
      <c r="G759" s="129"/>
      <c r="H759" s="129"/>
      <c r="I759" s="118"/>
      <c r="J759" s="119">
        <f t="shared" si="13"/>
        <v>0</v>
      </c>
      <c r="K759" s="121"/>
    </row>
    <row r="760" spans="1:11" ht="15.75" hidden="1" x14ac:dyDescent="0.25">
      <c r="A760" s="116"/>
      <c r="B760" s="116"/>
      <c r="C760" s="116"/>
      <c r="D760" s="117"/>
      <c r="E760" s="117"/>
      <c r="F760" s="118"/>
      <c r="G760" s="129"/>
      <c r="H760" s="129"/>
      <c r="I760" s="118"/>
      <c r="J760" s="119">
        <f t="shared" ref="J760:J823" si="14">(H760-G760)*24</f>
        <v>0</v>
      </c>
      <c r="K760" s="121"/>
    </row>
    <row r="761" spans="1:11" ht="15.75" hidden="1" x14ac:dyDescent="0.25">
      <c r="A761" s="116"/>
      <c r="B761" s="116"/>
      <c r="C761" s="116"/>
      <c r="D761" s="117"/>
      <c r="E761" s="117"/>
      <c r="F761" s="118"/>
      <c r="G761" s="129"/>
      <c r="H761" s="129"/>
      <c r="I761" s="118"/>
      <c r="J761" s="119">
        <f t="shared" si="14"/>
        <v>0</v>
      </c>
      <c r="K761" s="121"/>
    </row>
    <row r="762" spans="1:11" ht="15.75" hidden="1" x14ac:dyDescent="0.25">
      <c r="A762" s="116"/>
      <c r="B762" s="116"/>
      <c r="C762" s="116"/>
      <c r="D762" s="117"/>
      <c r="E762" s="117"/>
      <c r="F762" s="118"/>
      <c r="G762" s="129"/>
      <c r="H762" s="129"/>
      <c r="I762" s="118"/>
      <c r="J762" s="119">
        <f t="shared" si="14"/>
        <v>0</v>
      </c>
      <c r="K762" s="121"/>
    </row>
    <row r="763" spans="1:11" ht="15.75" hidden="1" x14ac:dyDescent="0.25">
      <c r="A763" s="116"/>
      <c r="B763" s="116"/>
      <c r="C763" s="116"/>
      <c r="D763" s="117"/>
      <c r="E763" s="117"/>
      <c r="F763" s="118"/>
      <c r="G763" s="129"/>
      <c r="H763" s="129"/>
      <c r="I763" s="118"/>
      <c r="J763" s="119">
        <f t="shared" si="14"/>
        <v>0</v>
      </c>
      <c r="K763" s="121"/>
    </row>
    <row r="764" spans="1:11" ht="15.75" hidden="1" x14ac:dyDescent="0.25">
      <c r="A764" s="116"/>
      <c r="B764" s="116"/>
      <c r="C764" s="116"/>
      <c r="D764" s="117"/>
      <c r="E764" s="117"/>
      <c r="F764" s="118"/>
      <c r="G764" s="129"/>
      <c r="H764" s="129"/>
      <c r="I764" s="118"/>
      <c r="J764" s="119">
        <f t="shared" si="14"/>
        <v>0</v>
      </c>
      <c r="K764" s="121"/>
    </row>
    <row r="765" spans="1:11" ht="15.75" hidden="1" x14ac:dyDescent="0.25">
      <c r="A765" s="116"/>
      <c r="B765" s="116"/>
      <c r="C765" s="116"/>
      <c r="D765" s="117"/>
      <c r="E765" s="117"/>
      <c r="F765" s="118"/>
      <c r="G765" s="129"/>
      <c r="H765" s="129"/>
      <c r="I765" s="118"/>
      <c r="J765" s="119">
        <f t="shared" si="14"/>
        <v>0</v>
      </c>
      <c r="K765" s="121"/>
    </row>
    <row r="766" spans="1:11" ht="15.75" hidden="1" x14ac:dyDescent="0.25">
      <c r="A766" s="116"/>
      <c r="B766" s="116"/>
      <c r="C766" s="116"/>
      <c r="D766" s="117"/>
      <c r="E766" s="117"/>
      <c r="F766" s="118"/>
      <c r="G766" s="129"/>
      <c r="H766" s="129"/>
      <c r="I766" s="118"/>
      <c r="J766" s="119">
        <f t="shared" si="14"/>
        <v>0</v>
      </c>
      <c r="K766" s="121"/>
    </row>
    <row r="767" spans="1:11" ht="15.75" hidden="1" x14ac:dyDescent="0.25">
      <c r="A767" s="116"/>
      <c r="B767" s="116"/>
      <c r="C767" s="116"/>
      <c r="D767" s="117"/>
      <c r="E767" s="117"/>
      <c r="F767" s="118"/>
      <c r="G767" s="129"/>
      <c r="H767" s="129"/>
      <c r="I767" s="118"/>
      <c r="J767" s="119">
        <f t="shared" si="14"/>
        <v>0</v>
      </c>
      <c r="K767" s="121"/>
    </row>
    <row r="768" spans="1:11" ht="15.75" hidden="1" x14ac:dyDescent="0.25">
      <c r="A768" s="116"/>
      <c r="B768" s="116"/>
      <c r="C768" s="116"/>
      <c r="D768" s="117"/>
      <c r="E768" s="117"/>
      <c r="F768" s="118"/>
      <c r="G768" s="129"/>
      <c r="H768" s="129"/>
      <c r="I768" s="118"/>
      <c r="J768" s="119">
        <f t="shared" si="14"/>
        <v>0</v>
      </c>
      <c r="K768" s="121"/>
    </row>
    <row r="769" spans="1:11" ht="15.75" hidden="1" x14ac:dyDescent="0.25">
      <c r="A769" s="116"/>
      <c r="B769" s="116"/>
      <c r="C769" s="116"/>
      <c r="D769" s="117"/>
      <c r="E769" s="117"/>
      <c r="F769" s="118"/>
      <c r="G769" s="129"/>
      <c r="H769" s="129"/>
      <c r="I769" s="118"/>
      <c r="J769" s="119">
        <f t="shared" si="14"/>
        <v>0</v>
      </c>
      <c r="K769" s="121"/>
    </row>
    <row r="770" spans="1:11" ht="15.75" hidden="1" x14ac:dyDescent="0.25">
      <c r="A770" s="116"/>
      <c r="B770" s="116"/>
      <c r="C770" s="116"/>
      <c r="D770" s="117"/>
      <c r="E770" s="117"/>
      <c r="F770" s="118"/>
      <c r="G770" s="129"/>
      <c r="H770" s="129"/>
      <c r="I770" s="118"/>
      <c r="J770" s="119">
        <f t="shared" si="14"/>
        <v>0</v>
      </c>
      <c r="K770" s="121"/>
    </row>
    <row r="771" spans="1:11" ht="15.75" hidden="1" x14ac:dyDescent="0.25">
      <c r="A771" s="116"/>
      <c r="B771" s="116"/>
      <c r="C771" s="116"/>
      <c r="D771" s="117"/>
      <c r="E771" s="117"/>
      <c r="F771" s="118"/>
      <c r="G771" s="129"/>
      <c r="H771" s="129"/>
      <c r="I771" s="118"/>
      <c r="J771" s="119">
        <f t="shared" si="14"/>
        <v>0</v>
      </c>
      <c r="K771" s="121"/>
    </row>
    <row r="772" spans="1:11" ht="15.75" hidden="1" x14ac:dyDescent="0.25">
      <c r="A772" s="116"/>
      <c r="B772" s="116"/>
      <c r="C772" s="116"/>
      <c r="D772" s="117"/>
      <c r="E772" s="117"/>
      <c r="F772" s="118"/>
      <c r="G772" s="129"/>
      <c r="H772" s="129"/>
      <c r="I772" s="118"/>
      <c r="J772" s="119">
        <f t="shared" si="14"/>
        <v>0</v>
      </c>
      <c r="K772" s="121"/>
    </row>
    <row r="773" spans="1:11" ht="15.75" hidden="1" x14ac:dyDescent="0.25">
      <c r="A773" s="116"/>
      <c r="B773" s="116"/>
      <c r="C773" s="116"/>
      <c r="D773" s="117"/>
      <c r="E773" s="117"/>
      <c r="F773" s="118"/>
      <c r="G773" s="129"/>
      <c r="H773" s="129"/>
      <c r="I773" s="118"/>
      <c r="J773" s="119">
        <f t="shared" si="14"/>
        <v>0</v>
      </c>
      <c r="K773" s="121"/>
    </row>
    <row r="774" spans="1:11" ht="15.75" hidden="1" x14ac:dyDescent="0.25">
      <c r="A774" s="116"/>
      <c r="B774" s="116"/>
      <c r="C774" s="116"/>
      <c r="D774" s="117"/>
      <c r="E774" s="117"/>
      <c r="F774" s="118"/>
      <c r="G774" s="129"/>
      <c r="H774" s="129"/>
      <c r="I774" s="118"/>
      <c r="J774" s="119">
        <f t="shared" si="14"/>
        <v>0</v>
      </c>
      <c r="K774" s="121"/>
    </row>
    <row r="775" spans="1:11" ht="15.75" hidden="1" x14ac:dyDescent="0.25">
      <c r="A775" s="116"/>
      <c r="B775" s="116"/>
      <c r="C775" s="116"/>
      <c r="D775" s="117"/>
      <c r="E775" s="117"/>
      <c r="F775" s="118"/>
      <c r="G775" s="129"/>
      <c r="H775" s="129"/>
      <c r="I775" s="118"/>
      <c r="J775" s="119">
        <f t="shared" si="14"/>
        <v>0</v>
      </c>
      <c r="K775" s="121"/>
    </row>
    <row r="776" spans="1:11" ht="15.75" hidden="1" x14ac:dyDescent="0.25">
      <c r="A776" s="116"/>
      <c r="B776" s="116"/>
      <c r="C776" s="116"/>
      <c r="D776" s="117"/>
      <c r="E776" s="117"/>
      <c r="F776" s="118"/>
      <c r="G776" s="129"/>
      <c r="H776" s="129"/>
      <c r="I776" s="118"/>
      <c r="J776" s="119">
        <f t="shared" si="14"/>
        <v>0</v>
      </c>
      <c r="K776" s="121"/>
    </row>
    <row r="777" spans="1:11" ht="15.75" hidden="1" x14ac:dyDescent="0.25">
      <c r="A777" s="116"/>
      <c r="B777" s="116"/>
      <c r="C777" s="116"/>
      <c r="D777" s="117"/>
      <c r="E777" s="117"/>
      <c r="F777" s="118"/>
      <c r="G777" s="129"/>
      <c r="H777" s="129"/>
      <c r="I777" s="118"/>
      <c r="J777" s="119">
        <f t="shared" si="14"/>
        <v>0</v>
      </c>
      <c r="K777" s="121"/>
    </row>
    <row r="778" spans="1:11" ht="15.75" hidden="1" x14ac:dyDescent="0.25">
      <c r="A778" s="116"/>
      <c r="B778" s="116"/>
      <c r="C778" s="116"/>
      <c r="D778" s="117"/>
      <c r="E778" s="117"/>
      <c r="F778" s="118"/>
      <c r="G778" s="129"/>
      <c r="H778" s="129"/>
      <c r="I778" s="118"/>
      <c r="J778" s="119">
        <f t="shared" si="14"/>
        <v>0</v>
      </c>
      <c r="K778" s="121"/>
    </row>
    <row r="779" spans="1:11" ht="15.75" hidden="1" x14ac:dyDescent="0.25">
      <c r="A779" s="116"/>
      <c r="B779" s="116"/>
      <c r="C779" s="116"/>
      <c r="D779" s="117"/>
      <c r="E779" s="117"/>
      <c r="F779" s="118"/>
      <c r="G779" s="129"/>
      <c r="H779" s="129"/>
      <c r="I779" s="118"/>
      <c r="J779" s="119">
        <f t="shared" si="14"/>
        <v>0</v>
      </c>
      <c r="K779" s="121"/>
    </row>
    <row r="780" spans="1:11" ht="15.75" hidden="1" x14ac:dyDescent="0.25">
      <c r="A780" s="116"/>
      <c r="B780" s="116"/>
      <c r="C780" s="116"/>
      <c r="D780" s="117"/>
      <c r="E780" s="117"/>
      <c r="F780" s="118"/>
      <c r="G780" s="129"/>
      <c r="H780" s="129"/>
      <c r="I780" s="118"/>
      <c r="J780" s="119">
        <f t="shared" si="14"/>
        <v>0</v>
      </c>
      <c r="K780" s="121"/>
    </row>
    <row r="781" spans="1:11" ht="15.75" hidden="1" x14ac:dyDescent="0.25">
      <c r="A781" s="116"/>
      <c r="B781" s="116"/>
      <c r="C781" s="116"/>
      <c r="D781" s="117"/>
      <c r="E781" s="117"/>
      <c r="F781" s="118"/>
      <c r="G781" s="129"/>
      <c r="H781" s="129"/>
      <c r="I781" s="118"/>
      <c r="J781" s="119">
        <f t="shared" si="14"/>
        <v>0</v>
      </c>
      <c r="K781" s="121"/>
    </row>
    <row r="782" spans="1:11" ht="15.75" hidden="1" x14ac:dyDescent="0.25">
      <c r="A782" s="116"/>
      <c r="B782" s="116"/>
      <c r="C782" s="116"/>
      <c r="D782" s="117"/>
      <c r="E782" s="117"/>
      <c r="F782" s="118"/>
      <c r="G782" s="129"/>
      <c r="H782" s="129"/>
      <c r="I782" s="118"/>
      <c r="J782" s="119">
        <f t="shared" si="14"/>
        <v>0</v>
      </c>
      <c r="K782" s="121"/>
    </row>
    <row r="783" spans="1:11" ht="15.75" hidden="1" x14ac:dyDescent="0.25">
      <c r="A783" s="116"/>
      <c r="B783" s="116"/>
      <c r="C783" s="116"/>
      <c r="D783" s="117"/>
      <c r="E783" s="117"/>
      <c r="F783" s="118"/>
      <c r="G783" s="129"/>
      <c r="H783" s="129"/>
      <c r="I783" s="118"/>
      <c r="J783" s="119">
        <f t="shared" si="14"/>
        <v>0</v>
      </c>
      <c r="K783" s="121"/>
    </row>
    <row r="784" spans="1:11" ht="15.75" hidden="1" x14ac:dyDescent="0.25">
      <c r="A784" s="116"/>
      <c r="B784" s="116"/>
      <c r="C784" s="116"/>
      <c r="D784" s="117"/>
      <c r="E784" s="117"/>
      <c r="F784" s="118"/>
      <c r="G784" s="129"/>
      <c r="H784" s="129"/>
      <c r="I784" s="118"/>
      <c r="J784" s="119">
        <f t="shared" si="14"/>
        <v>0</v>
      </c>
      <c r="K784" s="121"/>
    </row>
    <row r="785" spans="1:11" ht="15.75" hidden="1" x14ac:dyDescent="0.25">
      <c r="A785" s="116"/>
      <c r="B785" s="116"/>
      <c r="C785" s="116"/>
      <c r="D785" s="117"/>
      <c r="E785" s="117"/>
      <c r="F785" s="118"/>
      <c r="G785" s="129"/>
      <c r="H785" s="129"/>
      <c r="I785" s="118"/>
      <c r="J785" s="119">
        <f t="shared" si="14"/>
        <v>0</v>
      </c>
      <c r="K785" s="121"/>
    </row>
    <row r="786" spans="1:11" ht="15.75" hidden="1" x14ac:dyDescent="0.25">
      <c r="A786" s="116"/>
      <c r="B786" s="116"/>
      <c r="C786" s="116"/>
      <c r="D786" s="117"/>
      <c r="E786" s="117"/>
      <c r="F786" s="118"/>
      <c r="G786" s="129"/>
      <c r="H786" s="129"/>
      <c r="I786" s="118"/>
      <c r="J786" s="119">
        <f t="shared" si="14"/>
        <v>0</v>
      </c>
      <c r="K786" s="121"/>
    </row>
    <row r="787" spans="1:11" ht="15.75" hidden="1" x14ac:dyDescent="0.25">
      <c r="A787" s="116"/>
      <c r="B787" s="116"/>
      <c r="C787" s="116"/>
      <c r="D787" s="117"/>
      <c r="E787" s="117"/>
      <c r="F787" s="118"/>
      <c r="G787" s="129"/>
      <c r="H787" s="129"/>
      <c r="I787" s="118"/>
      <c r="J787" s="119">
        <f t="shared" si="14"/>
        <v>0</v>
      </c>
      <c r="K787" s="121"/>
    </row>
    <row r="788" spans="1:11" ht="15.75" hidden="1" x14ac:dyDescent="0.25">
      <c r="A788" s="116"/>
      <c r="B788" s="116"/>
      <c r="C788" s="116"/>
      <c r="D788" s="117"/>
      <c r="E788" s="117"/>
      <c r="F788" s="118"/>
      <c r="G788" s="129"/>
      <c r="H788" s="129"/>
      <c r="I788" s="118"/>
      <c r="J788" s="119">
        <f t="shared" si="14"/>
        <v>0</v>
      </c>
      <c r="K788" s="121"/>
    </row>
    <row r="789" spans="1:11" ht="15.75" hidden="1" x14ac:dyDescent="0.25">
      <c r="A789" s="116"/>
      <c r="B789" s="116"/>
      <c r="C789" s="116"/>
      <c r="D789" s="117"/>
      <c r="E789" s="117"/>
      <c r="F789" s="118"/>
      <c r="G789" s="129"/>
      <c r="H789" s="129"/>
      <c r="I789" s="118"/>
      <c r="J789" s="119">
        <f t="shared" si="14"/>
        <v>0</v>
      </c>
      <c r="K789" s="121"/>
    </row>
    <row r="790" spans="1:11" ht="15.75" hidden="1" x14ac:dyDescent="0.25">
      <c r="A790" s="116"/>
      <c r="B790" s="116"/>
      <c r="C790" s="116"/>
      <c r="D790" s="117"/>
      <c r="E790" s="117"/>
      <c r="F790" s="118"/>
      <c r="G790" s="129"/>
      <c r="H790" s="129"/>
      <c r="I790" s="118"/>
      <c r="J790" s="119">
        <f t="shared" si="14"/>
        <v>0</v>
      </c>
      <c r="K790" s="121"/>
    </row>
    <row r="791" spans="1:11" ht="15.75" hidden="1" x14ac:dyDescent="0.25">
      <c r="A791" s="116"/>
      <c r="B791" s="116"/>
      <c r="C791" s="116"/>
      <c r="D791" s="117"/>
      <c r="E791" s="117"/>
      <c r="F791" s="118"/>
      <c r="G791" s="129"/>
      <c r="H791" s="129"/>
      <c r="I791" s="118"/>
      <c r="J791" s="119">
        <f t="shared" si="14"/>
        <v>0</v>
      </c>
      <c r="K791" s="121"/>
    </row>
    <row r="792" spans="1:11" ht="15.75" hidden="1" x14ac:dyDescent="0.25">
      <c r="A792" s="116"/>
      <c r="B792" s="116"/>
      <c r="C792" s="116"/>
      <c r="D792" s="117"/>
      <c r="E792" s="117"/>
      <c r="F792" s="118"/>
      <c r="G792" s="129"/>
      <c r="H792" s="129"/>
      <c r="I792" s="118"/>
      <c r="J792" s="119">
        <f t="shared" si="14"/>
        <v>0</v>
      </c>
      <c r="K792" s="121"/>
    </row>
    <row r="793" spans="1:11" ht="15.75" hidden="1" x14ac:dyDescent="0.25">
      <c r="A793" s="116"/>
      <c r="B793" s="116"/>
      <c r="C793" s="116"/>
      <c r="D793" s="117"/>
      <c r="E793" s="117"/>
      <c r="F793" s="118"/>
      <c r="G793" s="129"/>
      <c r="H793" s="129"/>
      <c r="I793" s="118"/>
      <c r="J793" s="119">
        <f t="shared" si="14"/>
        <v>0</v>
      </c>
      <c r="K793" s="121"/>
    </row>
    <row r="794" spans="1:11" ht="15.75" hidden="1" x14ac:dyDescent="0.25">
      <c r="A794" s="116"/>
      <c r="B794" s="116"/>
      <c r="C794" s="116"/>
      <c r="D794" s="117"/>
      <c r="E794" s="117"/>
      <c r="F794" s="118"/>
      <c r="G794" s="129"/>
      <c r="H794" s="129"/>
      <c r="I794" s="118"/>
      <c r="J794" s="119">
        <f t="shared" si="14"/>
        <v>0</v>
      </c>
      <c r="K794" s="121"/>
    </row>
    <row r="795" spans="1:11" ht="15.75" hidden="1" x14ac:dyDescent="0.25">
      <c r="A795" s="116"/>
      <c r="B795" s="116"/>
      <c r="C795" s="116"/>
      <c r="D795" s="117"/>
      <c r="E795" s="117"/>
      <c r="F795" s="118"/>
      <c r="G795" s="129"/>
      <c r="H795" s="129"/>
      <c r="I795" s="118"/>
      <c r="J795" s="119">
        <f t="shared" si="14"/>
        <v>0</v>
      </c>
      <c r="K795" s="121"/>
    </row>
    <row r="796" spans="1:11" ht="15.75" hidden="1" x14ac:dyDescent="0.25">
      <c r="A796" s="116"/>
      <c r="B796" s="116"/>
      <c r="C796" s="116"/>
      <c r="D796" s="117"/>
      <c r="E796" s="117"/>
      <c r="F796" s="118"/>
      <c r="G796" s="129"/>
      <c r="H796" s="129"/>
      <c r="I796" s="118"/>
      <c r="J796" s="119">
        <f t="shared" si="14"/>
        <v>0</v>
      </c>
      <c r="K796" s="121"/>
    </row>
    <row r="797" spans="1:11" ht="15.75" hidden="1" x14ac:dyDescent="0.25">
      <c r="A797" s="116"/>
      <c r="B797" s="116"/>
      <c r="C797" s="116"/>
      <c r="D797" s="117"/>
      <c r="E797" s="117"/>
      <c r="F797" s="118"/>
      <c r="G797" s="129"/>
      <c r="H797" s="129"/>
      <c r="I797" s="118"/>
      <c r="J797" s="119">
        <f t="shared" si="14"/>
        <v>0</v>
      </c>
      <c r="K797" s="121"/>
    </row>
    <row r="798" spans="1:11" ht="15.75" hidden="1" x14ac:dyDescent="0.25">
      <c r="A798" s="116"/>
      <c r="B798" s="116"/>
      <c r="C798" s="116"/>
      <c r="D798" s="117"/>
      <c r="E798" s="117"/>
      <c r="F798" s="118"/>
      <c r="G798" s="129"/>
      <c r="H798" s="129"/>
      <c r="I798" s="118"/>
      <c r="J798" s="119">
        <f t="shared" si="14"/>
        <v>0</v>
      </c>
      <c r="K798" s="121"/>
    </row>
    <row r="799" spans="1:11" ht="15.75" hidden="1" x14ac:dyDescent="0.25">
      <c r="A799" s="116"/>
      <c r="B799" s="116"/>
      <c r="C799" s="116"/>
      <c r="D799" s="117"/>
      <c r="E799" s="117"/>
      <c r="F799" s="118"/>
      <c r="G799" s="129"/>
      <c r="H799" s="129"/>
      <c r="I799" s="118"/>
      <c r="J799" s="119">
        <f t="shared" si="14"/>
        <v>0</v>
      </c>
      <c r="K799" s="121"/>
    </row>
    <row r="800" spans="1:11" ht="15.75" hidden="1" x14ac:dyDescent="0.25">
      <c r="A800" s="116"/>
      <c r="B800" s="116"/>
      <c r="C800" s="116"/>
      <c r="D800" s="117"/>
      <c r="E800" s="117"/>
      <c r="F800" s="118"/>
      <c r="G800" s="129"/>
      <c r="H800" s="129"/>
      <c r="I800" s="118"/>
      <c r="J800" s="119">
        <f t="shared" si="14"/>
        <v>0</v>
      </c>
      <c r="K800" s="121"/>
    </row>
    <row r="801" spans="1:11" ht="15.75" hidden="1" x14ac:dyDescent="0.25">
      <c r="A801" s="116"/>
      <c r="B801" s="116"/>
      <c r="C801" s="116"/>
      <c r="D801" s="117"/>
      <c r="E801" s="117"/>
      <c r="F801" s="118"/>
      <c r="G801" s="129"/>
      <c r="H801" s="129"/>
      <c r="I801" s="118"/>
      <c r="J801" s="119">
        <f t="shared" si="14"/>
        <v>0</v>
      </c>
      <c r="K801" s="121"/>
    </row>
    <row r="802" spans="1:11" ht="15.75" hidden="1" x14ac:dyDescent="0.25">
      <c r="A802" s="116"/>
      <c r="B802" s="116"/>
      <c r="C802" s="116"/>
      <c r="D802" s="117"/>
      <c r="E802" s="117"/>
      <c r="F802" s="118"/>
      <c r="G802" s="129"/>
      <c r="H802" s="129"/>
      <c r="I802" s="118"/>
      <c r="J802" s="119">
        <f t="shared" si="14"/>
        <v>0</v>
      </c>
      <c r="K802" s="121"/>
    </row>
    <row r="803" spans="1:11" ht="15.75" hidden="1" x14ac:dyDescent="0.25">
      <c r="A803" s="116"/>
      <c r="B803" s="116"/>
      <c r="C803" s="116"/>
      <c r="D803" s="117"/>
      <c r="E803" s="117"/>
      <c r="F803" s="118"/>
      <c r="G803" s="129"/>
      <c r="H803" s="129"/>
      <c r="I803" s="118"/>
      <c r="J803" s="119">
        <f t="shared" si="14"/>
        <v>0</v>
      </c>
      <c r="K803" s="121"/>
    </row>
    <row r="804" spans="1:11" ht="15.75" hidden="1" x14ac:dyDescent="0.25">
      <c r="A804" s="116"/>
      <c r="B804" s="116"/>
      <c r="C804" s="116"/>
      <c r="D804" s="117"/>
      <c r="E804" s="117"/>
      <c r="F804" s="118"/>
      <c r="G804" s="129"/>
      <c r="H804" s="129"/>
      <c r="I804" s="118"/>
      <c r="J804" s="119">
        <f t="shared" si="14"/>
        <v>0</v>
      </c>
      <c r="K804" s="121"/>
    </row>
    <row r="805" spans="1:11" ht="15.75" hidden="1" x14ac:dyDescent="0.25">
      <c r="A805" s="116"/>
      <c r="B805" s="116"/>
      <c r="C805" s="116"/>
      <c r="D805" s="117"/>
      <c r="E805" s="117"/>
      <c r="F805" s="118"/>
      <c r="G805" s="129"/>
      <c r="H805" s="129"/>
      <c r="I805" s="118"/>
      <c r="J805" s="119">
        <f t="shared" si="14"/>
        <v>0</v>
      </c>
      <c r="K805" s="121"/>
    </row>
    <row r="806" spans="1:11" ht="15.75" hidden="1" x14ac:dyDescent="0.25">
      <c r="A806" s="116"/>
      <c r="B806" s="116"/>
      <c r="C806" s="116"/>
      <c r="D806" s="117"/>
      <c r="E806" s="117"/>
      <c r="F806" s="118"/>
      <c r="G806" s="129"/>
      <c r="H806" s="129"/>
      <c r="I806" s="118"/>
      <c r="J806" s="119">
        <f t="shared" si="14"/>
        <v>0</v>
      </c>
      <c r="K806" s="121"/>
    </row>
    <row r="807" spans="1:11" ht="15.75" hidden="1" x14ac:dyDescent="0.25">
      <c r="A807" s="116"/>
      <c r="B807" s="116"/>
      <c r="C807" s="116"/>
      <c r="D807" s="117"/>
      <c r="E807" s="117"/>
      <c r="F807" s="118"/>
      <c r="G807" s="129"/>
      <c r="H807" s="129"/>
      <c r="I807" s="118"/>
      <c r="J807" s="119">
        <f t="shared" si="14"/>
        <v>0</v>
      </c>
      <c r="K807" s="121"/>
    </row>
    <row r="808" spans="1:11" ht="15.75" hidden="1" x14ac:dyDescent="0.25">
      <c r="A808" s="116"/>
      <c r="B808" s="116"/>
      <c r="C808" s="116"/>
      <c r="D808" s="117"/>
      <c r="E808" s="117"/>
      <c r="F808" s="118"/>
      <c r="G808" s="129"/>
      <c r="H808" s="129"/>
      <c r="I808" s="118"/>
      <c r="J808" s="119">
        <f t="shared" si="14"/>
        <v>0</v>
      </c>
      <c r="K808" s="121"/>
    </row>
    <row r="809" spans="1:11" ht="15.75" hidden="1" x14ac:dyDescent="0.25">
      <c r="A809" s="116"/>
      <c r="B809" s="116"/>
      <c r="C809" s="116"/>
      <c r="D809" s="117"/>
      <c r="E809" s="117"/>
      <c r="F809" s="118"/>
      <c r="G809" s="129"/>
      <c r="H809" s="129"/>
      <c r="I809" s="118"/>
      <c r="J809" s="119">
        <f t="shared" si="14"/>
        <v>0</v>
      </c>
      <c r="K809" s="121"/>
    </row>
    <row r="810" spans="1:11" ht="15.75" hidden="1" x14ac:dyDescent="0.25">
      <c r="A810" s="116"/>
      <c r="B810" s="116"/>
      <c r="C810" s="116"/>
      <c r="D810" s="117"/>
      <c r="E810" s="117"/>
      <c r="F810" s="118"/>
      <c r="G810" s="129"/>
      <c r="H810" s="129"/>
      <c r="I810" s="118"/>
      <c r="J810" s="119">
        <f t="shared" si="14"/>
        <v>0</v>
      </c>
      <c r="K810" s="121"/>
    </row>
    <row r="811" spans="1:11" ht="15.75" hidden="1" x14ac:dyDescent="0.25">
      <c r="A811" s="116"/>
      <c r="B811" s="116"/>
      <c r="C811" s="116"/>
      <c r="D811" s="117"/>
      <c r="E811" s="117"/>
      <c r="F811" s="118"/>
      <c r="G811" s="129"/>
      <c r="H811" s="129"/>
      <c r="I811" s="118"/>
      <c r="J811" s="119">
        <f t="shared" si="14"/>
        <v>0</v>
      </c>
      <c r="K811" s="121"/>
    </row>
    <row r="812" spans="1:11" ht="15.75" hidden="1" x14ac:dyDescent="0.25">
      <c r="A812" s="116"/>
      <c r="B812" s="116"/>
      <c r="C812" s="116"/>
      <c r="D812" s="117"/>
      <c r="E812" s="117"/>
      <c r="F812" s="118"/>
      <c r="G812" s="129"/>
      <c r="H812" s="129"/>
      <c r="I812" s="118"/>
      <c r="J812" s="119">
        <f t="shared" si="14"/>
        <v>0</v>
      </c>
      <c r="K812" s="121"/>
    </row>
    <row r="813" spans="1:11" ht="15.75" hidden="1" x14ac:dyDescent="0.25">
      <c r="A813" s="116"/>
      <c r="B813" s="116"/>
      <c r="C813" s="116"/>
      <c r="D813" s="117"/>
      <c r="E813" s="117"/>
      <c r="F813" s="118"/>
      <c r="G813" s="129"/>
      <c r="H813" s="129"/>
      <c r="I813" s="118"/>
      <c r="J813" s="119">
        <f t="shared" si="14"/>
        <v>0</v>
      </c>
      <c r="K813" s="121"/>
    </row>
    <row r="814" spans="1:11" ht="15.75" hidden="1" x14ac:dyDescent="0.25">
      <c r="A814" s="116"/>
      <c r="B814" s="116"/>
      <c r="C814" s="116"/>
      <c r="D814" s="117"/>
      <c r="E814" s="117"/>
      <c r="F814" s="118"/>
      <c r="G814" s="129"/>
      <c r="H814" s="129"/>
      <c r="I814" s="118"/>
      <c r="J814" s="119">
        <f t="shared" si="14"/>
        <v>0</v>
      </c>
      <c r="K814" s="121"/>
    </row>
    <row r="815" spans="1:11" ht="15.75" hidden="1" x14ac:dyDescent="0.25">
      <c r="A815" s="116"/>
      <c r="B815" s="116"/>
      <c r="C815" s="116"/>
      <c r="D815" s="117"/>
      <c r="E815" s="117"/>
      <c r="F815" s="118"/>
      <c r="G815" s="129"/>
      <c r="H815" s="129"/>
      <c r="I815" s="118"/>
      <c r="J815" s="119">
        <f t="shared" si="14"/>
        <v>0</v>
      </c>
      <c r="K815" s="121"/>
    </row>
    <row r="816" spans="1:11" ht="15.75" hidden="1" x14ac:dyDescent="0.25">
      <c r="A816" s="116"/>
      <c r="B816" s="116"/>
      <c r="C816" s="116"/>
      <c r="D816" s="117"/>
      <c r="E816" s="117"/>
      <c r="F816" s="118"/>
      <c r="G816" s="129"/>
      <c r="H816" s="129"/>
      <c r="I816" s="118"/>
      <c r="J816" s="119">
        <f t="shared" si="14"/>
        <v>0</v>
      </c>
      <c r="K816" s="121"/>
    </row>
    <row r="817" spans="1:11" ht="15.75" hidden="1" x14ac:dyDescent="0.25">
      <c r="A817" s="116"/>
      <c r="B817" s="116"/>
      <c r="C817" s="116"/>
      <c r="D817" s="117"/>
      <c r="E817" s="117"/>
      <c r="F817" s="118"/>
      <c r="G817" s="129"/>
      <c r="H817" s="129"/>
      <c r="I817" s="118"/>
      <c r="J817" s="119">
        <f t="shared" si="14"/>
        <v>0</v>
      </c>
      <c r="K817" s="121"/>
    </row>
    <row r="818" spans="1:11" ht="15.75" hidden="1" x14ac:dyDescent="0.25">
      <c r="A818" s="116"/>
      <c r="B818" s="116"/>
      <c r="C818" s="116"/>
      <c r="D818" s="117"/>
      <c r="E818" s="117"/>
      <c r="F818" s="118"/>
      <c r="G818" s="129"/>
      <c r="H818" s="129"/>
      <c r="I818" s="118"/>
      <c r="J818" s="119">
        <f t="shared" si="14"/>
        <v>0</v>
      </c>
      <c r="K818" s="121"/>
    </row>
    <row r="819" spans="1:11" ht="15.75" hidden="1" x14ac:dyDescent="0.25">
      <c r="A819" s="116"/>
      <c r="B819" s="116"/>
      <c r="C819" s="116"/>
      <c r="D819" s="117"/>
      <c r="E819" s="117"/>
      <c r="F819" s="118"/>
      <c r="G819" s="129"/>
      <c r="H819" s="129"/>
      <c r="I819" s="118"/>
      <c r="J819" s="119">
        <f t="shared" si="14"/>
        <v>0</v>
      </c>
      <c r="K819" s="121"/>
    </row>
    <row r="820" spans="1:11" ht="15.75" hidden="1" x14ac:dyDescent="0.25">
      <c r="A820" s="116"/>
      <c r="B820" s="116"/>
      <c r="C820" s="116"/>
      <c r="D820" s="117"/>
      <c r="E820" s="117"/>
      <c r="F820" s="118"/>
      <c r="G820" s="129"/>
      <c r="H820" s="129"/>
      <c r="I820" s="118"/>
      <c r="J820" s="119">
        <f t="shared" si="14"/>
        <v>0</v>
      </c>
      <c r="K820" s="121"/>
    </row>
    <row r="821" spans="1:11" ht="15.75" hidden="1" x14ac:dyDescent="0.25">
      <c r="A821" s="116"/>
      <c r="B821" s="116"/>
      <c r="C821" s="116"/>
      <c r="D821" s="117"/>
      <c r="E821" s="117"/>
      <c r="F821" s="118"/>
      <c r="G821" s="129"/>
      <c r="H821" s="129"/>
      <c r="I821" s="118"/>
      <c r="J821" s="119">
        <f t="shared" si="14"/>
        <v>0</v>
      </c>
      <c r="K821" s="121"/>
    </row>
    <row r="822" spans="1:11" ht="15.75" hidden="1" x14ac:dyDescent="0.25">
      <c r="A822" s="116"/>
      <c r="B822" s="116"/>
      <c r="C822" s="116"/>
      <c r="D822" s="117"/>
      <c r="E822" s="117"/>
      <c r="F822" s="118"/>
      <c r="G822" s="129"/>
      <c r="H822" s="129"/>
      <c r="I822" s="118"/>
      <c r="J822" s="119">
        <f t="shared" si="14"/>
        <v>0</v>
      </c>
      <c r="K822" s="121"/>
    </row>
    <row r="823" spans="1:11" ht="15.75" hidden="1" x14ac:dyDescent="0.25">
      <c r="A823" s="116"/>
      <c r="B823" s="116"/>
      <c r="C823" s="116"/>
      <c r="D823" s="117"/>
      <c r="E823" s="117"/>
      <c r="F823" s="118"/>
      <c r="G823" s="129"/>
      <c r="H823" s="129"/>
      <c r="I823" s="118"/>
      <c r="J823" s="119">
        <f t="shared" si="14"/>
        <v>0</v>
      </c>
      <c r="K823" s="121"/>
    </row>
    <row r="824" spans="1:11" ht="15.75" hidden="1" x14ac:dyDescent="0.25">
      <c r="A824" s="116"/>
      <c r="B824" s="116"/>
      <c r="C824" s="116"/>
      <c r="D824" s="117"/>
      <c r="E824" s="117"/>
      <c r="F824" s="118"/>
      <c r="G824" s="129"/>
      <c r="H824" s="129"/>
      <c r="I824" s="118"/>
      <c r="J824" s="119">
        <f t="shared" ref="J824:J887" si="15">(H824-G824)*24</f>
        <v>0</v>
      </c>
      <c r="K824" s="121"/>
    </row>
    <row r="825" spans="1:11" ht="15.75" hidden="1" x14ac:dyDescent="0.25">
      <c r="A825" s="116"/>
      <c r="B825" s="116"/>
      <c r="C825" s="116"/>
      <c r="D825" s="117"/>
      <c r="E825" s="117"/>
      <c r="F825" s="118"/>
      <c r="G825" s="129"/>
      <c r="H825" s="129"/>
      <c r="I825" s="118"/>
      <c r="J825" s="119">
        <f t="shared" si="15"/>
        <v>0</v>
      </c>
      <c r="K825" s="121"/>
    </row>
    <row r="826" spans="1:11" ht="15.75" hidden="1" x14ac:dyDescent="0.25">
      <c r="A826" s="116"/>
      <c r="B826" s="116"/>
      <c r="C826" s="116"/>
      <c r="D826" s="117"/>
      <c r="E826" s="117"/>
      <c r="F826" s="118"/>
      <c r="G826" s="129"/>
      <c r="H826" s="129"/>
      <c r="I826" s="118"/>
      <c r="J826" s="119">
        <f t="shared" si="15"/>
        <v>0</v>
      </c>
      <c r="K826" s="121"/>
    </row>
    <row r="827" spans="1:11" ht="15.75" hidden="1" x14ac:dyDescent="0.25">
      <c r="A827" s="116"/>
      <c r="B827" s="116"/>
      <c r="C827" s="116"/>
      <c r="D827" s="117"/>
      <c r="E827" s="117"/>
      <c r="F827" s="118"/>
      <c r="G827" s="129"/>
      <c r="H827" s="129"/>
      <c r="I827" s="118"/>
      <c r="J827" s="119">
        <f t="shared" si="15"/>
        <v>0</v>
      </c>
      <c r="K827" s="121"/>
    </row>
    <row r="828" spans="1:11" ht="15.75" hidden="1" x14ac:dyDescent="0.25">
      <c r="A828" s="116"/>
      <c r="B828" s="116"/>
      <c r="C828" s="116"/>
      <c r="D828" s="117"/>
      <c r="E828" s="117"/>
      <c r="F828" s="118"/>
      <c r="G828" s="129"/>
      <c r="H828" s="129"/>
      <c r="I828" s="118"/>
      <c r="J828" s="119">
        <f t="shared" si="15"/>
        <v>0</v>
      </c>
      <c r="K828" s="121"/>
    </row>
    <row r="829" spans="1:11" ht="15.75" hidden="1" x14ac:dyDescent="0.25">
      <c r="A829" s="116"/>
      <c r="B829" s="116"/>
      <c r="C829" s="116"/>
      <c r="D829" s="117"/>
      <c r="E829" s="117"/>
      <c r="F829" s="118"/>
      <c r="G829" s="129"/>
      <c r="H829" s="129"/>
      <c r="I829" s="118"/>
      <c r="J829" s="119">
        <f t="shared" si="15"/>
        <v>0</v>
      </c>
      <c r="K829" s="121"/>
    </row>
    <row r="830" spans="1:11" ht="15.75" hidden="1" x14ac:dyDescent="0.25">
      <c r="A830" s="116"/>
      <c r="B830" s="116"/>
      <c r="C830" s="116"/>
      <c r="D830" s="117"/>
      <c r="E830" s="117"/>
      <c r="F830" s="118"/>
      <c r="G830" s="129"/>
      <c r="H830" s="129"/>
      <c r="I830" s="118"/>
      <c r="J830" s="119">
        <f t="shared" si="15"/>
        <v>0</v>
      </c>
      <c r="K830" s="121"/>
    </row>
    <row r="831" spans="1:11" ht="15.75" hidden="1" x14ac:dyDescent="0.25">
      <c r="A831" s="116"/>
      <c r="B831" s="116"/>
      <c r="C831" s="116"/>
      <c r="D831" s="117"/>
      <c r="E831" s="117"/>
      <c r="F831" s="118"/>
      <c r="G831" s="129"/>
      <c r="H831" s="129"/>
      <c r="I831" s="118"/>
      <c r="J831" s="119">
        <f t="shared" si="15"/>
        <v>0</v>
      </c>
      <c r="K831" s="121"/>
    </row>
    <row r="832" spans="1:11" ht="15.75" hidden="1" x14ac:dyDescent="0.25">
      <c r="A832" s="116"/>
      <c r="B832" s="116"/>
      <c r="C832" s="116"/>
      <c r="D832" s="117"/>
      <c r="E832" s="117"/>
      <c r="F832" s="118"/>
      <c r="G832" s="129"/>
      <c r="H832" s="129"/>
      <c r="I832" s="118"/>
      <c r="J832" s="119">
        <f t="shared" si="15"/>
        <v>0</v>
      </c>
      <c r="K832" s="121"/>
    </row>
    <row r="833" spans="1:11" ht="15.75" hidden="1" x14ac:dyDescent="0.25">
      <c r="A833" s="116"/>
      <c r="B833" s="116"/>
      <c r="C833" s="116"/>
      <c r="D833" s="117"/>
      <c r="E833" s="117"/>
      <c r="F833" s="118"/>
      <c r="G833" s="129"/>
      <c r="H833" s="129"/>
      <c r="I833" s="118"/>
      <c r="J833" s="119">
        <f t="shared" si="15"/>
        <v>0</v>
      </c>
      <c r="K833" s="121"/>
    </row>
    <row r="834" spans="1:11" ht="15.75" hidden="1" x14ac:dyDescent="0.25">
      <c r="A834" s="116"/>
      <c r="B834" s="116"/>
      <c r="C834" s="116"/>
      <c r="D834" s="117"/>
      <c r="E834" s="117"/>
      <c r="F834" s="118"/>
      <c r="G834" s="129"/>
      <c r="H834" s="129"/>
      <c r="I834" s="118"/>
      <c r="J834" s="119">
        <f t="shared" si="15"/>
        <v>0</v>
      </c>
      <c r="K834" s="121"/>
    </row>
    <row r="835" spans="1:11" ht="15.75" hidden="1" x14ac:dyDescent="0.25">
      <c r="A835" s="116"/>
      <c r="B835" s="116"/>
      <c r="C835" s="116"/>
      <c r="D835" s="117"/>
      <c r="E835" s="117"/>
      <c r="F835" s="118"/>
      <c r="G835" s="129"/>
      <c r="H835" s="129"/>
      <c r="I835" s="118"/>
      <c r="J835" s="119">
        <f t="shared" si="15"/>
        <v>0</v>
      </c>
      <c r="K835" s="121"/>
    </row>
    <row r="836" spans="1:11" ht="15.75" hidden="1" x14ac:dyDescent="0.25">
      <c r="A836" s="116"/>
      <c r="B836" s="116"/>
      <c r="C836" s="116"/>
      <c r="D836" s="117"/>
      <c r="E836" s="117"/>
      <c r="F836" s="118"/>
      <c r="G836" s="129"/>
      <c r="H836" s="129"/>
      <c r="I836" s="118"/>
      <c r="J836" s="119">
        <f t="shared" si="15"/>
        <v>0</v>
      </c>
      <c r="K836" s="121"/>
    </row>
    <row r="837" spans="1:11" ht="15.75" hidden="1" x14ac:dyDescent="0.25">
      <c r="A837" s="116"/>
      <c r="B837" s="116"/>
      <c r="C837" s="116"/>
      <c r="D837" s="117"/>
      <c r="E837" s="117"/>
      <c r="F837" s="118"/>
      <c r="G837" s="129"/>
      <c r="H837" s="129"/>
      <c r="I837" s="118"/>
      <c r="J837" s="119">
        <f t="shared" si="15"/>
        <v>0</v>
      </c>
      <c r="K837" s="121"/>
    </row>
    <row r="838" spans="1:11" ht="15.75" hidden="1" x14ac:dyDescent="0.25">
      <c r="A838" s="116"/>
      <c r="B838" s="116"/>
      <c r="C838" s="116"/>
      <c r="D838" s="117"/>
      <c r="E838" s="117"/>
      <c r="F838" s="118"/>
      <c r="G838" s="129"/>
      <c r="H838" s="129"/>
      <c r="I838" s="118"/>
      <c r="J838" s="119">
        <f t="shared" si="15"/>
        <v>0</v>
      </c>
      <c r="K838" s="121"/>
    </row>
    <row r="839" spans="1:11" ht="15.75" hidden="1" x14ac:dyDescent="0.25">
      <c r="A839" s="116"/>
      <c r="B839" s="116"/>
      <c r="C839" s="116"/>
      <c r="D839" s="117"/>
      <c r="E839" s="117"/>
      <c r="F839" s="118"/>
      <c r="G839" s="129"/>
      <c r="H839" s="129"/>
      <c r="I839" s="118"/>
      <c r="J839" s="119">
        <f t="shared" si="15"/>
        <v>0</v>
      </c>
      <c r="K839" s="121"/>
    </row>
    <row r="840" spans="1:11" ht="15.75" hidden="1" x14ac:dyDescent="0.25">
      <c r="A840" s="116"/>
      <c r="B840" s="116"/>
      <c r="C840" s="116"/>
      <c r="D840" s="117"/>
      <c r="E840" s="117"/>
      <c r="F840" s="118"/>
      <c r="G840" s="129"/>
      <c r="H840" s="129"/>
      <c r="I840" s="118"/>
      <c r="J840" s="119">
        <f t="shared" si="15"/>
        <v>0</v>
      </c>
      <c r="K840" s="121"/>
    </row>
    <row r="841" spans="1:11" ht="15.75" hidden="1" x14ac:dyDescent="0.25">
      <c r="A841" s="116"/>
      <c r="B841" s="116"/>
      <c r="C841" s="116"/>
      <c r="D841" s="117"/>
      <c r="E841" s="117"/>
      <c r="F841" s="118"/>
      <c r="G841" s="129"/>
      <c r="H841" s="129"/>
      <c r="I841" s="118"/>
      <c r="J841" s="119">
        <f t="shared" si="15"/>
        <v>0</v>
      </c>
      <c r="K841" s="121"/>
    </row>
    <row r="842" spans="1:11" ht="15.75" hidden="1" x14ac:dyDescent="0.25">
      <c r="A842" s="116"/>
      <c r="B842" s="116"/>
      <c r="C842" s="116"/>
      <c r="D842" s="117"/>
      <c r="E842" s="117"/>
      <c r="F842" s="118"/>
      <c r="G842" s="129"/>
      <c r="H842" s="129"/>
      <c r="I842" s="118"/>
      <c r="J842" s="119">
        <f t="shared" si="15"/>
        <v>0</v>
      </c>
      <c r="K842" s="121"/>
    </row>
    <row r="843" spans="1:11" ht="15.75" hidden="1" x14ac:dyDescent="0.25">
      <c r="A843" s="116"/>
      <c r="B843" s="116"/>
      <c r="C843" s="116"/>
      <c r="D843" s="117"/>
      <c r="E843" s="117"/>
      <c r="F843" s="118"/>
      <c r="G843" s="129"/>
      <c r="H843" s="129"/>
      <c r="I843" s="118"/>
      <c r="J843" s="119">
        <f t="shared" si="15"/>
        <v>0</v>
      </c>
      <c r="K843" s="121"/>
    </row>
    <row r="844" spans="1:11" ht="15.75" hidden="1" x14ac:dyDescent="0.25">
      <c r="A844" s="116"/>
      <c r="B844" s="116"/>
      <c r="C844" s="116"/>
      <c r="D844" s="117"/>
      <c r="E844" s="117"/>
      <c r="F844" s="118"/>
      <c r="G844" s="129"/>
      <c r="H844" s="129"/>
      <c r="I844" s="118"/>
      <c r="J844" s="119">
        <f t="shared" si="15"/>
        <v>0</v>
      </c>
      <c r="K844" s="121"/>
    </row>
    <row r="845" spans="1:11" ht="15.75" hidden="1" x14ac:dyDescent="0.25">
      <c r="A845" s="116"/>
      <c r="B845" s="116"/>
      <c r="C845" s="116"/>
      <c r="D845" s="117"/>
      <c r="E845" s="117"/>
      <c r="F845" s="118"/>
      <c r="G845" s="129"/>
      <c r="H845" s="129"/>
      <c r="I845" s="118"/>
      <c r="J845" s="119">
        <f t="shared" si="15"/>
        <v>0</v>
      </c>
      <c r="K845" s="121"/>
    </row>
    <row r="846" spans="1:11" ht="15.75" hidden="1" x14ac:dyDescent="0.25">
      <c r="A846" s="116"/>
      <c r="B846" s="116"/>
      <c r="C846" s="116"/>
      <c r="D846" s="117"/>
      <c r="E846" s="117"/>
      <c r="F846" s="118"/>
      <c r="G846" s="129"/>
      <c r="H846" s="129"/>
      <c r="I846" s="118"/>
      <c r="J846" s="119">
        <f t="shared" si="15"/>
        <v>0</v>
      </c>
      <c r="K846" s="121"/>
    </row>
    <row r="847" spans="1:11" ht="15.75" hidden="1" x14ac:dyDescent="0.25">
      <c r="A847" s="116"/>
      <c r="B847" s="116"/>
      <c r="C847" s="116"/>
      <c r="D847" s="117"/>
      <c r="E847" s="117"/>
      <c r="F847" s="118"/>
      <c r="G847" s="129"/>
      <c r="H847" s="129"/>
      <c r="I847" s="118"/>
      <c r="J847" s="119">
        <f t="shared" si="15"/>
        <v>0</v>
      </c>
      <c r="K847" s="121"/>
    </row>
    <row r="848" spans="1:11" ht="15.75" hidden="1" x14ac:dyDescent="0.25">
      <c r="A848" s="116"/>
      <c r="B848" s="116"/>
      <c r="C848" s="116"/>
      <c r="D848" s="117"/>
      <c r="E848" s="117"/>
      <c r="F848" s="118"/>
      <c r="G848" s="129"/>
      <c r="H848" s="129"/>
      <c r="I848" s="118"/>
      <c r="J848" s="119">
        <f t="shared" si="15"/>
        <v>0</v>
      </c>
      <c r="K848" s="121"/>
    </row>
    <row r="849" spans="1:11" ht="15.75" hidden="1" x14ac:dyDescent="0.25">
      <c r="A849" s="116"/>
      <c r="B849" s="116"/>
      <c r="C849" s="116"/>
      <c r="D849" s="117"/>
      <c r="E849" s="117"/>
      <c r="F849" s="118"/>
      <c r="G849" s="129"/>
      <c r="H849" s="129"/>
      <c r="I849" s="118"/>
      <c r="J849" s="119">
        <f t="shared" si="15"/>
        <v>0</v>
      </c>
      <c r="K849" s="121"/>
    </row>
    <row r="850" spans="1:11" ht="15.75" hidden="1" x14ac:dyDescent="0.25">
      <c r="A850" s="116"/>
      <c r="B850" s="116"/>
      <c r="C850" s="116"/>
      <c r="D850" s="117"/>
      <c r="E850" s="117"/>
      <c r="F850" s="118"/>
      <c r="G850" s="129"/>
      <c r="H850" s="129"/>
      <c r="I850" s="118"/>
      <c r="J850" s="119">
        <f t="shared" si="15"/>
        <v>0</v>
      </c>
      <c r="K850" s="121"/>
    </row>
    <row r="851" spans="1:11" ht="15.75" hidden="1" x14ac:dyDescent="0.25">
      <c r="A851" s="116"/>
      <c r="B851" s="116"/>
      <c r="C851" s="116"/>
      <c r="D851" s="117"/>
      <c r="E851" s="117"/>
      <c r="F851" s="118"/>
      <c r="G851" s="129"/>
      <c r="H851" s="129"/>
      <c r="I851" s="118"/>
      <c r="J851" s="119">
        <f t="shared" si="15"/>
        <v>0</v>
      </c>
      <c r="K851" s="121"/>
    </row>
    <row r="852" spans="1:11" ht="15.75" hidden="1" x14ac:dyDescent="0.25">
      <c r="A852" s="116"/>
      <c r="B852" s="116"/>
      <c r="C852" s="116"/>
      <c r="D852" s="117"/>
      <c r="E852" s="117"/>
      <c r="F852" s="118"/>
      <c r="G852" s="129"/>
      <c r="H852" s="129"/>
      <c r="I852" s="118"/>
      <c r="J852" s="119">
        <f t="shared" si="15"/>
        <v>0</v>
      </c>
      <c r="K852" s="121"/>
    </row>
    <row r="853" spans="1:11" ht="15.75" hidden="1" x14ac:dyDescent="0.25">
      <c r="A853" s="116"/>
      <c r="B853" s="116"/>
      <c r="C853" s="116"/>
      <c r="D853" s="117"/>
      <c r="E853" s="117"/>
      <c r="F853" s="118"/>
      <c r="G853" s="129"/>
      <c r="H853" s="129"/>
      <c r="I853" s="118"/>
      <c r="J853" s="119">
        <f t="shared" si="15"/>
        <v>0</v>
      </c>
      <c r="K853" s="121"/>
    </row>
    <row r="854" spans="1:11" ht="15.75" hidden="1" x14ac:dyDescent="0.25">
      <c r="A854" s="116"/>
      <c r="B854" s="116"/>
      <c r="C854" s="116"/>
      <c r="D854" s="117"/>
      <c r="E854" s="117"/>
      <c r="F854" s="118"/>
      <c r="G854" s="129"/>
      <c r="H854" s="129"/>
      <c r="I854" s="118"/>
      <c r="J854" s="119">
        <f t="shared" si="15"/>
        <v>0</v>
      </c>
      <c r="K854" s="121"/>
    </row>
    <row r="855" spans="1:11" ht="15.75" hidden="1" x14ac:dyDescent="0.25">
      <c r="A855" s="116"/>
      <c r="B855" s="116"/>
      <c r="C855" s="116"/>
      <c r="D855" s="117"/>
      <c r="E855" s="117"/>
      <c r="F855" s="118"/>
      <c r="G855" s="129"/>
      <c r="H855" s="129"/>
      <c r="I855" s="118"/>
      <c r="J855" s="119">
        <f t="shared" si="15"/>
        <v>0</v>
      </c>
      <c r="K855" s="121"/>
    </row>
    <row r="856" spans="1:11" ht="15.75" hidden="1" x14ac:dyDescent="0.25">
      <c r="A856" s="116"/>
      <c r="B856" s="116"/>
      <c r="C856" s="116"/>
      <c r="D856" s="117"/>
      <c r="E856" s="117"/>
      <c r="F856" s="118"/>
      <c r="G856" s="129"/>
      <c r="H856" s="129"/>
      <c r="I856" s="118"/>
      <c r="J856" s="119">
        <f t="shared" si="15"/>
        <v>0</v>
      </c>
      <c r="K856" s="121"/>
    </row>
    <row r="857" spans="1:11" ht="15.75" hidden="1" x14ac:dyDescent="0.25">
      <c r="A857" s="116"/>
      <c r="B857" s="116"/>
      <c r="C857" s="116"/>
      <c r="D857" s="117"/>
      <c r="E857" s="117"/>
      <c r="F857" s="118"/>
      <c r="G857" s="129"/>
      <c r="H857" s="129"/>
      <c r="I857" s="118"/>
      <c r="J857" s="119">
        <f t="shared" si="15"/>
        <v>0</v>
      </c>
      <c r="K857" s="121"/>
    </row>
    <row r="858" spans="1:11" ht="15.75" hidden="1" x14ac:dyDescent="0.25">
      <c r="A858" s="116"/>
      <c r="B858" s="116"/>
      <c r="C858" s="116"/>
      <c r="D858" s="117"/>
      <c r="E858" s="117"/>
      <c r="F858" s="118"/>
      <c r="G858" s="129"/>
      <c r="H858" s="129"/>
      <c r="I858" s="118"/>
      <c r="J858" s="119">
        <f t="shared" si="15"/>
        <v>0</v>
      </c>
      <c r="K858" s="121"/>
    </row>
    <row r="859" spans="1:11" ht="15.75" hidden="1" x14ac:dyDescent="0.25">
      <c r="A859" s="116"/>
      <c r="B859" s="116"/>
      <c r="C859" s="116"/>
      <c r="D859" s="117"/>
      <c r="E859" s="117"/>
      <c r="F859" s="118"/>
      <c r="G859" s="129"/>
      <c r="H859" s="129"/>
      <c r="I859" s="118"/>
      <c r="J859" s="119">
        <f t="shared" si="15"/>
        <v>0</v>
      </c>
      <c r="K859" s="121"/>
    </row>
    <row r="860" spans="1:11" ht="15.75" hidden="1" x14ac:dyDescent="0.25">
      <c r="A860" s="116"/>
      <c r="B860" s="116"/>
      <c r="C860" s="116"/>
      <c r="D860" s="117"/>
      <c r="E860" s="117"/>
      <c r="F860" s="118"/>
      <c r="G860" s="129"/>
      <c r="H860" s="129"/>
      <c r="I860" s="118"/>
      <c r="J860" s="119">
        <f t="shared" si="15"/>
        <v>0</v>
      </c>
      <c r="K860" s="121"/>
    </row>
    <row r="861" spans="1:11" ht="15.75" hidden="1" x14ac:dyDescent="0.25">
      <c r="A861" s="116"/>
      <c r="B861" s="116"/>
      <c r="C861" s="116"/>
      <c r="D861" s="117"/>
      <c r="E861" s="117"/>
      <c r="F861" s="118"/>
      <c r="G861" s="129"/>
      <c r="H861" s="129"/>
      <c r="I861" s="118"/>
      <c r="J861" s="119">
        <f t="shared" si="15"/>
        <v>0</v>
      </c>
      <c r="K861" s="121"/>
    </row>
    <row r="862" spans="1:11" ht="15.75" hidden="1" x14ac:dyDescent="0.25">
      <c r="A862" s="116"/>
      <c r="B862" s="116"/>
      <c r="C862" s="116"/>
      <c r="D862" s="117"/>
      <c r="E862" s="117"/>
      <c r="F862" s="118"/>
      <c r="G862" s="129"/>
      <c r="H862" s="129"/>
      <c r="I862" s="118"/>
      <c r="J862" s="119">
        <f t="shared" si="15"/>
        <v>0</v>
      </c>
      <c r="K862" s="121"/>
    </row>
    <row r="863" spans="1:11" ht="15.75" hidden="1" x14ac:dyDescent="0.25">
      <c r="A863" s="116"/>
      <c r="B863" s="116"/>
      <c r="C863" s="116"/>
      <c r="D863" s="117"/>
      <c r="E863" s="117"/>
      <c r="F863" s="118"/>
      <c r="G863" s="129"/>
      <c r="H863" s="129"/>
      <c r="I863" s="118"/>
      <c r="J863" s="119">
        <f t="shared" si="15"/>
        <v>0</v>
      </c>
      <c r="K863" s="121"/>
    </row>
    <row r="864" spans="1:11" ht="15.75" hidden="1" x14ac:dyDescent="0.25">
      <c r="A864" s="116"/>
      <c r="B864" s="116"/>
      <c r="C864" s="116"/>
      <c r="D864" s="117"/>
      <c r="E864" s="117"/>
      <c r="F864" s="118"/>
      <c r="G864" s="129"/>
      <c r="H864" s="129"/>
      <c r="I864" s="118"/>
      <c r="J864" s="119">
        <f t="shared" si="15"/>
        <v>0</v>
      </c>
      <c r="K864" s="121"/>
    </row>
    <row r="865" spans="1:11" ht="15.75" hidden="1" x14ac:dyDescent="0.25">
      <c r="A865" s="116"/>
      <c r="B865" s="116"/>
      <c r="C865" s="116"/>
      <c r="D865" s="117"/>
      <c r="E865" s="117"/>
      <c r="F865" s="118"/>
      <c r="G865" s="129"/>
      <c r="H865" s="129"/>
      <c r="I865" s="118"/>
      <c r="J865" s="119">
        <f t="shared" si="15"/>
        <v>0</v>
      </c>
      <c r="K865" s="121"/>
    </row>
    <row r="866" spans="1:11" ht="15.75" hidden="1" x14ac:dyDescent="0.25">
      <c r="A866" s="116"/>
      <c r="B866" s="116"/>
      <c r="C866" s="116"/>
      <c r="D866" s="117"/>
      <c r="E866" s="117"/>
      <c r="F866" s="118"/>
      <c r="G866" s="129"/>
      <c r="H866" s="129"/>
      <c r="I866" s="118"/>
      <c r="J866" s="119">
        <f t="shared" si="15"/>
        <v>0</v>
      </c>
      <c r="K866" s="121"/>
    </row>
    <row r="867" spans="1:11" ht="15.75" hidden="1" x14ac:dyDescent="0.25">
      <c r="A867" s="116"/>
      <c r="B867" s="116"/>
      <c r="C867" s="116"/>
      <c r="D867" s="117"/>
      <c r="E867" s="117"/>
      <c r="F867" s="118"/>
      <c r="G867" s="129"/>
      <c r="H867" s="129"/>
      <c r="I867" s="118"/>
      <c r="J867" s="119">
        <f t="shared" si="15"/>
        <v>0</v>
      </c>
      <c r="K867" s="121"/>
    </row>
    <row r="868" spans="1:11" ht="15.75" hidden="1" x14ac:dyDescent="0.25">
      <c r="A868" s="116"/>
      <c r="B868" s="116"/>
      <c r="C868" s="116"/>
      <c r="D868" s="117"/>
      <c r="E868" s="117"/>
      <c r="F868" s="118"/>
      <c r="G868" s="129"/>
      <c r="H868" s="129"/>
      <c r="I868" s="118"/>
      <c r="J868" s="119">
        <f t="shared" si="15"/>
        <v>0</v>
      </c>
      <c r="K868" s="121"/>
    </row>
    <row r="869" spans="1:11" ht="15.75" hidden="1" x14ac:dyDescent="0.25">
      <c r="A869" s="116"/>
      <c r="B869" s="116"/>
      <c r="C869" s="116"/>
      <c r="D869" s="117"/>
      <c r="E869" s="117"/>
      <c r="F869" s="118"/>
      <c r="G869" s="129"/>
      <c r="H869" s="129"/>
      <c r="I869" s="118"/>
      <c r="J869" s="119">
        <f t="shared" si="15"/>
        <v>0</v>
      </c>
      <c r="K869" s="121"/>
    </row>
    <row r="870" spans="1:11" ht="15.75" hidden="1" x14ac:dyDescent="0.25">
      <c r="A870" s="116"/>
      <c r="B870" s="116"/>
      <c r="C870" s="116"/>
      <c r="D870" s="117"/>
      <c r="E870" s="117"/>
      <c r="F870" s="118"/>
      <c r="G870" s="129"/>
      <c r="H870" s="129"/>
      <c r="I870" s="118"/>
      <c r="J870" s="119">
        <f t="shared" si="15"/>
        <v>0</v>
      </c>
      <c r="K870" s="121"/>
    </row>
    <row r="871" spans="1:11" ht="15.75" hidden="1" x14ac:dyDescent="0.25">
      <c r="A871" s="116"/>
      <c r="B871" s="116"/>
      <c r="C871" s="116"/>
      <c r="D871" s="117"/>
      <c r="E871" s="117"/>
      <c r="F871" s="118"/>
      <c r="G871" s="129"/>
      <c r="H871" s="129"/>
      <c r="I871" s="118"/>
      <c r="J871" s="119">
        <f t="shared" si="15"/>
        <v>0</v>
      </c>
      <c r="K871" s="121"/>
    </row>
    <row r="872" spans="1:11" ht="15.75" hidden="1" x14ac:dyDescent="0.25">
      <c r="A872" s="116"/>
      <c r="B872" s="116"/>
      <c r="C872" s="116"/>
      <c r="D872" s="117"/>
      <c r="E872" s="117"/>
      <c r="F872" s="118"/>
      <c r="G872" s="129"/>
      <c r="H872" s="129"/>
      <c r="I872" s="118"/>
      <c r="J872" s="119">
        <f t="shared" si="15"/>
        <v>0</v>
      </c>
      <c r="K872" s="121"/>
    </row>
    <row r="873" spans="1:11" ht="15.75" hidden="1" x14ac:dyDescent="0.25">
      <c r="A873" s="116"/>
      <c r="B873" s="116"/>
      <c r="C873" s="116"/>
      <c r="D873" s="117"/>
      <c r="E873" s="117"/>
      <c r="F873" s="118"/>
      <c r="G873" s="129"/>
      <c r="H873" s="129"/>
      <c r="I873" s="118"/>
      <c r="J873" s="119">
        <f t="shared" si="15"/>
        <v>0</v>
      </c>
      <c r="K873" s="121"/>
    </row>
    <row r="874" spans="1:11" ht="15.75" hidden="1" x14ac:dyDescent="0.25">
      <c r="A874" s="116"/>
      <c r="B874" s="116"/>
      <c r="C874" s="116"/>
      <c r="D874" s="117"/>
      <c r="E874" s="117"/>
      <c r="F874" s="118"/>
      <c r="G874" s="129"/>
      <c r="H874" s="129"/>
      <c r="I874" s="118"/>
      <c r="J874" s="119">
        <f t="shared" si="15"/>
        <v>0</v>
      </c>
      <c r="K874" s="121"/>
    </row>
    <row r="875" spans="1:11" ht="15.75" hidden="1" x14ac:dyDescent="0.25">
      <c r="A875" s="116"/>
      <c r="B875" s="116"/>
      <c r="C875" s="116"/>
      <c r="D875" s="117"/>
      <c r="E875" s="117"/>
      <c r="F875" s="118"/>
      <c r="G875" s="129"/>
      <c r="H875" s="129"/>
      <c r="I875" s="118"/>
      <c r="J875" s="119">
        <f t="shared" si="15"/>
        <v>0</v>
      </c>
      <c r="K875" s="121"/>
    </row>
    <row r="876" spans="1:11" ht="15.75" hidden="1" x14ac:dyDescent="0.25">
      <c r="A876" s="116"/>
      <c r="B876" s="116"/>
      <c r="C876" s="116"/>
      <c r="D876" s="117"/>
      <c r="E876" s="117"/>
      <c r="F876" s="118"/>
      <c r="G876" s="129"/>
      <c r="H876" s="129"/>
      <c r="I876" s="118"/>
      <c r="J876" s="119">
        <f t="shared" si="15"/>
        <v>0</v>
      </c>
      <c r="K876" s="121"/>
    </row>
    <row r="877" spans="1:11" ht="15.75" hidden="1" x14ac:dyDescent="0.25">
      <c r="A877" s="116"/>
      <c r="B877" s="116"/>
      <c r="C877" s="116"/>
      <c r="D877" s="117"/>
      <c r="E877" s="117"/>
      <c r="F877" s="118"/>
      <c r="G877" s="129"/>
      <c r="H877" s="129"/>
      <c r="I877" s="118"/>
      <c r="J877" s="119">
        <f t="shared" si="15"/>
        <v>0</v>
      </c>
      <c r="K877" s="121"/>
    </row>
    <row r="878" spans="1:11" ht="15.75" hidden="1" x14ac:dyDescent="0.25">
      <c r="A878" s="116"/>
      <c r="B878" s="116"/>
      <c r="C878" s="116"/>
      <c r="D878" s="117"/>
      <c r="E878" s="117"/>
      <c r="F878" s="118"/>
      <c r="G878" s="129"/>
      <c r="H878" s="129"/>
      <c r="I878" s="118"/>
      <c r="J878" s="119">
        <f t="shared" si="15"/>
        <v>0</v>
      </c>
      <c r="K878" s="121"/>
    </row>
    <row r="879" spans="1:11" ht="15.75" hidden="1" x14ac:dyDescent="0.25">
      <c r="A879" s="116"/>
      <c r="B879" s="116"/>
      <c r="C879" s="116"/>
      <c r="D879" s="117"/>
      <c r="E879" s="117"/>
      <c r="F879" s="118"/>
      <c r="G879" s="129"/>
      <c r="H879" s="129"/>
      <c r="I879" s="118"/>
      <c r="J879" s="119">
        <f t="shared" si="15"/>
        <v>0</v>
      </c>
      <c r="K879" s="121"/>
    </row>
    <row r="880" spans="1:11" ht="15.75" hidden="1" x14ac:dyDescent="0.25">
      <c r="A880" s="116"/>
      <c r="B880" s="116"/>
      <c r="C880" s="116"/>
      <c r="D880" s="117"/>
      <c r="E880" s="117"/>
      <c r="F880" s="118"/>
      <c r="G880" s="129"/>
      <c r="H880" s="129"/>
      <c r="I880" s="118"/>
      <c r="J880" s="119">
        <f t="shared" si="15"/>
        <v>0</v>
      </c>
      <c r="K880" s="121"/>
    </row>
    <row r="881" spans="1:11" ht="15.75" hidden="1" x14ac:dyDescent="0.25">
      <c r="A881" s="116"/>
      <c r="B881" s="116"/>
      <c r="C881" s="116"/>
      <c r="D881" s="117"/>
      <c r="E881" s="117"/>
      <c r="F881" s="118"/>
      <c r="G881" s="129"/>
      <c r="H881" s="129"/>
      <c r="I881" s="118"/>
      <c r="J881" s="119">
        <f t="shared" si="15"/>
        <v>0</v>
      </c>
      <c r="K881" s="121"/>
    </row>
    <row r="882" spans="1:11" ht="15.75" hidden="1" x14ac:dyDescent="0.25">
      <c r="A882" s="116"/>
      <c r="B882" s="116"/>
      <c r="C882" s="116"/>
      <c r="D882" s="117"/>
      <c r="E882" s="117"/>
      <c r="F882" s="118"/>
      <c r="G882" s="129"/>
      <c r="H882" s="129"/>
      <c r="I882" s="118"/>
      <c r="J882" s="119">
        <f t="shared" si="15"/>
        <v>0</v>
      </c>
      <c r="K882" s="121"/>
    </row>
    <row r="883" spans="1:11" ht="15.75" hidden="1" x14ac:dyDescent="0.25">
      <c r="A883" s="116"/>
      <c r="B883" s="116"/>
      <c r="C883" s="116"/>
      <c r="D883" s="117"/>
      <c r="E883" s="117"/>
      <c r="F883" s="118"/>
      <c r="G883" s="129"/>
      <c r="H883" s="129"/>
      <c r="I883" s="118"/>
      <c r="J883" s="119">
        <f t="shared" si="15"/>
        <v>0</v>
      </c>
      <c r="K883" s="121"/>
    </row>
    <row r="884" spans="1:11" ht="15.75" hidden="1" x14ac:dyDescent="0.25">
      <c r="A884" s="116"/>
      <c r="B884" s="116"/>
      <c r="C884" s="116"/>
      <c r="D884" s="117"/>
      <c r="E884" s="117"/>
      <c r="F884" s="118"/>
      <c r="G884" s="129"/>
      <c r="H884" s="129"/>
      <c r="I884" s="118"/>
      <c r="J884" s="119">
        <f t="shared" si="15"/>
        <v>0</v>
      </c>
      <c r="K884" s="121"/>
    </row>
    <row r="885" spans="1:11" ht="15.75" hidden="1" x14ac:dyDescent="0.25">
      <c r="A885" s="116"/>
      <c r="B885" s="116"/>
      <c r="C885" s="116"/>
      <c r="D885" s="117"/>
      <c r="E885" s="117"/>
      <c r="F885" s="118"/>
      <c r="G885" s="129"/>
      <c r="H885" s="129"/>
      <c r="I885" s="118"/>
      <c r="J885" s="119">
        <f t="shared" si="15"/>
        <v>0</v>
      </c>
      <c r="K885" s="121"/>
    </row>
    <row r="886" spans="1:11" ht="15.75" hidden="1" x14ac:dyDescent="0.25">
      <c r="A886" s="116"/>
      <c r="B886" s="116"/>
      <c r="C886" s="116"/>
      <c r="D886" s="117"/>
      <c r="E886" s="117"/>
      <c r="F886" s="118"/>
      <c r="G886" s="129"/>
      <c r="H886" s="129"/>
      <c r="I886" s="118"/>
      <c r="J886" s="119">
        <f t="shared" si="15"/>
        <v>0</v>
      </c>
      <c r="K886" s="121"/>
    </row>
    <row r="887" spans="1:11" ht="15.75" hidden="1" x14ac:dyDescent="0.25">
      <c r="A887" s="116"/>
      <c r="B887" s="116"/>
      <c r="C887" s="116"/>
      <c r="D887" s="117"/>
      <c r="E887" s="117"/>
      <c r="F887" s="118"/>
      <c r="G887" s="129"/>
      <c r="H887" s="129"/>
      <c r="I887" s="118"/>
      <c r="J887" s="119">
        <f t="shared" si="15"/>
        <v>0</v>
      </c>
      <c r="K887" s="121"/>
    </row>
    <row r="888" spans="1:11" ht="15.75" hidden="1" x14ac:dyDescent="0.25">
      <c r="A888" s="116"/>
      <c r="B888" s="116"/>
      <c r="C888" s="116"/>
      <c r="D888" s="117"/>
      <c r="E888" s="117"/>
      <c r="F888" s="118"/>
      <c r="G888" s="129"/>
      <c r="H888" s="129"/>
      <c r="I888" s="118"/>
      <c r="J888" s="119">
        <f t="shared" ref="J888:J951" si="16">(H888-G888)*24</f>
        <v>0</v>
      </c>
      <c r="K888" s="121"/>
    </row>
    <row r="889" spans="1:11" ht="15.75" hidden="1" x14ac:dyDescent="0.25">
      <c r="A889" s="116"/>
      <c r="B889" s="116"/>
      <c r="C889" s="116"/>
      <c r="D889" s="117"/>
      <c r="E889" s="117"/>
      <c r="F889" s="118"/>
      <c r="G889" s="129"/>
      <c r="H889" s="129"/>
      <c r="I889" s="118"/>
      <c r="J889" s="119">
        <f t="shared" si="16"/>
        <v>0</v>
      </c>
      <c r="K889" s="121"/>
    </row>
    <row r="890" spans="1:11" ht="15.75" hidden="1" x14ac:dyDescent="0.25">
      <c r="A890" s="116"/>
      <c r="B890" s="116"/>
      <c r="C890" s="116"/>
      <c r="D890" s="117"/>
      <c r="E890" s="117"/>
      <c r="F890" s="118"/>
      <c r="G890" s="129"/>
      <c r="H890" s="129"/>
      <c r="I890" s="118"/>
      <c r="J890" s="119">
        <f t="shared" si="16"/>
        <v>0</v>
      </c>
      <c r="K890" s="121"/>
    </row>
    <row r="891" spans="1:11" ht="15.75" hidden="1" x14ac:dyDescent="0.25">
      <c r="A891" s="116"/>
      <c r="B891" s="116"/>
      <c r="C891" s="116"/>
      <c r="D891" s="117"/>
      <c r="E891" s="117"/>
      <c r="F891" s="118"/>
      <c r="G891" s="129"/>
      <c r="H891" s="129"/>
      <c r="I891" s="118"/>
      <c r="J891" s="119">
        <f t="shared" si="16"/>
        <v>0</v>
      </c>
      <c r="K891" s="121"/>
    </row>
    <row r="892" spans="1:11" ht="15.75" hidden="1" x14ac:dyDescent="0.25">
      <c r="A892" s="116"/>
      <c r="B892" s="116"/>
      <c r="C892" s="116"/>
      <c r="D892" s="117"/>
      <c r="E892" s="117"/>
      <c r="F892" s="118"/>
      <c r="G892" s="129"/>
      <c r="H892" s="129"/>
      <c r="I892" s="118"/>
      <c r="J892" s="119">
        <f t="shared" si="16"/>
        <v>0</v>
      </c>
      <c r="K892" s="121"/>
    </row>
    <row r="893" spans="1:11" ht="15.75" hidden="1" x14ac:dyDescent="0.25">
      <c r="A893" s="116"/>
      <c r="B893" s="116"/>
      <c r="C893" s="116"/>
      <c r="D893" s="117"/>
      <c r="E893" s="117"/>
      <c r="F893" s="118"/>
      <c r="G893" s="129"/>
      <c r="H893" s="129"/>
      <c r="I893" s="118"/>
      <c r="J893" s="119">
        <f t="shared" si="16"/>
        <v>0</v>
      </c>
      <c r="K893" s="121"/>
    </row>
    <row r="894" spans="1:11" ht="15.75" hidden="1" x14ac:dyDescent="0.25">
      <c r="A894" s="116"/>
      <c r="B894" s="116"/>
      <c r="C894" s="116"/>
      <c r="D894" s="117"/>
      <c r="E894" s="117"/>
      <c r="F894" s="118"/>
      <c r="G894" s="129"/>
      <c r="H894" s="129"/>
      <c r="I894" s="118"/>
      <c r="J894" s="119">
        <f t="shared" si="16"/>
        <v>0</v>
      </c>
      <c r="K894" s="121"/>
    </row>
    <row r="895" spans="1:11" ht="15.75" hidden="1" x14ac:dyDescent="0.25">
      <c r="A895" s="116"/>
      <c r="B895" s="116"/>
      <c r="C895" s="116"/>
      <c r="D895" s="117"/>
      <c r="E895" s="117"/>
      <c r="F895" s="118"/>
      <c r="G895" s="129"/>
      <c r="H895" s="129"/>
      <c r="I895" s="118"/>
      <c r="J895" s="119">
        <f t="shared" si="16"/>
        <v>0</v>
      </c>
      <c r="K895" s="121"/>
    </row>
    <row r="896" spans="1:11" ht="15.75" hidden="1" x14ac:dyDescent="0.25">
      <c r="A896" s="116"/>
      <c r="B896" s="116"/>
      <c r="C896" s="116"/>
      <c r="D896" s="117"/>
      <c r="E896" s="117"/>
      <c r="F896" s="118"/>
      <c r="G896" s="129"/>
      <c r="H896" s="129"/>
      <c r="I896" s="118"/>
      <c r="J896" s="119">
        <f t="shared" si="16"/>
        <v>0</v>
      </c>
      <c r="K896" s="121"/>
    </row>
    <row r="897" spans="1:11" ht="15.75" hidden="1" x14ac:dyDescent="0.25">
      <c r="A897" s="116"/>
      <c r="B897" s="116"/>
      <c r="C897" s="116"/>
      <c r="D897" s="117"/>
      <c r="E897" s="117"/>
      <c r="F897" s="118"/>
      <c r="G897" s="129"/>
      <c r="H897" s="129"/>
      <c r="I897" s="118"/>
      <c r="J897" s="119">
        <f t="shared" si="16"/>
        <v>0</v>
      </c>
      <c r="K897" s="121"/>
    </row>
    <row r="898" spans="1:11" ht="15.75" hidden="1" x14ac:dyDescent="0.25">
      <c r="A898" s="116"/>
      <c r="B898" s="116"/>
      <c r="C898" s="116"/>
      <c r="D898" s="117"/>
      <c r="E898" s="117"/>
      <c r="F898" s="118"/>
      <c r="G898" s="129"/>
      <c r="H898" s="129"/>
      <c r="I898" s="118"/>
      <c r="J898" s="119">
        <f t="shared" si="16"/>
        <v>0</v>
      </c>
      <c r="K898" s="121"/>
    </row>
    <row r="899" spans="1:11" ht="15.75" hidden="1" x14ac:dyDescent="0.25">
      <c r="A899" s="116"/>
      <c r="B899" s="116"/>
      <c r="C899" s="116"/>
      <c r="D899" s="117"/>
      <c r="E899" s="117"/>
      <c r="F899" s="118"/>
      <c r="G899" s="129"/>
      <c r="H899" s="129"/>
      <c r="I899" s="118"/>
      <c r="J899" s="119">
        <f t="shared" si="16"/>
        <v>0</v>
      </c>
      <c r="K899" s="121"/>
    </row>
    <row r="900" spans="1:11" ht="15.75" hidden="1" x14ac:dyDescent="0.25">
      <c r="A900" s="116"/>
      <c r="B900" s="116"/>
      <c r="C900" s="116"/>
      <c r="D900" s="117"/>
      <c r="E900" s="117"/>
      <c r="F900" s="118"/>
      <c r="G900" s="129"/>
      <c r="H900" s="129"/>
      <c r="I900" s="118"/>
      <c r="J900" s="119">
        <f t="shared" si="16"/>
        <v>0</v>
      </c>
      <c r="K900" s="121"/>
    </row>
    <row r="901" spans="1:11" ht="15.75" hidden="1" x14ac:dyDescent="0.25">
      <c r="A901" s="116"/>
      <c r="B901" s="116"/>
      <c r="C901" s="116"/>
      <c r="D901" s="117"/>
      <c r="E901" s="117"/>
      <c r="F901" s="118"/>
      <c r="G901" s="129"/>
      <c r="H901" s="129"/>
      <c r="I901" s="118"/>
      <c r="J901" s="119">
        <f t="shared" si="16"/>
        <v>0</v>
      </c>
      <c r="K901" s="121"/>
    </row>
    <row r="902" spans="1:11" ht="15.75" hidden="1" x14ac:dyDescent="0.25">
      <c r="A902" s="116"/>
      <c r="B902" s="116"/>
      <c r="C902" s="116"/>
      <c r="D902" s="117"/>
      <c r="E902" s="117"/>
      <c r="F902" s="118"/>
      <c r="G902" s="129"/>
      <c r="H902" s="129"/>
      <c r="I902" s="118"/>
      <c r="J902" s="119">
        <f t="shared" si="16"/>
        <v>0</v>
      </c>
      <c r="K902" s="121"/>
    </row>
    <row r="903" spans="1:11" ht="15.75" hidden="1" x14ac:dyDescent="0.25">
      <c r="A903" s="116"/>
      <c r="B903" s="116"/>
      <c r="C903" s="116"/>
      <c r="D903" s="117"/>
      <c r="E903" s="117"/>
      <c r="F903" s="118"/>
      <c r="G903" s="129"/>
      <c r="H903" s="129"/>
      <c r="I903" s="118"/>
      <c r="J903" s="119">
        <f t="shared" si="16"/>
        <v>0</v>
      </c>
      <c r="K903" s="121"/>
    </row>
    <row r="904" spans="1:11" ht="15.75" hidden="1" x14ac:dyDescent="0.25">
      <c r="A904" s="116"/>
      <c r="B904" s="116"/>
      <c r="C904" s="116"/>
      <c r="D904" s="117"/>
      <c r="E904" s="117"/>
      <c r="F904" s="118"/>
      <c r="G904" s="129"/>
      <c r="H904" s="129"/>
      <c r="I904" s="118"/>
      <c r="J904" s="119">
        <f t="shared" si="16"/>
        <v>0</v>
      </c>
      <c r="K904" s="121"/>
    </row>
    <row r="905" spans="1:11" ht="15.75" hidden="1" x14ac:dyDescent="0.25">
      <c r="A905" s="116"/>
      <c r="B905" s="116"/>
      <c r="C905" s="116"/>
      <c r="D905" s="117"/>
      <c r="E905" s="117"/>
      <c r="F905" s="118"/>
      <c r="G905" s="129"/>
      <c r="H905" s="129"/>
      <c r="I905" s="118"/>
      <c r="J905" s="119">
        <f t="shared" si="16"/>
        <v>0</v>
      </c>
      <c r="K905" s="121"/>
    </row>
    <row r="906" spans="1:11" ht="15.75" hidden="1" x14ac:dyDescent="0.25">
      <c r="A906" s="116"/>
      <c r="B906" s="116"/>
      <c r="C906" s="116"/>
      <c r="D906" s="117"/>
      <c r="E906" s="117"/>
      <c r="F906" s="118"/>
      <c r="G906" s="129"/>
      <c r="H906" s="129"/>
      <c r="I906" s="118"/>
      <c r="J906" s="119">
        <f t="shared" si="16"/>
        <v>0</v>
      </c>
      <c r="K906" s="121"/>
    </row>
    <row r="907" spans="1:11" ht="15.75" hidden="1" x14ac:dyDescent="0.25">
      <c r="A907" s="116"/>
      <c r="B907" s="116"/>
      <c r="C907" s="116"/>
      <c r="D907" s="117"/>
      <c r="E907" s="117"/>
      <c r="F907" s="118"/>
      <c r="G907" s="129"/>
      <c r="H907" s="129"/>
      <c r="I907" s="118"/>
      <c r="J907" s="119">
        <f t="shared" si="16"/>
        <v>0</v>
      </c>
      <c r="K907" s="121"/>
    </row>
    <row r="908" spans="1:11" ht="15.75" hidden="1" x14ac:dyDescent="0.25">
      <c r="A908" s="116"/>
      <c r="B908" s="116"/>
      <c r="C908" s="116"/>
      <c r="D908" s="117"/>
      <c r="E908" s="117"/>
      <c r="F908" s="118"/>
      <c r="G908" s="129"/>
      <c r="H908" s="129"/>
      <c r="I908" s="118"/>
      <c r="J908" s="119">
        <f t="shared" si="16"/>
        <v>0</v>
      </c>
      <c r="K908" s="121"/>
    </row>
    <row r="909" spans="1:11" ht="15.75" hidden="1" x14ac:dyDescent="0.25">
      <c r="A909" s="116"/>
      <c r="B909" s="116"/>
      <c r="C909" s="116"/>
      <c r="D909" s="117"/>
      <c r="E909" s="117"/>
      <c r="F909" s="118"/>
      <c r="G909" s="129"/>
      <c r="H909" s="129"/>
      <c r="I909" s="118"/>
      <c r="J909" s="119">
        <f t="shared" si="16"/>
        <v>0</v>
      </c>
      <c r="K909" s="121"/>
    </row>
    <row r="910" spans="1:11" ht="15.75" hidden="1" x14ac:dyDescent="0.25">
      <c r="A910" s="116"/>
      <c r="B910" s="116"/>
      <c r="C910" s="116"/>
      <c r="D910" s="117"/>
      <c r="E910" s="117"/>
      <c r="F910" s="118"/>
      <c r="G910" s="129"/>
      <c r="H910" s="129"/>
      <c r="I910" s="118"/>
      <c r="J910" s="119">
        <f t="shared" si="16"/>
        <v>0</v>
      </c>
      <c r="K910" s="121"/>
    </row>
    <row r="911" spans="1:11" ht="15.75" hidden="1" x14ac:dyDescent="0.25">
      <c r="A911" s="116"/>
      <c r="B911" s="116"/>
      <c r="C911" s="116"/>
      <c r="D911" s="117"/>
      <c r="E911" s="117"/>
      <c r="F911" s="118"/>
      <c r="G911" s="129"/>
      <c r="H911" s="129"/>
      <c r="I911" s="118"/>
      <c r="J911" s="119">
        <f t="shared" si="16"/>
        <v>0</v>
      </c>
      <c r="K911" s="121"/>
    </row>
    <row r="912" spans="1:11" ht="15.75" hidden="1" x14ac:dyDescent="0.25">
      <c r="A912" s="116"/>
      <c r="B912" s="116"/>
      <c r="C912" s="116"/>
      <c r="D912" s="117"/>
      <c r="E912" s="117"/>
      <c r="F912" s="118"/>
      <c r="G912" s="129"/>
      <c r="H912" s="129"/>
      <c r="I912" s="118"/>
      <c r="J912" s="119">
        <f t="shared" si="16"/>
        <v>0</v>
      </c>
      <c r="K912" s="121"/>
    </row>
    <row r="913" spans="1:11" ht="15.75" hidden="1" x14ac:dyDescent="0.25">
      <c r="A913" s="116"/>
      <c r="B913" s="116"/>
      <c r="C913" s="116"/>
      <c r="D913" s="117"/>
      <c r="E913" s="117"/>
      <c r="F913" s="118"/>
      <c r="G913" s="129"/>
      <c r="H913" s="129"/>
      <c r="I913" s="118"/>
      <c r="J913" s="119">
        <f t="shared" si="16"/>
        <v>0</v>
      </c>
      <c r="K913" s="121"/>
    </row>
    <row r="914" spans="1:11" ht="15.75" hidden="1" x14ac:dyDescent="0.25">
      <c r="A914" s="116"/>
      <c r="B914" s="116"/>
      <c r="C914" s="116"/>
      <c r="D914" s="117"/>
      <c r="E914" s="117"/>
      <c r="F914" s="118"/>
      <c r="G914" s="129"/>
      <c r="H914" s="129"/>
      <c r="I914" s="118"/>
      <c r="J914" s="119">
        <f t="shared" si="16"/>
        <v>0</v>
      </c>
      <c r="K914" s="121"/>
    </row>
    <row r="915" spans="1:11" ht="15.75" hidden="1" x14ac:dyDescent="0.25">
      <c r="A915" s="116"/>
      <c r="B915" s="116"/>
      <c r="C915" s="116"/>
      <c r="D915" s="117"/>
      <c r="E915" s="117"/>
      <c r="F915" s="118"/>
      <c r="G915" s="129"/>
      <c r="H915" s="129"/>
      <c r="I915" s="118"/>
      <c r="J915" s="119">
        <f t="shared" si="16"/>
        <v>0</v>
      </c>
      <c r="K915" s="121"/>
    </row>
    <row r="916" spans="1:11" ht="15.75" hidden="1" x14ac:dyDescent="0.25">
      <c r="A916" s="116"/>
      <c r="B916" s="116"/>
      <c r="C916" s="116"/>
      <c r="D916" s="117"/>
      <c r="E916" s="117"/>
      <c r="F916" s="118"/>
      <c r="G916" s="129"/>
      <c r="H916" s="129"/>
      <c r="I916" s="118"/>
      <c r="J916" s="119">
        <f t="shared" si="16"/>
        <v>0</v>
      </c>
      <c r="K916" s="121"/>
    </row>
    <row r="917" spans="1:11" ht="15.75" hidden="1" x14ac:dyDescent="0.25">
      <c r="A917" s="116"/>
      <c r="B917" s="116"/>
      <c r="C917" s="116"/>
      <c r="D917" s="117"/>
      <c r="E917" s="117"/>
      <c r="F917" s="118"/>
      <c r="G917" s="129"/>
      <c r="H917" s="129"/>
      <c r="I917" s="118"/>
      <c r="J917" s="119">
        <f t="shared" si="16"/>
        <v>0</v>
      </c>
      <c r="K917" s="121"/>
    </row>
    <row r="918" spans="1:11" ht="15.75" hidden="1" x14ac:dyDescent="0.25">
      <c r="A918" s="116"/>
      <c r="B918" s="116"/>
      <c r="C918" s="116"/>
      <c r="D918" s="117"/>
      <c r="E918" s="117"/>
      <c r="F918" s="118"/>
      <c r="G918" s="129"/>
      <c r="H918" s="129"/>
      <c r="I918" s="118"/>
      <c r="J918" s="119">
        <f t="shared" si="16"/>
        <v>0</v>
      </c>
      <c r="K918" s="121"/>
    </row>
    <row r="919" spans="1:11" ht="15.75" hidden="1" x14ac:dyDescent="0.25">
      <c r="A919" s="116"/>
      <c r="B919" s="116"/>
      <c r="C919" s="116"/>
      <c r="D919" s="117"/>
      <c r="E919" s="117"/>
      <c r="F919" s="118"/>
      <c r="G919" s="129"/>
      <c r="H919" s="129"/>
      <c r="I919" s="118"/>
      <c r="J919" s="119">
        <f t="shared" si="16"/>
        <v>0</v>
      </c>
      <c r="K919" s="121"/>
    </row>
    <row r="920" spans="1:11" ht="15.75" hidden="1" x14ac:dyDescent="0.25">
      <c r="A920" s="116"/>
      <c r="B920" s="116"/>
      <c r="C920" s="116"/>
      <c r="D920" s="117"/>
      <c r="E920" s="117"/>
      <c r="F920" s="118"/>
      <c r="G920" s="129"/>
      <c r="H920" s="129"/>
      <c r="I920" s="118"/>
      <c r="J920" s="119">
        <f t="shared" si="16"/>
        <v>0</v>
      </c>
      <c r="K920" s="121"/>
    </row>
    <row r="921" spans="1:11" ht="15.75" hidden="1" x14ac:dyDescent="0.25">
      <c r="A921" s="116"/>
      <c r="B921" s="116"/>
      <c r="C921" s="116"/>
      <c r="D921" s="117"/>
      <c r="E921" s="117"/>
      <c r="F921" s="118"/>
      <c r="G921" s="129"/>
      <c r="H921" s="129"/>
      <c r="I921" s="118"/>
      <c r="J921" s="119">
        <f t="shared" si="16"/>
        <v>0</v>
      </c>
      <c r="K921" s="121"/>
    </row>
    <row r="922" spans="1:11" ht="15.75" hidden="1" x14ac:dyDescent="0.25">
      <c r="A922" s="116"/>
      <c r="B922" s="116"/>
      <c r="C922" s="116"/>
      <c r="D922" s="117"/>
      <c r="E922" s="117"/>
      <c r="F922" s="118"/>
      <c r="G922" s="129"/>
      <c r="H922" s="129"/>
      <c r="I922" s="118"/>
      <c r="J922" s="119">
        <f t="shared" si="16"/>
        <v>0</v>
      </c>
      <c r="K922" s="121"/>
    </row>
    <row r="923" spans="1:11" ht="15.75" hidden="1" x14ac:dyDescent="0.25">
      <c r="A923" s="116"/>
      <c r="B923" s="116"/>
      <c r="C923" s="116"/>
      <c r="D923" s="117"/>
      <c r="E923" s="117"/>
      <c r="F923" s="118"/>
      <c r="G923" s="129"/>
      <c r="H923" s="129"/>
      <c r="I923" s="118"/>
      <c r="J923" s="119">
        <f t="shared" si="16"/>
        <v>0</v>
      </c>
      <c r="K923" s="121"/>
    </row>
    <row r="924" spans="1:11" ht="15.75" hidden="1" x14ac:dyDescent="0.25">
      <c r="A924" s="116"/>
      <c r="B924" s="116"/>
      <c r="C924" s="116"/>
      <c r="D924" s="117"/>
      <c r="E924" s="117"/>
      <c r="F924" s="118"/>
      <c r="G924" s="129"/>
      <c r="H924" s="129"/>
      <c r="I924" s="118"/>
      <c r="J924" s="119">
        <f t="shared" si="16"/>
        <v>0</v>
      </c>
      <c r="K924" s="121"/>
    </row>
    <row r="925" spans="1:11" ht="15.75" hidden="1" x14ac:dyDescent="0.25">
      <c r="A925" s="116"/>
      <c r="B925" s="116"/>
      <c r="C925" s="116"/>
      <c r="D925" s="117"/>
      <c r="E925" s="117"/>
      <c r="F925" s="118"/>
      <c r="G925" s="129"/>
      <c r="H925" s="129"/>
      <c r="I925" s="118"/>
      <c r="J925" s="119">
        <f t="shared" si="16"/>
        <v>0</v>
      </c>
      <c r="K925" s="121"/>
    </row>
    <row r="926" spans="1:11" ht="15.75" hidden="1" x14ac:dyDescent="0.25">
      <c r="A926" s="116"/>
      <c r="B926" s="116"/>
      <c r="C926" s="116"/>
      <c r="D926" s="117"/>
      <c r="E926" s="117"/>
      <c r="F926" s="118"/>
      <c r="G926" s="129"/>
      <c r="H926" s="129"/>
      <c r="I926" s="118"/>
      <c r="J926" s="119">
        <f t="shared" si="16"/>
        <v>0</v>
      </c>
      <c r="K926" s="121"/>
    </row>
    <row r="927" spans="1:11" ht="15.75" hidden="1" x14ac:dyDescent="0.25">
      <c r="A927" s="116"/>
      <c r="B927" s="116"/>
      <c r="C927" s="116"/>
      <c r="D927" s="117"/>
      <c r="E927" s="117"/>
      <c r="F927" s="118"/>
      <c r="G927" s="129"/>
      <c r="H927" s="129"/>
      <c r="I927" s="118"/>
      <c r="J927" s="119">
        <f t="shared" si="16"/>
        <v>0</v>
      </c>
      <c r="K927" s="121"/>
    </row>
    <row r="928" spans="1:11" ht="15.75" hidden="1" x14ac:dyDescent="0.25">
      <c r="A928" s="116"/>
      <c r="B928" s="116"/>
      <c r="C928" s="116"/>
      <c r="D928" s="117"/>
      <c r="E928" s="117"/>
      <c r="F928" s="118"/>
      <c r="G928" s="129"/>
      <c r="H928" s="129"/>
      <c r="I928" s="118"/>
      <c r="J928" s="119">
        <f t="shared" si="16"/>
        <v>0</v>
      </c>
      <c r="K928" s="121"/>
    </row>
    <row r="929" spans="1:11" ht="15.75" hidden="1" x14ac:dyDescent="0.25">
      <c r="A929" s="116"/>
      <c r="B929" s="116"/>
      <c r="C929" s="116"/>
      <c r="D929" s="117"/>
      <c r="E929" s="117"/>
      <c r="F929" s="118"/>
      <c r="G929" s="129"/>
      <c r="H929" s="129"/>
      <c r="I929" s="118"/>
      <c r="J929" s="119">
        <f t="shared" si="16"/>
        <v>0</v>
      </c>
      <c r="K929" s="121"/>
    </row>
    <row r="930" spans="1:11" ht="15.75" hidden="1" x14ac:dyDescent="0.25">
      <c r="A930" s="116"/>
      <c r="B930" s="116"/>
      <c r="C930" s="116"/>
      <c r="D930" s="117"/>
      <c r="E930" s="117"/>
      <c r="F930" s="118"/>
      <c r="G930" s="129"/>
      <c r="H930" s="129"/>
      <c r="I930" s="118"/>
      <c r="J930" s="119">
        <f t="shared" si="16"/>
        <v>0</v>
      </c>
      <c r="K930" s="121"/>
    </row>
    <row r="931" spans="1:11" ht="15.75" hidden="1" x14ac:dyDescent="0.25">
      <c r="A931" s="116"/>
      <c r="B931" s="116"/>
      <c r="C931" s="116"/>
      <c r="D931" s="117"/>
      <c r="E931" s="117"/>
      <c r="F931" s="118"/>
      <c r="G931" s="129"/>
      <c r="H931" s="129"/>
      <c r="I931" s="118"/>
      <c r="J931" s="119">
        <f t="shared" si="16"/>
        <v>0</v>
      </c>
      <c r="K931" s="121"/>
    </row>
    <row r="932" spans="1:11" ht="15.75" hidden="1" x14ac:dyDescent="0.25">
      <c r="A932" s="116"/>
      <c r="B932" s="116"/>
      <c r="C932" s="116"/>
      <c r="D932" s="117"/>
      <c r="E932" s="117"/>
      <c r="F932" s="118"/>
      <c r="G932" s="129"/>
      <c r="H932" s="129"/>
      <c r="I932" s="118"/>
      <c r="J932" s="119">
        <f t="shared" si="16"/>
        <v>0</v>
      </c>
      <c r="K932" s="121"/>
    </row>
    <row r="933" spans="1:11" ht="15.75" hidden="1" x14ac:dyDescent="0.25">
      <c r="A933" s="116"/>
      <c r="B933" s="116"/>
      <c r="C933" s="116"/>
      <c r="D933" s="117"/>
      <c r="E933" s="117"/>
      <c r="F933" s="118"/>
      <c r="G933" s="129"/>
      <c r="H933" s="129"/>
      <c r="I933" s="118"/>
      <c r="J933" s="119">
        <f t="shared" si="16"/>
        <v>0</v>
      </c>
      <c r="K933" s="121"/>
    </row>
    <row r="934" spans="1:11" ht="15.75" hidden="1" x14ac:dyDescent="0.25">
      <c r="A934" s="116"/>
      <c r="B934" s="116"/>
      <c r="C934" s="116"/>
      <c r="D934" s="117"/>
      <c r="E934" s="117"/>
      <c r="F934" s="118"/>
      <c r="G934" s="129"/>
      <c r="H934" s="129"/>
      <c r="I934" s="118"/>
      <c r="J934" s="119">
        <f t="shared" si="16"/>
        <v>0</v>
      </c>
      <c r="K934" s="121"/>
    </row>
    <row r="935" spans="1:11" ht="15.75" hidden="1" x14ac:dyDescent="0.25">
      <c r="A935" s="116"/>
      <c r="B935" s="116"/>
      <c r="C935" s="116"/>
      <c r="D935" s="117"/>
      <c r="E935" s="117"/>
      <c r="F935" s="118"/>
      <c r="G935" s="129"/>
      <c r="H935" s="129"/>
      <c r="I935" s="118"/>
      <c r="J935" s="119">
        <f t="shared" si="16"/>
        <v>0</v>
      </c>
      <c r="K935" s="121"/>
    </row>
    <row r="936" spans="1:11" ht="15.75" hidden="1" x14ac:dyDescent="0.25">
      <c r="A936" s="116"/>
      <c r="B936" s="116"/>
      <c r="C936" s="116"/>
      <c r="D936" s="117"/>
      <c r="E936" s="117"/>
      <c r="F936" s="118"/>
      <c r="G936" s="129"/>
      <c r="H936" s="129"/>
      <c r="I936" s="118"/>
      <c r="J936" s="119">
        <f t="shared" si="16"/>
        <v>0</v>
      </c>
      <c r="K936" s="121"/>
    </row>
    <row r="937" spans="1:11" ht="15.75" hidden="1" x14ac:dyDescent="0.25">
      <c r="A937" s="116"/>
      <c r="B937" s="116"/>
      <c r="C937" s="116"/>
      <c r="D937" s="117"/>
      <c r="E937" s="117"/>
      <c r="F937" s="118"/>
      <c r="G937" s="129"/>
      <c r="H937" s="129"/>
      <c r="I937" s="118"/>
      <c r="J937" s="119">
        <f t="shared" si="16"/>
        <v>0</v>
      </c>
      <c r="K937" s="121"/>
    </row>
    <row r="938" spans="1:11" ht="15.75" hidden="1" x14ac:dyDescent="0.25">
      <c r="A938" s="116"/>
      <c r="B938" s="116"/>
      <c r="C938" s="116"/>
      <c r="D938" s="117"/>
      <c r="E938" s="117"/>
      <c r="F938" s="118"/>
      <c r="G938" s="129"/>
      <c r="H938" s="129"/>
      <c r="I938" s="118"/>
      <c r="J938" s="119">
        <f t="shared" si="16"/>
        <v>0</v>
      </c>
      <c r="K938" s="121"/>
    </row>
    <row r="939" spans="1:11" ht="15.75" hidden="1" x14ac:dyDescent="0.25">
      <c r="A939" s="116"/>
      <c r="B939" s="116"/>
      <c r="C939" s="116"/>
      <c r="D939" s="117"/>
      <c r="E939" s="117"/>
      <c r="F939" s="118"/>
      <c r="G939" s="129"/>
      <c r="H939" s="129"/>
      <c r="I939" s="118"/>
      <c r="J939" s="119">
        <f t="shared" si="16"/>
        <v>0</v>
      </c>
      <c r="K939" s="121"/>
    </row>
    <row r="940" spans="1:11" ht="15.75" hidden="1" x14ac:dyDescent="0.25">
      <c r="A940" s="116"/>
      <c r="B940" s="116"/>
      <c r="C940" s="116"/>
      <c r="D940" s="117"/>
      <c r="E940" s="117"/>
      <c r="F940" s="118"/>
      <c r="G940" s="129"/>
      <c r="H940" s="129"/>
      <c r="I940" s="118"/>
      <c r="J940" s="119">
        <f t="shared" si="16"/>
        <v>0</v>
      </c>
      <c r="K940" s="121"/>
    </row>
    <row r="941" spans="1:11" ht="15.75" hidden="1" x14ac:dyDescent="0.25">
      <c r="A941" s="116"/>
      <c r="B941" s="116"/>
      <c r="C941" s="116"/>
      <c r="D941" s="117"/>
      <c r="E941" s="117"/>
      <c r="F941" s="118"/>
      <c r="G941" s="129"/>
      <c r="H941" s="129"/>
      <c r="I941" s="118"/>
      <c r="J941" s="119">
        <f t="shared" si="16"/>
        <v>0</v>
      </c>
      <c r="K941" s="121"/>
    </row>
    <row r="942" spans="1:11" ht="15.75" hidden="1" x14ac:dyDescent="0.25">
      <c r="A942" s="116"/>
      <c r="B942" s="116"/>
      <c r="C942" s="116"/>
      <c r="D942" s="117"/>
      <c r="E942" s="117"/>
      <c r="F942" s="118"/>
      <c r="G942" s="129"/>
      <c r="H942" s="129"/>
      <c r="I942" s="118"/>
      <c r="J942" s="119">
        <f t="shared" si="16"/>
        <v>0</v>
      </c>
      <c r="K942" s="121"/>
    </row>
    <row r="943" spans="1:11" ht="15.75" hidden="1" x14ac:dyDescent="0.25">
      <c r="A943" s="116"/>
      <c r="B943" s="116"/>
      <c r="C943" s="116"/>
      <c r="D943" s="117"/>
      <c r="E943" s="117"/>
      <c r="F943" s="118"/>
      <c r="G943" s="129"/>
      <c r="H943" s="129"/>
      <c r="I943" s="118"/>
      <c r="J943" s="119">
        <f t="shared" si="16"/>
        <v>0</v>
      </c>
      <c r="K943" s="121"/>
    </row>
    <row r="944" spans="1:11" ht="15.75" hidden="1" x14ac:dyDescent="0.25">
      <c r="A944" s="116"/>
      <c r="B944" s="116"/>
      <c r="C944" s="116"/>
      <c r="D944" s="117"/>
      <c r="E944" s="117"/>
      <c r="F944" s="118"/>
      <c r="G944" s="129"/>
      <c r="H944" s="129"/>
      <c r="I944" s="118"/>
      <c r="J944" s="119">
        <f t="shared" si="16"/>
        <v>0</v>
      </c>
      <c r="K944" s="121"/>
    </row>
    <row r="945" spans="1:11" ht="15.75" hidden="1" x14ac:dyDescent="0.25">
      <c r="A945" s="116"/>
      <c r="B945" s="116"/>
      <c r="C945" s="116"/>
      <c r="D945" s="117"/>
      <c r="E945" s="117"/>
      <c r="F945" s="118"/>
      <c r="G945" s="129"/>
      <c r="H945" s="129"/>
      <c r="I945" s="118"/>
      <c r="J945" s="119">
        <f t="shared" si="16"/>
        <v>0</v>
      </c>
      <c r="K945" s="121"/>
    </row>
    <row r="946" spans="1:11" ht="15.75" hidden="1" x14ac:dyDescent="0.25">
      <c r="A946" s="116"/>
      <c r="B946" s="116"/>
      <c r="C946" s="116"/>
      <c r="D946" s="117"/>
      <c r="E946" s="117"/>
      <c r="F946" s="118"/>
      <c r="G946" s="129"/>
      <c r="H946" s="129"/>
      <c r="I946" s="118"/>
      <c r="J946" s="119">
        <f t="shared" si="16"/>
        <v>0</v>
      </c>
      <c r="K946" s="121"/>
    </row>
    <row r="947" spans="1:11" ht="15.75" hidden="1" x14ac:dyDescent="0.25">
      <c r="A947" s="116"/>
      <c r="B947" s="116"/>
      <c r="C947" s="116"/>
      <c r="D947" s="117"/>
      <c r="E947" s="117"/>
      <c r="F947" s="118"/>
      <c r="G947" s="129"/>
      <c r="H947" s="129"/>
      <c r="I947" s="118"/>
      <c r="J947" s="119">
        <f t="shared" si="16"/>
        <v>0</v>
      </c>
      <c r="K947" s="121"/>
    </row>
    <row r="948" spans="1:11" ht="15.75" hidden="1" x14ac:dyDescent="0.25">
      <c r="A948" s="116"/>
      <c r="B948" s="116"/>
      <c r="C948" s="116"/>
      <c r="D948" s="117"/>
      <c r="E948" s="117"/>
      <c r="F948" s="118"/>
      <c r="G948" s="129"/>
      <c r="H948" s="129"/>
      <c r="I948" s="118"/>
      <c r="J948" s="119">
        <f t="shared" si="16"/>
        <v>0</v>
      </c>
      <c r="K948" s="121"/>
    </row>
    <row r="949" spans="1:11" ht="15.75" hidden="1" x14ac:dyDescent="0.25">
      <c r="A949" s="116"/>
      <c r="B949" s="116"/>
      <c r="C949" s="116"/>
      <c r="D949" s="117"/>
      <c r="E949" s="117"/>
      <c r="F949" s="118"/>
      <c r="G949" s="129"/>
      <c r="H949" s="129"/>
      <c r="I949" s="118"/>
      <c r="J949" s="119">
        <f t="shared" si="16"/>
        <v>0</v>
      </c>
      <c r="K949" s="121"/>
    </row>
    <row r="950" spans="1:11" ht="15.75" hidden="1" x14ac:dyDescent="0.25">
      <c r="A950" s="116"/>
      <c r="B950" s="116"/>
      <c r="C950" s="116"/>
      <c r="D950" s="117"/>
      <c r="E950" s="117"/>
      <c r="F950" s="118"/>
      <c r="G950" s="129"/>
      <c r="H950" s="129"/>
      <c r="I950" s="118"/>
      <c r="J950" s="119">
        <f t="shared" si="16"/>
        <v>0</v>
      </c>
      <c r="K950" s="121"/>
    </row>
    <row r="951" spans="1:11" ht="15.75" hidden="1" x14ac:dyDescent="0.25">
      <c r="A951" s="116"/>
      <c r="B951" s="116"/>
      <c r="C951" s="116"/>
      <c r="D951" s="117"/>
      <c r="E951" s="117"/>
      <c r="F951" s="118"/>
      <c r="G951" s="129"/>
      <c r="H951" s="129"/>
      <c r="I951" s="118"/>
      <c r="J951" s="119">
        <f t="shared" si="16"/>
        <v>0</v>
      </c>
      <c r="K951" s="121"/>
    </row>
    <row r="952" spans="1:11" ht="15.75" hidden="1" x14ac:dyDescent="0.25">
      <c r="A952" s="116"/>
      <c r="B952" s="116"/>
      <c r="C952" s="116"/>
      <c r="D952" s="117"/>
      <c r="E952" s="117"/>
      <c r="F952" s="118"/>
      <c r="G952" s="129"/>
      <c r="H952" s="129"/>
      <c r="I952" s="118"/>
      <c r="J952" s="119">
        <f t="shared" ref="J952:J1015" si="17">(H952-G952)*24</f>
        <v>0</v>
      </c>
      <c r="K952" s="121"/>
    </row>
    <row r="953" spans="1:11" ht="15.75" hidden="1" x14ac:dyDescent="0.25">
      <c r="A953" s="116"/>
      <c r="B953" s="116"/>
      <c r="C953" s="116"/>
      <c r="D953" s="117"/>
      <c r="E953" s="117"/>
      <c r="F953" s="118"/>
      <c r="G953" s="129"/>
      <c r="H953" s="129"/>
      <c r="I953" s="118"/>
      <c r="J953" s="119">
        <f t="shared" si="17"/>
        <v>0</v>
      </c>
      <c r="K953" s="121"/>
    </row>
    <row r="954" spans="1:11" ht="15.75" hidden="1" x14ac:dyDescent="0.25">
      <c r="A954" s="116"/>
      <c r="B954" s="116"/>
      <c r="C954" s="116"/>
      <c r="D954" s="117"/>
      <c r="E954" s="117"/>
      <c r="F954" s="118"/>
      <c r="G954" s="129"/>
      <c r="H954" s="129"/>
      <c r="I954" s="118"/>
      <c r="J954" s="119">
        <f t="shared" si="17"/>
        <v>0</v>
      </c>
      <c r="K954" s="121"/>
    </row>
    <row r="955" spans="1:11" ht="15.75" hidden="1" x14ac:dyDescent="0.25">
      <c r="A955" s="116"/>
      <c r="B955" s="116"/>
      <c r="C955" s="116"/>
      <c r="D955" s="117"/>
      <c r="E955" s="117"/>
      <c r="F955" s="118"/>
      <c r="G955" s="129"/>
      <c r="H955" s="129"/>
      <c r="I955" s="118"/>
      <c r="J955" s="119">
        <f t="shared" si="17"/>
        <v>0</v>
      </c>
      <c r="K955" s="121"/>
    </row>
    <row r="956" spans="1:11" ht="15.75" hidden="1" x14ac:dyDescent="0.25">
      <c r="A956" s="116"/>
      <c r="B956" s="116"/>
      <c r="C956" s="116"/>
      <c r="D956" s="117"/>
      <c r="E956" s="117"/>
      <c r="F956" s="118"/>
      <c r="G956" s="129"/>
      <c r="H956" s="129"/>
      <c r="I956" s="118"/>
      <c r="J956" s="119">
        <f t="shared" si="17"/>
        <v>0</v>
      </c>
      <c r="K956" s="121"/>
    </row>
    <row r="957" spans="1:11" ht="15.75" hidden="1" x14ac:dyDescent="0.25">
      <c r="A957" s="116"/>
      <c r="B957" s="116"/>
      <c r="C957" s="116"/>
      <c r="D957" s="117"/>
      <c r="E957" s="117"/>
      <c r="F957" s="118"/>
      <c r="G957" s="129"/>
      <c r="H957" s="129"/>
      <c r="I957" s="118"/>
      <c r="J957" s="119">
        <f t="shared" si="17"/>
        <v>0</v>
      </c>
      <c r="K957" s="121"/>
    </row>
    <row r="958" spans="1:11" ht="15.75" hidden="1" x14ac:dyDescent="0.25">
      <c r="A958" s="116"/>
      <c r="B958" s="116"/>
      <c r="C958" s="116"/>
      <c r="D958" s="117"/>
      <c r="E958" s="117"/>
      <c r="F958" s="118"/>
      <c r="G958" s="129"/>
      <c r="H958" s="129"/>
      <c r="I958" s="118"/>
      <c r="J958" s="119">
        <f t="shared" si="17"/>
        <v>0</v>
      </c>
      <c r="K958" s="121"/>
    </row>
    <row r="959" spans="1:11" ht="15.75" hidden="1" x14ac:dyDescent="0.25">
      <c r="A959" s="116"/>
      <c r="B959" s="116"/>
      <c r="C959" s="116"/>
      <c r="D959" s="117"/>
      <c r="E959" s="117"/>
      <c r="F959" s="118"/>
      <c r="G959" s="129"/>
      <c r="H959" s="129"/>
      <c r="I959" s="118"/>
      <c r="J959" s="119">
        <f t="shared" si="17"/>
        <v>0</v>
      </c>
      <c r="K959" s="121"/>
    </row>
    <row r="960" spans="1:11" ht="15.75" hidden="1" x14ac:dyDescent="0.25">
      <c r="A960" s="116"/>
      <c r="B960" s="116"/>
      <c r="C960" s="116"/>
      <c r="D960" s="117"/>
      <c r="E960" s="117"/>
      <c r="F960" s="118"/>
      <c r="G960" s="129"/>
      <c r="H960" s="129"/>
      <c r="I960" s="118"/>
      <c r="J960" s="119">
        <f t="shared" si="17"/>
        <v>0</v>
      </c>
      <c r="K960" s="121"/>
    </row>
    <row r="961" spans="1:11" ht="15.75" hidden="1" x14ac:dyDescent="0.25">
      <c r="A961" s="116"/>
      <c r="B961" s="116"/>
      <c r="C961" s="116"/>
      <c r="D961" s="117"/>
      <c r="E961" s="117"/>
      <c r="F961" s="118"/>
      <c r="G961" s="129"/>
      <c r="H961" s="129"/>
      <c r="I961" s="118"/>
      <c r="J961" s="119">
        <f t="shared" si="17"/>
        <v>0</v>
      </c>
      <c r="K961" s="121"/>
    </row>
    <row r="962" spans="1:11" ht="15.75" hidden="1" x14ac:dyDescent="0.25">
      <c r="A962" s="116"/>
      <c r="B962" s="116"/>
      <c r="C962" s="116"/>
      <c r="D962" s="117"/>
      <c r="E962" s="117"/>
      <c r="F962" s="118"/>
      <c r="G962" s="129"/>
      <c r="H962" s="129"/>
      <c r="I962" s="118"/>
      <c r="J962" s="119">
        <f t="shared" si="17"/>
        <v>0</v>
      </c>
      <c r="K962" s="121"/>
    </row>
    <row r="963" spans="1:11" ht="15.75" hidden="1" x14ac:dyDescent="0.25">
      <c r="A963" s="116"/>
      <c r="B963" s="116"/>
      <c r="C963" s="116"/>
      <c r="D963" s="117"/>
      <c r="E963" s="117"/>
      <c r="F963" s="118"/>
      <c r="G963" s="129"/>
      <c r="H963" s="129"/>
      <c r="I963" s="118"/>
      <c r="J963" s="119">
        <f t="shared" si="17"/>
        <v>0</v>
      </c>
      <c r="K963" s="121"/>
    </row>
    <row r="964" spans="1:11" ht="15.75" hidden="1" x14ac:dyDescent="0.25">
      <c r="A964" s="116"/>
      <c r="B964" s="116"/>
      <c r="C964" s="116"/>
      <c r="D964" s="117"/>
      <c r="E964" s="117"/>
      <c r="F964" s="118"/>
      <c r="G964" s="129"/>
      <c r="H964" s="129"/>
      <c r="I964" s="118"/>
      <c r="J964" s="119">
        <f t="shared" si="17"/>
        <v>0</v>
      </c>
      <c r="K964" s="121"/>
    </row>
    <row r="965" spans="1:11" ht="15.75" hidden="1" x14ac:dyDescent="0.25">
      <c r="A965" s="116"/>
      <c r="B965" s="116"/>
      <c r="C965" s="116"/>
      <c r="D965" s="117"/>
      <c r="E965" s="117"/>
      <c r="F965" s="118"/>
      <c r="G965" s="129"/>
      <c r="H965" s="129"/>
      <c r="I965" s="118"/>
      <c r="J965" s="119">
        <f t="shared" si="17"/>
        <v>0</v>
      </c>
      <c r="K965" s="121"/>
    </row>
    <row r="966" spans="1:11" ht="15.75" hidden="1" x14ac:dyDescent="0.25">
      <c r="A966" s="116"/>
      <c r="B966" s="116"/>
      <c r="C966" s="116"/>
      <c r="D966" s="117"/>
      <c r="E966" s="117"/>
      <c r="F966" s="118"/>
      <c r="G966" s="129"/>
      <c r="H966" s="129"/>
      <c r="I966" s="118"/>
      <c r="J966" s="119">
        <f t="shared" si="17"/>
        <v>0</v>
      </c>
      <c r="K966" s="121"/>
    </row>
    <row r="967" spans="1:11" ht="15.75" hidden="1" x14ac:dyDescent="0.25">
      <c r="A967" s="116"/>
      <c r="B967" s="116"/>
      <c r="C967" s="116"/>
      <c r="D967" s="117"/>
      <c r="E967" s="117"/>
      <c r="F967" s="118"/>
      <c r="G967" s="129"/>
      <c r="H967" s="129"/>
      <c r="I967" s="118"/>
      <c r="J967" s="119">
        <f t="shared" si="17"/>
        <v>0</v>
      </c>
      <c r="K967" s="121"/>
    </row>
    <row r="968" spans="1:11" ht="15.75" hidden="1" x14ac:dyDescent="0.25">
      <c r="A968" s="116"/>
      <c r="B968" s="116"/>
      <c r="C968" s="116"/>
      <c r="D968" s="117"/>
      <c r="E968" s="117"/>
      <c r="F968" s="118"/>
      <c r="G968" s="129"/>
      <c r="H968" s="129"/>
      <c r="I968" s="118"/>
      <c r="J968" s="119">
        <f t="shared" si="17"/>
        <v>0</v>
      </c>
      <c r="K968" s="121"/>
    </row>
    <row r="969" spans="1:11" ht="15.75" hidden="1" x14ac:dyDescent="0.25">
      <c r="A969" s="116"/>
      <c r="B969" s="116"/>
      <c r="C969" s="116"/>
      <c r="D969" s="117"/>
      <c r="E969" s="117"/>
      <c r="F969" s="118"/>
      <c r="G969" s="129"/>
      <c r="H969" s="129"/>
      <c r="I969" s="118"/>
      <c r="J969" s="119">
        <f t="shared" si="17"/>
        <v>0</v>
      </c>
      <c r="K969" s="121"/>
    </row>
    <row r="970" spans="1:11" ht="15.75" hidden="1" x14ac:dyDescent="0.25">
      <c r="A970" s="116"/>
      <c r="B970" s="116"/>
      <c r="C970" s="116"/>
      <c r="D970" s="117"/>
      <c r="E970" s="117"/>
      <c r="F970" s="118"/>
      <c r="G970" s="129"/>
      <c r="H970" s="129"/>
      <c r="I970" s="118"/>
      <c r="J970" s="119">
        <f t="shared" si="17"/>
        <v>0</v>
      </c>
      <c r="K970" s="121"/>
    </row>
    <row r="971" spans="1:11" ht="15.75" hidden="1" x14ac:dyDescent="0.25">
      <c r="A971" s="116"/>
      <c r="B971" s="116"/>
      <c r="C971" s="116"/>
      <c r="D971" s="117"/>
      <c r="E971" s="117"/>
      <c r="F971" s="118"/>
      <c r="G971" s="129"/>
      <c r="H971" s="129"/>
      <c r="I971" s="118"/>
      <c r="J971" s="119">
        <f t="shared" si="17"/>
        <v>0</v>
      </c>
      <c r="K971" s="121"/>
    </row>
    <row r="972" spans="1:11" ht="15.75" hidden="1" x14ac:dyDescent="0.25">
      <c r="A972" s="116"/>
      <c r="B972" s="116"/>
      <c r="C972" s="116"/>
      <c r="D972" s="117"/>
      <c r="E972" s="117"/>
      <c r="F972" s="118"/>
      <c r="G972" s="129"/>
      <c r="H972" s="129"/>
      <c r="I972" s="118"/>
      <c r="J972" s="119">
        <f t="shared" si="17"/>
        <v>0</v>
      </c>
      <c r="K972" s="121"/>
    </row>
    <row r="973" spans="1:11" ht="15.75" hidden="1" x14ac:dyDescent="0.25">
      <c r="A973" s="116"/>
      <c r="B973" s="116"/>
      <c r="C973" s="116"/>
      <c r="D973" s="117"/>
      <c r="E973" s="117"/>
      <c r="F973" s="118"/>
      <c r="G973" s="129"/>
      <c r="H973" s="129"/>
      <c r="I973" s="118"/>
      <c r="J973" s="119">
        <f t="shared" si="17"/>
        <v>0</v>
      </c>
      <c r="K973" s="121"/>
    </row>
    <row r="974" spans="1:11" ht="15.75" hidden="1" x14ac:dyDescent="0.25">
      <c r="A974" s="116"/>
      <c r="B974" s="116"/>
      <c r="C974" s="116"/>
      <c r="D974" s="117"/>
      <c r="E974" s="117"/>
      <c r="F974" s="118"/>
      <c r="G974" s="129"/>
      <c r="H974" s="129"/>
      <c r="I974" s="118"/>
      <c r="J974" s="119">
        <f t="shared" si="17"/>
        <v>0</v>
      </c>
      <c r="K974" s="121"/>
    </row>
    <row r="975" spans="1:11" ht="15.75" hidden="1" x14ac:dyDescent="0.25">
      <c r="A975" s="116"/>
      <c r="B975" s="116"/>
      <c r="C975" s="116"/>
      <c r="D975" s="117"/>
      <c r="E975" s="117"/>
      <c r="F975" s="118"/>
      <c r="G975" s="129"/>
      <c r="H975" s="129"/>
      <c r="I975" s="118"/>
      <c r="J975" s="119">
        <f t="shared" si="17"/>
        <v>0</v>
      </c>
      <c r="K975" s="121"/>
    </row>
    <row r="976" spans="1:11" ht="15.75" hidden="1" x14ac:dyDescent="0.25">
      <c r="A976" s="116"/>
      <c r="B976" s="116"/>
      <c r="C976" s="116"/>
      <c r="D976" s="117"/>
      <c r="E976" s="117"/>
      <c r="F976" s="118"/>
      <c r="G976" s="129"/>
      <c r="H976" s="129"/>
      <c r="I976" s="118"/>
      <c r="J976" s="119">
        <f t="shared" si="17"/>
        <v>0</v>
      </c>
      <c r="K976" s="121"/>
    </row>
    <row r="977" spans="1:11" ht="15.75" hidden="1" x14ac:dyDescent="0.25">
      <c r="A977" s="116"/>
      <c r="B977" s="116"/>
      <c r="C977" s="116"/>
      <c r="D977" s="117"/>
      <c r="E977" s="117"/>
      <c r="F977" s="118"/>
      <c r="G977" s="129"/>
      <c r="H977" s="129"/>
      <c r="I977" s="118"/>
      <c r="J977" s="119">
        <f t="shared" si="17"/>
        <v>0</v>
      </c>
      <c r="K977" s="121"/>
    </row>
    <row r="978" spans="1:11" ht="15.75" hidden="1" x14ac:dyDescent="0.25">
      <c r="A978" s="116"/>
      <c r="B978" s="116"/>
      <c r="C978" s="116"/>
      <c r="D978" s="117"/>
      <c r="E978" s="117"/>
      <c r="F978" s="118"/>
      <c r="G978" s="129"/>
      <c r="H978" s="129"/>
      <c r="I978" s="118"/>
      <c r="J978" s="119">
        <f t="shared" si="17"/>
        <v>0</v>
      </c>
      <c r="K978" s="121"/>
    </row>
    <row r="979" spans="1:11" ht="15.75" hidden="1" x14ac:dyDescent="0.25">
      <c r="A979" s="116"/>
      <c r="B979" s="116"/>
      <c r="C979" s="116"/>
      <c r="D979" s="117"/>
      <c r="E979" s="117"/>
      <c r="F979" s="118"/>
      <c r="G979" s="129"/>
      <c r="H979" s="129"/>
      <c r="I979" s="118"/>
      <c r="J979" s="119">
        <f t="shared" si="17"/>
        <v>0</v>
      </c>
      <c r="K979" s="121"/>
    </row>
    <row r="980" spans="1:11" ht="15.75" hidden="1" x14ac:dyDescent="0.25">
      <c r="A980" s="116"/>
      <c r="B980" s="116"/>
      <c r="C980" s="116"/>
      <c r="D980" s="117"/>
      <c r="E980" s="117"/>
      <c r="F980" s="118"/>
      <c r="G980" s="129"/>
      <c r="H980" s="129"/>
      <c r="I980" s="118"/>
      <c r="J980" s="119">
        <f t="shared" si="17"/>
        <v>0</v>
      </c>
      <c r="K980" s="121"/>
    </row>
    <row r="981" spans="1:11" ht="15.75" hidden="1" x14ac:dyDescent="0.25">
      <c r="A981" s="116"/>
      <c r="B981" s="116"/>
      <c r="C981" s="116"/>
      <c r="D981" s="117"/>
      <c r="E981" s="117"/>
      <c r="F981" s="118"/>
      <c r="G981" s="129"/>
      <c r="H981" s="129"/>
      <c r="I981" s="118"/>
      <c r="J981" s="119">
        <f t="shared" si="17"/>
        <v>0</v>
      </c>
      <c r="K981" s="121"/>
    </row>
    <row r="982" spans="1:11" ht="15.75" hidden="1" x14ac:dyDescent="0.25">
      <c r="A982" s="116"/>
      <c r="B982" s="116"/>
      <c r="C982" s="116"/>
      <c r="D982" s="117"/>
      <c r="E982" s="117"/>
      <c r="F982" s="118"/>
      <c r="G982" s="129"/>
      <c r="H982" s="129"/>
      <c r="I982" s="118"/>
      <c r="J982" s="119">
        <f t="shared" si="17"/>
        <v>0</v>
      </c>
      <c r="K982" s="121"/>
    </row>
    <row r="983" spans="1:11" ht="15.75" hidden="1" x14ac:dyDescent="0.25">
      <c r="A983" s="116"/>
      <c r="B983" s="116"/>
      <c r="C983" s="116"/>
      <c r="D983" s="117"/>
      <c r="E983" s="117"/>
      <c r="F983" s="118"/>
      <c r="G983" s="129"/>
      <c r="H983" s="129"/>
      <c r="I983" s="118"/>
      <c r="J983" s="119">
        <f t="shared" si="17"/>
        <v>0</v>
      </c>
      <c r="K983" s="121"/>
    </row>
    <row r="984" spans="1:11" ht="15.75" hidden="1" x14ac:dyDescent="0.25">
      <c r="A984" s="116"/>
      <c r="B984" s="116"/>
      <c r="C984" s="116"/>
      <c r="D984" s="117"/>
      <c r="E984" s="117"/>
      <c r="F984" s="118"/>
      <c r="G984" s="129"/>
      <c r="H984" s="129"/>
      <c r="I984" s="118"/>
      <c r="J984" s="119">
        <f t="shared" si="17"/>
        <v>0</v>
      </c>
      <c r="K984" s="121"/>
    </row>
    <row r="985" spans="1:11" ht="15.75" hidden="1" x14ac:dyDescent="0.25">
      <c r="A985" s="116"/>
      <c r="B985" s="116"/>
      <c r="C985" s="116"/>
      <c r="D985" s="117"/>
      <c r="E985" s="117"/>
      <c r="F985" s="118"/>
      <c r="G985" s="129"/>
      <c r="H985" s="129"/>
      <c r="I985" s="118"/>
      <c r="J985" s="119">
        <f t="shared" si="17"/>
        <v>0</v>
      </c>
      <c r="K985" s="121"/>
    </row>
    <row r="986" spans="1:11" ht="15.75" hidden="1" x14ac:dyDescent="0.25">
      <c r="A986" s="116"/>
      <c r="B986" s="116"/>
      <c r="C986" s="116"/>
      <c r="D986" s="117"/>
      <c r="E986" s="117"/>
      <c r="F986" s="118"/>
      <c r="G986" s="129"/>
      <c r="H986" s="129"/>
      <c r="I986" s="118"/>
      <c r="J986" s="119">
        <f t="shared" si="17"/>
        <v>0</v>
      </c>
      <c r="K986" s="121"/>
    </row>
    <row r="987" spans="1:11" ht="15.75" hidden="1" x14ac:dyDescent="0.25">
      <c r="A987" s="116"/>
      <c r="B987" s="116"/>
      <c r="C987" s="116"/>
      <c r="D987" s="117"/>
      <c r="E987" s="117"/>
      <c r="F987" s="118"/>
      <c r="G987" s="129"/>
      <c r="H987" s="129"/>
      <c r="I987" s="118"/>
      <c r="J987" s="119">
        <f t="shared" si="17"/>
        <v>0</v>
      </c>
      <c r="K987" s="121"/>
    </row>
    <row r="988" spans="1:11" ht="15.75" hidden="1" x14ac:dyDescent="0.25">
      <c r="A988" s="116"/>
      <c r="B988" s="116"/>
      <c r="C988" s="116"/>
      <c r="D988" s="117"/>
      <c r="E988" s="117"/>
      <c r="F988" s="118"/>
      <c r="G988" s="129"/>
      <c r="H988" s="129"/>
      <c r="I988" s="118"/>
      <c r="J988" s="119">
        <f t="shared" si="17"/>
        <v>0</v>
      </c>
      <c r="K988" s="121"/>
    </row>
    <row r="989" spans="1:11" ht="15.75" hidden="1" x14ac:dyDescent="0.25">
      <c r="A989" s="116"/>
      <c r="B989" s="116"/>
      <c r="C989" s="116"/>
      <c r="D989" s="117"/>
      <c r="E989" s="117"/>
      <c r="F989" s="118"/>
      <c r="G989" s="129"/>
      <c r="H989" s="129"/>
      <c r="I989" s="118"/>
      <c r="J989" s="119">
        <f t="shared" si="17"/>
        <v>0</v>
      </c>
      <c r="K989" s="121"/>
    </row>
    <row r="990" spans="1:11" ht="15.75" hidden="1" x14ac:dyDescent="0.25">
      <c r="A990" s="116"/>
      <c r="B990" s="116"/>
      <c r="C990" s="116"/>
      <c r="D990" s="117"/>
      <c r="E990" s="117"/>
      <c r="F990" s="118"/>
      <c r="G990" s="129"/>
      <c r="H990" s="129"/>
      <c r="I990" s="118"/>
      <c r="J990" s="119">
        <f t="shared" si="17"/>
        <v>0</v>
      </c>
      <c r="K990" s="121"/>
    </row>
    <row r="991" spans="1:11" ht="15.75" hidden="1" x14ac:dyDescent="0.25">
      <c r="A991" s="116"/>
      <c r="B991" s="116"/>
      <c r="C991" s="116"/>
      <c r="D991" s="117"/>
      <c r="E991" s="117"/>
      <c r="F991" s="118"/>
      <c r="G991" s="129"/>
      <c r="H991" s="129"/>
      <c r="I991" s="118"/>
      <c r="J991" s="119">
        <f t="shared" si="17"/>
        <v>0</v>
      </c>
      <c r="K991" s="121"/>
    </row>
    <row r="992" spans="1:11" ht="15.75" hidden="1" x14ac:dyDescent="0.25">
      <c r="A992" s="116"/>
      <c r="B992" s="116"/>
      <c r="C992" s="116"/>
      <c r="D992" s="117"/>
      <c r="E992" s="117"/>
      <c r="F992" s="118"/>
      <c r="G992" s="129"/>
      <c r="H992" s="129"/>
      <c r="I992" s="118"/>
      <c r="J992" s="119">
        <f t="shared" si="17"/>
        <v>0</v>
      </c>
      <c r="K992" s="121"/>
    </row>
    <row r="993" spans="1:11" ht="15.75" hidden="1" x14ac:dyDescent="0.25">
      <c r="A993" s="116"/>
      <c r="B993" s="116"/>
      <c r="C993" s="116"/>
      <c r="D993" s="117"/>
      <c r="E993" s="117"/>
      <c r="F993" s="118"/>
      <c r="G993" s="129"/>
      <c r="H993" s="129"/>
      <c r="I993" s="118"/>
      <c r="J993" s="119">
        <f t="shared" si="17"/>
        <v>0</v>
      </c>
      <c r="K993" s="121"/>
    </row>
    <row r="994" spans="1:11" ht="15.75" hidden="1" x14ac:dyDescent="0.25">
      <c r="A994" s="116"/>
      <c r="B994" s="116"/>
      <c r="C994" s="116"/>
      <c r="D994" s="117"/>
      <c r="E994" s="117"/>
      <c r="F994" s="118"/>
      <c r="G994" s="129"/>
      <c r="H994" s="129"/>
      <c r="I994" s="118"/>
      <c r="J994" s="119">
        <f t="shared" si="17"/>
        <v>0</v>
      </c>
      <c r="K994" s="121"/>
    </row>
    <row r="995" spans="1:11" ht="15.75" hidden="1" x14ac:dyDescent="0.25">
      <c r="A995" s="116"/>
      <c r="B995" s="116"/>
      <c r="C995" s="116"/>
      <c r="D995" s="117"/>
      <c r="E995" s="117"/>
      <c r="F995" s="118"/>
      <c r="G995" s="129"/>
      <c r="H995" s="129"/>
      <c r="I995" s="118"/>
      <c r="J995" s="119">
        <f t="shared" si="17"/>
        <v>0</v>
      </c>
      <c r="K995" s="121"/>
    </row>
    <row r="996" spans="1:11" ht="15.75" hidden="1" x14ac:dyDescent="0.25">
      <c r="A996" s="116"/>
      <c r="B996" s="116"/>
      <c r="C996" s="116"/>
      <c r="D996" s="117"/>
      <c r="E996" s="117"/>
      <c r="F996" s="118"/>
      <c r="G996" s="129"/>
      <c r="H996" s="129"/>
      <c r="I996" s="118"/>
      <c r="J996" s="119">
        <f t="shared" si="17"/>
        <v>0</v>
      </c>
      <c r="K996" s="121"/>
    </row>
    <row r="997" spans="1:11" ht="15.75" hidden="1" x14ac:dyDescent="0.25">
      <c r="A997" s="116"/>
      <c r="B997" s="116"/>
      <c r="C997" s="116"/>
      <c r="D997" s="117"/>
      <c r="E997" s="117"/>
      <c r="F997" s="118"/>
      <c r="G997" s="129"/>
      <c r="H997" s="129"/>
      <c r="I997" s="118"/>
      <c r="J997" s="119">
        <f t="shared" si="17"/>
        <v>0</v>
      </c>
      <c r="K997" s="121"/>
    </row>
    <row r="998" spans="1:11" ht="15.75" hidden="1" x14ac:dyDescent="0.25">
      <c r="A998" s="116"/>
      <c r="B998" s="116"/>
      <c r="C998" s="116"/>
      <c r="D998" s="117"/>
      <c r="E998" s="117"/>
      <c r="F998" s="118"/>
      <c r="G998" s="129"/>
      <c r="H998" s="129"/>
      <c r="I998" s="118"/>
      <c r="J998" s="119">
        <f t="shared" si="17"/>
        <v>0</v>
      </c>
      <c r="K998" s="121"/>
    </row>
    <row r="999" spans="1:11" ht="15.75" hidden="1" x14ac:dyDescent="0.25">
      <c r="A999" s="116"/>
      <c r="B999" s="116"/>
      <c r="C999" s="116"/>
      <c r="D999" s="117"/>
      <c r="E999" s="117"/>
      <c r="F999" s="118"/>
      <c r="G999" s="129"/>
      <c r="H999" s="129"/>
      <c r="I999" s="118"/>
      <c r="J999" s="119">
        <f t="shared" si="17"/>
        <v>0</v>
      </c>
      <c r="K999" s="121"/>
    </row>
    <row r="1000" spans="1:11" ht="15.75" hidden="1" x14ac:dyDescent="0.25">
      <c r="A1000" s="116"/>
      <c r="B1000" s="116"/>
      <c r="C1000" s="116"/>
      <c r="D1000" s="117"/>
      <c r="E1000" s="117"/>
      <c r="F1000" s="118"/>
      <c r="G1000" s="129"/>
      <c r="H1000" s="129"/>
      <c r="I1000" s="118"/>
      <c r="J1000" s="119">
        <f t="shared" si="17"/>
        <v>0</v>
      </c>
      <c r="K1000" s="121"/>
    </row>
    <row r="1001" spans="1:11" ht="15.75" hidden="1" x14ac:dyDescent="0.25">
      <c r="A1001" s="116"/>
      <c r="B1001" s="116"/>
      <c r="C1001" s="116"/>
      <c r="D1001" s="117"/>
      <c r="E1001" s="117"/>
      <c r="F1001" s="118"/>
      <c r="G1001" s="129"/>
      <c r="H1001" s="129"/>
      <c r="I1001" s="118"/>
      <c r="J1001" s="119">
        <f t="shared" si="17"/>
        <v>0</v>
      </c>
      <c r="K1001" s="121"/>
    </row>
    <row r="1002" spans="1:11" ht="15.75" hidden="1" x14ac:dyDescent="0.25">
      <c r="A1002" s="116"/>
      <c r="B1002" s="116"/>
      <c r="C1002" s="116"/>
      <c r="D1002" s="117"/>
      <c r="E1002" s="117"/>
      <c r="F1002" s="118"/>
      <c r="G1002" s="129"/>
      <c r="H1002" s="129"/>
      <c r="I1002" s="118"/>
      <c r="J1002" s="119">
        <f t="shared" si="17"/>
        <v>0</v>
      </c>
      <c r="K1002" s="121"/>
    </row>
    <row r="1003" spans="1:11" ht="15.75" hidden="1" x14ac:dyDescent="0.25">
      <c r="A1003" s="116"/>
      <c r="B1003" s="116"/>
      <c r="C1003" s="116"/>
      <c r="D1003" s="117"/>
      <c r="E1003" s="117"/>
      <c r="F1003" s="118"/>
      <c r="G1003" s="129"/>
      <c r="H1003" s="129"/>
      <c r="I1003" s="118"/>
      <c r="J1003" s="119">
        <f t="shared" si="17"/>
        <v>0</v>
      </c>
      <c r="K1003" s="121"/>
    </row>
    <row r="1004" spans="1:11" ht="15.75" hidden="1" x14ac:dyDescent="0.25">
      <c r="A1004" s="116"/>
      <c r="B1004" s="116"/>
      <c r="C1004" s="116"/>
      <c r="D1004" s="117"/>
      <c r="E1004" s="117"/>
      <c r="F1004" s="118"/>
      <c r="G1004" s="129"/>
      <c r="H1004" s="129"/>
      <c r="I1004" s="118"/>
      <c r="J1004" s="119">
        <f t="shared" si="17"/>
        <v>0</v>
      </c>
      <c r="K1004" s="121"/>
    </row>
    <row r="1005" spans="1:11" ht="15.75" hidden="1" x14ac:dyDescent="0.25">
      <c r="A1005" s="116"/>
      <c r="B1005" s="116"/>
      <c r="C1005" s="116"/>
      <c r="D1005" s="117"/>
      <c r="E1005" s="117"/>
      <c r="F1005" s="118"/>
      <c r="G1005" s="129"/>
      <c r="H1005" s="129"/>
      <c r="I1005" s="118"/>
      <c r="J1005" s="119">
        <f t="shared" si="17"/>
        <v>0</v>
      </c>
      <c r="K1005" s="121"/>
    </row>
    <row r="1006" spans="1:11" ht="15.75" hidden="1" x14ac:dyDescent="0.25">
      <c r="A1006" s="116"/>
      <c r="B1006" s="116"/>
      <c r="C1006" s="116"/>
      <c r="D1006" s="117"/>
      <c r="E1006" s="117"/>
      <c r="F1006" s="118"/>
      <c r="G1006" s="129"/>
      <c r="H1006" s="129"/>
      <c r="I1006" s="118"/>
      <c r="J1006" s="119">
        <f t="shared" si="17"/>
        <v>0</v>
      </c>
      <c r="K1006" s="121"/>
    </row>
    <row r="1007" spans="1:11" ht="15.75" hidden="1" x14ac:dyDescent="0.25">
      <c r="A1007" s="116"/>
      <c r="B1007" s="116"/>
      <c r="C1007" s="116"/>
      <c r="D1007" s="117"/>
      <c r="E1007" s="117"/>
      <c r="F1007" s="118"/>
      <c r="G1007" s="129"/>
      <c r="H1007" s="129"/>
      <c r="I1007" s="118"/>
      <c r="J1007" s="119">
        <f t="shared" si="17"/>
        <v>0</v>
      </c>
      <c r="K1007" s="121"/>
    </row>
    <row r="1008" spans="1:11" ht="15.75" hidden="1" x14ac:dyDescent="0.25">
      <c r="A1008" s="116"/>
      <c r="B1008" s="116"/>
      <c r="C1008" s="116"/>
      <c r="D1008" s="117"/>
      <c r="E1008" s="117"/>
      <c r="F1008" s="118"/>
      <c r="G1008" s="129"/>
      <c r="H1008" s="129"/>
      <c r="I1008" s="118"/>
      <c r="J1008" s="119">
        <f t="shared" si="17"/>
        <v>0</v>
      </c>
      <c r="K1008" s="121"/>
    </row>
    <row r="1009" spans="1:11" ht="15.75" hidden="1" x14ac:dyDescent="0.25">
      <c r="A1009" s="116"/>
      <c r="B1009" s="116"/>
      <c r="C1009" s="116"/>
      <c r="D1009" s="117"/>
      <c r="E1009" s="117"/>
      <c r="F1009" s="118"/>
      <c r="G1009" s="129"/>
      <c r="H1009" s="129"/>
      <c r="I1009" s="118"/>
      <c r="J1009" s="119">
        <f t="shared" si="17"/>
        <v>0</v>
      </c>
      <c r="K1009" s="121"/>
    </row>
    <row r="1010" spans="1:11" ht="15.75" hidden="1" x14ac:dyDescent="0.25">
      <c r="A1010" s="116"/>
      <c r="B1010" s="116"/>
      <c r="C1010" s="116"/>
      <c r="D1010" s="117"/>
      <c r="E1010" s="117"/>
      <c r="F1010" s="118"/>
      <c r="G1010" s="129"/>
      <c r="H1010" s="129"/>
      <c r="I1010" s="118"/>
      <c r="J1010" s="119">
        <f t="shared" si="17"/>
        <v>0</v>
      </c>
      <c r="K1010" s="121"/>
    </row>
    <row r="1011" spans="1:11" ht="15.75" hidden="1" x14ac:dyDescent="0.25">
      <c r="A1011" s="116"/>
      <c r="B1011" s="116"/>
      <c r="C1011" s="116"/>
      <c r="D1011" s="117"/>
      <c r="E1011" s="117"/>
      <c r="F1011" s="118"/>
      <c r="G1011" s="129"/>
      <c r="H1011" s="129"/>
      <c r="I1011" s="118"/>
      <c r="J1011" s="119">
        <f t="shared" si="17"/>
        <v>0</v>
      </c>
      <c r="K1011" s="121"/>
    </row>
    <row r="1012" spans="1:11" ht="15.75" hidden="1" x14ac:dyDescent="0.25">
      <c r="A1012" s="116"/>
      <c r="B1012" s="116"/>
      <c r="C1012" s="116"/>
      <c r="D1012" s="117"/>
      <c r="E1012" s="117"/>
      <c r="F1012" s="118"/>
      <c r="G1012" s="129"/>
      <c r="H1012" s="129"/>
      <c r="I1012" s="118"/>
      <c r="J1012" s="119">
        <f t="shared" si="17"/>
        <v>0</v>
      </c>
      <c r="K1012" s="121"/>
    </row>
    <row r="1013" spans="1:11" ht="15.75" hidden="1" x14ac:dyDescent="0.25">
      <c r="A1013" s="116"/>
      <c r="B1013" s="116"/>
      <c r="C1013" s="116"/>
      <c r="D1013" s="117"/>
      <c r="E1013" s="117"/>
      <c r="F1013" s="118"/>
      <c r="G1013" s="129"/>
      <c r="H1013" s="129"/>
      <c r="I1013" s="118"/>
      <c r="J1013" s="119">
        <f t="shared" si="17"/>
        <v>0</v>
      </c>
      <c r="K1013" s="121"/>
    </row>
    <row r="1014" spans="1:11" ht="15.75" hidden="1" x14ac:dyDescent="0.25">
      <c r="A1014" s="116"/>
      <c r="B1014" s="116"/>
      <c r="C1014" s="116"/>
      <c r="D1014" s="117"/>
      <c r="E1014" s="117"/>
      <c r="F1014" s="118"/>
      <c r="G1014" s="129"/>
      <c r="H1014" s="129"/>
      <c r="I1014" s="118"/>
      <c r="J1014" s="119">
        <f t="shared" si="17"/>
        <v>0</v>
      </c>
      <c r="K1014" s="121"/>
    </row>
    <row r="1015" spans="1:11" ht="15.75" hidden="1" x14ac:dyDescent="0.25">
      <c r="A1015" s="116"/>
      <c r="B1015" s="116"/>
      <c r="C1015" s="116"/>
      <c r="D1015" s="117"/>
      <c r="E1015" s="117"/>
      <c r="F1015" s="118"/>
      <c r="G1015" s="129"/>
      <c r="H1015" s="129"/>
      <c r="I1015" s="118"/>
      <c r="J1015" s="119">
        <f t="shared" si="17"/>
        <v>0</v>
      </c>
      <c r="K1015" s="121"/>
    </row>
    <row r="1016" spans="1:11" ht="15.75" hidden="1" x14ac:dyDescent="0.25">
      <c r="A1016" s="116"/>
      <c r="B1016" s="116"/>
      <c r="C1016" s="116"/>
      <c r="D1016" s="117"/>
      <c r="E1016" s="117"/>
      <c r="F1016" s="118"/>
      <c r="G1016" s="129"/>
      <c r="H1016" s="129"/>
      <c r="I1016" s="118"/>
      <c r="J1016" s="119">
        <f t="shared" ref="J1016:J1079" si="18">(H1016-G1016)*24</f>
        <v>0</v>
      </c>
      <c r="K1016" s="121"/>
    </row>
    <row r="1017" spans="1:11" ht="15.75" hidden="1" x14ac:dyDescent="0.25">
      <c r="A1017" s="116"/>
      <c r="B1017" s="116"/>
      <c r="C1017" s="116"/>
      <c r="D1017" s="117"/>
      <c r="E1017" s="117"/>
      <c r="F1017" s="118"/>
      <c r="G1017" s="129"/>
      <c r="H1017" s="129"/>
      <c r="I1017" s="118"/>
      <c r="J1017" s="119">
        <f t="shared" si="18"/>
        <v>0</v>
      </c>
      <c r="K1017" s="121"/>
    </row>
    <row r="1018" spans="1:11" ht="15.75" hidden="1" x14ac:dyDescent="0.25">
      <c r="A1018" s="116"/>
      <c r="B1018" s="116"/>
      <c r="C1018" s="116"/>
      <c r="D1018" s="117"/>
      <c r="E1018" s="117"/>
      <c r="F1018" s="118"/>
      <c r="G1018" s="129"/>
      <c r="H1018" s="129"/>
      <c r="I1018" s="118"/>
      <c r="J1018" s="119">
        <f t="shared" si="18"/>
        <v>0</v>
      </c>
      <c r="K1018" s="121"/>
    </row>
    <row r="1019" spans="1:11" ht="15.75" hidden="1" x14ac:dyDescent="0.25">
      <c r="A1019" s="116"/>
      <c r="B1019" s="116"/>
      <c r="C1019" s="116"/>
      <c r="D1019" s="117"/>
      <c r="E1019" s="117"/>
      <c r="F1019" s="118"/>
      <c r="G1019" s="129"/>
      <c r="H1019" s="129"/>
      <c r="I1019" s="118"/>
      <c r="J1019" s="119">
        <f t="shared" si="18"/>
        <v>0</v>
      </c>
      <c r="K1019" s="121"/>
    </row>
    <row r="1020" spans="1:11" ht="15.75" hidden="1" x14ac:dyDescent="0.25">
      <c r="A1020" s="116"/>
      <c r="B1020" s="116"/>
      <c r="C1020" s="116"/>
      <c r="D1020" s="117"/>
      <c r="E1020" s="117"/>
      <c r="F1020" s="118"/>
      <c r="G1020" s="129"/>
      <c r="H1020" s="129"/>
      <c r="I1020" s="118"/>
      <c r="J1020" s="119">
        <f t="shared" si="18"/>
        <v>0</v>
      </c>
      <c r="K1020" s="121"/>
    </row>
    <row r="1021" spans="1:11" ht="15.75" hidden="1" x14ac:dyDescent="0.25">
      <c r="A1021" s="116"/>
      <c r="B1021" s="116"/>
      <c r="C1021" s="116"/>
      <c r="D1021" s="117"/>
      <c r="E1021" s="117"/>
      <c r="F1021" s="118"/>
      <c r="G1021" s="129"/>
      <c r="H1021" s="129"/>
      <c r="I1021" s="118"/>
      <c r="J1021" s="119">
        <f t="shared" si="18"/>
        <v>0</v>
      </c>
      <c r="K1021" s="121"/>
    </row>
    <row r="1022" spans="1:11" ht="15.75" hidden="1" x14ac:dyDescent="0.25">
      <c r="A1022" s="116"/>
      <c r="B1022" s="116"/>
      <c r="C1022" s="116"/>
      <c r="D1022" s="117"/>
      <c r="E1022" s="117"/>
      <c r="F1022" s="118"/>
      <c r="G1022" s="129"/>
      <c r="H1022" s="129"/>
      <c r="I1022" s="118"/>
      <c r="J1022" s="119">
        <f t="shared" si="18"/>
        <v>0</v>
      </c>
      <c r="K1022" s="121"/>
    </row>
    <row r="1023" spans="1:11" ht="15.75" hidden="1" x14ac:dyDescent="0.25">
      <c r="A1023" s="116"/>
      <c r="B1023" s="116"/>
      <c r="C1023" s="116"/>
      <c r="D1023" s="117"/>
      <c r="E1023" s="117"/>
      <c r="F1023" s="118"/>
      <c r="G1023" s="129"/>
      <c r="H1023" s="129"/>
      <c r="I1023" s="118"/>
      <c r="J1023" s="119">
        <f t="shared" si="18"/>
        <v>0</v>
      </c>
      <c r="K1023" s="121"/>
    </row>
    <row r="1024" spans="1:11" ht="15.75" hidden="1" x14ac:dyDescent="0.25">
      <c r="A1024" s="116"/>
      <c r="B1024" s="116"/>
      <c r="C1024" s="116"/>
      <c r="D1024" s="117"/>
      <c r="E1024" s="117"/>
      <c r="F1024" s="118"/>
      <c r="G1024" s="129"/>
      <c r="H1024" s="129"/>
      <c r="I1024" s="118"/>
      <c r="J1024" s="119">
        <f t="shared" si="18"/>
        <v>0</v>
      </c>
      <c r="K1024" s="121"/>
    </row>
    <row r="1025" spans="1:11" ht="15.75" hidden="1" x14ac:dyDescent="0.25">
      <c r="A1025" s="116"/>
      <c r="B1025" s="116"/>
      <c r="C1025" s="116"/>
      <c r="D1025" s="117"/>
      <c r="E1025" s="117"/>
      <c r="F1025" s="118"/>
      <c r="G1025" s="129"/>
      <c r="H1025" s="129"/>
      <c r="I1025" s="118"/>
      <c r="J1025" s="119">
        <f t="shared" si="18"/>
        <v>0</v>
      </c>
      <c r="K1025" s="121"/>
    </row>
    <row r="1026" spans="1:11" ht="15.75" hidden="1" x14ac:dyDescent="0.25">
      <c r="A1026" s="116"/>
      <c r="B1026" s="116"/>
      <c r="C1026" s="116"/>
      <c r="D1026" s="117"/>
      <c r="E1026" s="117"/>
      <c r="F1026" s="118"/>
      <c r="G1026" s="129"/>
      <c r="H1026" s="129"/>
      <c r="I1026" s="118"/>
      <c r="J1026" s="119">
        <f t="shared" si="18"/>
        <v>0</v>
      </c>
      <c r="K1026" s="121"/>
    </row>
    <row r="1027" spans="1:11" ht="15.75" hidden="1" x14ac:dyDescent="0.25">
      <c r="A1027" s="116"/>
      <c r="B1027" s="116"/>
      <c r="C1027" s="116"/>
      <c r="D1027" s="117"/>
      <c r="E1027" s="117"/>
      <c r="F1027" s="118"/>
      <c r="G1027" s="129"/>
      <c r="H1027" s="129"/>
      <c r="I1027" s="118"/>
      <c r="J1027" s="119">
        <f t="shared" si="18"/>
        <v>0</v>
      </c>
      <c r="K1027" s="121"/>
    </row>
    <row r="1028" spans="1:11" ht="15.75" hidden="1" x14ac:dyDescent="0.25">
      <c r="A1028" s="116"/>
      <c r="B1028" s="116"/>
      <c r="C1028" s="116"/>
      <c r="D1028" s="117"/>
      <c r="E1028" s="117"/>
      <c r="F1028" s="118"/>
      <c r="G1028" s="129"/>
      <c r="H1028" s="129"/>
      <c r="I1028" s="118"/>
      <c r="J1028" s="119">
        <f t="shared" si="18"/>
        <v>0</v>
      </c>
      <c r="K1028" s="121"/>
    </row>
    <row r="1029" spans="1:11" ht="15.75" hidden="1" x14ac:dyDescent="0.25">
      <c r="A1029" s="116"/>
      <c r="B1029" s="116"/>
      <c r="C1029" s="116"/>
      <c r="D1029" s="117"/>
      <c r="E1029" s="117"/>
      <c r="F1029" s="118"/>
      <c r="G1029" s="129"/>
      <c r="H1029" s="129"/>
      <c r="I1029" s="118"/>
      <c r="J1029" s="119">
        <f t="shared" si="18"/>
        <v>0</v>
      </c>
      <c r="K1029" s="121"/>
    </row>
    <row r="1030" spans="1:11" ht="15.75" hidden="1" x14ac:dyDescent="0.25">
      <c r="A1030" s="116"/>
      <c r="B1030" s="116"/>
      <c r="C1030" s="116"/>
      <c r="D1030" s="117"/>
      <c r="E1030" s="117"/>
      <c r="F1030" s="118"/>
      <c r="G1030" s="129"/>
      <c r="H1030" s="129"/>
      <c r="I1030" s="118"/>
      <c r="J1030" s="119">
        <f t="shared" si="18"/>
        <v>0</v>
      </c>
      <c r="K1030" s="121"/>
    </row>
    <row r="1031" spans="1:11" ht="15.75" hidden="1" x14ac:dyDescent="0.25">
      <c r="A1031" s="116"/>
      <c r="B1031" s="116"/>
      <c r="C1031" s="116"/>
      <c r="D1031" s="117"/>
      <c r="E1031" s="117"/>
      <c r="F1031" s="118"/>
      <c r="G1031" s="129"/>
      <c r="H1031" s="129"/>
      <c r="I1031" s="118"/>
      <c r="J1031" s="119">
        <f t="shared" si="18"/>
        <v>0</v>
      </c>
      <c r="K1031" s="121"/>
    </row>
    <row r="1032" spans="1:11" ht="15.75" hidden="1" x14ac:dyDescent="0.25">
      <c r="A1032" s="116"/>
      <c r="B1032" s="116"/>
      <c r="C1032" s="116"/>
      <c r="D1032" s="117"/>
      <c r="E1032" s="117"/>
      <c r="F1032" s="118"/>
      <c r="G1032" s="129"/>
      <c r="H1032" s="129"/>
      <c r="I1032" s="118"/>
      <c r="J1032" s="119">
        <f t="shared" si="18"/>
        <v>0</v>
      </c>
      <c r="K1032" s="121"/>
    </row>
    <row r="1033" spans="1:11" ht="15.75" hidden="1" x14ac:dyDescent="0.25">
      <c r="A1033" s="116"/>
      <c r="B1033" s="116"/>
      <c r="C1033" s="116"/>
      <c r="D1033" s="117"/>
      <c r="E1033" s="117"/>
      <c r="F1033" s="118"/>
      <c r="G1033" s="129"/>
      <c r="H1033" s="129"/>
      <c r="I1033" s="118"/>
      <c r="J1033" s="119">
        <f t="shared" si="18"/>
        <v>0</v>
      </c>
      <c r="K1033" s="121"/>
    </row>
    <row r="1034" spans="1:11" ht="15.75" hidden="1" x14ac:dyDescent="0.25">
      <c r="A1034" s="116"/>
      <c r="B1034" s="116"/>
      <c r="C1034" s="116"/>
      <c r="D1034" s="117"/>
      <c r="E1034" s="117"/>
      <c r="F1034" s="118"/>
      <c r="G1034" s="129"/>
      <c r="H1034" s="129"/>
      <c r="I1034" s="118"/>
      <c r="J1034" s="119">
        <f t="shared" si="18"/>
        <v>0</v>
      </c>
      <c r="K1034" s="121"/>
    </row>
    <row r="1035" spans="1:11" ht="15.75" hidden="1" x14ac:dyDescent="0.25">
      <c r="A1035" s="116"/>
      <c r="B1035" s="116"/>
      <c r="C1035" s="116"/>
      <c r="D1035" s="117"/>
      <c r="E1035" s="117"/>
      <c r="F1035" s="118"/>
      <c r="G1035" s="129"/>
      <c r="H1035" s="129"/>
      <c r="I1035" s="118"/>
      <c r="J1035" s="119">
        <f t="shared" si="18"/>
        <v>0</v>
      </c>
      <c r="K1035" s="121"/>
    </row>
    <row r="1036" spans="1:11" ht="15.75" hidden="1" x14ac:dyDescent="0.25">
      <c r="A1036" s="116"/>
      <c r="B1036" s="116"/>
      <c r="C1036" s="116"/>
      <c r="D1036" s="117"/>
      <c r="E1036" s="117"/>
      <c r="F1036" s="118"/>
      <c r="G1036" s="129"/>
      <c r="H1036" s="129"/>
      <c r="I1036" s="118"/>
      <c r="J1036" s="119">
        <f t="shared" si="18"/>
        <v>0</v>
      </c>
      <c r="K1036" s="121"/>
    </row>
    <row r="1037" spans="1:11" ht="15.75" hidden="1" x14ac:dyDescent="0.25">
      <c r="A1037" s="116"/>
      <c r="B1037" s="116"/>
      <c r="C1037" s="116"/>
      <c r="D1037" s="117"/>
      <c r="E1037" s="117"/>
      <c r="F1037" s="118"/>
      <c r="G1037" s="129"/>
      <c r="H1037" s="129"/>
      <c r="I1037" s="118"/>
      <c r="J1037" s="119">
        <f t="shared" si="18"/>
        <v>0</v>
      </c>
      <c r="K1037" s="121"/>
    </row>
    <row r="1038" spans="1:11" ht="15.75" hidden="1" x14ac:dyDescent="0.25">
      <c r="A1038" s="116"/>
      <c r="B1038" s="116"/>
      <c r="C1038" s="116"/>
      <c r="D1038" s="117"/>
      <c r="E1038" s="117"/>
      <c r="F1038" s="118"/>
      <c r="G1038" s="129"/>
      <c r="H1038" s="129"/>
      <c r="I1038" s="118"/>
      <c r="J1038" s="119">
        <f t="shared" si="18"/>
        <v>0</v>
      </c>
      <c r="K1038" s="121"/>
    </row>
    <row r="1039" spans="1:11" ht="15.75" hidden="1" x14ac:dyDescent="0.25">
      <c r="A1039" s="116"/>
      <c r="B1039" s="116"/>
      <c r="C1039" s="116"/>
      <c r="D1039" s="117"/>
      <c r="E1039" s="117"/>
      <c r="F1039" s="118"/>
      <c r="G1039" s="129"/>
      <c r="H1039" s="129"/>
      <c r="I1039" s="118"/>
      <c r="J1039" s="119">
        <f t="shared" si="18"/>
        <v>0</v>
      </c>
      <c r="K1039" s="121"/>
    </row>
    <row r="1040" spans="1:11" ht="15.75" hidden="1" x14ac:dyDescent="0.25">
      <c r="A1040" s="116"/>
      <c r="B1040" s="116"/>
      <c r="C1040" s="116"/>
      <c r="D1040" s="117"/>
      <c r="E1040" s="117"/>
      <c r="F1040" s="118"/>
      <c r="G1040" s="129"/>
      <c r="H1040" s="129"/>
      <c r="I1040" s="118"/>
      <c r="J1040" s="119">
        <f t="shared" si="18"/>
        <v>0</v>
      </c>
      <c r="K1040" s="121"/>
    </row>
    <row r="1041" spans="1:11" ht="15.75" hidden="1" x14ac:dyDescent="0.25">
      <c r="A1041" s="116"/>
      <c r="B1041" s="116"/>
      <c r="C1041" s="116"/>
      <c r="D1041" s="117"/>
      <c r="E1041" s="117"/>
      <c r="F1041" s="118"/>
      <c r="G1041" s="129"/>
      <c r="H1041" s="129"/>
      <c r="I1041" s="118"/>
      <c r="J1041" s="119">
        <f t="shared" si="18"/>
        <v>0</v>
      </c>
      <c r="K1041" s="121"/>
    </row>
    <row r="1042" spans="1:11" ht="15.75" hidden="1" x14ac:dyDescent="0.25">
      <c r="A1042" s="116"/>
      <c r="B1042" s="116"/>
      <c r="C1042" s="116"/>
      <c r="D1042" s="117"/>
      <c r="E1042" s="117"/>
      <c r="F1042" s="118"/>
      <c r="G1042" s="129"/>
      <c r="H1042" s="129"/>
      <c r="I1042" s="118"/>
      <c r="J1042" s="119">
        <f t="shared" si="18"/>
        <v>0</v>
      </c>
      <c r="K1042" s="121"/>
    </row>
    <row r="1043" spans="1:11" ht="15.75" hidden="1" x14ac:dyDescent="0.25">
      <c r="A1043" s="116"/>
      <c r="B1043" s="116"/>
      <c r="C1043" s="116"/>
      <c r="D1043" s="117"/>
      <c r="E1043" s="117"/>
      <c r="F1043" s="118"/>
      <c r="G1043" s="129"/>
      <c r="H1043" s="129"/>
      <c r="I1043" s="118"/>
      <c r="J1043" s="119">
        <f t="shared" si="18"/>
        <v>0</v>
      </c>
      <c r="K1043" s="121"/>
    </row>
    <row r="1044" spans="1:11" ht="15.75" hidden="1" x14ac:dyDescent="0.25">
      <c r="A1044" s="116"/>
      <c r="B1044" s="116"/>
      <c r="C1044" s="116"/>
      <c r="D1044" s="117"/>
      <c r="E1044" s="117"/>
      <c r="F1044" s="118"/>
      <c r="G1044" s="129"/>
      <c r="H1044" s="129"/>
      <c r="I1044" s="118"/>
      <c r="J1044" s="119">
        <f t="shared" si="18"/>
        <v>0</v>
      </c>
      <c r="K1044" s="121"/>
    </row>
    <row r="1045" spans="1:11" ht="15.75" hidden="1" x14ac:dyDescent="0.25">
      <c r="A1045" s="116"/>
      <c r="B1045" s="116"/>
      <c r="C1045" s="116"/>
      <c r="D1045" s="117"/>
      <c r="E1045" s="117"/>
      <c r="F1045" s="118"/>
      <c r="G1045" s="129"/>
      <c r="H1045" s="129"/>
      <c r="I1045" s="118"/>
      <c r="J1045" s="119">
        <f t="shared" si="18"/>
        <v>0</v>
      </c>
      <c r="K1045" s="121"/>
    </row>
    <row r="1046" spans="1:11" ht="15.75" hidden="1" x14ac:dyDescent="0.25">
      <c r="A1046" s="116"/>
      <c r="B1046" s="116"/>
      <c r="C1046" s="116"/>
      <c r="D1046" s="117"/>
      <c r="E1046" s="117"/>
      <c r="F1046" s="118"/>
      <c r="G1046" s="129"/>
      <c r="H1046" s="129"/>
      <c r="I1046" s="118"/>
      <c r="J1046" s="119">
        <f t="shared" si="18"/>
        <v>0</v>
      </c>
      <c r="K1046" s="121"/>
    </row>
    <row r="1047" spans="1:11" ht="15.75" hidden="1" x14ac:dyDescent="0.25">
      <c r="A1047" s="116"/>
      <c r="B1047" s="116"/>
      <c r="C1047" s="116"/>
      <c r="D1047" s="117"/>
      <c r="E1047" s="117"/>
      <c r="F1047" s="118"/>
      <c r="G1047" s="129"/>
      <c r="H1047" s="129"/>
      <c r="I1047" s="118"/>
      <c r="J1047" s="119">
        <f t="shared" si="18"/>
        <v>0</v>
      </c>
      <c r="K1047" s="121"/>
    </row>
    <row r="1048" spans="1:11" ht="15.75" hidden="1" x14ac:dyDescent="0.25">
      <c r="A1048" s="116"/>
      <c r="B1048" s="116"/>
      <c r="C1048" s="116"/>
      <c r="D1048" s="117"/>
      <c r="E1048" s="117"/>
      <c r="F1048" s="118"/>
      <c r="G1048" s="129"/>
      <c r="H1048" s="129"/>
      <c r="I1048" s="118"/>
      <c r="J1048" s="119">
        <f t="shared" si="18"/>
        <v>0</v>
      </c>
      <c r="K1048" s="121"/>
    </row>
    <row r="1049" spans="1:11" ht="15.75" hidden="1" x14ac:dyDescent="0.25">
      <c r="A1049" s="116"/>
      <c r="B1049" s="116"/>
      <c r="C1049" s="116"/>
      <c r="D1049" s="117"/>
      <c r="E1049" s="117"/>
      <c r="F1049" s="118"/>
      <c r="G1049" s="129"/>
      <c r="H1049" s="129"/>
      <c r="I1049" s="118"/>
      <c r="J1049" s="119">
        <f t="shared" si="18"/>
        <v>0</v>
      </c>
      <c r="K1049" s="121"/>
    </row>
    <row r="1050" spans="1:11" ht="15.75" hidden="1" x14ac:dyDescent="0.25">
      <c r="A1050" s="116"/>
      <c r="B1050" s="116"/>
      <c r="C1050" s="116"/>
      <c r="D1050" s="117"/>
      <c r="E1050" s="117"/>
      <c r="F1050" s="118"/>
      <c r="G1050" s="129"/>
      <c r="H1050" s="129"/>
      <c r="I1050" s="118"/>
      <c r="J1050" s="119">
        <f t="shared" si="18"/>
        <v>0</v>
      </c>
      <c r="K1050" s="121"/>
    </row>
    <row r="1051" spans="1:11" ht="15.75" hidden="1" x14ac:dyDescent="0.25">
      <c r="A1051" s="116"/>
      <c r="B1051" s="116"/>
      <c r="C1051" s="116"/>
      <c r="D1051" s="117"/>
      <c r="E1051" s="117"/>
      <c r="F1051" s="118"/>
      <c r="G1051" s="129"/>
      <c r="H1051" s="129"/>
      <c r="I1051" s="118"/>
      <c r="J1051" s="119">
        <f t="shared" si="18"/>
        <v>0</v>
      </c>
      <c r="K1051" s="121"/>
    </row>
    <row r="1052" spans="1:11" ht="15.75" hidden="1" x14ac:dyDescent="0.25">
      <c r="A1052" s="116"/>
      <c r="B1052" s="116"/>
      <c r="C1052" s="116"/>
      <c r="D1052" s="117"/>
      <c r="E1052" s="117"/>
      <c r="F1052" s="118"/>
      <c r="G1052" s="129"/>
      <c r="H1052" s="129"/>
      <c r="I1052" s="118"/>
      <c r="J1052" s="119">
        <f t="shared" si="18"/>
        <v>0</v>
      </c>
      <c r="K1052" s="121"/>
    </row>
    <row r="1053" spans="1:11" ht="15.75" hidden="1" x14ac:dyDescent="0.25">
      <c r="A1053" s="116"/>
      <c r="B1053" s="116"/>
      <c r="C1053" s="116"/>
      <c r="D1053" s="117"/>
      <c r="E1053" s="117"/>
      <c r="F1053" s="118"/>
      <c r="G1053" s="129"/>
      <c r="H1053" s="129"/>
      <c r="I1053" s="118"/>
      <c r="J1053" s="119">
        <f t="shared" si="18"/>
        <v>0</v>
      </c>
      <c r="K1053" s="121"/>
    </row>
    <row r="1054" spans="1:11" ht="15.75" hidden="1" x14ac:dyDescent="0.25">
      <c r="A1054" s="116"/>
      <c r="B1054" s="116"/>
      <c r="C1054" s="116"/>
      <c r="D1054" s="117"/>
      <c r="E1054" s="117"/>
      <c r="F1054" s="118"/>
      <c r="G1054" s="129"/>
      <c r="H1054" s="129"/>
      <c r="I1054" s="118"/>
      <c r="J1054" s="119">
        <f t="shared" si="18"/>
        <v>0</v>
      </c>
      <c r="K1054" s="121"/>
    </row>
    <row r="1055" spans="1:11" ht="15.75" hidden="1" x14ac:dyDescent="0.25">
      <c r="A1055" s="116"/>
      <c r="B1055" s="116"/>
      <c r="C1055" s="116"/>
      <c r="D1055" s="117"/>
      <c r="E1055" s="117"/>
      <c r="F1055" s="118"/>
      <c r="G1055" s="129"/>
      <c r="H1055" s="129"/>
      <c r="I1055" s="118"/>
      <c r="J1055" s="119">
        <f t="shared" si="18"/>
        <v>0</v>
      </c>
      <c r="K1055" s="121"/>
    </row>
    <row r="1056" spans="1:11" ht="15.75" hidden="1" x14ac:dyDescent="0.25">
      <c r="A1056" s="116"/>
      <c r="B1056" s="116"/>
      <c r="C1056" s="116"/>
      <c r="D1056" s="117"/>
      <c r="E1056" s="117"/>
      <c r="F1056" s="118"/>
      <c r="G1056" s="129"/>
      <c r="H1056" s="129"/>
      <c r="I1056" s="118"/>
      <c r="J1056" s="119">
        <f t="shared" si="18"/>
        <v>0</v>
      </c>
      <c r="K1056" s="121"/>
    </row>
    <row r="1057" spans="1:11" ht="15.75" hidden="1" x14ac:dyDescent="0.25">
      <c r="A1057" s="116"/>
      <c r="B1057" s="116"/>
      <c r="C1057" s="116"/>
      <c r="D1057" s="117"/>
      <c r="E1057" s="117"/>
      <c r="F1057" s="118"/>
      <c r="G1057" s="129"/>
      <c r="H1057" s="129"/>
      <c r="I1057" s="118"/>
      <c r="J1057" s="119">
        <f t="shared" si="18"/>
        <v>0</v>
      </c>
      <c r="K1057" s="121"/>
    </row>
    <row r="1058" spans="1:11" ht="15.75" hidden="1" x14ac:dyDescent="0.25">
      <c r="A1058" s="116"/>
      <c r="B1058" s="116"/>
      <c r="C1058" s="116"/>
      <c r="D1058" s="117"/>
      <c r="E1058" s="117"/>
      <c r="F1058" s="118"/>
      <c r="G1058" s="129"/>
      <c r="H1058" s="129"/>
      <c r="I1058" s="118"/>
      <c r="J1058" s="119">
        <f t="shared" si="18"/>
        <v>0</v>
      </c>
      <c r="K1058" s="121"/>
    </row>
    <row r="1059" spans="1:11" ht="15.75" hidden="1" x14ac:dyDescent="0.25">
      <c r="A1059" s="116"/>
      <c r="B1059" s="116"/>
      <c r="C1059" s="116"/>
      <c r="D1059" s="117"/>
      <c r="E1059" s="117"/>
      <c r="F1059" s="118"/>
      <c r="G1059" s="129"/>
      <c r="H1059" s="129"/>
      <c r="I1059" s="118"/>
      <c r="J1059" s="119">
        <f t="shared" si="18"/>
        <v>0</v>
      </c>
      <c r="K1059" s="121"/>
    </row>
    <row r="1060" spans="1:11" ht="15.75" hidden="1" x14ac:dyDescent="0.25">
      <c r="A1060" s="116"/>
      <c r="B1060" s="116"/>
      <c r="C1060" s="116"/>
      <c r="D1060" s="117"/>
      <c r="E1060" s="117"/>
      <c r="F1060" s="118"/>
      <c r="G1060" s="129"/>
      <c r="H1060" s="129"/>
      <c r="I1060" s="118"/>
      <c r="J1060" s="119">
        <f t="shared" si="18"/>
        <v>0</v>
      </c>
      <c r="K1060" s="121"/>
    </row>
    <row r="1061" spans="1:11" ht="15.75" hidden="1" x14ac:dyDescent="0.25">
      <c r="A1061" s="116"/>
      <c r="B1061" s="116"/>
      <c r="C1061" s="116"/>
      <c r="D1061" s="117"/>
      <c r="E1061" s="117"/>
      <c r="F1061" s="118"/>
      <c r="G1061" s="129"/>
      <c r="H1061" s="129"/>
      <c r="I1061" s="118"/>
      <c r="J1061" s="119">
        <f t="shared" si="18"/>
        <v>0</v>
      </c>
      <c r="K1061" s="121"/>
    </row>
    <row r="1062" spans="1:11" ht="15.75" hidden="1" x14ac:dyDescent="0.25">
      <c r="A1062" s="116"/>
      <c r="B1062" s="116"/>
      <c r="C1062" s="116"/>
      <c r="D1062" s="117"/>
      <c r="E1062" s="117"/>
      <c r="F1062" s="118"/>
      <c r="G1062" s="129"/>
      <c r="H1062" s="129"/>
      <c r="I1062" s="118"/>
      <c r="J1062" s="119">
        <f t="shared" si="18"/>
        <v>0</v>
      </c>
      <c r="K1062" s="121"/>
    </row>
    <row r="1063" spans="1:11" ht="15.75" hidden="1" x14ac:dyDescent="0.25">
      <c r="A1063" s="116"/>
      <c r="B1063" s="116"/>
      <c r="C1063" s="116"/>
      <c r="D1063" s="117"/>
      <c r="E1063" s="117"/>
      <c r="F1063" s="118"/>
      <c r="G1063" s="129"/>
      <c r="H1063" s="129"/>
      <c r="I1063" s="118"/>
      <c r="J1063" s="119">
        <f t="shared" si="18"/>
        <v>0</v>
      </c>
      <c r="K1063" s="121"/>
    </row>
    <row r="1064" spans="1:11" ht="15.75" hidden="1" x14ac:dyDescent="0.25">
      <c r="A1064" s="116"/>
      <c r="B1064" s="116"/>
      <c r="C1064" s="116"/>
      <c r="D1064" s="117"/>
      <c r="E1064" s="117"/>
      <c r="F1064" s="118"/>
      <c r="G1064" s="129"/>
      <c r="H1064" s="129"/>
      <c r="I1064" s="118"/>
      <c r="J1064" s="119">
        <f t="shared" si="18"/>
        <v>0</v>
      </c>
      <c r="K1064" s="121"/>
    </row>
    <row r="1065" spans="1:11" ht="15.75" hidden="1" x14ac:dyDescent="0.25">
      <c r="A1065" s="116"/>
      <c r="B1065" s="116"/>
      <c r="C1065" s="116"/>
      <c r="D1065" s="117"/>
      <c r="E1065" s="117"/>
      <c r="F1065" s="118"/>
      <c r="G1065" s="129"/>
      <c r="H1065" s="129"/>
      <c r="I1065" s="118"/>
      <c r="J1065" s="119">
        <f t="shared" si="18"/>
        <v>0</v>
      </c>
      <c r="K1065" s="121"/>
    </row>
    <row r="1066" spans="1:11" ht="15.75" hidden="1" x14ac:dyDescent="0.25">
      <c r="A1066" s="116"/>
      <c r="B1066" s="116"/>
      <c r="C1066" s="116"/>
      <c r="D1066" s="117"/>
      <c r="E1066" s="117"/>
      <c r="F1066" s="118"/>
      <c r="G1066" s="129"/>
      <c r="H1066" s="129"/>
      <c r="I1066" s="118"/>
      <c r="J1066" s="119">
        <f t="shared" si="18"/>
        <v>0</v>
      </c>
      <c r="K1066" s="121"/>
    </row>
    <row r="1067" spans="1:11" ht="15.75" hidden="1" x14ac:dyDescent="0.25">
      <c r="A1067" s="116"/>
      <c r="B1067" s="116"/>
      <c r="C1067" s="116"/>
      <c r="D1067" s="117"/>
      <c r="E1067" s="117"/>
      <c r="F1067" s="118"/>
      <c r="G1067" s="129"/>
      <c r="H1067" s="129"/>
      <c r="I1067" s="118"/>
      <c r="J1067" s="119">
        <f t="shared" si="18"/>
        <v>0</v>
      </c>
      <c r="K1067" s="121"/>
    </row>
    <row r="1068" spans="1:11" ht="15.75" hidden="1" x14ac:dyDescent="0.25">
      <c r="A1068" s="116"/>
      <c r="B1068" s="116"/>
      <c r="C1068" s="116"/>
      <c r="D1068" s="117"/>
      <c r="E1068" s="117"/>
      <c r="F1068" s="118"/>
      <c r="G1068" s="129"/>
      <c r="H1068" s="129"/>
      <c r="I1068" s="118"/>
      <c r="J1068" s="119">
        <f t="shared" si="18"/>
        <v>0</v>
      </c>
      <c r="K1068" s="121"/>
    </row>
    <row r="1069" spans="1:11" ht="15.75" hidden="1" x14ac:dyDescent="0.25">
      <c r="A1069" s="116"/>
      <c r="B1069" s="116"/>
      <c r="C1069" s="116"/>
      <c r="D1069" s="117"/>
      <c r="E1069" s="117"/>
      <c r="F1069" s="118"/>
      <c r="G1069" s="129"/>
      <c r="H1069" s="129"/>
      <c r="I1069" s="118"/>
      <c r="J1069" s="119">
        <f t="shared" si="18"/>
        <v>0</v>
      </c>
      <c r="K1069" s="121"/>
    </row>
    <row r="1070" spans="1:11" ht="15.75" hidden="1" x14ac:dyDescent="0.25">
      <c r="A1070" s="116"/>
      <c r="B1070" s="116"/>
      <c r="C1070" s="116"/>
      <c r="D1070" s="117"/>
      <c r="E1070" s="117"/>
      <c r="F1070" s="118"/>
      <c r="G1070" s="129"/>
      <c r="H1070" s="129"/>
      <c r="I1070" s="118"/>
      <c r="J1070" s="119">
        <f t="shared" si="18"/>
        <v>0</v>
      </c>
      <c r="K1070" s="121"/>
    </row>
    <row r="1071" spans="1:11" ht="15.75" hidden="1" x14ac:dyDescent="0.25">
      <c r="A1071" s="116"/>
      <c r="B1071" s="116"/>
      <c r="C1071" s="116"/>
      <c r="D1071" s="117"/>
      <c r="E1071" s="117"/>
      <c r="F1071" s="118"/>
      <c r="G1071" s="129"/>
      <c r="H1071" s="129"/>
      <c r="I1071" s="118"/>
      <c r="J1071" s="119">
        <f t="shared" si="18"/>
        <v>0</v>
      </c>
      <c r="K1071" s="121"/>
    </row>
    <row r="1072" spans="1:11" ht="15.75" hidden="1" x14ac:dyDescent="0.25">
      <c r="A1072" s="116"/>
      <c r="B1072" s="116"/>
      <c r="C1072" s="116"/>
      <c r="D1072" s="117"/>
      <c r="E1072" s="117"/>
      <c r="F1072" s="118"/>
      <c r="G1072" s="129"/>
      <c r="H1072" s="129"/>
      <c r="I1072" s="118"/>
      <c r="J1072" s="119">
        <f t="shared" si="18"/>
        <v>0</v>
      </c>
      <c r="K1072" s="121"/>
    </row>
    <row r="1073" spans="1:11" ht="15.75" hidden="1" x14ac:dyDescent="0.25">
      <c r="A1073" s="116"/>
      <c r="B1073" s="116"/>
      <c r="C1073" s="116"/>
      <c r="D1073" s="117"/>
      <c r="E1073" s="117"/>
      <c r="F1073" s="118"/>
      <c r="G1073" s="129"/>
      <c r="H1073" s="129"/>
      <c r="I1073" s="118"/>
      <c r="J1073" s="119">
        <f t="shared" si="18"/>
        <v>0</v>
      </c>
      <c r="K1073" s="121"/>
    </row>
    <row r="1074" spans="1:11" ht="15.75" hidden="1" x14ac:dyDescent="0.25">
      <c r="A1074" s="116"/>
      <c r="B1074" s="116"/>
      <c r="C1074" s="116"/>
      <c r="D1074" s="117"/>
      <c r="E1074" s="117"/>
      <c r="F1074" s="118"/>
      <c r="G1074" s="129"/>
      <c r="H1074" s="129"/>
      <c r="I1074" s="118"/>
      <c r="J1074" s="119">
        <f t="shared" si="18"/>
        <v>0</v>
      </c>
      <c r="K1074" s="121"/>
    </row>
    <row r="1075" spans="1:11" ht="15.75" hidden="1" x14ac:dyDescent="0.25">
      <c r="A1075" s="116"/>
      <c r="B1075" s="116"/>
      <c r="C1075" s="116"/>
      <c r="D1075" s="117"/>
      <c r="E1075" s="117"/>
      <c r="F1075" s="118"/>
      <c r="G1075" s="129"/>
      <c r="H1075" s="129"/>
      <c r="I1075" s="118"/>
      <c r="J1075" s="119">
        <f t="shared" si="18"/>
        <v>0</v>
      </c>
      <c r="K1075" s="121"/>
    </row>
    <row r="1076" spans="1:11" ht="15.75" hidden="1" x14ac:dyDescent="0.25">
      <c r="A1076" s="116"/>
      <c r="B1076" s="116"/>
      <c r="C1076" s="116"/>
      <c r="D1076" s="117"/>
      <c r="E1076" s="117"/>
      <c r="F1076" s="118"/>
      <c r="G1076" s="129"/>
      <c r="H1076" s="129"/>
      <c r="I1076" s="118"/>
      <c r="J1076" s="119">
        <f t="shared" si="18"/>
        <v>0</v>
      </c>
      <c r="K1076" s="121"/>
    </row>
    <row r="1077" spans="1:11" ht="15.75" hidden="1" x14ac:dyDescent="0.25">
      <c r="A1077" s="116"/>
      <c r="B1077" s="116"/>
      <c r="C1077" s="116"/>
      <c r="D1077" s="117"/>
      <c r="E1077" s="117"/>
      <c r="F1077" s="118"/>
      <c r="G1077" s="129"/>
      <c r="H1077" s="129"/>
      <c r="I1077" s="118"/>
      <c r="J1077" s="119">
        <f t="shared" si="18"/>
        <v>0</v>
      </c>
      <c r="K1077" s="121"/>
    </row>
    <row r="1078" spans="1:11" ht="15.75" hidden="1" x14ac:dyDescent="0.25">
      <c r="A1078" s="116"/>
      <c r="B1078" s="116"/>
      <c r="C1078" s="116"/>
      <c r="D1078" s="117"/>
      <c r="E1078" s="117"/>
      <c r="F1078" s="118"/>
      <c r="G1078" s="129"/>
      <c r="H1078" s="129"/>
      <c r="I1078" s="118"/>
      <c r="J1078" s="119">
        <f t="shared" si="18"/>
        <v>0</v>
      </c>
      <c r="K1078" s="121"/>
    </row>
    <row r="1079" spans="1:11" ht="15.75" hidden="1" x14ac:dyDescent="0.25">
      <c r="A1079" s="116"/>
      <c r="B1079" s="116"/>
      <c r="C1079" s="116"/>
      <c r="D1079" s="117"/>
      <c r="E1079" s="117"/>
      <c r="F1079" s="118"/>
      <c r="G1079" s="129"/>
      <c r="H1079" s="129"/>
      <c r="I1079" s="118"/>
      <c r="J1079" s="119">
        <f t="shared" si="18"/>
        <v>0</v>
      </c>
      <c r="K1079" s="121"/>
    </row>
    <row r="1080" spans="1:11" ht="15.75" hidden="1" x14ac:dyDescent="0.25">
      <c r="A1080" s="116"/>
      <c r="B1080" s="116"/>
      <c r="C1080" s="116"/>
      <c r="D1080" s="117"/>
      <c r="E1080" s="117"/>
      <c r="F1080" s="118"/>
      <c r="G1080" s="129"/>
      <c r="H1080" s="129"/>
      <c r="I1080" s="118"/>
      <c r="J1080" s="119">
        <f t="shared" ref="J1080:J1143" si="19">(H1080-G1080)*24</f>
        <v>0</v>
      </c>
      <c r="K1080" s="121"/>
    </row>
    <row r="1081" spans="1:11" ht="15.75" hidden="1" x14ac:dyDescent="0.25">
      <c r="A1081" s="116"/>
      <c r="B1081" s="116"/>
      <c r="C1081" s="116"/>
      <c r="D1081" s="117"/>
      <c r="E1081" s="117"/>
      <c r="F1081" s="118"/>
      <c r="G1081" s="129"/>
      <c r="H1081" s="129"/>
      <c r="I1081" s="118"/>
      <c r="J1081" s="119">
        <f t="shared" si="19"/>
        <v>0</v>
      </c>
      <c r="K1081" s="121"/>
    </row>
    <row r="1082" spans="1:11" ht="15.75" hidden="1" x14ac:dyDescent="0.25">
      <c r="A1082" s="116"/>
      <c r="B1082" s="116"/>
      <c r="C1082" s="116"/>
      <c r="D1082" s="117"/>
      <c r="E1082" s="117"/>
      <c r="F1082" s="118"/>
      <c r="G1082" s="129"/>
      <c r="H1082" s="129"/>
      <c r="I1082" s="118"/>
      <c r="J1082" s="119">
        <f t="shared" si="19"/>
        <v>0</v>
      </c>
      <c r="K1082" s="121"/>
    </row>
    <row r="1083" spans="1:11" ht="15.75" hidden="1" x14ac:dyDescent="0.25">
      <c r="A1083" s="116"/>
      <c r="B1083" s="116"/>
      <c r="C1083" s="116"/>
      <c r="D1083" s="117"/>
      <c r="E1083" s="117"/>
      <c r="F1083" s="118"/>
      <c r="G1083" s="129"/>
      <c r="H1083" s="129"/>
      <c r="I1083" s="118"/>
      <c r="J1083" s="119">
        <f t="shared" si="19"/>
        <v>0</v>
      </c>
      <c r="K1083" s="121"/>
    </row>
    <row r="1084" spans="1:11" ht="15.75" hidden="1" x14ac:dyDescent="0.25">
      <c r="A1084" s="116"/>
      <c r="B1084" s="116"/>
      <c r="C1084" s="116"/>
      <c r="D1084" s="117"/>
      <c r="E1084" s="117"/>
      <c r="F1084" s="118"/>
      <c r="G1084" s="129"/>
      <c r="H1084" s="129"/>
      <c r="I1084" s="118"/>
      <c r="J1084" s="119">
        <f t="shared" si="19"/>
        <v>0</v>
      </c>
      <c r="K1084" s="121"/>
    </row>
    <row r="1085" spans="1:11" ht="15.75" hidden="1" x14ac:dyDescent="0.25">
      <c r="A1085" s="116"/>
      <c r="B1085" s="116"/>
      <c r="C1085" s="116"/>
      <c r="D1085" s="117"/>
      <c r="E1085" s="117"/>
      <c r="F1085" s="118"/>
      <c r="G1085" s="129"/>
      <c r="H1085" s="129"/>
      <c r="I1085" s="118"/>
      <c r="J1085" s="119">
        <f t="shared" si="19"/>
        <v>0</v>
      </c>
      <c r="K1085" s="121"/>
    </row>
    <row r="1086" spans="1:11" ht="15.75" hidden="1" x14ac:dyDescent="0.25">
      <c r="A1086" s="116"/>
      <c r="B1086" s="116"/>
      <c r="C1086" s="116"/>
      <c r="D1086" s="117"/>
      <c r="E1086" s="117"/>
      <c r="F1086" s="118"/>
      <c r="G1086" s="129"/>
      <c r="H1086" s="129"/>
      <c r="I1086" s="118"/>
      <c r="J1086" s="119">
        <f t="shared" si="19"/>
        <v>0</v>
      </c>
      <c r="K1086" s="121"/>
    </row>
    <row r="1087" spans="1:11" ht="15.75" hidden="1" x14ac:dyDescent="0.25">
      <c r="A1087" s="116"/>
      <c r="B1087" s="116"/>
      <c r="C1087" s="116"/>
      <c r="D1087" s="117"/>
      <c r="E1087" s="117"/>
      <c r="F1087" s="118"/>
      <c r="G1087" s="129"/>
      <c r="H1087" s="129"/>
      <c r="I1087" s="118"/>
      <c r="J1087" s="119">
        <f t="shared" si="19"/>
        <v>0</v>
      </c>
      <c r="K1087" s="121"/>
    </row>
    <row r="1088" spans="1:11" ht="15.75" hidden="1" x14ac:dyDescent="0.25">
      <c r="A1088" s="116"/>
      <c r="B1088" s="116"/>
      <c r="C1088" s="116"/>
      <c r="D1088" s="117"/>
      <c r="E1088" s="117"/>
      <c r="F1088" s="118"/>
      <c r="G1088" s="129"/>
      <c r="H1088" s="129"/>
      <c r="I1088" s="118"/>
      <c r="J1088" s="119">
        <f t="shared" si="19"/>
        <v>0</v>
      </c>
      <c r="K1088" s="121"/>
    </row>
    <row r="1089" spans="1:11" ht="15.75" hidden="1" x14ac:dyDescent="0.25">
      <c r="A1089" s="116"/>
      <c r="B1089" s="116"/>
      <c r="C1089" s="116"/>
      <c r="D1089" s="117"/>
      <c r="E1089" s="117"/>
      <c r="F1089" s="118"/>
      <c r="G1089" s="129"/>
      <c r="H1089" s="129"/>
      <c r="I1089" s="118"/>
      <c r="J1089" s="119">
        <f t="shared" si="19"/>
        <v>0</v>
      </c>
      <c r="K1089" s="121"/>
    </row>
    <row r="1090" spans="1:11" ht="15.75" hidden="1" x14ac:dyDescent="0.25">
      <c r="A1090" s="116"/>
      <c r="B1090" s="116"/>
      <c r="C1090" s="116"/>
      <c r="D1090" s="117"/>
      <c r="E1090" s="117"/>
      <c r="F1090" s="118"/>
      <c r="G1090" s="129"/>
      <c r="H1090" s="129"/>
      <c r="I1090" s="118"/>
      <c r="J1090" s="119">
        <f t="shared" si="19"/>
        <v>0</v>
      </c>
      <c r="K1090" s="121"/>
    </row>
    <row r="1091" spans="1:11" ht="15.75" hidden="1" x14ac:dyDescent="0.25">
      <c r="A1091" s="116"/>
      <c r="B1091" s="116"/>
      <c r="C1091" s="116"/>
      <c r="D1091" s="117"/>
      <c r="E1091" s="117"/>
      <c r="F1091" s="118"/>
      <c r="G1091" s="129"/>
      <c r="H1091" s="129"/>
      <c r="I1091" s="118"/>
      <c r="J1091" s="119">
        <f t="shared" si="19"/>
        <v>0</v>
      </c>
      <c r="K1091" s="121"/>
    </row>
    <row r="1092" spans="1:11" ht="15.75" hidden="1" x14ac:dyDescent="0.25">
      <c r="A1092" s="116"/>
      <c r="B1092" s="116"/>
      <c r="C1092" s="116"/>
      <c r="D1092" s="117"/>
      <c r="E1092" s="117"/>
      <c r="F1092" s="118"/>
      <c r="G1092" s="129"/>
      <c r="H1092" s="129"/>
      <c r="I1092" s="118"/>
      <c r="J1092" s="119">
        <f t="shared" si="19"/>
        <v>0</v>
      </c>
      <c r="K1092" s="121"/>
    </row>
    <row r="1093" spans="1:11" ht="15.75" hidden="1" x14ac:dyDescent="0.25">
      <c r="A1093" s="116"/>
      <c r="B1093" s="116"/>
      <c r="C1093" s="116"/>
      <c r="D1093" s="117"/>
      <c r="E1093" s="117"/>
      <c r="F1093" s="118"/>
      <c r="G1093" s="129"/>
      <c r="H1093" s="129"/>
      <c r="I1093" s="118"/>
      <c r="J1093" s="119">
        <f t="shared" si="19"/>
        <v>0</v>
      </c>
      <c r="K1093" s="121"/>
    </row>
    <row r="1094" spans="1:11" ht="15.75" hidden="1" x14ac:dyDescent="0.25">
      <c r="A1094" s="116"/>
      <c r="B1094" s="116"/>
      <c r="C1094" s="116"/>
      <c r="D1094" s="117"/>
      <c r="E1094" s="117"/>
      <c r="F1094" s="118"/>
      <c r="G1094" s="129"/>
      <c r="H1094" s="129"/>
      <c r="I1094" s="118"/>
      <c r="J1094" s="119">
        <f t="shared" si="19"/>
        <v>0</v>
      </c>
      <c r="K1094" s="121"/>
    </row>
    <row r="1095" spans="1:11" ht="15.75" hidden="1" x14ac:dyDescent="0.25">
      <c r="A1095" s="116"/>
      <c r="B1095" s="116"/>
      <c r="C1095" s="116"/>
      <c r="D1095" s="117"/>
      <c r="E1095" s="117"/>
      <c r="F1095" s="118"/>
      <c r="G1095" s="129"/>
      <c r="H1095" s="129"/>
      <c r="I1095" s="118"/>
      <c r="J1095" s="119">
        <f t="shared" si="19"/>
        <v>0</v>
      </c>
      <c r="K1095" s="121"/>
    </row>
    <row r="1096" spans="1:11" ht="15.75" hidden="1" x14ac:dyDescent="0.25">
      <c r="A1096" s="116"/>
      <c r="B1096" s="116"/>
      <c r="C1096" s="116"/>
      <c r="D1096" s="117"/>
      <c r="E1096" s="117"/>
      <c r="F1096" s="118"/>
      <c r="G1096" s="129"/>
      <c r="H1096" s="129"/>
      <c r="I1096" s="118"/>
      <c r="J1096" s="119">
        <f t="shared" si="19"/>
        <v>0</v>
      </c>
      <c r="K1096" s="121"/>
    </row>
    <row r="1097" spans="1:11" ht="15.75" hidden="1" x14ac:dyDescent="0.25">
      <c r="A1097" s="116"/>
      <c r="B1097" s="116"/>
      <c r="C1097" s="116"/>
      <c r="D1097" s="117"/>
      <c r="E1097" s="117"/>
      <c r="F1097" s="118"/>
      <c r="G1097" s="129"/>
      <c r="H1097" s="129"/>
      <c r="I1097" s="118"/>
      <c r="J1097" s="119">
        <f t="shared" si="19"/>
        <v>0</v>
      </c>
      <c r="K1097" s="121"/>
    </row>
    <row r="1098" spans="1:11" ht="15.75" hidden="1" x14ac:dyDescent="0.25">
      <c r="A1098" s="116"/>
      <c r="B1098" s="116"/>
      <c r="C1098" s="116"/>
      <c r="D1098" s="117"/>
      <c r="E1098" s="117"/>
      <c r="F1098" s="118"/>
      <c r="G1098" s="129"/>
      <c r="H1098" s="129"/>
      <c r="I1098" s="118"/>
      <c r="J1098" s="119">
        <f t="shared" si="19"/>
        <v>0</v>
      </c>
      <c r="K1098" s="121"/>
    </row>
    <row r="1099" spans="1:11" ht="15.75" hidden="1" x14ac:dyDescent="0.25">
      <c r="A1099" s="116"/>
      <c r="B1099" s="116"/>
      <c r="C1099" s="116"/>
      <c r="D1099" s="117"/>
      <c r="E1099" s="117"/>
      <c r="F1099" s="118"/>
      <c r="G1099" s="129"/>
      <c r="H1099" s="129"/>
      <c r="I1099" s="118"/>
      <c r="J1099" s="119">
        <f t="shared" si="19"/>
        <v>0</v>
      </c>
      <c r="K1099" s="121"/>
    </row>
    <row r="1100" spans="1:11" ht="15.75" hidden="1" x14ac:dyDescent="0.25">
      <c r="A1100" s="116"/>
      <c r="B1100" s="116"/>
      <c r="C1100" s="116"/>
      <c r="D1100" s="117"/>
      <c r="E1100" s="117"/>
      <c r="F1100" s="118"/>
      <c r="G1100" s="129"/>
      <c r="H1100" s="129"/>
      <c r="I1100" s="118"/>
      <c r="J1100" s="119">
        <f t="shared" si="19"/>
        <v>0</v>
      </c>
      <c r="K1100" s="121"/>
    </row>
    <row r="1101" spans="1:11" ht="15.75" hidden="1" x14ac:dyDescent="0.25">
      <c r="A1101" s="116"/>
      <c r="B1101" s="116"/>
      <c r="C1101" s="116"/>
      <c r="D1101" s="117"/>
      <c r="E1101" s="117"/>
      <c r="F1101" s="118"/>
      <c r="G1101" s="129"/>
      <c r="H1101" s="129"/>
      <c r="I1101" s="118"/>
      <c r="J1101" s="119">
        <f t="shared" si="19"/>
        <v>0</v>
      </c>
      <c r="K1101" s="121"/>
    </row>
    <row r="1102" spans="1:11" ht="15.75" hidden="1" x14ac:dyDescent="0.25">
      <c r="A1102" s="116"/>
      <c r="B1102" s="116"/>
      <c r="C1102" s="116"/>
      <c r="D1102" s="117"/>
      <c r="E1102" s="117"/>
      <c r="F1102" s="118"/>
      <c r="G1102" s="129"/>
      <c r="H1102" s="129"/>
      <c r="I1102" s="118"/>
      <c r="J1102" s="119">
        <f t="shared" si="19"/>
        <v>0</v>
      </c>
      <c r="K1102" s="121"/>
    </row>
    <row r="1103" spans="1:11" ht="15.75" hidden="1" x14ac:dyDescent="0.25">
      <c r="A1103" s="116"/>
      <c r="B1103" s="116"/>
      <c r="C1103" s="116"/>
      <c r="D1103" s="117"/>
      <c r="E1103" s="117"/>
      <c r="F1103" s="118"/>
      <c r="G1103" s="129"/>
      <c r="H1103" s="129"/>
      <c r="I1103" s="118"/>
      <c r="J1103" s="119">
        <f t="shared" si="19"/>
        <v>0</v>
      </c>
      <c r="K1103" s="121"/>
    </row>
    <row r="1104" spans="1:11" ht="15.75" hidden="1" x14ac:dyDescent="0.25">
      <c r="A1104" s="116"/>
      <c r="B1104" s="116"/>
      <c r="C1104" s="116"/>
      <c r="D1104" s="117"/>
      <c r="E1104" s="117"/>
      <c r="F1104" s="118"/>
      <c r="G1104" s="129"/>
      <c r="H1104" s="129"/>
      <c r="I1104" s="118"/>
      <c r="J1104" s="119">
        <f t="shared" si="19"/>
        <v>0</v>
      </c>
      <c r="K1104" s="121"/>
    </row>
    <row r="1105" spans="1:11" ht="15.75" hidden="1" x14ac:dyDescent="0.25">
      <c r="A1105" s="116"/>
      <c r="B1105" s="116"/>
      <c r="C1105" s="116"/>
      <c r="D1105" s="117"/>
      <c r="E1105" s="117"/>
      <c r="F1105" s="118"/>
      <c r="G1105" s="129"/>
      <c r="H1105" s="129"/>
      <c r="I1105" s="118"/>
      <c r="J1105" s="119">
        <f t="shared" si="19"/>
        <v>0</v>
      </c>
      <c r="K1105" s="121"/>
    </row>
    <row r="1106" spans="1:11" ht="15.75" hidden="1" x14ac:dyDescent="0.25">
      <c r="A1106" s="116"/>
      <c r="B1106" s="116"/>
      <c r="C1106" s="116"/>
      <c r="D1106" s="117"/>
      <c r="E1106" s="117"/>
      <c r="F1106" s="118"/>
      <c r="G1106" s="129"/>
      <c r="H1106" s="129"/>
      <c r="I1106" s="118"/>
      <c r="J1106" s="119">
        <f t="shared" si="19"/>
        <v>0</v>
      </c>
      <c r="K1106" s="121"/>
    </row>
    <row r="1107" spans="1:11" ht="15.75" hidden="1" x14ac:dyDescent="0.25">
      <c r="A1107" s="116"/>
      <c r="B1107" s="116"/>
      <c r="C1107" s="116"/>
      <c r="D1107" s="117"/>
      <c r="E1107" s="117"/>
      <c r="F1107" s="118"/>
      <c r="G1107" s="129"/>
      <c r="H1107" s="129"/>
      <c r="I1107" s="118"/>
      <c r="J1107" s="119">
        <f t="shared" si="19"/>
        <v>0</v>
      </c>
      <c r="K1107" s="121"/>
    </row>
    <row r="1108" spans="1:11" ht="15.75" hidden="1" x14ac:dyDescent="0.25">
      <c r="A1108" s="116"/>
      <c r="B1108" s="116"/>
      <c r="C1108" s="116"/>
      <c r="D1108" s="117"/>
      <c r="E1108" s="117"/>
      <c r="F1108" s="118"/>
      <c r="G1108" s="129"/>
      <c r="H1108" s="129"/>
      <c r="I1108" s="118"/>
      <c r="J1108" s="119">
        <f t="shared" si="19"/>
        <v>0</v>
      </c>
      <c r="K1108" s="121"/>
    </row>
    <row r="1109" spans="1:11" ht="15.75" hidden="1" x14ac:dyDescent="0.25">
      <c r="A1109" s="116"/>
      <c r="B1109" s="116"/>
      <c r="C1109" s="116"/>
      <c r="D1109" s="117"/>
      <c r="E1109" s="117"/>
      <c r="F1109" s="118"/>
      <c r="G1109" s="129"/>
      <c r="H1109" s="129"/>
      <c r="I1109" s="118"/>
      <c r="J1109" s="119">
        <f t="shared" si="19"/>
        <v>0</v>
      </c>
      <c r="K1109" s="121"/>
    </row>
    <row r="1110" spans="1:11" ht="15.75" hidden="1" x14ac:dyDescent="0.25">
      <c r="A1110" s="116"/>
      <c r="B1110" s="116"/>
      <c r="C1110" s="116"/>
      <c r="D1110" s="117"/>
      <c r="E1110" s="117"/>
      <c r="F1110" s="118"/>
      <c r="G1110" s="129"/>
      <c r="H1110" s="129"/>
      <c r="I1110" s="118"/>
      <c r="J1110" s="119">
        <f t="shared" si="19"/>
        <v>0</v>
      </c>
      <c r="K1110" s="121"/>
    </row>
    <row r="1111" spans="1:11" ht="15.75" hidden="1" x14ac:dyDescent="0.25">
      <c r="A1111" s="116"/>
      <c r="B1111" s="116"/>
      <c r="C1111" s="116"/>
      <c r="D1111" s="117"/>
      <c r="E1111" s="117"/>
      <c r="F1111" s="118"/>
      <c r="G1111" s="129"/>
      <c r="H1111" s="129"/>
      <c r="I1111" s="118"/>
      <c r="J1111" s="119">
        <f t="shared" si="19"/>
        <v>0</v>
      </c>
      <c r="K1111" s="121"/>
    </row>
    <row r="1112" spans="1:11" ht="15.75" hidden="1" x14ac:dyDescent="0.25">
      <c r="A1112" s="116"/>
      <c r="B1112" s="116"/>
      <c r="C1112" s="116"/>
      <c r="D1112" s="117"/>
      <c r="E1112" s="117"/>
      <c r="F1112" s="118"/>
      <c r="G1112" s="129"/>
      <c r="H1112" s="129"/>
      <c r="I1112" s="118"/>
      <c r="J1112" s="119">
        <f t="shared" si="19"/>
        <v>0</v>
      </c>
      <c r="K1112" s="121"/>
    </row>
    <row r="1113" spans="1:11" ht="15.75" hidden="1" x14ac:dyDescent="0.25">
      <c r="A1113" s="116"/>
      <c r="B1113" s="116"/>
      <c r="C1113" s="116"/>
      <c r="D1113" s="117"/>
      <c r="E1113" s="117"/>
      <c r="F1113" s="118"/>
      <c r="G1113" s="129"/>
      <c r="H1113" s="129"/>
      <c r="I1113" s="118"/>
      <c r="J1113" s="119">
        <f t="shared" si="19"/>
        <v>0</v>
      </c>
      <c r="K1113" s="121"/>
    </row>
    <row r="1114" spans="1:11" ht="15.75" hidden="1" x14ac:dyDescent="0.25">
      <c r="A1114" s="116"/>
      <c r="B1114" s="116"/>
      <c r="C1114" s="116"/>
      <c r="D1114" s="117"/>
      <c r="E1114" s="117"/>
      <c r="F1114" s="118"/>
      <c r="G1114" s="129"/>
      <c r="H1114" s="129"/>
      <c r="I1114" s="118"/>
      <c r="J1114" s="119">
        <f t="shared" si="19"/>
        <v>0</v>
      </c>
      <c r="K1114" s="121"/>
    </row>
    <row r="1115" spans="1:11" ht="15.75" hidden="1" x14ac:dyDescent="0.25">
      <c r="A1115" s="116"/>
      <c r="B1115" s="116"/>
      <c r="C1115" s="116"/>
      <c r="D1115" s="117"/>
      <c r="E1115" s="117"/>
      <c r="F1115" s="118"/>
      <c r="G1115" s="129"/>
      <c r="H1115" s="129"/>
      <c r="I1115" s="118"/>
      <c r="J1115" s="119">
        <f t="shared" si="19"/>
        <v>0</v>
      </c>
      <c r="K1115" s="121"/>
    </row>
    <row r="1116" spans="1:11" ht="15.75" hidden="1" x14ac:dyDescent="0.25">
      <c r="A1116" s="116"/>
      <c r="B1116" s="116"/>
      <c r="C1116" s="116"/>
      <c r="D1116" s="117"/>
      <c r="E1116" s="117"/>
      <c r="F1116" s="118"/>
      <c r="G1116" s="129"/>
      <c r="H1116" s="129"/>
      <c r="I1116" s="118"/>
      <c r="J1116" s="119">
        <f t="shared" si="19"/>
        <v>0</v>
      </c>
      <c r="K1116" s="121"/>
    </row>
    <row r="1117" spans="1:11" ht="15.75" hidden="1" x14ac:dyDescent="0.25">
      <c r="A1117" s="116"/>
      <c r="B1117" s="116"/>
      <c r="C1117" s="116"/>
      <c r="D1117" s="117"/>
      <c r="E1117" s="117"/>
      <c r="F1117" s="118"/>
      <c r="G1117" s="129"/>
      <c r="H1117" s="129"/>
      <c r="I1117" s="118"/>
      <c r="J1117" s="119">
        <f t="shared" si="19"/>
        <v>0</v>
      </c>
      <c r="K1117" s="121"/>
    </row>
    <row r="1118" spans="1:11" ht="15.75" hidden="1" x14ac:dyDescent="0.25">
      <c r="A1118" s="116"/>
      <c r="B1118" s="116"/>
      <c r="C1118" s="116"/>
      <c r="D1118" s="117"/>
      <c r="E1118" s="117"/>
      <c r="F1118" s="118"/>
      <c r="G1118" s="129"/>
      <c r="H1118" s="129"/>
      <c r="I1118" s="118"/>
      <c r="J1118" s="119">
        <f t="shared" si="19"/>
        <v>0</v>
      </c>
      <c r="K1118" s="121"/>
    </row>
    <row r="1119" spans="1:11" ht="15.75" hidden="1" x14ac:dyDescent="0.25">
      <c r="A1119" s="116"/>
      <c r="B1119" s="116"/>
      <c r="C1119" s="116"/>
      <c r="D1119" s="117"/>
      <c r="E1119" s="117"/>
      <c r="F1119" s="118"/>
      <c r="G1119" s="129"/>
      <c r="H1119" s="129"/>
      <c r="I1119" s="118"/>
      <c r="J1119" s="119">
        <f t="shared" si="19"/>
        <v>0</v>
      </c>
      <c r="K1119" s="121"/>
    </row>
    <row r="1120" spans="1:11" ht="15.75" hidden="1" x14ac:dyDescent="0.25">
      <c r="A1120" s="116"/>
      <c r="B1120" s="116"/>
      <c r="C1120" s="116"/>
      <c r="D1120" s="117"/>
      <c r="E1120" s="117"/>
      <c r="F1120" s="118"/>
      <c r="G1120" s="129"/>
      <c r="H1120" s="129"/>
      <c r="I1120" s="118"/>
      <c r="J1120" s="119">
        <f t="shared" si="19"/>
        <v>0</v>
      </c>
      <c r="K1120" s="121"/>
    </row>
    <row r="1121" spans="1:11" ht="15.75" hidden="1" x14ac:dyDescent="0.25">
      <c r="A1121" s="116"/>
      <c r="B1121" s="116"/>
      <c r="C1121" s="116"/>
      <c r="D1121" s="117"/>
      <c r="E1121" s="117"/>
      <c r="F1121" s="118"/>
      <c r="G1121" s="129"/>
      <c r="H1121" s="129"/>
      <c r="I1121" s="118"/>
      <c r="J1121" s="119">
        <f t="shared" si="19"/>
        <v>0</v>
      </c>
      <c r="K1121" s="121"/>
    </row>
    <row r="1122" spans="1:11" ht="15.75" hidden="1" x14ac:dyDescent="0.25">
      <c r="A1122" s="116"/>
      <c r="B1122" s="116"/>
      <c r="C1122" s="116"/>
      <c r="D1122" s="117"/>
      <c r="E1122" s="117"/>
      <c r="F1122" s="118"/>
      <c r="G1122" s="129"/>
      <c r="H1122" s="129"/>
      <c r="I1122" s="118"/>
      <c r="J1122" s="119">
        <f t="shared" si="19"/>
        <v>0</v>
      </c>
      <c r="K1122" s="121"/>
    </row>
    <row r="1123" spans="1:11" ht="15.75" hidden="1" x14ac:dyDescent="0.25">
      <c r="A1123" s="116"/>
      <c r="B1123" s="116"/>
      <c r="C1123" s="116"/>
      <c r="D1123" s="117"/>
      <c r="E1123" s="117"/>
      <c r="F1123" s="118"/>
      <c r="G1123" s="129"/>
      <c r="H1123" s="129"/>
      <c r="I1123" s="118"/>
      <c r="J1123" s="119">
        <f t="shared" si="19"/>
        <v>0</v>
      </c>
      <c r="K1123" s="121"/>
    </row>
    <row r="1124" spans="1:11" ht="15.75" hidden="1" x14ac:dyDescent="0.25">
      <c r="A1124" s="116"/>
      <c r="B1124" s="116"/>
      <c r="C1124" s="116"/>
      <c r="D1124" s="117"/>
      <c r="E1124" s="117"/>
      <c r="F1124" s="118"/>
      <c r="G1124" s="129"/>
      <c r="H1124" s="129"/>
      <c r="I1124" s="118"/>
      <c r="J1124" s="119">
        <f t="shared" si="19"/>
        <v>0</v>
      </c>
      <c r="K1124" s="121"/>
    </row>
    <row r="1125" spans="1:11" ht="15.75" hidden="1" x14ac:dyDescent="0.25">
      <c r="A1125" s="116"/>
      <c r="B1125" s="116"/>
      <c r="C1125" s="116"/>
      <c r="D1125" s="117"/>
      <c r="E1125" s="117"/>
      <c r="F1125" s="118"/>
      <c r="G1125" s="129"/>
      <c r="H1125" s="129"/>
      <c r="I1125" s="118"/>
      <c r="J1125" s="119">
        <f t="shared" si="19"/>
        <v>0</v>
      </c>
      <c r="K1125" s="121"/>
    </row>
    <row r="1126" spans="1:11" ht="15.75" hidden="1" x14ac:dyDescent="0.25">
      <c r="A1126" s="116"/>
      <c r="B1126" s="116"/>
      <c r="C1126" s="116"/>
      <c r="D1126" s="117"/>
      <c r="E1126" s="117"/>
      <c r="F1126" s="118"/>
      <c r="G1126" s="129"/>
      <c r="H1126" s="129"/>
      <c r="I1126" s="118"/>
      <c r="J1126" s="119">
        <f t="shared" si="19"/>
        <v>0</v>
      </c>
      <c r="K1126" s="121"/>
    </row>
    <row r="1127" spans="1:11" ht="15.75" hidden="1" x14ac:dyDescent="0.25">
      <c r="A1127" s="116"/>
      <c r="B1127" s="116"/>
      <c r="C1127" s="116"/>
      <c r="D1127" s="117"/>
      <c r="E1127" s="117"/>
      <c r="F1127" s="118"/>
      <c r="G1127" s="129"/>
      <c r="H1127" s="129"/>
      <c r="I1127" s="118"/>
      <c r="J1127" s="119">
        <f t="shared" si="19"/>
        <v>0</v>
      </c>
      <c r="K1127" s="121"/>
    </row>
    <row r="1128" spans="1:11" ht="15.75" hidden="1" x14ac:dyDescent="0.25">
      <c r="A1128" s="116"/>
      <c r="B1128" s="116"/>
      <c r="C1128" s="116"/>
      <c r="D1128" s="117"/>
      <c r="E1128" s="117"/>
      <c r="F1128" s="118"/>
      <c r="G1128" s="129"/>
      <c r="H1128" s="129"/>
      <c r="I1128" s="118"/>
      <c r="J1128" s="119">
        <f t="shared" si="19"/>
        <v>0</v>
      </c>
      <c r="K1128" s="121"/>
    </row>
    <row r="1129" spans="1:11" ht="15.75" hidden="1" x14ac:dyDescent="0.25">
      <c r="A1129" s="116"/>
      <c r="B1129" s="116"/>
      <c r="C1129" s="116"/>
      <c r="D1129" s="117"/>
      <c r="E1129" s="117"/>
      <c r="F1129" s="118"/>
      <c r="G1129" s="129"/>
      <c r="H1129" s="129"/>
      <c r="I1129" s="118"/>
      <c r="J1129" s="119">
        <f t="shared" si="19"/>
        <v>0</v>
      </c>
      <c r="K1129" s="121"/>
    </row>
    <row r="1130" spans="1:11" ht="15.75" hidden="1" x14ac:dyDescent="0.25">
      <c r="A1130" s="116"/>
      <c r="B1130" s="116"/>
      <c r="C1130" s="116"/>
      <c r="D1130" s="117"/>
      <c r="E1130" s="117"/>
      <c r="F1130" s="118"/>
      <c r="G1130" s="129"/>
      <c r="H1130" s="129"/>
      <c r="I1130" s="118"/>
      <c r="J1130" s="119">
        <f t="shared" si="19"/>
        <v>0</v>
      </c>
      <c r="K1130" s="121"/>
    </row>
    <row r="1131" spans="1:11" ht="15.75" hidden="1" x14ac:dyDescent="0.25">
      <c r="A1131" s="116"/>
      <c r="B1131" s="116"/>
      <c r="C1131" s="116"/>
      <c r="D1131" s="117"/>
      <c r="E1131" s="117"/>
      <c r="F1131" s="118"/>
      <c r="G1131" s="129"/>
      <c r="H1131" s="129"/>
      <c r="I1131" s="118"/>
      <c r="J1131" s="119">
        <f t="shared" si="19"/>
        <v>0</v>
      </c>
      <c r="K1131" s="121"/>
    </row>
    <row r="1132" spans="1:11" ht="15.75" hidden="1" x14ac:dyDescent="0.25">
      <c r="A1132" s="116"/>
      <c r="B1132" s="116"/>
      <c r="C1132" s="116"/>
      <c r="D1132" s="117"/>
      <c r="E1132" s="117"/>
      <c r="F1132" s="118"/>
      <c r="G1132" s="129"/>
      <c r="H1132" s="129"/>
      <c r="I1132" s="118"/>
      <c r="J1132" s="119">
        <f t="shared" si="19"/>
        <v>0</v>
      </c>
      <c r="K1132" s="121"/>
    </row>
    <row r="1133" spans="1:11" ht="15.75" hidden="1" x14ac:dyDescent="0.25">
      <c r="A1133" s="116"/>
      <c r="B1133" s="116"/>
      <c r="C1133" s="116"/>
      <c r="D1133" s="117"/>
      <c r="E1133" s="117"/>
      <c r="F1133" s="118"/>
      <c r="G1133" s="129"/>
      <c r="H1133" s="129"/>
      <c r="I1133" s="118"/>
      <c r="J1133" s="119">
        <f t="shared" si="19"/>
        <v>0</v>
      </c>
      <c r="K1133" s="121"/>
    </row>
    <row r="1134" spans="1:11" ht="15.75" hidden="1" x14ac:dyDescent="0.25">
      <c r="A1134" s="116"/>
      <c r="B1134" s="116"/>
      <c r="C1134" s="116"/>
      <c r="D1134" s="117"/>
      <c r="E1134" s="117"/>
      <c r="F1134" s="118"/>
      <c r="G1134" s="129"/>
      <c r="H1134" s="129"/>
      <c r="I1134" s="118"/>
      <c r="J1134" s="119">
        <f t="shared" si="19"/>
        <v>0</v>
      </c>
      <c r="K1134" s="121"/>
    </row>
    <row r="1135" spans="1:11" ht="15.75" hidden="1" x14ac:dyDescent="0.25">
      <c r="A1135" s="116"/>
      <c r="B1135" s="116"/>
      <c r="C1135" s="116"/>
      <c r="D1135" s="117"/>
      <c r="E1135" s="117"/>
      <c r="F1135" s="118"/>
      <c r="G1135" s="129"/>
      <c r="H1135" s="129"/>
      <c r="I1135" s="118"/>
      <c r="J1135" s="119">
        <f t="shared" si="19"/>
        <v>0</v>
      </c>
      <c r="K1135" s="121"/>
    </row>
    <row r="1136" spans="1:11" ht="15.75" hidden="1" x14ac:dyDescent="0.25">
      <c r="A1136" s="116"/>
      <c r="B1136" s="116"/>
      <c r="C1136" s="116"/>
      <c r="D1136" s="117"/>
      <c r="E1136" s="117"/>
      <c r="F1136" s="118"/>
      <c r="G1136" s="129"/>
      <c r="H1136" s="129"/>
      <c r="I1136" s="118"/>
      <c r="J1136" s="119">
        <f t="shared" si="19"/>
        <v>0</v>
      </c>
      <c r="K1136" s="121"/>
    </row>
    <row r="1137" spans="1:11" ht="15.75" hidden="1" x14ac:dyDescent="0.25">
      <c r="A1137" s="116"/>
      <c r="B1137" s="116"/>
      <c r="C1137" s="116"/>
      <c r="D1137" s="117"/>
      <c r="E1137" s="117"/>
      <c r="F1137" s="118"/>
      <c r="G1137" s="129"/>
      <c r="H1137" s="129"/>
      <c r="I1137" s="118"/>
      <c r="J1137" s="119">
        <f t="shared" si="19"/>
        <v>0</v>
      </c>
      <c r="K1137" s="121"/>
    </row>
    <row r="1138" spans="1:11" ht="15.75" hidden="1" x14ac:dyDescent="0.25">
      <c r="A1138" s="116"/>
      <c r="B1138" s="116"/>
      <c r="C1138" s="116"/>
      <c r="D1138" s="117"/>
      <c r="E1138" s="117"/>
      <c r="F1138" s="118"/>
      <c r="G1138" s="129"/>
      <c r="H1138" s="129"/>
      <c r="I1138" s="118"/>
      <c r="J1138" s="119">
        <f t="shared" si="19"/>
        <v>0</v>
      </c>
      <c r="K1138" s="121"/>
    </row>
    <row r="1139" spans="1:11" ht="15.75" hidden="1" x14ac:dyDescent="0.25">
      <c r="A1139" s="116"/>
      <c r="B1139" s="116"/>
      <c r="C1139" s="116"/>
      <c r="D1139" s="117"/>
      <c r="E1139" s="117"/>
      <c r="F1139" s="118"/>
      <c r="G1139" s="129"/>
      <c r="H1139" s="129"/>
      <c r="I1139" s="118"/>
      <c r="J1139" s="119">
        <f t="shared" si="19"/>
        <v>0</v>
      </c>
      <c r="K1139" s="121"/>
    </row>
    <row r="1140" spans="1:11" ht="15.75" hidden="1" x14ac:dyDescent="0.25">
      <c r="A1140" s="116"/>
      <c r="B1140" s="116"/>
      <c r="C1140" s="116"/>
      <c r="D1140" s="117"/>
      <c r="E1140" s="117"/>
      <c r="F1140" s="118"/>
      <c r="G1140" s="129"/>
      <c r="H1140" s="129"/>
      <c r="I1140" s="118"/>
      <c r="J1140" s="119">
        <f t="shared" si="19"/>
        <v>0</v>
      </c>
      <c r="K1140" s="121"/>
    </row>
    <row r="1141" spans="1:11" ht="15.75" hidden="1" x14ac:dyDescent="0.25">
      <c r="A1141" s="116"/>
      <c r="B1141" s="116"/>
      <c r="C1141" s="116"/>
      <c r="D1141" s="117"/>
      <c r="E1141" s="117"/>
      <c r="F1141" s="118"/>
      <c r="G1141" s="129"/>
      <c r="H1141" s="129"/>
      <c r="I1141" s="118"/>
      <c r="J1141" s="119">
        <f t="shared" si="19"/>
        <v>0</v>
      </c>
      <c r="K1141" s="121"/>
    </row>
    <row r="1142" spans="1:11" ht="15.75" hidden="1" x14ac:dyDescent="0.25">
      <c r="A1142" s="116"/>
      <c r="B1142" s="116"/>
      <c r="C1142" s="116"/>
      <c r="D1142" s="117"/>
      <c r="E1142" s="117"/>
      <c r="F1142" s="118"/>
      <c r="G1142" s="129"/>
      <c r="H1142" s="129"/>
      <c r="I1142" s="118"/>
      <c r="J1142" s="119">
        <f t="shared" si="19"/>
        <v>0</v>
      </c>
      <c r="K1142" s="121"/>
    </row>
    <row r="1143" spans="1:11" ht="15.75" hidden="1" x14ac:dyDescent="0.25">
      <c r="A1143" s="116"/>
      <c r="B1143" s="116"/>
      <c r="C1143" s="116"/>
      <c r="D1143" s="117"/>
      <c r="E1143" s="117"/>
      <c r="F1143" s="118"/>
      <c r="G1143" s="129"/>
      <c r="H1143" s="129"/>
      <c r="I1143" s="118"/>
      <c r="J1143" s="119">
        <f t="shared" si="19"/>
        <v>0</v>
      </c>
      <c r="K1143" s="121"/>
    </row>
    <row r="1144" spans="1:11" ht="15.75" hidden="1" x14ac:dyDescent="0.25">
      <c r="A1144" s="116"/>
      <c r="B1144" s="116"/>
      <c r="C1144" s="116"/>
      <c r="D1144" s="117"/>
      <c r="E1144" s="117"/>
      <c r="F1144" s="118"/>
      <c r="G1144" s="129"/>
      <c r="H1144" s="129"/>
      <c r="I1144" s="118"/>
      <c r="J1144" s="119">
        <f t="shared" ref="J1144:J1207" si="20">(H1144-G1144)*24</f>
        <v>0</v>
      </c>
      <c r="K1144" s="121"/>
    </row>
    <row r="1145" spans="1:11" ht="15.75" hidden="1" x14ac:dyDescent="0.25">
      <c r="A1145" s="116"/>
      <c r="B1145" s="116"/>
      <c r="C1145" s="116"/>
      <c r="D1145" s="117"/>
      <c r="E1145" s="117"/>
      <c r="F1145" s="118"/>
      <c r="G1145" s="129"/>
      <c r="H1145" s="129"/>
      <c r="I1145" s="118"/>
      <c r="J1145" s="119">
        <f t="shared" si="20"/>
        <v>0</v>
      </c>
      <c r="K1145" s="121"/>
    </row>
    <row r="1146" spans="1:11" ht="15.75" hidden="1" x14ac:dyDescent="0.25">
      <c r="A1146" s="116"/>
      <c r="B1146" s="116"/>
      <c r="C1146" s="116"/>
      <c r="D1146" s="117"/>
      <c r="E1146" s="117"/>
      <c r="F1146" s="118"/>
      <c r="G1146" s="129"/>
      <c r="H1146" s="129"/>
      <c r="I1146" s="118"/>
      <c r="J1146" s="119">
        <f t="shared" si="20"/>
        <v>0</v>
      </c>
      <c r="K1146" s="121"/>
    </row>
    <row r="1147" spans="1:11" ht="15.75" hidden="1" x14ac:dyDescent="0.25">
      <c r="A1147" s="116"/>
      <c r="B1147" s="116"/>
      <c r="C1147" s="116"/>
      <c r="D1147" s="117"/>
      <c r="E1147" s="117"/>
      <c r="F1147" s="118"/>
      <c r="G1147" s="129"/>
      <c r="H1147" s="129"/>
      <c r="I1147" s="118"/>
      <c r="J1147" s="119">
        <f t="shared" si="20"/>
        <v>0</v>
      </c>
      <c r="K1147" s="121"/>
    </row>
    <row r="1148" spans="1:11" ht="15.75" hidden="1" x14ac:dyDescent="0.25">
      <c r="A1148" s="116"/>
      <c r="B1148" s="116"/>
      <c r="C1148" s="116"/>
      <c r="D1148" s="117"/>
      <c r="E1148" s="117"/>
      <c r="F1148" s="118"/>
      <c r="G1148" s="129"/>
      <c r="H1148" s="129"/>
      <c r="I1148" s="118"/>
      <c r="J1148" s="119">
        <f t="shared" si="20"/>
        <v>0</v>
      </c>
      <c r="K1148" s="121"/>
    </row>
    <row r="1149" spans="1:11" ht="15.75" hidden="1" x14ac:dyDescent="0.25">
      <c r="A1149" s="116"/>
      <c r="B1149" s="116"/>
      <c r="C1149" s="116"/>
      <c r="D1149" s="117"/>
      <c r="E1149" s="117"/>
      <c r="F1149" s="118"/>
      <c r="G1149" s="129"/>
      <c r="H1149" s="129"/>
      <c r="I1149" s="118"/>
      <c r="J1149" s="119">
        <f t="shared" si="20"/>
        <v>0</v>
      </c>
      <c r="K1149" s="121"/>
    </row>
    <row r="1150" spans="1:11" ht="15.75" hidden="1" x14ac:dyDescent="0.25">
      <c r="A1150" s="116"/>
      <c r="B1150" s="116"/>
      <c r="C1150" s="116"/>
      <c r="D1150" s="117"/>
      <c r="E1150" s="117"/>
      <c r="F1150" s="118"/>
      <c r="G1150" s="129"/>
      <c r="H1150" s="129"/>
      <c r="I1150" s="118"/>
      <c r="J1150" s="119">
        <f t="shared" si="20"/>
        <v>0</v>
      </c>
      <c r="K1150" s="121"/>
    </row>
    <row r="1151" spans="1:11" ht="15.75" hidden="1" x14ac:dyDescent="0.25">
      <c r="A1151" s="116"/>
      <c r="B1151" s="116"/>
      <c r="C1151" s="116"/>
      <c r="D1151" s="117"/>
      <c r="E1151" s="117"/>
      <c r="F1151" s="118"/>
      <c r="G1151" s="129"/>
      <c r="H1151" s="129"/>
      <c r="I1151" s="118"/>
      <c r="J1151" s="119">
        <f t="shared" si="20"/>
        <v>0</v>
      </c>
      <c r="K1151" s="121"/>
    </row>
    <row r="1152" spans="1:11" ht="15.75" hidden="1" x14ac:dyDescent="0.25">
      <c r="A1152" s="116"/>
      <c r="B1152" s="116"/>
      <c r="C1152" s="116"/>
      <c r="D1152" s="117"/>
      <c r="E1152" s="117"/>
      <c r="F1152" s="118"/>
      <c r="G1152" s="129"/>
      <c r="H1152" s="129"/>
      <c r="I1152" s="118"/>
      <c r="J1152" s="119">
        <f t="shared" si="20"/>
        <v>0</v>
      </c>
      <c r="K1152" s="121"/>
    </row>
    <row r="1153" spans="1:11" ht="15.75" hidden="1" x14ac:dyDescent="0.25">
      <c r="A1153" s="116"/>
      <c r="B1153" s="116"/>
      <c r="C1153" s="116"/>
      <c r="D1153" s="117"/>
      <c r="E1153" s="117"/>
      <c r="F1153" s="118"/>
      <c r="G1153" s="129"/>
      <c r="H1153" s="129"/>
      <c r="I1153" s="118"/>
      <c r="J1153" s="119">
        <f t="shared" si="20"/>
        <v>0</v>
      </c>
      <c r="K1153" s="121"/>
    </row>
    <row r="1154" spans="1:11" ht="15.75" hidden="1" x14ac:dyDescent="0.25">
      <c r="A1154" s="116"/>
      <c r="B1154" s="116"/>
      <c r="C1154" s="116"/>
      <c r="D1154" s="117"/>
      <c r="E1154" s="117"/>
      <c r="F1154" s="118"/>
      <c r="G1154" s="129"/>
      <c r="H1154" s="129"/>
      <c r="I1154" s="118"/>
      <c r="J1154" s="119">
        <f t="shared" si="20"/>
        <v>0</v>
      </c>
      <c r="K1154" s="121"/>
    </row>
    <row r="1155" spans="1:11" ht="15.75" hidden="1" x14ac:dyDescent="0.25">
      <c r="A1155" s="116"/>
      <c r="B1155" s="116"/>
      <c r="C1155" s="116"/>
      <c r="D1155" s="117"/>
      <c r="E1155" s="117"/>
      <c r="F1155" s="118"/>
      <c r="G1155" s="129"/>
      <c r="H1155" s="129"/>
      <c r="I1155" s="118"/>
      <c r="J1155" s="119">
        <f t="shared" si="20"/>
        <v>0</v>
      </c>
      <c r="K1155" s="121"/>
    </row>
    <row r="1156" spans="1:11" ht="15.75" hidden="1" x14ac:dyDescent="0.25">
      <c r="A1156" s="116"/>
      <c r="B1156" s="116"/>
      <c r="C1156" s="116"/>
      <c r="D1156" s="117"/>
      <c r="E1156" s="117"/>
      <c r="F1156" s="118"/>
      <c r="G1156" s="129"/>
      <c r="H1156" s="129"/>
      <c r="I1156" s="118"/>
      <c r="J1156" s="119">
        <f t="shared" si="20"/>
        <v>0</v>
      </c>
      <c r="K1156" s="121"/>
    </row>
    <row r="1157" spans="1:11" ht="15.75" hidden="1" x14ac:dyDescent="0.25">
      <c r="A1157" s="116"/>
      <c r="B1157" s="116"/>
      <c r="C1157" s="116"/>
      <c r="D1157" s="117"/>
      <c r="E1157" s="117"/>
      <c r="F1157" s="118"/>
      <c r="G1157" s="129"/>
      <c r="H1157" s="129"/>
      <c r="I1157" s="118"/>
      <c r="J1157" s="119">
        <f t="shared" si="20"/>
        <v>0</v>
      </c>
      <c r="K1157" s="121"/>
    </row>
    <row r="1158" spans="1:11" ht="15.75" hidden="1" x14ac:dyDescent="0.25">
      <c r="A1158" s="116"/>
      <c r="B1158" s="116"/>
      <c r="C1158" s="116"/>
      <c r="D1158" s="117"/>
      <c r="E1158" s="117"/>
      <c r="F1158" s="118"/>
      <c r="G1158" s="129"/>
      <c r="H1158" s="129"/>
      <c r="I1158" s="118"/>
      <c r="J1158" s="119">
        <f t="shared" si="20"/>
        <v>0</v>
      </c>
      <c r="K1158" s="121"/>
    </row>
    <row r="1159" spans="1:11" ht="15.75" hidden="1" x14ac:dyDescent="0.25">
      <c r="A1159" s="116"/>
      <c r="B1159" s="116"/>
      <c r="C1159" s="116"/>
      <c r="D1159" s="117"/>
      <c r="E1159" s="117"/>
      <c r="F1159" s="118"/>
      <c r="G1159" s="129"/>
      <c r="H1159" s="129"/>
      <c r="I1159" s="118"/>
      <c r="J1159" s="119">
        <f t="shared" si="20"/>
        <v>0</v>
      </c>
      <c r="K1159" s="121"/>
    </row>
    <row r="1160" spans="1:11" ht="15.75" hidden="1" x14ac:dyDescent="0.25">
      <c r="A1160" s="116"/>
      <c r="B1160" s="116"/>
      <c r="C1160" s="116"/>
      <c r="D1160" s="117"/>
      <c r="E1160" s="117"/>
      <c r="F1160" s="118"/>
      <c r="G1160" s="129"/>
      <c r="H1160" s="129"/>
      <c r="I1160" s="118"/>
      <c r="J1160" s="119">
        <f t="shared" si="20"/>
        <v>0</v>
      </c>
      <c r="K1160" s="121"/>
    </row>
    <row r="1161" spans="1:11" ht="15.75" hidden="1" x14ac:dyDescent="0.25">
      <c r="A1161" s="116"/>
      <c r="B1161" s="116"/>
      <c r="C1161" s="116"/>
      <c r="D1161" s="117"/>
      <c r="E1161" s="117"/>
      <c r="F1161" s="118"/>
      <c r="G1161" s="129"/>
      <c r="H1161" s="129"/>
      <c r="I1161" s="118"/>
      <c r="J1161" s="119">
        <f t="shared" si="20"/>
        <v>0</v>
      </c>
      <c r="K1161" s="121"/>
    </row>
    <row r="1162" spans="1:11" ht="15.75" hidden="1" x14ac:dyDescent="0.25">
      <c r="A1162" s="116"/>
      <c r="B1162" s="116"/>
      <c r="C1162" s="116"/>
      <c r="D1162" s="117"/>
      <c r="E1162" s="117"/>
      <c r="F1162" s="118"/>
      <c r="G1162" s="129"/>
      <c r="H1162" s="129"/>
      <c r="I1162" s="118"/>
      <c r="J1162" s="119">
        <f t="shared" si="20"/>
        <v>0</v>
      </c>
      <c r="K1162" s="121"/>
    </row>
    <row r="1163" spans="1:11" ht="15.75" hidden="1" x14ac:dyDescent="0.25">
      <c r="A1163" s="116"/>
      <c r="B1163" s="116"/>
      <c r="C1163" s="116"/>
      <c r="D1163" s="117"/>
      <c r="E1163" s="117"/>
      <c r="F1163" s="118"/>
      <c r="G1163" s="129"/>
      <c r="H1163" s="129"/>
      <c r="I1163" s="118"/>
      <c r="J1163" s="119">
        <f t="shared" si="20"/>
        <v>0</v>
      </c>
      <c r="K1163" s="121"/>
    </row>
    <row r="1164" spans="1:11" ht="15.75" hidden="1" x14ac:dyDescent="0.25">
      <c r="A1164" s="116"/>
      <c r="B1164" s="116"/>
      <c r="C1164" s="116"/>
      <c r="D1164" s="117"/>
      <c r="E1164" s="117"/>
      <c r="F1164" s="118"/>
      <c r="G1164" s="129"/>
      <c r="H1164" s="129"/>
      <c r="I1164" s="118"/>
      <c r="J1164" s="119">
        <f t="shared" si="20"/>
        <v>0</v>
      </c>
      <c r="K1164" s="121"/>
    </row>
    <row r="1165" spans="1:11" ht="15.75" hidden="1" x14ac:dyDescent="0.25">
      <c r="A1165" s="116"/>
      <c r="B1165" s="116"/>
      <c r="C1165" s="116"/>
      <c r="D1165" s="117"/>
      <c r="E1165" s="117"/>
      <c r="F1165" s="118"/>
      <c r="G1165" s="129"/>
      <c r="H1165" s="129"/>
      <c r="I1165" s="118"/>
      <c r="J1165" s="119">
        <f t="shared" si="20"/>
        <v>0</v>
      </c>
      <c r="K1165" s="121"/>
    </row>
    <row r="1166" spans="1:11" ht="15.75" hidden="1" x14ac:dyDescent="0.25">
      <c r="A1166" s="116"/>
      <c r="B1166" s="116"/>
      <c r="C1166" s="116"/>
      <c r="D1166" s="117"/>
      <c r="E1166" s="117"/>
      <c r="F1166" s="118"/>
      <c r="G1166" s="129"/>
      <c r="H1166" s="129"/>
      <c r="I1166" s="118"/>
      <c r="J1166" s="119">
        <f t="shared" si="20"/>
        <v>0</v>
      </c>
      <c r="K1166" s="121"/>
    </row>
    <row r="1167" spans="1:11" ht="15.75" hidden="1" x14ac:dyDescent="0.25">
      <c r="A1167" s="116"/>
      <c r="B1167" s="116"/>
      <c r="C1167" s="116"/>
      <c r="D1167" s="117"/>
      <c r="E1167" s="117"/>
      <c r="F1167" s="118"/>
      <c r="G1167" s="129"/>
      <c r="H1167" s="129"/>
      <c r="I1167" s="118"/>
      <c r="J1167" s="119">
        <f t="shared" si="20"/>
        <v>0</v>
      </c>
      <c r="K1167" s="121"/>
    </row>
    <row r="1168" spans="1:11" ht="15.75" hidden="1" x14ac:dyDescent="0.25">
      <c r="A1168" s="116"/>
      <c r="B1168" s="116"/>
      <c r="C1168" s="116"/>
      <c r="D1168" s="117"/>
      <c r="E1168" s="117"/>
      <c r="F1168" s="118"/>
      <c r="G1168" s="129"/>
      <c r="H1168" s="129"/>
      <c r="I1168" s="118"/>
      <c r="J1168" s="119">
        <f t="shared" si="20"/>
        <v>0</v>
      </c>
      <c r="K1168" s="121"/>
    </row>
    <row r="1169" spans="1:11" ht="15.75" hidden="1" x14ac:dyDescent="0.25">
      <c r="A1169" s="116"/>
      <c r="B1169" s="116"/>
      <c r="C1169" s="116"/>
      <c r="D1169" s="117"/>
      <c r="E1169" s="117"/>
      <c r="F1169" s="118"/>
      <c r="G1169" s="129"/>
      <c r="H1169" s="129"/>
      <c r="I1169" s="118"/>
      <c r="J1169" s="119">
        <f t="shared" si="20"/>
        <v>0</v>
      </c>
      <c r="K1169" s="121"/>
    </row>
    <row r="1170" spans="1:11" ht="15.75" hidden="1" x14ac:dyDescent="0.25">
      <c r="A1170" s="116"/>
      <c r="B1170" s="116"/>
      <c r="C1170" s="116"/>
      <c r="D1170" s="117"/>
      <c r="E1170" s="117"/>
      <c r="F1170" s="118"/>
      <c r="G1170" s="129"/>
      <c r="H1170" s="129"/>
      <c r="I1170" s="118"/>
      <c r="J1170" s="119">
        <f t="shared" si="20"/>
        <v>0</v>
      </c>
      <c r="K1170" s="121"/>
    </row>
    <row r="1171" spans="1:11" ht="15.75" hidden="1" x14ac:dyDescent="0.25">
      <c r="A1171" s="116"/>
      <c r="B1171" s="116"/>
      <c r="C1171" s="116"/>
      <c r="D1171" s="117"/>
      <c r="E1171" s="117"/>
      <c r="F1171" s="118"/>
      <c r="G1171" s="129"/>
      <c r="H1171" s="129"/>
      <c r="I1171" s="118"/>
      <c r="J1171" s="119">
        <f t="shared" si="20"/>
        <v>0</v>
      </c>
      <c r="K1171" s="121"/>
    </row>
    <row r="1172" spans="1:11" ht="15.75" hidden="1" x14ac:dyDescent="0.25">
      <c r="A1172" s="116"/>
      <c r="B1172" s="116"/>
      <c r="C1172" s="116"/>
      <c r="D1172" s="117"/>
      <c r="E1172" s="117"/>
      <c r="F1172" s="118"/>
      <c r="G1172" s="129"/>
      <c r="H1172" s="129"/>
      <c r="I1172" s="118"/>
      <c r="J1172" s="119">
        <f t="shared" si="20"/>
        <v>0</v>
      </c>
      <c r="K1172" s="121"/>
    </row>
    <row r="1173" spans="1:11" ht="15.75" hidden="1" x14ac:dyDescent="0.25">
      <c r="A1173" s="116"/>
      <c r="B1173" s="116"/>
      <c r="C1173" s="116"/>
      <c r="D1173" s="117"/>
      <c r="E1173" s="117"/>
      <c r="F1173" s="118"/>
      <c r="G1173" s="129"/>
      <c r="H1173" s="129"/>
      <c r="I1173" s="118"/>
      <c r="J1173" s="119">
        <f t="shared" si="20"/>
        <v>0</v>
      </c>
      <c r="K1173" s="121"/>
    </row>
    <row r="1174" spans="1:11" ht="15.75" hidden="1" x14ac:dyDescent="0.25">
      <c r="A1174" s="116"/>
      <c r="B1174" s="116"/>
      <c r="C1174" s="116"/>
      <c r="D1174" s="117"/>
      <c r="E1174" s="117"/>
      <c r="F1174" s="118"/>
      <c r="G1174" s="129"/>
      <c r="H1174" s="129"/>
      <c r="I1174" s="118"/>
      <c r="J1174" s="119">
        <f t="shared" si="20"/>
        <v>0</v>
      </c>
      <c r="K1174" s="121"/>
    </row>
    <row r="1175" spans="1:11" ht="15.75" hidden="1" x14ac:dyDescent="0.25">
      <c r="A1175" s="116"/>
      <c r="B1175" s="116"/>
      <c r="C1175" s="116"/>
      <c r="D1175" s="117"/>
      <c r="E1175" s="117"/>
      <c r="F1175" s="118"/>
      <c r="G1175" s="129"/>
      <c r="H1175" s="129"/>
      <c r="I1175" s="118"/>
      <c r="J1175" s="119">
        <f t="shared" si="20"/>
        <v>0</v>
      </c>
      <c r="K1175" s="121"/>
    </row>
    <row r="1176" spans="1:11" ht="15.75" hidden="1" x14ac:dyDescent="0.25">
      <c r="A1176" s="116"/>
      <c r="B1176" s="116"/>
      <c r="C1176" s="116"/>
      <c r="D1176" s="117"/>
      <c r="E1176" s="117"/>
      <c r="F1176" s="118"/>
      <c r="G1176" s="129"/>
      <c r="H1176" s="129"/>
      <c r="I1176" s="118"/>
      <c r="J1176" s="119">
        <f t="shared" si="20"/>
        <v>0</v>
      </c>
      <c r="K1176" s="121"/>
    </row>
    <row r="1177" spans="1:11" ht="15.75" hidden="1" x14ac:dyDescent="0.25">
      <c r="A1177" s="116"/>
      <c r="B1177" s="116"/>
      <c r="C1177" s="116"/>
      <c r="D1177" s="117"/>
      <c r="E1177" s="117"/>
      <c r="F1177" s="118"/>
      <c r="G1177" s="129"/>
      <c r="H1177" s="129"/>
      <c r="I1177" s="118"/>
      <c r="J1177" s="119">
        <f t="shared" si="20"/>
        <v>0</v>
      </c>
      <c r="K1177" s="121"/>
    </row>
    <row r="1178" spans="1:11" ht="15.75" hidden="1" x14ac:dyDescent="0.25">
      <c r="A1178" s="116"/>
      <c r="B1178" s="116"/>
      <c r="C1178" s="116"/>
      <c r="D1178" s="117"/>
      <c r="E1178" s="117"/>
      <c r="F1178" s="118"/>
      <c r="G1178" s="129"/>
      <c r="H1178" s="129"/>
      <c r="I1178" s="118"/>
      <c r="J1178" s="119">
        <f t="shared" si="20"/>
        <v>0</v>
      </c>
      <c r="K1178" s="121"/>
    </row>
    <row r="1179" spans="1:11" ht="15.75" hidden="1" x14ac:dyDescent="0.25">
      <c r="A1179" s="116"/>
      <c r="B1179" s="116"/>
      <c r="C1179" s="116"/>
      <c r="D1179" s="117"/>
      <c r="E1179" s="117"/>
      <c r="F1179" s="118"/>
      <c r="G1179" s="129"/>
      <c r="H1179" s="129"/>
      <c r="I1179" s="118"/>
      <c r="J1179" s="119">
        <f t="shared" si="20"/>
        <v>0</v>
      </c>
      <c r="K1179" s="121"/>
    </row>
    <row r="1180" spans="1:11" ht="15.75" hidden="1" x14ac:dyDescent="0.25">
      <c r="A1180" s="116"/>
      <c r="B1180" s="116"/>
      <c r="C1180" s="116"/>
      <c r="D1180" s="117"/>
      <c r="E1180" s="117"/>
      <c r="F1180" s="118"/>
      <c r="G1180" s="129"/>
      <c r="H1180" s="129"/>
      <c r="I1180" s="118"/>
      <c r="J1180" s="119">
        <f t="shared" si="20"/>
        <v>0</v>
      </c>
      <c r="K1180" s="121"/>
    </row>
    <row r="1181" spans="1:11" ht="15.75" hidden="1" x14ac:dyDescent="0.25">
      <c r="A1181" s="116"/>
      <c r="B1181" s="116"/>
      <c r="C1181" s="116"/>
      <c r="D1181" s="117"/>
      <c r="E1181" s="117"/>
      <c r="F1181" s="118"/>
      <c r="G1181" s="129"/>
      <c r="H1181" s="129"/>
      <c r="I1181" s="118"/>
      <c r="J1181" s="119">
        <f t="shared" si="20"/>
        <v>0</v>
      </c>
      <c r="K1181" s="121"/>
    </row>
    <row r="1182" spans="1:11" ht="15.75" hidden="1" x14ac:dyDescent="0.25">
      <c r="A1182" s="116"/>
      <c r="B1182" s="116"/>
      <c r="C1182" s="116"/>
      <c r="D1182" s="117"/>
      <c r="E1182" s="117"/>
      <c r="F1182" s="118"/>
      <c r="G1182" s="129"/>
      <c r="H1182" s="129"/>
      <c r="I1182" s="118"/>
      <c r="J1182" s="119">
        <f t="shared" si="20"/>
        <v>0</v>
      </c>
      <c r="K1182" s="121"/>
    </row>
    <row r="1183" spans="1:11" ht="15.75" hidden="1" x14ac:dyDescent="0.25">
      <c r="A1183" s="116"/>
      <c r="B1183" s="116"/>
      <c r="C1183" s="116"/>
      <c r="D1183" s="117"/>
      <c r="E1183" s="117"/>
      <c r="F1183" s="118"/>
      <c r="G1183" s="129"/>
      <c r="H1183" s="129"/>
      <c r="I1183" s="118"/>
      <c r="J1183" s="119">
        <f t="shared" si="20"/>
        <v>0</v>
      </c>
      <c r="K1183" s="121"/>
    </row>
    <row r="1184" spans="1:11" ht="15.75" hidden="1" x14ac:dyDescent="0.25">
      <c r="A1184" s="116"/>
      <c r="B1184" s="116"/>
      <c r="C1184" s="116"/>
      <c r="D1184" s="117"/>
      <c r="E1184" s="117"/>
      <c r="F1184" s="118"/>
      <c r="G1184" s="129"/>
      <c r="H1184" s="129"/>
      <c r="I1184" s="118"/>
      <c r="J1184" s="119">
        <f t="shared" si="20"/>
        <v>0</v>
      </c>
      <c r="K1184" s="121"/>
    </row>
    <row r="1185" spans="1:11" ht="15.75" hidden="1" x14ac:dyDescent="0.25">
      <c r="A1185" s="116"/>
      <c r="B1185" s="116"/>
      <c r="C1185" s="116"/>
      <c r="D1185" s="117"/>
      <c r="E1185" s="117"/>
      <c r="F1185" s="118"/>
      <c r="G1185" s="129"/>
      <c r="H1185" s="129"/>
      <c r="I1185" s="118"/>
      <c r="J1185" s="119">
        <f t="shared" si="20"/>
        <v>0</v>
      </c>
      <c r="K1185" s="121"/>
    </row>
    <row r="1186" spans="1:11" ht="15.75" hidden="1" x14ac:dyDescent="0.25">
      <c r="A1186" s="116"/>
      <c r="B1186" s="116"/>
      <c r="C1186" s="116"/>
      <c r="D1186" s="117"/>
      <c r="E1186" s="117"/>
      <c r="F1186" s="118"/>
      <c r="G1186" s="129"/>
      <c r="H1186" s="129"/>
      <c r="I1186" s="118"/>
      <c r="J1186" s="119">
        <f t="shared" si="20"/>
        <v>0</v>
      </c>
      <c r="K1186" s="121"/>
    </row>
    <row r="1187" spans="1:11" ht="15.75" hidden="1" x14ac:dyDescent="0.25">
      <c r="A1187" s="116"/>
      <c r="B1187" s="116"/>
      <c r="C1187" s="116"/>
      <c r="D1187" s="117"/>
      <c r="E1187" s="117"/>
      <c r="F1187" s="118"/>
      <c r="G1187" s="129"/>
      <c r="H1187" s="129"/>
      <c r="I1187" s="118"/>
      <c r="J1187" s="119">
        <f t="shared" si="20"/>
        <v>0</v>
      </c>
      <c r="K1187" s="121"/>
    </row>
    <row r="1188" spans="1:11" ht="15.75" hidden="1" x14ac:dyDescent="0.25">
      <c r="A1188" s="116"/>
      <c r="B1188" s="116"/>
      <c r="C1188" s="116"/>
      <c r="D1188" s="117"/>
      <c r="E1188" s="117"/>
      <c r="F1188" s="118"/>
      <c r="G1188" s="129"/>
      <c r="H1188" s="129"/>
      <c r="I1188" s="118"/>
      <c r="J1188" s="119">
        <f t="shared" si="20"/>
        <v>0</v>
      </c>
      <c r="K1188" s="121"/>
    </row>
    <row r="1189" spans="1:11" ht="15.75" hidden="1" x14ac:dyDescent="0.25">
      <c r="A1189" s="116"/>
      <c r="B1189" s="116"/>
      <c r="C1189" s="116"/>
      <c r="D1189" s="117"/>
      <c r="E1189" s="117"/>
      <c r="F1189" s="118"/>
      <c r="G1189" s="129"/>
      <c r="H1189" s="129"/>
      <c r="I1189" s="118"/>
      <c r="J1189" s="119">
        <f t="shared" si="20"/>
        <v>0</v>
      </c>
      <c r="K1189" s="121"/>
    </row>
    <row r="1190" spans="1:11" ht="15.75" hidden="1" x14ac:dyDescent="0.25">
      <c r="A1190" s="116"/>
      <c r="B1190" s="116"/>
      <c r="C1190" s="116"/>
      <c r="D1190" s="117"/>
      <c r="E1190" s="117"/>
      <c r="F1190" s="118"/>
      <c r="G1190" s="129"/>
      <c r="H1190" s="129"/>
      <c r="I1190" s="118"/>
      <c r="J1190" s="119">
        <f t="shared" si="20"/>
        <v>0</v>
      </c>
      <c r="K1190" s="121"/>
    </row>
    <row r="1191" spans="1:11" ht="15.75" hidden="1" x14ac:dyDescent="0.25">
      <c r="A1191" s="116"/>
      <c r="B1191" s="116"/>
      <c r="C1191" s="116"/>
      <c r="D1191" s="117"/>
      <c r="E1191" s="117"/>
      <c r="F1191" s="118"/>
      <c r="G1191" s="129"/>
      <c r="H1191" s="129"/>
      <c r="I1191" s="118"/>
      <c r="J1191" s="119">
        <f t="shared" si="20"/>
        <v>0</v>
      </c>
      <c r="K1191" s="121"/>
    </row>
    <row r="1192" spans="1:11" ht="15.75" hidden="1" x14ac:dyDescent="0.25">
      <c r="A1192" s="116"/>
      <c r="B1192" s="116"/>
      <c r="C1192" s="116"/>
      <c r="D1192" s="117"/>
      <c r="E1192" s="117"/>
      <c r="F1192" s="118"/>
      <c r="G1192" s="129"/>
      <c r="H1192" s="129"/>
      <c r="I1192" s="118"/>
      <c r="J1192" s="119">
        <f t="shared" si="20"/>
        <v>0</v>
      </c>
      <c r="K1192" s="121"/>
    </row>
    <row r="1193" spans="1:11" ht="15.75" hidden="1" x14ac:dyDescent="0.25">
      <c r="A1193" s="116"/>
      <c r="B1193" s="116"/>
      <c r="C1193" s="116"/>
      <c r="D1193" s="117"/>
      <c r="E1193" s="117"/>
      <c r="F1193" s="118"/>
      <c r="G1193" s="129"/>
      <c r="H1193" s="129"/>
      <c r="I1193" s="118"/>
      <c r="J1193" s="119">
        <f t="shared" si="20"/>
        <v>0</v>
      </c>
      <c r="K1193" s="121"/>
    </row>
    <row r="1194" spans="1:11" ht="15.75" hidden="1" x14ac:dyDescent="0.25">
      <c r="A1194" s="116"/>
      <c r="B1194" s="116"/>
      <c r="C1194" s="116"/>
      <c r="D1194" s="117"/>
      <c r="E1194" s="117"/>
      <c r="F1194" s="118"/>
      <c r="G1194" s="129"/>
      <c r="H1194" s="129"/>
      <c r="I1194" s="118"/>
      <c r="J1194" s="119">
        <f t="shared" si="20"/>
        <v>0</v>
      </c>
      <c r="K1194" s="121"/>
    </row>
    <row r="1195" spans="1:11" ht="15.75" hidden="1" x14ac:dyDescent="0.25">
      <c r="A1195" s="116"/>
      <c r="B1195" s="116"/>
      <c r="C1195" s="116"/>
      <c r="D1195" s="117"/>
      <c r="E1195" s="117"/>
      <c r="F1195" s="118"/>
      <c r="G1195" s="129"/>
      <c r="H1195" s="129"/>
      <c r="I1195" s="118"/>
      <c r="J1195" s="119">
        <f t="shared" si="20"/>
        <v>0</v>
      </c>
      <c r="K1195" s="121"/>
    </row>
    <row r="1196" spans="1:11" ht="15.75" hidden="1" x14ac:dyDescent="0.25">
      <c r="A1196" s="116"/>
      <c r="B1196" s="116"/>
      <c r="C1196" s="116"/>
      <c r="D1196" s="117"/>
      <c r="E1196" s="117"/>
      <c r="F1196" s="118"/>
      <c r="G1196" s="129"/>
      <c r="H1196" s="129"/>
      <c r="I1196" s="118"/>
      <c r="J1196" s="119">
        <f t="shared" si="20"/>
        <v>0</v>
      </c>
      <c r="K1196" s="121"/>
    </row>
    <row r="1197" spans="1:11" ht="15.75" hidden="1" x14ac:dyDescent="0.25">
      <c r="A1197" s="116"/>
      <c r="B1197" s="116"/>
      <c r="C1197" s="116"/>
      <c r="D1197" s="117"/>
      <c r="E1197" s="117"/>
      <c r="F1197" s="118"/>
      <c r="G1197" s="129"/>
      <c r="H1197" s="129"/>
      <c r="I1197" s="118"/>
      <c r="J1197" s="119">
        <f t="shared" si="20"/>
        <v>0</v>
      </c>
      <c r="K1197" s="121"/>
    </row>
    <row r="1198" spans="1:11" ht="15.75" hidden="1" x14ac:dyDescent="0.25">
      <c r="A1198" s="116"/>
      <c r="B1198" s="116"/>
      <c r="C1198" s="116"/>
      <c r="D1198" s="117"/>
      <c r="E1198" s="117"/>
      <c r="F1198" s="118"/>
      <c r="G1198" s="129"/>
      <c r="H1198" s="129"/>
      <c r="I1198" s="118"/>
      <c r="J1198" s="119">
        <f t="shared" si="20"/>
        <v>0</v>
      </c>
      <c r="K1198" s="121"/>
    </row>
    <row r="1199" spans="1:11" ht="15.75" hidden="1" x14ac:dyDescent="0.25">
      <c r="A1199" s="116"/>
      <c r="B1199" s="116"/>
      <c r="C1199" s="116"/>
      <c r="D1199" s="117"/>
      <c r="E1199" s="117"/>
      <c r="F1199" s="118"/>
      <c r="G1199" s="129"/>
      <c r="H1199" s="129"/>
      <c r="I1199" s="118"/>
      <c r="J1199" s="119">
        <f t="shared" si="20"/>
        <v>0</v>
      </c>
      <c r="K1199" s="121"/>
    </row>
    <row r="1200" spans="1:11" ht="15.75" hidden="1" x14ac:dyDescent="0.25">
      <c r="A1200" s="116"/>
      <c r="B1200" s="116"/>
      <c r="C1200" s="116"/>
      <c r="D1200" s="117"/>
      <c r="E1200" s="117"/>
      <c r="F1200" s="118"/>
      <c r="G1200" s="129"/>
      <c r="H1200" s="129"/>
      <c r="I1200" s="118"/>
      <c r="J1200" s="119">
        <f t="shared" si="20"/>
        <v>0</v>
      </c>
      <c r="K1200" s="121"/>
    </row>
    <row r="1201" spans="1:11" ht="15.75" hidden="1" x14ac:dyDescent="0.25">
      <c r="A1201" s="116"/>
      <c r="B1201" s="116"/>
      <c r="C1201" s="116"/>
      <c r="D1201" s="117"/>
      <c r="E1201" s="117"/>
      <c r="F1201" s="118"/>
      <c r="G1201" s="129"/>
      <c r="H1201" s="129"/>
      <c r="I1201" s="118"/>
      <c r="J1201" s="119">
        <f t="shared" si="20"/>
        <v>0</v>
      </c>
      <c r="K1201" s="121"/>
    </row>
    <row r="1202" spans="1:11" ht="15.75" hidden="1" x14ac:dyDescent="0.25">
      <c r="A1202" s="116"/>
      <c r="B1202" s="116"/>
      <c r="C1202" s="116"/>
      <c r="D1202" s="117"/>
      <c r="E1202" s="117"/>
      <c r="F1202" s="118"/>
      <c r="G1202" s="129"/>
      <c r="H1202" s="129"/>
      <c r="I1202" s="118"/>
      <c r="J1202" s="119">
        <f t="shared" si="20"/>
        <v>0</v>
      </c>
      <c r="K1202" s="121"/>
    </row>
    <row r="1203" spans="1:11" ht="15.75" hidden="1" x14ac:dyDescent="0.25">
      <c r="A1203" s="116"/>
      <c r="B1203" s="116"/>
      <c r="C1203" s="116"/>
      <c r="D1203" s="117"/>
      <c r="E1203" s="117"/>
      <c r="F1203" s="118"/>
      <c r="G1203" s="129"/>
      <c r="H1203" s="129"/>
      <c r="I1203" s="118"/>
      <c r="J1203" s="119">
        <f t="shared" si="20"/>
        <v>0</v>
      </c>
      <c r="K1203" s="121"/>
    </row>
    <row r="1204" spans="1:11" ht="15.75" hidden="1" x14ac:dyDescent="0.25">
      <c r="A1204" s="116"/>
      <c r="B1204" s="116"/>
      <c r="C1204" s="116"/>
      <c r="D1204" s="117"/>
      <c r="E1204" s="117"/>
      <c r="F1204" s="118"/>
      <c r="G1204" s="129"/>
      <c r="H1204" s="129"/>
      <c r="I1204" s="118"/>
      <c r="J1204" s="119">
        <f t="shared" si="20"/>
        <v>0</v>
      </c>
      <c r="K1204" s="121"/>
    </row>
    <row r="1205" spans="1:11" ht="15.75" hidden="1" x14ac:dyDescent="0.25">
      <c r="A1205" s="116"/>
      <c r="B1205" s="116"/>
      <c r="C1205" s="116"/>
      <c r="D1205" s="117"/>
      <c r="E1205" s="117"/>
      <c r="F1205" s="118"/>
      <c r="G1205" s="129"/>
      <c r="H1205" s="129"/>
      <c r="I1205" s="118"/>
      <c r="J1205" s="119">
        <f t="shared" si="20"/>
        <v>0</v>
      </c>
      <c r="K1205" s="121"/>
    </row>
    <row r="1206" spans="1:11" ht="15.75" hidden="1" x14ac:dyDescent="0.25">
      <c r="A1206" s="116"/>
      <c r="B1206" s="116"/>
      <c r="C1206" s="116"/>
      <c r="D1206" s="117"/>
      <c r="E1206" s="117"/>
      <c r="F1206" s="118"/>
      <c r="G1206" s="129"/>
      <c r="H1206" s="129"/>
      <c r="I1206" s="118"/>
      <c r="J1206" s="119">
        <f t="shared" si="20"/>
        <v>0</v>
      </c>
      <c r="K1206" s="121"/>
    </row>
    <row r="1207" spans="1:11" ht="15.75" hidden="1" x14ac:dyDescent="0.25">
      <c r="A1207" s="116"/>
      <c r="B1207" s="116"/>
      <c r="C1207" s="116"/>
      <c r="D1207" s="117"/>
      <c r="E1207" s="117"/>
      <c r="F1207" s="118"/>
      <c r="G1207" s="129"/>
      <c r="H1207" s="129"/>
      <c r="I1207" s="118"/>
      <c r="J1207" s="119">
        <f t="shared" si="20"/>
        <v>0</v>
      </c>
      <c r="K1207" s="121"/>
    </row>
    <row r="1208" spans="1:11" ht="15.75" hidden="1" x14ac:dyDescent="0.25">
      <c r="A1208" s="116"/>
      <c r="B1208" s="116"/>
      <c r="C1208" s="116"/>
      <c r="D1208" s="117"/>
      <c r="E1208" s="117"/>
      <c r="F1208" s="118"/>
      <c r="G1208" s="129"/>
      <c r="H1208" s="129"/>
      <c r="I1208" s="118"/>
      <c r="J1208" s="119">
        <f t="shared" ref="J1208:J1271" si="21">(H1208-G1208)*24</f>
        <v>0</v>
      </c>
      <c r="K1208" s="121"/>
    </row>
    <row r="1209" spans="1:11" ht="15.75" hidden="1" x14ac:dyDescent="0.25">
      <c r="A1209" s="116"/>
      <c r="B1209" s="116"/>
      <c r="C1209" s="116"/>
      <c r="D1209" s="117"/>
      <c r="E1209" s="117"/>
      <c r="F1209" s="118"/>
      <c r="G1209" s="129"/>
      <c r="H1209" s="129"/>
      <c r="I1209" s="118"/>
      <c r="J1209" s="119">
        <f t="shared" si="21"/>
        <v>0</v>
      </c>
      <c r="K1209" s="121"/>
    </row>
    <row r="1210" spans="1:11" ht="15.75" hidden="1" x14ac:dyDescent="0.25">
      <c r="A1210" s="116"/>
      <c r="B1210" s="116"/>
      <c r="C1210" s="116"/>
      <c r="D1210" s="117"/>
      <c r="E1210" s="117"/>
      <c r="F1210" s="118"/>
      <c r="G1210" s="129"/>
      <c r="H1210" s="129"/>
      <c r="I1210" s="118"/>
      <c r="J1210" s="119">
        <f t="shared" si="21"/>
        <v>0</v>
      </c>
      <c r="K1210" s="121"/>
    </row>
    <row r="1211" spans="1:11" ht="15.75" hidden="1" x14ac:dyDescent="0.25">
      <c r="A1211" s="116"/>
      <c r="B1211" s="116"/>
      <c r="C1211" s="116"/>
      <c r="D1211" s="117"/>
      <c r="E1211" s="117"/>
      <c r="F1211" s="118"/>
      <c r="G1211" s="129"/>
      <c r="H1211" s="129"/>
      <c r="I1211" s="118"/>
      <c r="J1211" s="119">
        <f t="shared" si="21"/>
        <v>0</v>
      </c>
      <c r="K1211" s="121"/>
    </row>
    <row r="1212" spans="1:11" ht="15.75" hidden="1" x14ac:dyDescent="0.25">
      <c r="A1212" s="116"/>
      <c r="B1212" s="116"/>
      <c r="C1212" s="116"/>
      <c r="D1212" s="117"/>
      <c r="E1212" s="117"/>
      <c r="F1212" s="118"/>
      <c r="G1212" s="129"/>
      <c r="H1212" s="129"/>
      <c r="I1212" s="118"/>
      <c r="J1212" s="119">
        <f t="shared" si="21"/>
        <v>0</v>
      </c>
      <c r="K1212" s="121"/>
    </row>
    <row r="1213" spans="1:11" ht="15.75" hidden="1" x14ac:dyDescent="0.25">
      <c r="A1213" s="116"/>
      <c r="B1213" s="116"/>
      <c r="C1213" s="116"/>
      <c r="D1213" s="117"/>
      <c r="E1213" s="117"/>
      <c r="F1213" s="118"/>
      <c r="G1213" s="129"/>
      <c r="H1213" s="129"/>
      <c r="I1213" s="118"/>
      <c r="J1213" s="119">
        <f t="shared" si="21"/>
        <v>0</v>
      </c>
      <c r="K1213" s="121"/>
    </row>
    <row r="1214" spans="1:11" ht="15.75" hidden="1" x14ac:dyDescent="0.25">
      <c r="A1214" s="116"/>
      <c r="B1214" s="116"/>
      <c r="C1214" s="116"/>
      <c r="D1214" s="117"/>
      <c r="E1214" s="117"/>
      <c r="F1214" s="118"/>
      <c r="G1214" s="129"/>
      <c r="H1214" s="129"/>
      <c r="I1214" s="118"/>
      <c r="J1214" s="119">
        <f t="shared" si="21"/>
        <v>0</v>
      </c>
      <c r="K1214" s="121"/>
    </row>
    <row r="1215" spans="1:11" ht="15.75" hidden="1" x14ac:dyDescent="0.25">
      <c r="A1215" s="116"/>
      <c r="B1215" s="116"/>
      <c r="C1215" s="116"/>
      <c r="D1215" s="117"/>
      <c r="E1215" s="117"/>
      <c r="F1215" s="118"/>
      <c r="G1215" s="129"/>
      <c r="H1215" s="129"/>
      <c r="I1215" s="118"/>
      <c r="J1215" s="119">
        <f t="shared" si="21"/>
        <v>0</v>
      </c>
      <c r="K1215" s="121"/>
    </row>
    <row r="1216" spans="1:11" ht="15.75" hidden="1" x14ac:dyDescent="0.25">
      <c r="A1216" s="116"/>
      <c r="B1216" s="116"/>
      <c r="C1216" s="116"/>
      <c r="D1216" s="117"/>
      <c r="E1216" s="117"/>
      <c r="F1216" s="118"/>
      <c r="G1216" s="129"/>
      <c r="H1216" s="129"/>
      <c r="I1216" s="118"/>
      <c r="J1216" s="119">
        <f t="shared" si="21"/>
        <v>0</v>
      </c>
      <c r="K1216" s="121"/>
    </row>
    <row r="1217" spans="1:11" ht="15.75" hidden="1" x14ac:dyDescent="0.25">
      <c r="A1217" s="116"/>
      <c r="B1217" s="116"/>
      <c r="C1217" s="116"/>
      <c r="D1217" s="117"/>
      <c r="E1217" s="117"/>
      <c r="F1217" s="118"/>
      <c r="G1217" s="129"/>
      <c r="H1217" s="129"/>
      <c r="I1217" s="118"/>
      <c r="J1217" s="119">
        <f t="shared" si="21"/>
        <v>0</v>
      </c>
      <c r="K1217" s="121"/>
    </row>
    <row r="1218" spans="1:11" ht="15.75" hidden="1" x14ac:dyDescent="0.25">
      <c r="A1218" s="116"/>
      <c r="B1218" s="116"/>
      <c r="C1218" s="116"/>
      <c r="D1218" s="117"/>
      <c r="E1218" s="117"/>
      <c r="F1218" s="118"/>
      <c r="G1218" s="129"/>
      <c r="H1218" s="129"/>
      <c r="I1218" s="118"/>
      <c r="J1218" s="119">
        <f t="shared" si="21"/>
        <v>0</v>
      </c>
      <c r="K1218" s="121"/>
    </row>
    <row r="1219" spans="1:11" ht="15.75" hidden="1" x14ac:dyDescent="0.25">
      <c r="A1219" s="116"/>
      <c r="B1219" s="116"/>
      <c r="C1219" s="116"/>
      <c r="D1219" s="117"/>
      <c r="E1219" s="117"/>
      <c r="F1219" s="118"/>
      <c r="G1219" s="129"/>
      <c r="H1219" s="129"/>
      <c r="I1219" s="118"/>
      <c r="J1219" s="119">
        <f t="shared" si="21"/>
        <v>0</v>
      </c>
      <c r="K1219" s="121"/>
    </row>
    <row r="1220" spans="1:11" ht="15.75" hidden="1" x14ac:dyDescent="0.25">
      <c r="A1220" s="116"/>
      <c r="B1220" s="116"/>
      <c r="C1220" s="116"/>
      <c r="D1220" s="117"/>
      <c r="E1220" s="117"/>
      <c r="F1220" s="118"/>
      <c r="G1220" s="129"/>
      <c r="H1220" s="129"/>
      <c r="I1220" s="118"/>
      <c r="J1220" s="119">
        <f t="shared" si="21"/>
        <v>0</v>
      </c>
      <c r="K1220" s="121"/>
    </row>
    <row r="1221" spans="1:11" ht="15.75" hidden="1" x14ac:dyDescent="0.25">
      <c r="A1221" s="116"/>
      <c r="B1221" s="116"/>
      <c r="C1221" s="116"/>
      <c r="D1221" s="117"/>
      <c r="E1221" s="117"/>
      <c r="F1221" s="118"/>
      <c r="G1221" s="129"/>
      <c r="H1221" s="129"/>
      <c r="I1221" s="118"/>
      <c r="J1221" s="119">
        <f t="shared" si="21"/>
        <v>0</v>
      </c>
      <c r="K1221" s="121"/>
    </row>
    <row r="1222" spans="1:11" ht="15.75" hidden="1" x14ac:dyDescent="0.25">
      <c r="A1222" s="116"/>
      <c r="B1222" s="116"/>
      <c r="C1222" s="116"/>
      <c r="D1222" s="117"/>
      <c r="E1222" s="117"/>
      <c r="F1222" s="118"/>
      <c r="G1222" s="129"/>
      <c r="H1222" s="129"/>
      <c r="I1222" s="118"/>
      <c r="J1222" s="119">
        <f t="shared" si="21"/>
        <v>0</v>
      </c>
      <c r="K1222" s="121"/>
    </row>
    <row r="1223" spans="1:11" ht="15.75" hidden="1" x14ac:dyDescent="0.25">
      <c r="A1223" s="116"/>
      <c r="B1223" s="116"/>
      <c r="C1223" s="116"/>
      <c r="D1223" s="117"/>
      <c r="E1223" s="117"/>
      <c r="F1223" s="118"/>
      <c r="G1223" s="129"/>
      <c r="H1223" s="129"/>
      <c r="I1223" s="118"/>
      <c r="J1223" s="119">
        <f t="shared" si="21"/>
        <v>0</v>
      </c>
      <c r="K1223" s="121"/>
    </row>
    <row r="1224" spans="1:11" ht="15.75" hidden="1" x14ac:dyDescent="0.25">
      <c r="A1224" s="116"/>
      <c r="B1224" s="116"/>
      <c r="C1224" s="116"/>
      <c r="D1224" s="117"/>
      <c r="E1224" s="117"/>
      <c r="F1224" s="118"/>
      <c r="G1224" s="129"/>
      <c r="H1224" s="129"/>
      <c r="I1224" s="118"/>
      <c r="J1224" s="119">
        <f t="shared" si="21"/>
        <v>0</v>
      </c>
      <c r="K1224" s="121"/>
    </row>
    <row r="1225" spans="1:11" ht="15.75" hidden="1" x14ac:dyDescent="0.25">
      <c r="A1225" s="116"/>
      <c r="B1225" s="116"/>
      <c r="C1225" s="116"/>
      <c r="D1225" s="117"/>
      <c r="E1225" s="117"/>
      <c r="F1225" s="118"/>
      <c r="G1225" s="129"/>
      <c r="H1225" s="129"/>
      <c r="I1225" s="118"/>
      <c r="J1225" s="119">
        <f t="shared" si="21"/>
        <v>0</v>
      </c>
      <c r="K1225" s="121"/>
    </row>
    <row r="1226" spans="1:11" ht="15.75" hidden="1" x14ac:dyDescent="0.25">
      <c r="A1226" s="116"/>
      <c r="B1226" s="116"/>
      <c r="C1226" s="116"/>
      <c r="D1226" s="117"/>
      <c r="E1226" s="117"/>
      <c r="F1226" s="118"/>
      <c r="G1226" s="129"/>
      <c r="H1226" s="129"/>
      <c r="I1226" s="118"/>
      <c r="J1226" s="119">
        <f t="shared" si="21"/>
        <v>0</v>
      </c>
      <c r="K1226" s="121"/>
    </row>
    <row r="1227" spans="1:11" ht="15.75" hidden="1" x14ac:dyDescent="0.25">
      <c r="A1227" s="116"/>
      <c r="B1227" s="116"/>
      <c r="C1227" s="116"/>
      <c r="D1227" s="117"/>
      <c r="E1227" s="117"/>
      <c r="F1227" s="118"/>
      <c r="G1227" s="129"/>
      <c r="H1227" s="129"/>
      <c r="I1227" s="118"/>
      <c r="J1227" s="119">
        <f t="shared" si="21"/>
        <v>0</v>
      </c>
      <c r="K1227" s="121"/>
    </row>
    <row r="1228" spans="1:11" ht="15.75" hidden="1" x14ac:dyDescent="0.25">
      <c r="A1228" s="116"/>
      <c r="B1228" s="116"/>
      <c r="C1228" s="116"/>
      <c r="D1228" s="117"/>
      <c r="E1228" s="117"/>
      <c r="F1228" s="118"/>
      <c r="G1228" s="129"/>
      <c r="H1228" s="129"/>
      <c r="I1228" s="118"/>
      <c r="J1228" s="119">
        <f t="shared" si="21"/>
        <v>0</v>
      </c>
      <c r="K1228" s="121"/>
    </row>
    <row r="1229" spans="1:11" ht="15.75" hidden="1" x14ac:dyDescent="0.25">
      <c r="A1229" s="116"/>
      <c r="B1229" s="116"/>
      <c r="C1229" s="116"/>
      <c r="D1229" s="117"/>
      <c r="E1229" s="117"/>
      <c r="F1229" s="118"/>
      <c r="G1229" s="129"/>
      <c r="H1229" s="129"/>
      <c r="I1229" s="118"/>
      <c r="J1229" s="119">
        <f t="shared" si="21"/>
        <v>0</v>
      </c>
      <c r="K1229" s="121"/>
    </row>
    <row r="1230" spans="1:11" ht="15.75" hidden="1" x14ac:dyDescent="0.25">
      <c r="A1230" s="116"/>
      <c r="B1230" s="116"/>
      <c r="C1230" s="116"/>
      <c r="D1230" s="117"/>
      <c r="E1230" s="117"/>
      <c r="F1230" s="118"/>
      <c r="G1230" s="129"/>
      <c r="H1230" s="129"/>
      <c r="I1230" s="118"/>
      <c r="J1230" s="119">
        <f t="shared" si="21"/>
        <v>0</v>
      </c>
      <c r="K1230" s="121"/>
    </row>
    <row r="1231" spans="1:11" ht="15.75" hidden="1" x14ac:dyDescent="0.25">
      <c r="A1231" s="116"/>
      <c r="B1231" s="116"/>
      <c r="C1231" s="116"/>
      <c r="D1231" s="117"/>
      <c r="E1231" s="117"/>
      <c r="F1231" s="118"/>
      <c r="G1231" s="129"/>
      <c r="H1231" s="129"/>
      <c r="I1231" s="118"/>
      <c r="J1231" s="119">
        <f t="shared" si="21"/>
        <v>0</v>
      </c>
      <c r="K1231" s="121"/>
    </row>
    <row r="1232" spans="1:11" ht="15.75" hidden="1" x14ac:dyDescent="0.25">
      <c r="A1232" s="116"/>
      <c r="B1232" s="116"/>
      <c r="C1232" s="116"/>
      <c r="D1232" s="117"/>
      <c r="E1232" s="117"/>
      <c r="F1232" s="118"/>
      <c r="G1232" s="129"/>
      <c r="H1232" s="129"/>
      <c r="I1232" s="118"/>
      <c r="J1232" s="119">
        <f t="shared" si="21"/>
        <v>0</v>
      </c>
      <c r="K1232" s="121"/>
    </row>
    <row r="1233" spans="1:11" ht="15.75" hidden="1" x14ac:dyDescent="0.25">
      <c r="A1233" s="116"/>
      <c r="B1233" s="116"/>
      <c r="C1233" s="116"/>
      <c r="D1233" s="117"/>
      <c r="E1233" s="117"/>
      <c r="F1233" s="118"/>
      <c r="G1233" s="129"/>
      <c r="H1233" s="129"/>
      <c r="I1233" s="118"/>
      <c r="J1233" s="119">
        <f t="shared" si="21"/>
        <v>0</v>
      </c>
      <c r="K1233" s="121"/>
    </row>
    <row r="1234" spans="1:11" ht="15.75" hidden="1" x14ac:dyDescent="0.25">
      <c r="A1234" s="116"/>
      <c r="B1234" s="116"/>
      <c r="C1234" s="116"/>
      <c r="D1234" s="117"/>
      <c r="E1234" s="117"/>
      <c r="F1234" s="118"/>
      <c r="G1234" s="129"/>
      <c r="H1234" s="129"/>
      <c r="I1234" s="118"/>
      <c r="J1234" s="119">
        <f t="shared" si="21"/>
        <v>0</v>
      </c>
      <c r="K1234" s="121"/>
    </row>
    <row r="1235" spans="1:11" ht="15.75" hidden="1" x14ac:dyDescent="0.25">
      <c r="A1235" s="116"/>
      <c r="B1235" s="116"/>
      <c r="C1235" s="116"/>
      <c r="D1235" s="117"/>
      <c r="E1235" s="117"/>
      <c r="F1235" s="118"/>
      <c r="G1235" s="129"/>
      <c r="H1235" s="129"/>
      <c r="I1235" s="118"/>
      <c r="J1235" s="119">
        <f t="shared" si="21"/>
        <v>0</v>
      </c>
      <c r="K1235" s="121"/>
    </row>
    <row r="1236" spans="1:11" ht="15.75" hidden="1" x14ac:dyDescent="0.25">
      <c r="A1236" s="116"/>
      <c r="B1236" s="116"/>
      <c r="C1236" s="116"/>
      <c r="D1236" s="117"/>
      <c r="E1236" s="117"/>
      <c r="F1236" s="118"/>
      <c r="G1236" s="129"/>
      <c r="H1236" s="129"/>
      <c r="I1236" s="118"/>
      <c r="J1236" s="119">
        <f t="shared" si="21"/>
        <v>0</v>
      </c>
      <c r="K1236" s="121"/>
    </row>
    <row r="1237" spans="1:11" ht="15.75" hidden="1" x14ac:dyDescent="0.25">
      <c r="A1237" s="116"/>
      <c r="B1237" s="116"/>
      <c r="C1237" s="116"/>
      <c r="D1237" s="117"/>
      <c r="E1237" s="117"/>
      <c r="F1237" s="118"/>
      <c r="G1237" s="129"/>
      <c r="H1237" s="129"/>
      <c r="I1237" s="118"/>
      <c r="J1237" s="119">
        <f t="shared" si="21"/>
        <v>0</v>
      </c>
      <c r="K1237" s="121"/>
    </row>
    <row r="1238" spans="1:11" ht="15.75" hidden="1" x14ac:dyDescent="0.25">
      <c r="A1238" s="116"/>
      <c r="B1238" s="116"/>
      <c r="C1238" s="116"/>
      <c r="D1238" s="117"/>
      <c r="E1238" s="117"/>
      <c r="F1238" s="118"/>
      <c r="G1238" s="129"/>
      <c r="H1238" s="129"/>
      <c r="I1238" s="118"/>
      <c r="J1238" s="119">
        <f t="shared" si="21"/>
        <v>0</v>
      </c>
      <c r="K1238" s="121"/>
    </row>
    <row r="1239" spans="1:11" ht="15.75" hidden="1" x14ac:dyDescent="0.25">
      <c r="A1239" s="116"/>
      <c r="B1239" s="116"/>
      <c r="C1239" s="116"/>
      <c r="D1239" s="117"/>
      <c r="E1239" s="117"/>
      <c r="F1239" s="118"/>
      <c r="G1239" s="129"/>
      <c r="H1239" s="129"/>
      <c r="I1239" s="118"/>
      <c r="J1239" s="119">
        <f t="shared" si="21"/>
        <v>0</v>
      </c>
      <c r="K1239" s="121"/>
    </row>
    <row r="1240" spans="1:11" ht="15.75" hidden="1" x14ac:dyDescent="0.25">
      <c r="A1240" s="116"/>
      <c r="B1240" s="116"/>
      <c r="C1240" s="116"/>
      <c r="D1240" s="117"/>
      <c r="E1240" s="117"/>
      <c r="F1240" s="118"/>
      <c r="G1240" s="129"/>
      <c r="H1240" s="129"/>
      <c r="I1240" s="118"/>
      <c r="J1240" s="119">
        <f t="shared" si="21"/>
        <v>0</v>
      </c>
      <c r="K1240" s="121"/>
    </row>
    <row r="1241" spans="1:11" ht="15.75" hidden="1" x14ac:dyDescent="0.25">
      <c r="A1241" s="116"/>
      <c r="B1241" s="116"/>
      <c r="C1241" s="116"/>
      <c r="D1241" s="117"/>
      <c r="E1241" s="117"/>
      <c r="F1241" s="118"/>
      <c r="G1241" s="129"/>
      <c r="H1241" s="129"/>
      <c r="I1241" s="118"/>
      <c r="J1241" s="119">
        <f t="shared" si="21"/>
        <v>0</v>
      </c>
      <c r="K1241" s="121"/>
    </row>
    <row r="1242" spans="1:11" ht="15.75" hidden="1" x14ac:dyDescent="0.25">
      <c r="A1242" s="116"/>
      <c r="B1242" s="116"/>
      <c r="C1242" s="116"/>
      <c r="D1242" s="117"/>
      <c r="E1242" s="117"/>
      <c r="F1242" s="118"/>
      <c r="G1242" s="129"/>
      <c r="H1242" s="129"/>
      <c r="I1242" s="118"/>
      <c r="J1242" s="119">
        <f t="shared" si="21"/>
        <v>0</v>
      </c>
      <c r="K1242" s="121"/>
    </row>
    <row r="1243" spans="1:11" ht="15.75" hidden="1" x14ac:dyDescent="0.25">
      <c r="A1243" s="116"/>
      <c r="B1243" s="116"/>
      <c r="C1243" s="116"/>
      <c r="D1243" s="117"/>
      <c r="E1243" s="117"/>
      <c r="F1243" s="118"/>
      <c r="G1243" s="129"/>
      <c r="H1243" s="129"/>
      <c r="I1243" s="118"/>
      <c r="J1243" s="119">
        <f t="shared" si="21"/>
        <v>0</v>
      </c>
      <c r="K1243" s="121"/>
    </row>
    <row r="1244" spans="1:11" ht="15.75" hidden="1" x14ac:dyDescent="0.25">
      <c r="A1244" s="116"/>
      <c r="B1244" s="116"/>
      <c r="C1244" s="116"/>
      <c r="D1244" s="117"/>
      <c r="E1244" s="117"/>
      <c r="F1244" s="118"/>
      <c r="G1244" s="129"/>
      <c r="H1244" s="129"/>
      <c r="I1244" s="118"/>
      <c r="J1244" s="119">
        <f t="shared" si="21"/>
        <v>0</v>
      </c>
      <c r="K1244" s="121"/>
    </row>
    <row r="1245" spans="1:11" ht="15.75" hidden="1" x14ac:dyDescent="0.25">
      <c r="A1245" s="116"/>
      <c r="B1245" s="116"/>
      <c r="C1245" s="116"/>
      <c r="D1245" s="117"/>
      <c r="E1245" s="117"/>
      <c r="F1245" s="118"/>
      <c r="G1245" s="129"/>
      <c r="H1245" s="129"/>
      <c r="I1245" s="118"/>
      <c r="J1245" s="119">
        <f t="shared" si="21"/>
        <v>0</v>
      </c>
      <c r="K1245" s="121"/>
    </row>
    <row r="1246" spans="1:11" ht="15.75" hidden="1" x14ac:dyDescent="0.25">
      <c r="A1246" s="116"/>
      <c r="B1246" s="116"/>
      <c r="C1246" s="116"/>
      <c r="D1246" s="117"/>
      <c r="E1246" s="117"/>
      <c r="F1246" s="118"/>
      <c r="G1246" s="129"/>
      <c r="H1246" s="129"/>
      <c r="I1246" s="118"/>
      <c r="J1246" s="119">
        <f t="shared" si="21"/>
        <v>0</v>
      </c>
      <c r="K1246" s="121"/>
    </row>
    <row r="1247" spans="1:11" ht="15.75" hidden="1" x14ac:dyDescent="0.25">
      <c r="A1247" s="116"/>
      <c r="B1247" s="116"/>
      <c r="C1247" s="116"/>
      <c r="D1247" s="117"/>
      <c r="E1247" s="117"/>
      <c r="F1247" s="118"/>
      <c r="G1247" s="129"/>
      <c r="H1247" s="129"/>
      <c r="I1247" s="118"/>
      <c r="J1247" s="119">
        <f t="shared" si="21"/>
        <v>0</v>
      </c>
      <c r="K1247" s="121"/>
    </row>
    <row r="1248" spans="1:11" ht="15.75" hidden="1" x14ac:dyDescent="0.25">
      <c r="A1248" s="116"/>
      <c r="B1248" s="116"/>
      <c r="C1248" s="116"/>
      <c r="D1248" s="117"/>
      <c r="E1248" s="117"/>
      <c r="F1248" s="118"/>
      <c r="G1248" s="129"/>
      <c r="H1248" s="129"/>
      <c r="I1248" s="118"/>
      <c r="J1248" s="119">
        <f t="shared" si="21"/>
        <v>0</v>
      </c>
      <c r="K1248" s="121"/>
    </row>
    <row r="1249" spans="1:11" ht="15.75" hidden="1" x14ac:dyDescent="0.25">
      <c r="A1249" s="116"/>
      <c r="B1249" s="116"/>
      <c r="C1249" s="116"/>
      <c r="D1249" s="117"/>
      <c r="E1249" s="117"/>
      <c r="F1249" s="118"/>
      <c r="G1249" s="129"/>
      <c r="H1249" s="129"/>
      <c r="I1249" s="118"/>
      <c r="J1249" s="119">
        <f t="shared" si="21"/>
        <v>0</v>
      </c>
      <c r="K1249" s="121"/>
    </row>
    <row r="1250" spans="1:11" ht="15.75" hidden="1" x14ac:dyDescent="0.25">
      <c r="A1250" s="116"/>
      <c r="B1250" s="116"/>
      <c r="C1250" s="116"/>
      <c r="D1250" s="117"/>
      <c r="E1250" s="117"/>
      <c r="F1250" s="118"/>
      <c r="G1250" s="129"/>
      <c r="H1250" s="129"/>
      <c r="I1250" s="118"/>
      <c r="J1250" s="119">
        <f t="shared" si="21"/>
        <v>0</v>
      </c>
      <c r="K1250" s="121"/>
    </row>
    <row r="1251" spans="1:11" ht="15.75" hidden="1" x14ac:dyDescent="0.25">
      <c r="A1251" s="116"/>
      <c r="B1251" s="116"/>
      <c r="C1251" s="116"/>
      <c r="D1251" s="117"/>
      <c r="E1251" s="117"/>
      <c r="F1251" s="118"/>
      <c r="G1251" s="129"/>
      <c r="H1251" s="129"/>
      <c r="I1251" s="118"/>
      <c r="J1251" s="119">
        <f t="shared" si="21"/>
        <v>0</v>
      </c>
      <c r="K1251" s="121"/>
    </row>
    <row r="1252" spans="1:11" ht="15.75" hidden="1" x14ac:dyDescent="0.25">
      <c r="A1252" s="116"/>
      <c r="B1252" s="116"/>
      <c r="C1252" s="116"/>
      <c r="D1252" s="117"/>
      <c r="E1252" s="117"/>
      <c r="F1252" s="118"/>
      <c r="G1252" s="129"/>
      <c r="H1252" s="129"/>
      <c r="I1252" s="118"/>
      <c r="J1252" s="119">
        <f t="shared" si="21"/>
        <v>0</v>
      </c>
      <c r="K1252" s="121"/>
    </row>
    <row r="1253" spans="1:11" ht="15.75" hidden="1" x14ac:dyDescent="0.25">
      <c r="A1253" s="116"/>
      <c r="B1253" s="116"/>
      <c r="C1253" s="116"/>
      <c r="D1253" s="117"/>
      <c r="E1253" s="117"/>
      <c r="F1253" s="118"/>
      <c r="G1253" s="129"/>
      <c r="H1253" s="129"/>
      <c r="I1253" s="118"/>
      <c r="J1253" s="119">
        <f t="shared" si="21"/>
        <v>0</v>
      </c>
      <c r="K1253" s="121"/>
    </row>
    <row r="1254" spans="1:11" ht="15.75" hidden="1" x14ac:dyDescent="0.25">
      <c r="A1254" s="116"/>
      <c r="B1254" s="116"/>
      <c r="C1254" s="116"/>
      <c r="D1254" s="117"/>
      <c r="E1254" s="117"/>
      <c r="F1254" s="118"/>
      <c r="G1254" s="129"/>
      <c r="H1254" s="129"/>
      <c r="I1254" s="118"/>
      <c r="J1254" s="119">
        <f t="shared" si="21"/>
        <v>0</v>
      </c>
      <c r="K1254" s="121"/>
    </row>
    <row r="1255" spans="1:11" ht="15.75" hidden="1" x14ac:dyDescent="0.25">
      <c r="A1255" s="116"/>
      <c r="B1255" s="116"/>
      <c r="C1255" s="116"/>
      <c r="D1255" s="117"/>
      <c r="E1255" s="117"/>
      <c r="F1255" s="118"/>
      <c r="G1255" s="129"/>
      <c r="H1255" s="129"/>
      <c r="I1255" s="118"/>
      <c r="J1255" s="119">
        <f t="shared" si="21"/>
        <v>0</v>
      </c>
      <c r="K1255" s="121"/>
    </row>
    <row r="1256" spans="1:11" ht="15.75" hidden="1" x14ac:dyDescent="0.25">
      <c r="A1256" s="116"/>
      <c r="B1256" s="116"/>
      <c r="C1256" s="116"/>
      <c r="D1256" s="117"/>
      <c r="E1256" s="117"/>
      <c r="F1256" s="118"/>
      <c r="G1256" s="129"/>
      <c r="H1256" s="129"/>
      <c r="I1256" s="118"/>
      <c r="J1256" s="119">
        <f t="shared" si="21"/>
        <v>0</v>
      </c>
      <c r="K1256" s="121"/>
    </row>
    <row r="1257" spans="1:11" ht="15.75" hidden="1" x14ac:dyDescent="0.25">
      <c r="A1257" s="116"/>
      <c r="B1257" s="116"/>
      <c r="C1257" s="116"/>
      <c r="D1257" s="117"/>
      <c r="E1257" s="117"/>
      <c r="F1257" s="118"/>
      <c r="G1257" s="129"/>
      <c r="H1257" s="129"/>
      <c r="I1257" s="118"/>
      <c r="J1257" s="119">
        <f t="shared" si="21"/>
        <v>0</v>
      </c>
      <c r="K1257" s="121"/>
    </row>
    <row r="1258" spans="1:11" ht="15.75" hidden="1" x14ac:dyDescent="0.25">
      <c r="A1258" s="116"/>
      <c r="B1258" s="116"/>
      <c r="C1258" s="116"/>
      <c r="D1258" s="117"/>
      <c r="E1258" s="117"/>
      <c r="F1258" s="118"/>
      <c r="G1258" s="129"/>
      <c r="H1258" s="129"/>
      <c r="I1258" s="118"/>
      <c r="J1258" s="119">
        <f t="shared" si="21"/>
        <v>0</v>
      </c>
      <c r="K1258" s="121"/>
    </row>
    <row r="1259" spans="1:11" ht="15.75" hidden="1" x14ac:dyDescent="0.25">
      <c r="A1259" s="116"/>
      <c r="B1259" s="116"/>
      <c r="C1259" s="116"/>
      <c r="D1259" s="117"/>
      <c r="E1259" s="117"/>
      <c r="F1259" s="118"/>
      <c r="G1259" s="129"/>
      <c r="H1259" s="129"/>
      <c r="I1259" s="118"/>
      <c r="J1259" s="119">
        <f t="shared" si="21"/>
        <v>0</v>
      </c>
      <c r="K1259" s="121"/>
    </row>
    <row r="1260" spans="1:11" ht="15.75" hidden="1" x14ac:dyDescent="0.25">
      <c r="A1260" s="116"/>
      <c r="B1260" s="116"/>
      <c r="C1260" s="116"/>
      <c r="D1260" s="117"/>
      <c r="E1260" s="117"/>
      <c r="F1260" s="118"/>
      <c r="G1260" s="129"/>
      <c r="H1260" s="129"/>
      <c r="I1260" s="118"/>
      <c r="J1260" s="119">
        <f t="shared" si="21"/>
        <v>0</v>
      </c>
      <c r="K1260" s="121"/>
    </row>
    <row r="1261" spans="1:11" ht="15.75" hidden="1" x14ac:dyDescent="0.25">
      <c r="A1261" s="116"/>
      <c r="B1261" s="116"/>
      <c r="C1261" s="116"/>
      <c r="D1261" s="117"/>
      <c r="E1261" s="117"/>
      <c r="F1261" s="118"/>
      <c r="G1261" s="129"/>
      <c r="H1261" s="129"/>
      <c r="I1261" s="118"/>
      <c r="J1261" s="119">
        <f t="shared" si="21"/>
        <v>0</v>
      </c>
      <c r="K1261" s="121"/>
    </row>
    <row r="1262" spans="1:11" ht="15.75" hidden="1" x14ac:dyDescent="0.25">
      <c r="A1262" s="116"/>
      <c r="B1262" s="116"/>
      <c r="C1262" s="116"/>
      <c r="D1262" s="117"/>
      <c r="E1262" s="117"/>
      <c r="F1262" s="118"/>
      <c r="G1262" s="129"/>
      <c r="H1262" s="129"/>
      <c r="I1262" s="118"/>
      <c r="J1262" s="119">
        <f t="shared" si="21"/>
        <v>0</v>
      </c>
      <c r="K1262" s="121"/>
    </row>
    <row r="1263" spans="1:11" ht="15.75" hidden="1" x14ac:dyDescent="0.25">
      <c r="A1263" s="116"/>
      <c r="B1263" s="116"/>
      <c r="C1263" s="116"/>
      <c r="D1263" s="117"/>
      <c r="E1263" s="117"/>
      <c r="F1263" s="118"/>
      <c r="G1263" s="129"/>
      <c r="H1263" s="129"/>
      <c r="I1263" s="118"/>
      <c r="J1263" s="119">
        <f t="shared" si="21"/>
        <v>0</v>
      </c>
      <c r="K1263" s="121"/>
    </row>
    <row r="1264" spans="1:11" ht="15.75" hidden="1" x14ac:dyDescent="0.25">
      <c r="A1264" s="116"/>
      <c r="B1264" s="116"/>
      <c r="C1264" s="116"/>
      <c r="D1264" s="117"/>
      <c r="E1264" s="117"/>
      <c r="F1264" s="118"/>
      <c r="G1264" s="129"/>
      <c r="H1264" s="129"/>
      <c r="I1264" s="118"/>
      <c r="J1264" s="119">
        <f t="shared" si="21"/>
        <v>0</v>
      </c>
      <c r="K1264" s="121"/>
    </row>
    <row r="1265" spans="1:11" ht="15.75" hidden="1" x14ac:dyDescent="0.25">
      <c r="A1265" s="116"/>
      <c r="B1265" s="116"/>
      <c r="C1265" s="116"/>
      <c r="D1265" s="117"/>
      <c r="E1265" s="117"/>
      <c r="F1265" s="118"/>
      <c r="G1265" s="129"/>
      <c r="H1265" s="129"/>
      <c r="I1265" s="118"/>
      <c r="J1265" s="119">
        <f t="shared" si="21"/>
        <v>0</v>
      </c>
      <c r="K1265" s="121"/>
    </row>
    <row r="1266" spans="1:11" ht="15.75" hidden="1" x14ac:dyDescent="0.25">
      <c r="A1266" s="116"/>
      <c r="B1266" s="116"/>
      <c r="C1266" s="116"/>
      <c r="D1266" s="117"/>
      <c r="E1266" s="117"/>
      <c r="F1266" s="118"/>
      <c r="G1266" s="129"/>
      <c r="H1266" s="129"/>
      <c r="I1266" s="118"/>
      <c r="J1266" s="119">
        <f t="shared" si="21"/>
        <v>0</v>
      </c>
      <c r="K1266" s="121"/>
    </row>
    <row r="1267" spans="1:11" ht="15.75" hidden="1" x14ac:dyDescent="0.25">
      <c r="A1267" s="116"/>
      <c r="B1267" s="116"/>
      <c r="C1267" s="116"/>
      <c r="D1267" s="117"/>
      <c r="E1267" s="117"/>
      <c r="F1267" s="118"/>
      <c r="G1267" s="129"/>
      <c r="H1267" s="129"/>
      <c r="I1267" s="118"/>
      <c r="J1267" s="119">
        <f t="shared" si="21"/>
        <v>0</v>
      </c>
      <c r="K1267" s="121"/>
    </row>
    <row r="1268" spans="1:11" ht="15.75" hidden="1" x14ac:dyDescent="0.25">
      <c r="A1268" s="116"/>
      <c r="B1268" s="116"/>
      <c r="C1268" s="116"/>
      <c r="D1268" s="117"/>
      <c r="E1268" s="117"/>
      <c r="F1268" s="118"/>
      <c r="G1268" s="129"/>
      <c r="H1268" s="129"/>
      <c r="I1268" s="118"/>
      <c r="J1268" s="119">
        <f t="shared" si="21"/>
        <v>0</v>
      </c>
      <c r="K1268" s="121"/>
    </row>
    <row r="1269" spans="1:11" ht="15.75" hidden="1" x14ac:dyDescent="0.25">
      <c r="A1269" s="116"/>
      <c r="B1269" s="116"/>
      <c r="C1269" s="116"/>
      <c r="D1269" s="117"/>
      <c r="E1269" s="117"/>
      <c r="F1269" s="118"/>
      <c r="G1269" s="129"/>
      <c r="H1269" s="129"/>
      <c r="I1269" s="118"/>
      <c r="J1269" s="119">
        <f t="shared" si="21"/>
        <v>0</v>
      </c>
      <c r="K1269" s="121"/>
    </row>
    <row r="1270" spans="1:11" ht="15.75" hidden="1" x14ac:dyDescent="0.25">
      <c r="A1270" s="116"/>
      <c r="B1270" s="116"/>
      <c r="C1270" s="116"/>
      <c r="D1270" s="117"/>
      <c r="E1270" s="117"/>
      <c r="F1270" s="118"/>
      <c r="G1270" s="129"/>
      <c r="H1270" s="129"/>
      <c r="I1270" s="118"/>
      <c r="J1270" s="119">
        <f t="shared" si="21"/>
        <v>0</v>
      </c>
      <c r="K1270" s="121"/>
    </row>
    <row r="1271" spans="1:11" ht="15.75" hidden="1" x14ac:dyDescent="0.25">
      <c r="A1271" s="116"/>
      <c r="B1271" s="116"/>
      <c r="C1271" s="116"/>
      <c r="D1271" s="117"/>
      <c r="E1271" s="117"/>
      <c r="F1271" s="118"/>
      <c r="G1271" s="129"/>
      <c r="H1271" s="129"/>
      <c r="I1271" s="118"/>
      <c r="J1271" s="119">
        <f t="shared" si="21"/>
        <v>0</v>
      </c>
      <c r="K1271" s="121"/>
    </row>
    <row r="1272" spans="1:11" ht="15.75" hidden="1" x14ac:dyDescent="0.25">
      <c r="A1272" s="116"/>
      <c r="B1272" s="116"/>
      <c r="C1272" s="116"/>
      <c r="D1272" s="117"/>
      <c r="E1272" s="117"/>
      <c r="F1272" s="118"/>
      <c r="G1272" s="129"/>
      <c r="H1272" s="129"/>
      <c r="I1272" s="118"/>
      <c r="J1272" s="119">
        <f t="shared" ref="J1272:J1335" si="22">(H1272-G1272)*24</f>
        <v>0</v>
      </c>
      <c r="K1272" s="121"/>
    </row>
    <row r="1273" spans="1:11" ht="15.75" hidden="1" x14ac:dyDescent="0.25">
      <c r="A1273" s="116"/>
      <c r="B1273" s="116"/>
      <c r="C1273" s="116"/>
      <c r="D1273" s="117"/>
      <c r="E1273" s="117"/>
      <c r="F1273" s="118"/>
      <c r="G1273" s="129"/>
      <c r="H1273" s="129"/>
      <c r="I1273" s="118"/>
      <c r="J1273" s="119">
        <f t="shared" si="22"/>
        <v>0</v>
      </c>
      <c r="K1273" s="121"/>
    </row>
    <row r="1274" spans="1:11" ht="15.75" hidden="1" x14ac:dyDescent="0.25">
      <c r="A1274" s="116"/>
      <c r="B1274" s="116"/>
      <c r="C1274" s="116"/>
      <c r="D1274" s="117"/>
      <c r="E1274" s="117"/>
      <c r="F1274" s="118"/>
      <c r="G1274" s="129"/>
      <c r="H1274" s="129"/>
      <c r="I1274" s="118"/>
      <c r="J1274" s="119">
        <f t="shared" si="22"/>
        <v>0</v>
      </c>
      <c r="K1274" s="121"/>
    </row>
    <row r="1275" spans="1:11" ht="15.75" hidden="1" x14ac:dyDescent="0.25">
      <c r="A1275" s="116"/>
      <c r="B1275" s="116"/>
      <c r="C1275" s="116"/>
      <c r="D1275" s="117"/>
      <c r="E1275" s="117"/>
      <c r="F1275" s="118"/>
      <c r="G1275" s="129"/>
      <c r="H1275" s="129"/>
      <c r="I1275" s="118"/>
      <c r="J1275" s="119">
        <f t="shared" si="22"/>
        <v>0</v>
      </c>
      <c r="K1275" s="121"/>
    </row>
    <row r="1276" spans="1:11" ht="15.75" hidden="1" x14ac:dyDescent="0.25">
      <c r="A1276" s="116"/>
      <c r="B1276" s="116"/>
      <c r="C1276" s="116"/>
      <c r="D1276" s="117"/>
      <c r="E1276" s="117"/>
      <c r="F1276" s="118"/>
      <c r="G1276" s="129"/>
      <c r="H1276" s="129"/>
      <c r="I1276" s="118"/>
      <c r="J1276" s="119">
        <f t="shared" si="22"/>
        <v>0</v>
      </c>
      <c r="K1276" s="121"/>
    </row>
    <row r="1277" spans="1:11" ht="15.75" hidden="1" x14ac:dyDescent="0.25">
      <c r="A1277" s="116"/>
      <c r="B1277" s="116"/>
      <c r="C1277" s="116"/>
      <c r="D1277" s="117"/>
      <c r="E1277" s="117"/>
      <c r="F1277" s="118"/>
      <c r="G1277" s="129"/>
      <c r="H1277" s="129"/>
      <c r="I1277" s="118"/>
      <c r="J1277" s="119">
        <f t="shared" si="22"/>
        <v>0</v>
      </c>
      <c r="K1277" s="121"/>
    </row>
    <row r="1278" spans="1:11" ht="15.75" hidden="1" x14ac:dyDescent="0.25">
      <c r="A1278" s="116"/>
      <c r="B1278" s="116"/>
      <c r="C1278" s="116"/>
      <c r="D1278" s="117"/>
      <c r="E1278" s="117"/>
      <c r="F1278" s="118"/>
      <c r="G1278" s="129"/>
      <c r="H1278" s="129"/>
      <c r="I1278" s="118"/>
      <c r="J1278" s="119">
        <f t="shared" si="22"/>
        <v>0</v>
      </c>
      <c r="K1278" s="121"/>
    </row>
    <row r="1279" spans="1:11" ht="15.75" hidden="1" x14ac:dyDescent="0.25">
      <c r="A1279" s="116"/>
      <c r="B1279" s="116"/>
      <c r="C1279" s="116"/>
      <c r="D1279" s="117"/>
      <c r="E1279" s="117"/>
      <c r="F1279" s="118"/>
      <c r="G1279" s="129"/>
      <c r="H1279" s="129"/>
      <c r="I1279" s="118"/>
      <c r="J1279" s="119">
        <f t="shared" si="22"/>
        <v>0</v>
      </c>
      <c r="K1279" s="121"/>
    </row>
    <row r="1280" spans="1:11" ht="15.75" hidden="1" x14ac:dyDescent="0.25">
      <c r="A1280" s="116"/>
      <c r="B1280" s="116"/>
      <c r="C1280" s="116"/>
      <c r="D1280" s="117"/>
      <c r="E1280" s="117"/>
      <c r="F1280" s="118"/>
      <c r="G1280" s="129"/>
      <c r="H1280" s="129"/>
      <c r="I1280" s="118"/>
      <c r="J1280" s="119">
        <f t="shared" si="22"/>
        <v>0</v>
      </c>
      <c r="K1280" s="121"/>
    </row>
    <row r="1281" spans="1:11" ht="15.75" hidden="1" x14ac:dyDescent="0.25">
      <c r="A1281" s="116"/>
      <c r="B1281" s="116"/>
      <c r="C1281" s="116"/>
      <c r="D1281" s="117"/>
      <c r="E1281" s="117"/>
      <c r="F1281" s="118"/>
      <c r="G1281" s="129"/>
      <c r="H1281" s="129"/>
      <c r="I1281" s="118"/>
      <c r="J1281" s="119">
        <f t="shared" si="22"/>
        <v>0</v>
      </c>
      <c r="K1281" s="121"/>
    </row>
    <row r="1282" spans="1:11" ht="15.75" hidden="1" x14ac:dyDescent="0.25">
      <c r="A1282" s="116"/>
      <c r="B1282" s="116"/>
      <c r="C1282" s="116"/>
      <c r="D1282" s="117"/>
      <c r="E1282" s="117"/>
      <c r="F1282" s="118"/>
      <c r="G1282" s="129"/>
      <c r="H1282" s="129"/>
      <c r="I1282" s="118"/>
      <c r="J1282" s="119">
        <f t="shared" si="22"/>
        <v>0</v>
      </c>
      <c r="K1282" s="121"/>
    </row>
    <row r="1283" spans="1:11" ht="15.75" hidden="1" x14ac:dyDescent="0.25">
      <c r="A1283" s="116"/>
      <c r="B1283" s="116"/>
      <c r="C1283" s="116"/>
      <c r="D1283" s="117"/>
      <c r="E1283" s="117"/>
      <c r="F1283" s="118"/>
      <c r="G1283" s="129"/>
      <c r="H1283" s="129"/>
      <c r="I1283" s="118"/>
      <c r="J1283" s="119">
        <f t="shared" si="22"/>
        <v>0</v>
      </c>
      <c r="K1283" s="121"/>
    </row>
    <row r="1284" spans="1:11" ht="15.75" hidden="1" x14ac:dyDescent="0.25">
      <c r="A1284" s="116"/>
      <c r="B1284" s="116"/>
      <c r="C1284" s="116"/>
      <c r="D1284" s="117"/>
      <c r="E1284" s="117"/>
      <c r="F1284" s="118"/>
      <c r="G1284" s="129"/>
      <c r="H1284" s="129"/>
      <c r="I1284" s="118"/>
      <c r="J1284" s="119">
        <f t="shared" si="22"/>
        <v>0</v>
      </c>
      <c r="K1284" s="121"/>
    </row>
    <row r="1285" spans="1:11" ht="15.75" hidden="1" x14ac:dyDescent="0.25">
      <c r="A1285" s="116"/>
      <c r="B1285" s="116"/>
      <c r="C1285" s="116"/>
      <c r="D1285" s="117"/>
      <c r="E1285" s="117"/>
      <c r="F1285" s="118"/>
      <c r="G1285" s="129"/>
      <c r="H1285" s="129"/>
      <c r="I1285" s="118"/>
      <c r="J1285" s="119">
        <f t="shared" si="22"/>
        <v>0</v>
      </c>
      <c r="K1285" s="121"/>
    </row>
    <row r="1286" spans="1:11" ht="15.75" hidden="1" x14ac:dyDescent="0.25">
      <c r="A1286" s="116"/>
      <c r="B1286" s="116"/>
      <c r="C1286" s="116"/>
      <c r="D1286" s="117"/>
      <c r="E1286" s="117"/>
      <c r="F1286" s="118"/>
      <c r="G1286" s="129"/>
      <c r="H1286" s="129"/>
      <c r="I1286" s="118"/>
      <c r="J1286" s="119">
        <f t="shared" si="22"/>
        <v>0</v>
      </c>
      <c r="K1286" s="121"/>
    </row>
    <row r="1287" spans="1:11" ht="15.75" hidden="1" x14ac:dyDescent="0.25">
      <c r="A1287" s="116"/>
      <c r="B1287" s="116"/>
      <c r="C1287" s="116"/>
      <c r="D1287" s="117"/>
      <c r="E1287" s="117"/>
      <c r="F1287" s="118"/>
      <c r="G1287" s="129"/>
      <c r="H1287" s="129"/>
      <c r="I1287" s="118"/>
      <c r="J1287" s="119">
        <f t="shared" si="22"/>
        <v>0</v>
      </c>
      <c r="K1287" s="121"/>
    </row>
    <row r="1288" spans="1:11" ht="15.75" hidden="1" x14ac:dyDescent="0.25">
      <c r="A1288" s="116"/>
      <c r="B1288" s="116"/>
      <c r="C1288" s="116"/>
      <c r="D1288" s="117"/>
      <c r="E1288" s="117"/>
      <c r="F1288" s="118"/>
      <c r="G1288" s="129"/>
      <c r="H1288" s="129"/>
      <c r="I1288" s="118"/>
      <c r="J1288" s="119">
        <f t="shared" si="22"/>
        <v>0</v>
      </c>
      <c r="K1288" s="121"/>
    </row>
    <row r="1289" spans="1:11" ht="15.75" hidden="1" x14ac:dyDescent="0.25">
      <c r="A1289" s="116"/>
      <c r="B1289" s="116"/>
      <c r="C1289" s="116"/>
      <c r="D1289" s="117"/>
      <c r="E1289" s="117"/>
      <c r="F1289" s="118"/>
      <c r="G1289" s="129"/>
      <c r="H1289" s="129"/>
      <c r="I1289" s="118"/>
      <c r="J1289" s="119">
        <f t="shared" si="22"/>
        <v>0</v>
      </c>
      <c r="K1289" s="121"/>
    </row>
    <row r="1290" spans="1:11" ht="15.75" hidden="1" x14ac:dyDescent="0.25">
      <c r="A1290" s="116"/>
      <c r="B1290" s="116"/>
      <c r="C1290" s="116"/>
      <c r="D1290" s="117"/>
      <c r="E1290" s="117"/>
      <c r="F1290" s="118"/>
      <c r="G1290" s="129"/>
      <c r="H1290" s="129"/>
      <c r="I1290" s="118"/>
      <c r="J1290" s="119">
        <f t="shared" si="22"/>
        <v>0</v>
      </c>
      <c r="K1290" s="121"/>
    </row>
    <row r="1291" spans="1:11" ht="15.75" hidden="1" x14ac:dyDescent="0.25">
      <c r="A1291" s="116"/>
      <c r="B1291" s="116"/>
      <c r="C1291" s="116"/>
      <c r="D1291" s="117"/>
      <c r="E1291" s="117"/>
      <c r="F1291" s="118"/>
      <c r="G1291" s="129"/>
      <c r="H1291" s="129"/>
      <c r="I1291" s="118"/>
      <c r="J1291" s="119">
        <f t="shared" si="22"/>
        <v>0</v>
      </c>
      <c r="K1291" s="121"/>
    </row>
    <row r="1292" spans="1:11" ht="15.75" hidden="1" x14ac:dyDescent="0.25">
      <c r="A1292" s="116"/>
      <c r="B1292" s="116"/>
      <c r="C1292" s="116"/>
      <c r="D1292" s="117"/>
      <c r="E1292" s="117"/>
      <c r="F1292" s="118"/>
      <c r="G1292" s="129"/>
      <c r="H1292" s="129"/>
      <c r="I1292" s="118"/>
      <c r="J1292" s="119">
        <f t="shared" si="22"/>
        <v>0</v>
      </c>
      <c r="K1292" s="121"/>
    </row>
    <row r="1293" spans="1:11" ht="15.75" hidden="1" x14ac:dyDescent="0.25">
      <c r="A1293" s="116"/>
      <c r="B1293" s="116"/>
      <c r="C1293" s="116"/>
      <c r="D1293" s="117"/>
      <c r="E1293" s="117"/>
      <c r="F1293" s="118"/>
      <c r="G1293" s="129"/>
      <c r="H1293" s="129"/>
      <c r="I1293" s="118"/>
      <c r="J1293" s="119">
        <f t="shared" si="22"/>
        <v>0</v>
      </c>
      <c r="K1293" s="121"/>
    </row>
    <row r="1294" spans="1:11" ht="15.75" hidden="1" x14ac:dyDescent="0.25">
      <c r="A1294" s="116"/>
      <c r="B1294" s="116"/>
      <c r="C1294" s="116"/>
      <c r="D1294" s="117"/>
      <c r="E1294" s="117"/>
      <c r="F1294" s="118"/>
      <c r="G1294" s="129"/>
      <c r="H1294" s="129"/>
      <c r="I1294" s="118"/>
      <c r="J1294" s="119">
        <f t="shared" si="22"/>
        <v>0</v>
      </c>
      <c r="K1294" s="121"/>
    </row>
    <row r="1295" spans="1:11" ht="15.75" hidden="1" x14ac:dyDescent="0.25">
      <c r="A1295" s="116"/>
      <c r="B1295" s="116"/>
      <c r="C1295" s="116"/>
      <c r="D1295" s="117"/>
      <c r="E1295" s="117"/>
      <c r="F1295" s="118"/>
      <c r="G1295" s="129"/>
      <c r="H1295" s="129"/>
      <c r="I1295" s="118"/>
      <c r="J1295" s="119">
        <f t="shared" si="22"/>
        <v>0</v>
      </c>
      <c r="K1295" s="121"/>
    </row>
    <row r="1296" spans="1:11" ht="15.75" hidden="1" x14ac:dyDescent="0.25">
      <c r="A1296" s="116"/>
      <c r="B1296" s="116"/>
      <c r="C1296" s="116"/>
      <c r="D1296" s="117"/>
      <c r="E1296" s="117"/>
      <c r="F1296" s="118"/>
      <c r="G1296" s="129"/>
      <c r="H1296" s="129"/>
      <c r="I1296" s="118"/>
      <c r="J1296" s="119">
        <f t="shared" si="22"/>
        <v>0</v>
      </c>
      <c r="K1296" s="121"/>
    </row>
    <row r="1297" spans="1:11" ht="15.75" hidden="1" x14ac:dyDescent="0.25">
      <c r="A1297" s="116"/>
      <c r="B1297" s="116"/>
      <c r="C1297" s="116"/>
      <c r="D1297" s="117"/>
      <c r="E1297" s="117"/>
      <c r="F1297" s="118"/>
      <c r="G1297" s="129"/>
      <c r="H1297" s="129"/>
      <c r="I1297" s="118"/>
      <c r="J1297" s="119">
        <f t="shared" si="22"/>
        <v>0</v>
      </c>
      <c r="K1297" s="121"/>
    </row>
    <row r="1298" spans="1:11" ht="15.75" hidden="1" x14ac:dyDescent="0.25">
      <c r="A1298" s="116"/>
      <c r="B1298" s="116"/>
      <c r="C1298" s="116"/>
      <c r="D1298" s="117"/>
      <c r="E1298" s="117"/>
      <c r="F1298" s="118"/>
      <c r="G1298" s="129"/>
      <c r="H1298" s="129"/>
      <c r="I1298" s="118"/>
      <c r="J1298" s="119">
        <f t="shared" si="22"/>
        <v>0</v>
      </c>
      <c r="K1298" s="121"/>
    </row>
    <row r="1299" spans="1:11" ht="15.75" hidden="1" x14ac:dyDescent="0.25">
      <c r="A1299" s="116"/>
      <c r="B1299" s="116"/>
      <c r="C1299" s="116"/>
      <c r="D1299" s="117"/>
      <c r="E1299" s="117"/>
      <c r="F1299" s="118"/>
      <c r="G1299" s="129"/>
      <c r="H1299" s="129"/>
      <c r="I1299" s="118"/>
      <c r="J1299" s="119">
        <f t="shared" si="22"/>
        <v>0</v>
      </c>
      <c r="K1299" s="121"/>
    </row>
    <row r="1300" spans="1:11" ht="15.75" hidden="1" x14ac:dyDescent="0.25">
      <c r="A1300" s="116"/>
      <c r="B1300" s="116"/>
      <c r="C1300" s="116"/>
      <c r="D1300" s="117"/>
      <c r="E1300" s="117"/>
      <c r="F1300" s="118"/>
      <c r="G1300" s="129"/>
      <c r="H1300" s="129"/>
      <c r="I1300" s="118"/>
      <c r="J1300" s="119">
        <f t="shared" si="22"/>
        <v>0</v>
      </c>
      <c r="K1300" s="121"/>
    </row>
    <row r="1301" spans="1:11" ht="15.75" hidden="1" x14ac:dyDescent="0.25">
      <c r="A1301" s="116"/>
      <c r="B1301" s="116"/>
      <c r="C1301" s="116"/>
      <c r="D1301" s="117"/>
      <c r="E1301" s="117"/>
      <c r="F1301" s="118"/>
      <c r="G1301" s="129"/>
      <c r="H1301" s="129"/>
      <c r="I1301" s="118"/>
      <c r="J1301" s="119">
        <f t="shared" si="22"/>
        <v>0</v>
      </c>
      <c r="K1301" s="121"/>
    </row>
    <row r="1302" spans="1:11" ht="15.75" hidden="1" x14ac:dyDescent="0.25">
      <c r="A1302" s="116"/>
      <c r="B1302" s="116"/>
      <c r="C1302" s="116"/>
      <c r="D1302" s="117"/>
      <c r="E1302" s="117"/>
      <c r="F1302" s="118"/>
      <c r="G1302" s="129"/>
      <c r="H1302" s="129"/>
      <c r="I1302" s="118"/>
      <c r="J1302" s="119">
        <f t="shared" si="22"/>
        <v>0</v>
      </c>
      <c r="K1302" s="121"/>
    </row>
    <row r="1303" spans="1:11" ht="15.75" hidden="1" x14ac:dyDescent="0.25">
      <c r="A1303" s="116"/>
      <c r="B1303" s="116"/>
      <c r="C1303" s="116"/>
      <c r="D1303" s="117"/>
      <c r="E1303" s="117"/>
      <c r="F1303" s="118"/>
      <c r="G1303" s="129"/>
      <c r="H1303" s="129"/>
      <c r="I1303" s="118"/>
      <c r="J1303" s="119">
        <f t="shared" si="22"/>
        <v>0</v>
      </c>
      <c r="K1303" s="121"/>
    </row>
    <row r="1304" spans="1:11" ht="15.75" hidden="1" x14ac:dyDescent="0.25">
      <c r="A1304" s="116"/>
      <c r="B1304" s="116"/>
      <c r="C1304" s="116"/>
      <c r="D1304" s="117"/>
      <c r="E1304" s="117"/>
      <c r="F1304" s="118"/>
      <c r="G1304" s="129"/>
      <c r="H1304" s="129"/>
      <c r="I1304" s="118"/>
      <c r="J1304" s="119">
        <f t="shared" si="22"/>
        <v>0</v>
      </c>
      <c r="K1304" s="121"/>
    </row>
    <row r="1305" spans="1:11" ht="15.75" hidden="1" x14ac:dyDescent="0.25">
      <c r="A1305" s="116"/>
      <c r="B1305" s="116"/>
      <c r="C1305" s="116"/>
      <c r="D1305" s="117"/>
      <c r="E1305" s="117"/>
      <c r="F1305" s="118"/>
      <c r="G1305" s="129"/>
      <c r="H1305" s="129"/>
      <c r="I1305" s="118"/>
      <c r="J1305" s="119">
        <f t="shared" si="22"/>
        <v>0</v>
      </c>
      <c r="K1305" s="121"/>
    </row>
    <row r="1306" spans="1:11" ht="15.75" hidden="1" x14ac:dyDescent="0.25">
      <c r="A1306" s="116"/>
      <c r="B1306" s="116"/>
      <c r="C1306" s="116"/>
      <c r="D1306" s="117"/>
      <c r="E1306" s="117"/>
      <c r="F1306" s="118"/>
      <c r="G1306" s="129"/>
      <c r="H1306" s="129"/>
      <c r="I1306" s="118"/>
      <c r="J1306" s="119">
        <f t="shared" si="22"/>
        <v>0</v>
      </c>
      <c r="K1306" s="121"/>
    </row>
    <row r="1307" spans="1:11" ht="15.75" hidden="1" x14ac:dyDescent="0.25">
      <c r="A1307" s="116"/>
      <c r="B1307" s="116"/>
      <c r="C1307" s="116"/>
      <c r="D1307" s="117"/>
      <c r="E1307" s="117"/>
      <c r="F1307" s="118"/>
      <c r="G1307" s="129"/>
      <c r="H1307" s="129"/>
      <c r="I1307" s="118"/>
      <c r="J1307" s="119">
        <f t="shared" si="22"/>
        <v>0</v>
      </c>
      <c r="K1307" s="121"/>
    </row>
    <row r="1308" spans="1:11" ht="15.75" hidden="1" x14ac:dyDescent="0.25">
      <c r="A1308" s="116"/>
      <c r="B1308" s="116"/>
      <c r="C1308" s="116"/>
      <c r="D1308" s="117"/>
      <c r="E1308" s="117"/>
      <c r="F1308" s="118"/>
      <c r="G1308" s="129"/>
      <c r="H1308" s="129"/>
      <c r="I1308" s="118"/>
      <c r="J1308" s="119">
        <f t="shared" si="22"/>
        <v>0</v>
      </c>
      <c r="K1308" s="121"/>
    </row>
    <row r="1309" spans="1:11" ht="15.75" hidden="1" x14ac:dyDescent="0.25">
      <c r="A1309" s="116"/>
      <c r="B1309" s="116"/>
      <c r="C1309" s="116"/>
      <c r="D1309" s="117"/>
      <c r="E1309" s="117"/>
      <c r="F1309" s="118"/>
      <c r="G1309" s="129"/>
      <c r="H1309" s="129"/>
      <c r="I1309" s="118"/>
      <c r="J1309" s="119">
        <f t="shared" si="22"/>
        <v>0</v>
      </c>
      <c r="K1309" s="121"/>
    </row>
    <row r="1310" spans="1:11" ht="15.75" hidden="1" x14ac:dyDescent="0.25">
      <c r="A1310" s="116"/>
      <c r="B1310" s="116"/>
      <c r="C1310" s="116"/>
      <c r="D1310" s="117"/>
      <c r="E1310" s="117"/>
      <c r="F1310" s="118"/>
      <c r="G1310" s="129"/>
      <c r="H1310" s="129"/>
      <c r="I1310" s="118"/>
      <c r="J1310" s="119">
        <f t="shared" si="22"/>
        <v>0</v>
      </c>
      <c r="K1310" s="121"/>
    </row>
    <row r="1311" spans="1:11" ht="15.75" hidden="1" x14ac:dyDescent="0.25">
      <c r="A1311" s="116"/>
      <c r="B1311" s="116"/>
      <c r="C1311" s="116"/>
      <c r="D1311" s="117"/>
      <c r="E1311" s="117"/>
      <c r="F1311" s="118"/>
      <c r="G1311" s="129"/>
      <c r="H1311" s="129"/>
      <c r="I1311" s="118"/>
      <c r="J1311" s="119">
        <f t="shared" si="22"/>
        <v>0</v>
      </c>
      <c r="K1311" s="121"/>
    </row>
    <row r="1312" spans="1:11" ht="15.75" hidden="1" x14ac:dyDescent="0.25">
      <c r="A1312" s="116"/>
      <c r="B1312" s="116"/>
      <c r="C1312" s="116"/>
      <c r="D1312" s="117"/>
      <c r="E1312" s="117"/>
      <c r="F1312" s="118"/>
      <c r="G1312" s="129"/>
      <c r="H1312" s="129"/>
      <c r="I1312" s="118"/>
      <c r="J1312" s="119">
        <f t="shared" si="22"/>
        <v>0</v>
      </c>
      <c r="K1312" s="121"/>
    </row>
    <row r="1313" spans="1:11" ht="15.75" hidden="1" x14ac:dyDescent="0.25">
      <c r="A1313" s="116"/>
      <c r="B1313" s="116"/>
      <c r="C1313" s="116"/>
      <c r="D1313" s="117"/>
      <c r="E1313" s="117"/>
      <c r="F1313" s="118"/>
      <c r="G1313" s="129"/>
      <c r="H1313" s="129"/>
      <c r="I1313" s="118"/>
      <c r="J1313" s="119">
        <f t="shared" si="22"/>
        <v>0</v>
      </c>
      <c r="K1313" s="121"/>
    </row>
    <row r="1314" spans="1:11" ht="15.75" hidden="1" x14ac:dyDescent="0.25">
      <c r="A1314" s="116"/>
      <c r="B1314" s="116"/>
      <c r="C1314" s="116"/>
      <c r="D1314" s="117"/>
      <c r="E1314" s="117"/>
      <c r="F1314" s="118"/>
      <c r="G1314" s="129"/>
      <c r="H1314" s="129"/>
      <c r="I1314" s="118"/>
      <c r="J1314" s="119">
        <f t="shared" si="22"/>
        <v>0</v>
      </c>
      <c r="K1314" s="121"/>
    </row>
    <row r="1315" spans="1:11" ht="15.75" hidden="1" x14ac:dyDescent="0.25">
      <c r="A1315" s="116"/>
      <c r="B1315" s="116"/>
      <c r="C1315" s="116"/>
      <c r="D1315" s="117"/>
      <c r="E1315" s="117"/>
      <c r="F1315" s="118"/>
      <c r="G1315" s="129"/>
      <c r="H1315" s="129"/>
      <c r="I1315" s="118"/>
      <c r="J1315" s="119">
        <f t="shared" si="22"/>
        <v>0</v>
      </c>
      <c r="K1315" s="121"/>
    </row>
    <row r="1316" spans="1:11" ht="15.75" hidden="1" x14ac:dyDescent="0.25">
      <c r="A1316" s="116"/>
      <c r="B1316" s="116"/>
      <c r="C1316" s="116"/>
      <c r="D1316" s="117"/>
      <c r="E1316" s="117"/>
      <c r="F1316" s="118"/>
      <c r="G1316" s="129"/>
      <c r="H1316" s="129"/>
      <c r="I1316" s="118"/>
      <c r="J1316" s="119">
        <f t="shared" si="22"/>
        <v>0</v>
      </c>
      <c r="K1316" s="121"/>
    </row>
    <row r="1317" spans="1:11" ht="15.75" hidden="1" x14ac:dyDescent="0.25">
      <c r="A1317" s="116"/>
      <c r="B1317" s="116"/>
      <c r="C1317" s="116"/>
      <c r="D1317" s="117"/>
      <c r="E1317" s="117"/>
      <c r="F1317" s="118"/>
      <c r="G1317" s="129"/>
      <c r="H1317" s="129"/>
      <c r="I1317" s="118"/>
      <c r="J1317" s="119">
        <f t="shared" si="22"/>
        <v>0</v>
      </c>
      <c r="K1317" s="121"/>
    </row>
    <row r="1318" spans="1:11" ht="15.75" hidden="1" x14ac:dyDescent="0.25">
      <c r="A1318" s="116"/>
      <c r="B1318" s="116"/>
      <c r="C1318" s="116"/>
      <c r="D1318" s="117"/>
      <c r="E1318" s="117"/>
      <c r="F1318" s="118"/>
      <c r="G1318" s="129"/>
      <c r="H1318" s="129"/>
      <c r="I1318" s="118"/>
      <c r="J1318" s="119">
        <f t="shared" si="22"/>
        <v>0</v>
      </c>
      <c r="K1318" s="121"/>
    </row>
    <row r="1319" spans="1:11" ht="15.75" hidden="1" x14ac:dyDescent="0.25">
      <c r="A1319" s="116"/>
      <c r="B1319" s="116"/>
      <c r="C1319" s="116"/>
      <c r="D1319" s="117"/>
      <c r="E1319" s="117"/>
      <c r="F1319" s="118"/>
      <c r="G1319" s="129"/>
      <c r="H1319" s="129"/>
      <c r="I1319" s="118"/>
      <c r="J1319" s="119">
        <f t="shared" si="22"/>
        <v>0</v>
      </c>
      <c r="K1319" s="121"/>
    </row>
    <row r="1320" spans="1:11" ht="15.75" hidden="1" x14ac:dyDescent="0.25">
      <c r="A1320" s="116"/>
      <c r="B1320" s="116"/>
      <c r="C1320" s="116"/>
      <c r="D1320" s="117"/>
      <c r="E1320" s="117"/>
      <c r="F1320" s="118"/>
      <c r="G1320" s="129"/>
      <c r="H1320" s="129"/>
      <c r="I1320" s="118"/>
      <c r="J1320" s="119">
        <f t="shared" si="22"/>
        <v>0</v>
      </c>
      <c r="K1320" s="121"/>
    </row>
    <row r="1321" spans="1:11" ht="15.75" hidden="1" x14ac:dyDescent="0.25">
      <c r="A1321" s="116"/>
      <c r="B1321" s="116"/>
      <c r="C1321" s="116"/>
      <c r="D1321" s="117"/>
      <c r="E1321" s="117"/>
      <c r="F1321" s="118"/>
      <c r="G1321" s="129"/>
      <c r="H1321" s="129"/>
      <c r="I1321" s="118"/>
      <c r="J1321" s="119">
        <f t="shared" si="22"/>
        <v>0</v>
      </c>
      <c r="K1321" s="121"/>
    </row>
    <row r="1322" spans="1:11" ht="15.75" hidden="1" x14ac:dyDescent="0.25">
      <c r="A1322" s="116"/>
      <c r="B1322" s="116"/>
      <c r="C1322" s="116"/>
      <c r="D1322" s="117"/>
      <c r="E1322" s="117"/>
      <c r="F1322" s="118"/>
      <c r="G1322" s="129"/>
      <c r="H1322" s="129"/>
      <c r="I1322" s="118"/>
      <c r="J1322" s="119">
        <f t="shared" si="22"/>
        <v>0</v>
      </c>
      <c r="K1322" s="121"/>
    </row>
    <row r="1323" spans="1:11" ht="15.75" hidden="1" x14ac:dyDescent="0.25">
      <c r="A1323" s="116"/>
      <c r="B1323" s="116"/>
      <c r="C1323" s="116"/>
      <c r="D1323" s="117"/>
      <c r="E1323" s="117"/>
      <c r="F1323" s="118"/>
      <c r="G1323" s="129"/>
      <c r="H1323" s="129"/>
      <c r="I1323" s="118"/>
      <c r="J1323" s="119">
        <f t="shared" si="22"/>
        <v>0</v>
      </c>
      <c r="K1323" s="121"/>
    </row>
    <row r="1324" spans="1:11" ht="15.75" hidden="1" x14ac:dyDescent="0.25">
      <c r="A1324" s="116"/>
      <c r="B1324" s="116"/>
      <c r="C1324" s="116"/>
      <c r="D1324" s="117"/>
      <c r="E1324" s="117"/>
      <c r="F1324" s="118"/>
      <c r="G1324" s="129"/>
      <c r="H1324" s="129"/>
      <c r="I1324" s="118"/>
      <c r="J1324" s="119">
        <f t="shared" si="22"/>
        <v>0</v>
      </c>
      <c r="K1324" s="121"/>
    </row>
    <row r="1325" spans="1:11" ht="15.75" hidden="1" x14ac:dyDescent="0.25">
      <c r="A1325" s="116"/>
      <c r="B1325" s="116"/>
      <c r="C1325" s="116"/>
      <c r="D1325" s="117"/>
      <c r="E1325" s="117"/>
      <c r="F1325" s="118"/>
      <c r="G1325" s="129"/>
      <c r="H1325" s="129"/>
      <c r="I1325" s="118"/>
      <c r="J1325" s="119">
        <f t="shared" si="22"/>
        <v>0</v>
      </c>
      <c r="K1325" s="121"/>
    </row>
    <row r="1326" spans="1:11" ht="15.75" hidden="1" x14ac:dyDescent="0.25">
      <c r="A1326" s="116"/>
      <c r="B1326" s="116"/>
      <c r="C1326" s="116"/>
      <c r="D1326" s="117"/>
      <c r="E1326" s="117"/>
      <c r="F1326" s="118"/>
      <c r="G1326" s="129"/>
      <c r="H1326" s="129"/>
      <c r="I1326" s="118"/>
      <c r="J1326" s="119">
        <f t="shared" si="22"/>
        <v>0</v>
      </c>
      <c r="K1326" s="121"/>
    </row>
    <row r="1327" spans="1:11" ht="15.75" hidden="1" x14ac:dyDescent="0.25">
      <c r="A1327" s="116"/>
      <c r="B1327" s="116"/>
      <c r="C1327" s="116"/>
      <c r="D1327" s="117"/>
      <c r="E1327" s="117"/>
      <c r="F1327" s="118"/>
      <c r="G1327" s="129"/>
      <c r="H1327" s="129"/>
      <c r="I1327" s="118"/>
      <c r="J1327" s="119">
        <f t="shared" si="22"/>
        <v>0</v>
      </c>
      <c r="K1327" s="121"/>
    </row>
    <row r="1328" spans="1:11" ht="15.75" hidden="1" x14ac:dyDescent="0.25">
      <c r="A1328" s="116"/>
      <c r="B1328" s="116"/>
      <c r="C1328" s="116"/>
      <c r="D1328" s="117"/>
      <c r="E1328" s="117"/>
      <c r="F1328" s="118"/>
      <c r="G1328" s="129"/>
      <c r="H1328" s="129"/>
      <c r="I1328" s="118"/>
      <c r="J1328" s="119">
        <f t="shared" si="22"/>
        <v>0</v>
      </c>
      <c r="K1328" s="121"/>
    </row>
    <row r="1329" spans="1:11" ht="15.75" hidden="1" x14ac:dyDescent="0.25">
      <c r="A1329" s="116"/>
      <c r="B1329" s="116"/>
      <c r="C1329" s="116"/>
      <c r="D1329" s="117"/>
      <c r="E1329" s="117"/>
      <c r="F1329" s="118"/>
      <c r="G1329" s="129"/>
      <c r="H1329" s="129"/>
      <c r="I1329" s="118"/>
      <c r="J1329" s="119">
        <f t="shared" si="22"/>
        <v>0</v>
      </c>
      <c r="K1329" s="121"/>
    </row>
    <row r="1330" spans="1:11" ht="15.75" hidden="1" x14ac:dyDescent="0.25">
      <c r="A1330" s="116"/>
      <c r="B1330" s="116"/>
      <c r="C1330" s="116"/>
      <c r="D1330" s="117"/>
      <c r="E1330" s="117"/>
      <c r="F1330" s="118"/>
      <c r="G1330" s="129"/>
      <c r="H1330" s="129"/>
      <c r="I1330" s="118"/>
      <c r="J1330" s="119">
        <f t="shared" si="22"/>
        <v>0</v>
      </c>
      <c r="K1330" s="121"/>
    </row>
    <row r="1331" spans="1:11" ht="15.75" hidden="1" x14ac:dyDescent="0.25">
      <c r="A1331" s="116"/>
      <c r="B1331" s="116"/>
      <c r="C1331" s="116"/>
      <c r="D1331" s="117"/>
      <c r="E1331" s="117"/>
      <c r="F1331" s="118"/>
      <c r="G1331" s="129"/>
      <c r="H1331" s="129"/>
      <c r="I1331" s="118"/>
      <c r="J1331" s="119">
        <f t="shared" si="22"/>
        <v>0</v>
      </c>
      <c r="K1331" s="121"/>
    </row>
    <row r="1332" spans="1:11" ht="15.75" hidden="1" x14ac:dyDescent="0.25">
      <c r="A1332" s="116"/>
      <c r="B1332" s="116"/>
      <c r="C1332" s="116"/>
      <c r="D1332" s="117"/>
      <c r="E1332" s="117"/>
      <c r="F1332" s="118"/>
      <c r="G1332" s="129"/>
      <c r="H1332" s="129"/>
      <c r="I1332" s="118"/>
      <c r="J1332" s="119">
        <f t="shared" si="22"/>
        <v>0</v>
      </c>
      <c r="K1332" s="121"/>
    </row>
    <row r="1333" spans="1:11" ht="15.75" hidden="1" x14ac:dyDescent="0.25">
      <c r="A1333" s="116"/>
      <c r="B1333" s="116"/>
      <c r="C1333" s="116"/>
      <c r="D1333" s="117"/>
      <c r="E1333" s="117"/>
      <c r="F1333" s="118"/>
      <c r="G1333" s="129"/>
      <c r="H1333" s="129"/>
      <c r="I1333" s="118"/>
      <c r="J1333" s="119">
        <f t="shared" si="22"/>
        <v>0</v>
      </c>
      <c r="K1333" s="121"/>
    </row>
    <row r="1334" spans="1:11" ht="15.75" hidden="1" x14ac:dyDescent="0.25">
      <c r="A1334" s="116"/>
      <c r="B1334" s="116"/>
      <c r="C1334" s="116"/>
      <c r="D1334" s="117"/>
      <c r="E1334" s="117"/>
      <c r="F1334" s="118"/>
      <c r="G1334" s="129"/>
      <c r="H1334" s="129"/>
      <c r="I1334" s="118"/>
      <c r="J1334" s="119">
        <f t="shared" si="22"/>
        <v>0</v>
      </c>
      <c r="K1334" s="121"/>
    </row>
    <row r="1335" spans="1:11" ht="15.75" hidden="1" x14ac:dyDescent="0.25">
      <c r="A1335" s="116"/>
      <c r="B1335" s="116"/>
      <c r="C1335" s="116"/>
      <c r="D1335" s="117"/>
      <c r="E1335" s="117"/>
      <c r="F1335" s="118"/>
      <c r="G1335" s="129"/>
      <c r="H1335" s="129"/>
      <c r="I1335" s="118"/>
      <c r="J1335" s="119">
        <f t="shared" si="22"/>
        <v>0</v>
      </c>
      <c r="K1335" s="121"/>
    </row>
    <row r="1336" spans="1:11" ht="15.75" hidden="1" x14ac:dyDescent="0.25">
      <c r="A1336" s="116"/>
      <c r="B1336" s="116"/>
      <c r="C1336" s="116"/>
      <c r="D1336" s="117"/>
      <c r="E1336" s="117"/>
      <c r="F1336" s="118"/>
      <c r="G1336" s="129"/>
      <c r="H1336" s="129"/>
      <c r="I1336" s="118"/>
      <c r="J1336" s="119">
        <f t="shared" ref="J1336:J1399" si="23">(H1336-G1336)*24</f>
        <v>0</v>
      </c>
      <c r="K1336" s="121"/>
    </row>
    <row r="1337" spans="1:11" ht="15.75" hidden="1" x14ac:dyDescent="0.25">
      <c r="A1337" s="116"/>
      <c r="B1337" s="116"/>
      <c r="C1337" s="116"/>
      <c r="D1337" s="117"/>
      <c r="E1337" s="117"/>
      <c r="F1337" s="118"/>
      <c r="G1337" s="129"/>
      <c r="H1337" s="129"/>
      <c r="I1337" s="118"/>
      <c r="J1337" s="119">
        <f t="shared" si="23"/>
        <v>0</v>
      </c>
      <c r="K1337" s="121"/>
    </row>
    <row r="1338" spans="1:11" ht="15.75" hidden="1" x14ac:dyDescent="0.25">
      <c r="A1338" s="116"/>
      <c r="B1338" s="116"/>
      <c r="C1338" s="116"/>
      <c r="D1338" s="117"/>
      <c r="E1338" s="117"/>
      <c r="F1338" s="118"/>
      <c r="G1338" s="129"/>
      <c r="H1338" s="129"/>
      <c r="I1338" s="118"/>
      <c r="J1338" s="119">
        <f t="shared" si="23"/>
        <v>0</v>
      </c>
      <c r="K1338" s="121"/>
    </row>
    <row r="1339" spans="1:11" ht="15.75" hidden="1" x14ac:dyDescent="0.25">
      <c r="A1339" s="116"/>
      <c r="B1339" s="116"/>
      <c r="C1339" s="116"/>
      <c r="D1339" s="117"/>
      <c r="E1339" s="117"/>
      <c r="F1339" s="118"/>
      <c r="G1339" s="129"/>
      <c r="H1339" s="129"/>
      <c r="I1339" s="118"/>
      <c r="J1339" s="119">
        <f t="shared" si="23"/>
        <v>0</v>
      </c>
      <c r="K1339" s="121"/>
    </row>
    <row r="1340" spans="1:11" ht="15.75" hidden="1" x14ac:dyDescent="0.25">
      <c r="A1340" s="116"/>
      <c r="B1340" s="116"/>
      <c r="C1340" s="116"/>
      <c r="D1340" s="117"/>
      <c r="E1340" s="117"/>
      <c r="F1340" s="118"/>
      <c r="G1340" s="129"/>
      <c r="H1340" s="129"/>
      <c r="I1340" s="118"/>
      <c r="J1340" s="119">
        <f t="shared" si="23"/>
        <v>0</v>
      </c>
      <c r="K1340" s="121"/>
    </row>
    <row r="1341" spans="1:11" ht="15.75" hidden="1" x14ac:dyDescent="0.25">
      <c r="A1341" s="116"/>
      <c r="B1341" s="116"/>
      <c r="C1341" s="116"/>
      <c r="D1341" s="117"/>
      <c r="E1341" s="117"/>
      <c r="F1341" s="118"/>
      <c r="G1341" s="129"/>
      <c r="H1341" s="129"/>
      <c r="I1341" s="118"/>
      <c r="J1341" s="119">
        <f t="shared" si="23"/>
        <v>0</v>
      </c>
      <c r="K1341" s="121"/>
    </row>
    <row r="1342" spans="1:11" ht="15.75" hidden="1" x14ac:dyDescent="0.25">
      <c r="A1342" s="116"/>
      <c r="B1342" s="116"/>
      <c r="C1342" s="116"/>
      <c r="D1342" s="117"/>
      <c r="E1342" s="117"/>
      <c r="F1342" s="118"/>
      <c r="G1342" s="129"/>
      <c r="H1342" s="129"/>
      <c r="I1342" s="118"/>
      <c r="J1342" s="119">
        <f t="shared" si="23"/>
        <v>0</v>
      </c>
      <c r="K1342" s="121"/>
    </row>
    <row r="1343" spans="1:11" ht="15.75" hidden="1" x14ac:dyDescent="0.25">
      <c r="A1343" s="116"/>
      <c r="B1343" s="116"/>
      <c r="C1343" s="116"/>
      <c r="D1343" s="117"/>
      <c r="E1343" s="117"/>
      <c r="F1343" s="118"/>
      <c r="G1343" s="129"/>
      <c r="H1343" s="129"/>
      <c r="I1343" s="118"/>
      <c r="J1343" s="119">
        <f t="shared" si="23"/>
        <v>0</v>
      </c>
      <c r="K1343" s="121"/>
    </row>
    <row r="1344" spans="1:11" ht="15.75" hidden="1" x14ac:dyDescent="0.25">
      <c r="A1344" s="116"/>
      <c r="B1344" s="116"/>
      <c r="C1344" s="116"/>
      <c r="D1344" s="117"/>
      <c r="E1344" s="117"/>
      <c r="F1344" s="118"/>
      <c r="G1344" s="129"/>
      <c r="H1344" s="129"/>
      <c r="I1344" s="118"/>
      <c r="J1344" s="119">
        <f t="shared" si="23"/>
        <v>0</v>
      </c>
      <c r="K1344" s="121"/>
    </row>
    <row r="1345" spans="1:11" ht="15.75" hidden="1" x14ac:dyDescent="0.25">
      <c r="A1345" s="116"/>
      <c r="B1345" s="116"/>
      <c r="C1345" s="116"/>
      <c r="D1345" s="117"/>
      <c r="E1345" s="117"/>
      <c r="F1345" s="118"/>
      <c r="G1345" s="129"/>
      <c r="H1345" s="129"/>
      <c r="I1345" s="118"/>
      <c r="J1345" s="119">
        <f t="shared" si="23"/>
        <v>0</v>
      </c>
      <c r="K1345" s="121"/>
    </row>
    <row r="1346" spans="1:11" ht="15.75" hidden="1" x14ac:dyDescent="0.25">
      <c r="A1346" s="116"/>
      <c r="B1346" s="116"/>
      <c r="C1346" s="116"/>
      <c r="D1346" s="117"/>
      <c r="E1346" s="117"/>
      <c r="F1346" s="118"/>
      <c r="G1346" s="129"/>
      <c r="H1346" s="129"/>
      <c r="I1346" s="118"/>
      <c r="J1346" s="119">
        <f t="shared" si="23"/>
        <v>0</v>
      </c>
      <c r="K1346" s="121"/>
    </row>
    <row r="1347" spans="1:11" ht="15.75" hidden="1" x14ac:dyDescent="0.25">
      <c r="A1347" s="116"/>
      <c r="B1347" s="116"/>
      <c r="C1347" s="116"/>
      <c r="D1347" s="117"/>
      <c r="E1347" s="117"/>
      <c r="F1347" s="118"/>
      <c r="G1347" s="129"/>
      <c r="H1347" s="129"/>
      <c r="I1347" s="118"/>
      <c r="J1347" s="119">
        <f t="shared" si="23"/>
        <v>0</v>
      </c>
      <c r="K1347" s="121"/>
    </row>
    <row r="1348" spans="1:11" ht="15.75" hidden="1" x14ac:dyDescent="0.25">
      <c r="A1348" s="116"/>
      <c r="B1348" s="116"/>
      <c r="C1348" s="116"/>
      <c r="D1348" s="117"/>
      <c r="E1348" s="117"/>
      <c r="F1348" s="118"/>
      <c r="G1348" s="129"/>
      <c r="H1348" s="129"/>
      <c r="I1348" s="118"/>
      <c r="J1348" s="119">
        <f t="shared" si="23"/>
        <v>0</v>
      </c>
      <c r="K1348" s="121"/>
    </row>
    <row r="1349" spans="1:11" ht="15.75" hidden="1" x14ac:dyDescent="0.25">
      <c r="A1349" s="116"/>
      <c r="B1349" s="116"/>
      <c r="C1349" s="116"/>
      <c r="D1349" s="117"/>
      <c r="E1349" s="117"/>
      <c r="F1349" s="118"/>
      <c r="G1349" s="129"/>
      <c r="H1349" s="129"/>
      <c r="I1349" s="118"/>
      <c r="J1349" s="119">
        <f t="shared" si="23"/>
        <v>0</v>
      </c>
      <c r="K1349" s="121"/>
    </row>
    <row r="1350" spans="1:11" ht="15.75" hidden="1" x14ac:dyDescent="0.25">
      <c r="A1350" s="116"/>
      <c r="B1350" s="116"/>
      <c r="C1350" s="116"/>
      <c r="D1350" s="117"/>
      <c r="E1350" s="117"/>
      <c r="F1350" s="118"/>
      <c r="G1350" s="129"/>
      <c r="H1350" s="129"/>
      <c r="I1350" s="118"/>
      <c r="J1350" s="119">
        <f t="shared" si="23"/>
        <v>0</v>
      </c>
      <c r="K1350" s="121"/>
    </row>
    <row r="1351" spans="1:11" ht="15.75" hidden="1" x14ac:dyDescent="0.25">
      <c r="A1351" s="116"/>
      <c r="B1351" s="116"/>
      <c r="C1351" s="116"/>
      <c r="D1351" s="117"/>
      <c r="E1351" s="117"/>
      <c r="F1351" s="118"/>
      <c r="G1351" s="129"/>
      <c r="H1351" s="129"/>
      <c r="I1351" s="118"/>
      <c r="J1351" s="119">
        <f t="shared" si="23"/>
        <v>0</v>
      </c>
      <c r="K1351" s="121"/>
    </row>
    <row r="1352" spans="1:11" ht="15.75" hidden="1" x14ac:dyDescent="0.25">
      <c r="A1352" s="116"/>
      <c r="B1352" s="116"/>
      <c r="C1352" s="116"/>
      <c r="D1352" s="117"/>
      <c r="E1352" s="117"/>
      <c r="F1352" s="118"/>
      <c r="G1352" s="129"/>
      <c r="H1352" s="129"/>
      <c r="I1352" s="118"/>
      <c r="J1352" s="119">
        <f t="shared" si="23"/>
        <v>0</v>
      </c>
      <c r="K1352" s="121"/>
    </row>
    <row r="1353" spans="1:11" ht="15.75" hidden="1" x14ac:dyDescent="0.25">
      <c r="A1353" s="116"/>
      <c r="B1353" s="116"/>
      <c r="C1353" s="116"/>
      <c r="D1353" s="117"/>
      <c r="E1353" s="117"/>
      <c r="F1353" s="118"/>
      <c r="G1353" s="129"/>
      <c r="H1353" s="129"/>
      <c r="I1353" s="118"/>
      <c r="J1353" s="119">
        <f t="shared" si="23"/>
        <v>0</v>
      </c>
      <c r="K1353" s="121"/>
    </row>
    <row r="1354" spans="1:11" ht="15.75" hidden="1" x14ac:dyDescent="0.25">
      <c r="A1354" s="116"/>
      <c r="B1354" s="116"/>
      <c r="C1354" s="116"/>
      <c r="D1354" s="117"/>
      <c r="E1354" s="117"/>
      <c r="F1354" s="118"/>
      <c r="G1354" s="129"/>
      <c r="H1354" s="129"/>
      <c r="I1354" s="118"/>
      <c r="J1354" s="119">
        <f t="shared" si="23"/>
        <v>0</v>
      </c>
      <c r="K1354" s="121"/>
    </row>
    <row r="1355" spans="1:11" ht="15.75" hidden="1" x14ac:dyDescent="0.25">
      <c r="A1355" s="116"/>
      <c r="B1355" s="116"/>
      <c r="C1355" s="116"/>
      <c r="D1355" s="117"/>
      <c r="E1355" s="117"/>
      <c r="F1355" s="118"/>
      <c r="G1355" s="129"/>
      <c r="H1355" s="129"/>
      <c r="I1355" s="118"/>
      <c r="J1355" s="119">
        <f t="shared" si="23"/>
        <v>0</v>
      </c>
      <c r="K1355" s="121"/>
    </row>
    <row r="1356" spans="1:11" ht="15.75" hidden="1" x14ac:dyDescent="0.25">
      <c r="A1356" s="116"/>
      <c r="B1356" s="116"/>
      <c r="C1356" s="116"/>
      <c r="D1356" s="117"/>
      <c r="E1356" s="117"/>
      <c r="F1356" s="118"/>
      <c r="G1356" s="129"/>
      <c r="H1356" s="129"/>
      <c r="I1356" s="118"/>
      <c r="J1356" s="119">
        <f t="shared" si="23"/>
        <v>0</v>
      </c>
      <c r="K1356" s="121"/>
    </row>
    <row r="1357" spans="1:11" ht="15.75" hidden="1" x14ac:dyDescent="0.25">
      <c r="A1357" s="116"/>
      <c r="B1357" s="116"/>
      <c r="C1357" s="116"/>
      <c r="D1357" s="117"/>
      <c r="E1357" s="117"/>
      <c r="F1357" s="118"/>
      <c r="G1357" s="129"/>
      <c r="H1357" s="129"/>
      <c r="I1357" s="118"/>
      <c r="J1357" s="119">
        <f t="shared" si="23"/>
        <v>0</v>
      </c>
      <c r="K1357" s="121"/>
    </row>
    <row r="1358" spans="1:11" ht="15.75" hidden="1" x14ac:dyDescent="0.25">
      <c r="A1358" s="116"/>
      <c r="B1358" s="116"/>
      <c r="C1358" s="116"/>
      <c r="D1358" s="117"/>
      <c r="E1358" s="117"/>
      <c r="F1358" s="118"/>
      <c r="G1358" s="129"/>
      <c r="H1358" s="129"/>
      <c r="I1358" s="118"/>
      <c r="J1358" s="119">
        <f t="shared" si="23"/>
        <v>0</v>
      </c>
      <c r="K1358" s="121"/>
    </row>
    <row r="1359" spans="1:11" ht="15.75" hidden="1" x14ac:dyDescent="0.25">
      <c r="A1359" s="116"/>
      <c r="B1359" s="116"/>
      <c r="C1359" s="116"/>
      <c r="D1359" s="117"/>
      <c r="E1359" s="117"/>
      <c r="F1359" s="118"/>
      <c r="G1359" s="129"/>
      <c r="H1359" s="129"/>
      <c r="I1359" s="118"/>
      <c r="J1359" s="119">
        <f t="shared" si="23"/>
        <v>0</v>
      </c>
      <c r="K1359" s="121"/>
    </row>
    <row r="1360" spans="1:11" ht="15.75" hidden="1" x14ac:dyDescent="0.25">
      <c r="A1360" s="116"/>
      <c r="B1360" s="116"/>
      <c r="C1360" s="116"/>
      <c r="D1360" s="117"/>
      <c r="E1360" s="117"/>
      <c r="F1360" s="118"/>
      <c r="G1360" s="129"/>
      <c r="H1360" s="129"/>
      <c r="I1360" s="118"/>
      <c r="J1360" s="119">
        <f t="shared" si="23"/>
        <v>0</v>
      </c>
      <c r="K1360" s="121"/>
    </row>
    <row r="1361" spans="1:11" ht="15.75" hidden="1" x14ac:dyDescent="0.25">
      <c r="A1361" s="116"/>
      <c r="B1361" s="116"/>
      <c r="C1361" s="116"/>
      <c r="D1361" s="117"/>
      <c r="E1361" s="117"/>
      <c r="F1361" s="118"/>
      <c r="G1361" s="129"/>
      <c r="H1361" s="129"/>
      <c r="I1361" s="118"/>
      <c r="J1361" s="119">
        <f t="shared" si="23"/>
        <v>0</v>
      </c>
      <c r="K1361" s="121"/>
    </row>
    <row r="1362" spans="1:11" ht="15.75" hidden="1" x14ac:dyDescent="0.25">
      <c r="A1362" s="116"/>
      <c r="B1362" s="116"/>
      <c r="C1362" s="116"/>
      <c r="D1362" s="117"/>
      <c r="E1362" s="117"/>
      <c r="F1362" s="118"/>
      <c r="G1362" s="129"/>
      <c r="H1362" s="129"/>
      <c r="I1362" s="118"/>
      <c r="J1362" s="119">
        <f t="shared" si="23"/>
        <v>0</v>
      </c>
      <c r="K1362" s="121"/>
    </row>
    <row r="1363" spans="1:11" ht="15.75" hidden="1" x14ac:dyDescent="0.25">
      <c r="A1363" s="116"/>
      <c r="B1363" s="116"/>
      <c r="C1363" s="116"/>
      <c r="D1363" s="117"/>
      <c r="E1363" s="117"/>
      <c r="F1363" s="118"/>
      <c r="G1363" s="129"/>
      <c r="H1363" s="129"/>
      <c r="I1363" s="118"/>
      <c r="J1363" s="119">
        <f t="shared" si="23"/>
        <v>0</v>
      </c>
      <c r="K1363" s="121"/>
    </row>
    <row r="1364" spans="1:11" ht="15.75" hidden="1" x14ac:dyDescent="0.25">
      <c r="A1364" s="116"/>
      <c r="B1364" s="116"/>
      <c r="C1364" s="116"/>
      <c r="D1364" s="117"/>
      <c r="E1364" s="117"/>
      <c r="F1364" s="118"/>
      <c r="G1364" s="129"/>
      <c r="H1364" s="129"/>
      <c r="I1364" s="118"/>
      <c r="J1364" s="119">
        <f t="shared" si="23"/>
        <v>0</v>
      </c>
      <c r="K1364" s="121"/>
    </row>
    <row r="1365" spans="1:11" ht="15.75" hidden="1" x14ac:dyDescent="0.25">
      <c r="A1365" s="116"/>
      <c r="B1365" s="116"/>
      <c r="C1365" s="116"/>
      <c r="D1365" s="117"/>
      <c r="E1365" s="117"/>
      <c r="F1365" s="118"/>
      <c r="G1365" s="129"/>
      <c r="H1365" s="129"/>
      <c r="I1365" s="118"/>
      <c r="J1365" s="119">
        <f t="shared" si="23"/>
        <v>0</v>
      </c>
      <c r="K1365" s="121"/>
    </row>
    <row r="1366" spans="1:11" ht="15.75" hidden="1" x14ac:dyDescent="0.25">
      <c r="A1366" s="116"/>
      <c r="B1366" s="116"/>
      <c r="C1366" s="116"/>
      <c r="D1366" s="117"/>
      <c r="E1366" s="117"/>
      <c r="F1366" s="118"/>
      <c r="G1366" s="129"/>
      <c r="H1366" s="129"/>
      <c r="I1366" s="118"/>
      <c r="J1366" s="119">
        <f t="shared" si="23"/>
        <v>0</v>
      </c>
      <c r="K1366" s="121"/>
    </row>
    <row r="1367" spans="1:11" ht="15.75" hidden="1" x14ac:dyDescent="0.25">
      <c r="A1367" s="116"/>
      <c r="B1367" s="116"/>
      <c r="C1367" s="116"/>
      <c r="D1367" s="117"/>
      <c r="E1367" s="117"/>
      <c r="F1367" s="118"/>
      <c r="G1367" s="129"/>
      <c r="H1367" s="129"/>
      <c r="I1367" s="118"/>
      <c r="J1367" s="119">
        <f t="shared" si="23"/>
        <v>0</v>
      </c>
      <c r="K1367" s="121"/>
    </row>
    <row r="1368" spans="1:11" ht="15.75" hidden="1" x14ac:dyDescent="0.25">
      <c r="A1368" s="116"/>
      <c r="B1368" s="116"/>
      <c r="C1368" s="116"/>
      <c r="D1368" s="117"/>
      <c r="E1368" s="117"/>
      <c r="F1368" s="118"/>
      <c r="G1368" s="129"/>
      <c r="H1368" s="129"/>
      <c r="I1368" s="118"/>
      <c r="J1368" s="119">
        <f t="shared" si="23"/>
        <v>0</v>
      </c>
      <c r="K1368" s="121"/>
    </row>
    <row r="1369" spans="1:11" ht="15.75" hidden="1" x14ac:dyDescent="0.25">
      <c r="A1369" s="116"/>
      <c r="B1369" s="116"/>
      <c r="C1369" s="116"/>
      <c r="D1369" s="117"/>
      <c r="E1369" s="117"/>
      <c r="F1369" s="118"/>
      <c r="G1369" s="129"/>
      <c r="H1369" s="129"/>
      <c r="I1369" s="118"/>
      <c r="J1369" s="119">
        <f t="shared" si="23"/>
        <v>0</v>
      </c>
      <c r="K1369" s="121"/>
    </row>
    <row r="1370" spans="1:11" ht="15.75" hidden="1" x14ac:dyDescent="0.25">
      <c r="A1370" s="116"/>
      <c r="B1370" s="116"/>
      <c r="C1370" s="116"/>
      <c r="D1370" s="117"/>
      <c r="E1370" s="117"/>
      <c r="F1370" s="118"/>
      <c r="G1370" s="129"/>
      <c r="H1370" s="129"/>
      <c r="I1370" s="118"/>
      <c r="J1370" s="119">
        <f t="shared" si="23"/>
        <v>0</v>
      </c>
      <c r="K1370" s="121"/>
    </row>
    <row r="1371" spans="1:11" ht="15.75" hidden="1" x14ac:dyDescent="0.25">
      <c r="A1371" s="116"/>
      <c r="B1371" s="116"/>
      <c r="C1371" s="116"/>
      <c r="D1371" s="117"/>
      <c r="E1371" s="117"/>
      <c r="F1371" s="118"/>
      <c r="G1371" s="129"/>
      <c r="H1371" s="129"/>
      <c r="I1371" s="118"/>
      <c r="J1371" s="119">
        <f t="shared" si="23"/>
        <v>0</v>
      </c>
      <c r="K1371" s="121"/>
    </row>
    <row r="1372" spans="1:11" ht="15.75" hidden="1" x14ac:dyDescent="0.25">
      <c r="A1372" s="116"/>
      <c r="B1372" s="116"/>
      <c r="C1372" s="116"/>
      <c r="D1372" s="117"/>
      <c r="E1372" s="117"/>
      <c r="F1372" s="118"/>
      <c r="G1372" s="129"/>
      <c r="H1372" s="129"/>
      <c r="I1372" s="118"/>
      <c r="J1372" s="119">
        <f t="shared" si="23"/>
        <v>0</v>
      </c>
      <c r="K1372" s="121"/>
    </row>
    <row r="1373" spans="1:11" ht="15.75" hidden="1" x14ac:dyDescent="0.25">
      <c r="A1373" s="116"/>
      <c r="B1373" s="116"/>
      <c r="C1373" s="116"/>
      <c r="D1373" s="117"/>
      <c r="E1373" s="117"/>
      <c r="F1373" s="118"/>
      <c r="G1373" s="129"/>
      <c r="H1373" s="129"/>
      <c r="I1373" s="118"/>
      <c r="J1373" s="119">
        <f t="shared" si="23"/>
        <v>0</v>
      </c>
      <c r="K1373" s="121"/>
    </row>
    <row r="1374" spans="1:11" ht="15.75" hidden="1" x14ac:dyDescent="0.25">
      <c r="A1374" s="116"/>
      <c r="B1374" s="116"/>
      <c r="C1374" s="116"/>
      <c r="D1374" s="117"/>
      <c r="E1374" s="117"/>
      <c r="F1374" s="118"/>
      <c r="G1374" s="129"/>
      <c r="H1374" s="129"/>
      <c r="I1374" s="118"/>
      <c r="J1374" s="119">
        <f t="shared" si="23"/>
        <v>0</v>
      </c>
      <c r="K1374" s="121"/>
    </row>
    <row r="1375" spans="1:11" ht="15.75" hidden="1" x14ac:dyDescent="0.25">
      <c r="A1375" s="116"/>
      <c r="B1375" s="116"/>
      <c r="C1375" s="116"/>
      <c r="D1375" s="117"/>
      <c r="E1375" s="117"/>
      <c r="F1375" s="118"/>
      <c r="G1375" s="129"/>
      <c r="H1375" s="129"/>
      <c r="I1375" s="118"/>
      <c r="J1375" s="119">
        <f t="shared" si="23"/>
        <v>0</v>
      </c>
      <c r="K1375" s="121"/>
    </row>
    <row r="1376" spans="1:11" ht="15.75" hidden="1" x14ac:dyDescent="0.25">
      <c r="A1376" s="116"/>
      <c r="B1376" s="116"/>
      <c r="C1376" s="116"/>
      <c r="D1376" s="117"/>
      <c r="E1376" s="117"/>
      <c r="F1376" s="118"/>
      <c r="G1376" s="129"/>
      <c r="H1376" s="129"/>
      <c r="I1376" s="118"/>
      <c r="J1376" s="119">
        <f t="shared" si="23"/>
        <v>0</v>
      </c>
      <c r="K1376" s="121"/>
    </row>
    <row r="1377" spans="1:11" ht="15.75" hidden="1" x14ac:dyDescent="0.25">
      <c r="A1377" s="116"/>
      <c r="B1377" s="116"/>
      <c r="C1377" s="116"/>
      <c r="D1377" s="117"/>
      <c r="E1377" s="117"/>
      <c r="F1377" s="118"/>
      <c r="G1377" s="129"/>
      <c r="H1377" s="129"/>
      <c r="I1377" s="118"/>
      <c r="J1377" s="119">
        <f t="shared" si="23"/>
        <v>0</v>
      </c>
      <c r="K1377" s="121"/>
    </row>
    <row r="1378" spans="1:11" ht="15.75" hidden="1" x14ac:dyDescent="0.25">
      <c r="A1378" s="116"/>
      <c r="B1378" s="116"/>
      <c r="C1378" s="116"/>
      <c r="D1378" s="117"/>
      <c r="E1378" s="117"/>
      <c r="F1378" s="118"/>
      <c r="G1378" s="129"/>
      <c r="H1378" s="129"/>
      <c r="I1378" s="118"/>
      <c r="J1378" s="119">
        <f t="shared" si="23"/>
        <v>0</v>
      </c>
      <c r="K1378" s="121"/>
    </row>
    <row r="1379" spans="1:11" ht="15.75" hidden="1" x14ac:dyDescent="0.25">
      <c r="A1379" s="116"/>
      <c r="B1379" s="116"/>
      <c r="C1379" s="116"/>
      <c r="D1379" s="117"/>
      <c r="E1379" s="117"/>
      <c r="F1379" s="118"/>
      <c r="G1379" s="129"/>
      <c r="H1379" s="129"/>
      <c r="I1379" s="118"/>
      <c r="J1379" s="119">
        <f t="shared" si="23"/>
        <v>0</v>
      </c>
      <c r="K1379" s="121"/>
    </row>
    <row r="1380" spans="1:11" ht="15.75" hidden="1" x14ac:dyDescent="0.25">
      <c r="A1380" s="116"/>
      <c r="B1380" s="116"/>
      <c r="C1380" s="116"/>
      <c r="D1380" s="117"/>
      <c r="E1380" s="117"/>
      <c r="F1380" s="118"/>
      <c r="G1380" s="129"/>
      <c r="H1380" s="129"/>
      <c r="I1380" s="118"/>
      <c r="J1380" s="119">
        <f t="shared" si="23"/>
        <v>0</v>
      </c>
      <c r="K1380" s="121"/>
    </row>
    <row r="1381" spans="1:11" ht="15.75" hidden="1" x14ac:dyDescent="0.25">
      <c r="A1381" s="116"/>
      <c r="B1381" s="116"/>
      <c r="C1381" s="116"/>
      <c r="D1381" s="117"/>
      <c r="E1381" s="117"/>
      <c r="F1381" s="118"/>
      <c r="G1381" s="129"/>
      <c r="H1381" s="129"/>
      <c r="I1381" s="118"/>
      <c r="J1381" s="119">
        <f t="shared" si="23"/>
        <v>0</v>
      </c>
      <c r="K1381" s="121"/>
    </row>
    <row r="1382" spans="1:11" ht="15.75" hidden="1" x14ac:dyDescent="0.25">
      <c r="A1382" s="116"/>
      <c r="B1382" s="116"/>
      <c r="C1382" s="116"/>
      <c r="D1382" s="117"/>
      <c r="E1382" s="117"/>
      <c r="F1382" s="118"/>
      <c r="G1382" s="129"/>
      <c r="H1382" s="129"/>
      <c r="I1382" s="118"/>
      <c r="J1382" s="119">
        <f t="shared" si="23"/>
        <v>0</v>
      </c>
      <c r="K1382" s="121"/>
    </row>
    <row r="1383" spans="1:11" ht="15.75" hidden="1" x14ac:dyDescent="0.25">
      <c r="A1383" s="116"/>
      <c r="B1383" s="116"/>
      <c r="C1383" s="116"/>
      <c r="D1383" s="117"/>
      <c r="E1383" s="117"/>
      <c r="F1383" s="118"/>
      <c r="G1383" s="129"/>
      <c r="H1383" s="129"/>
      <c r="I1383" s="118"/>
      <c r="J1383" s="119">
        <f t="shared" si="23"/>
        <v>0</v>
      </c>
      <c r="K1383" s="121"/>
    </row>
    <row r="1384" spans="1:11" ht="15.75" hidden="1" x14ac:dyDescent="0.25">
      <c r="A1384" s="116"/>
      <c r="B1384" s="116"/>
      <c r="C1384" s="116"/>
      <c r="D1384" s="117"/>
      <c r="E1384" s="117"/>
      <c r="F1384" s="118"/>
      <c r="G1384" s="129"/>
      <c r="H1384" s="129"/>
      <c r="I1384" s="118"/>
      <c r="J1384" s="119">
        <f t="shared" si="23"/>
        <v>0</v>
      </c>
      <c r="K1384" s="121"/>
    </row>
    <row r="1385" spans="1:11" ht="15.75" hidden="1" x14ac:dyDescent="0.25">
      <c r="A1385" s="116"/>
      <c r="B1385" s="116"/>
      <c r="C1385" s="116"/>
      <c r="D1385" s="117"/>
      <c r="E1385" s="117"/>
      <c r="F1385" s="118"/>
      <c r="G1385" s="129"/>
      <c r="H1385" s="129"/>
      <c r="I1385" s="118"/>
      <c r="J1385" s="119">
        <f t="shared" si="23"/>
        <v>0</v>
      </c>
      <c r="K1385" s="121"/>
    </row>
    <row r="1386" spans="1:11" ht="15.75" hidden="1" x14ac:dyDescent="0.25">
      <c r="A1386" s="116"/>
      <c r="B1386" s="116"/>
      <c r="C1386" s="116"/>
      <c r="D1386" s="117"/>
      <c r="E1386" s="117"/>
      <c r="F1386" s="118"/>
      <c r="G1386" s="129"/>
      <c r="H1386" s="129"/>
      <c r="I1386" s="118"/>
      <c r="J1386" s="119">
        <f t="shared" si="23"/>
        <v>0</v>
      </c>
      <c r="K1386" s="121"/>
    </row>
    <row r="1387" spans="1:11" ht="15.75" hidden="1" x14ac:dyDescent="0.25">
      <c r="A1387" s="116"/>
      <c r="B1387" s="116"/>
      <c r="C1387" s="116"/>
      <c r="D1387" s="117"/>
      <c r="E1387" s="117"/>
      <c r="F1387" s="118"/>
      <c r="G1387" s="129"/>
      <c r="H1387" s="129"/>
      <c r="I1387" s="118"/>
      <c r="J1387" s="119">
        <f t="shared" si="23"/>
        <v>0</v>
      </c>
      <c r="K1387" s="121"/>
    </row>
    <row r="1388" spans="1:11" ht="15.75" hidden="1" x14ac:dyDescent="0.25">
      <c r="A1388" s="116"/>
      <c r="B1388" s="116"/>
      <c r="C1388" s="116"/>
      <c r="D1388" s="117"/>
      <c r="E1388" s="117"/>
      <c r="F1388" s="118"/>
      <c r="G1388" s="129"/>
      <c r="H1388" s="129"/>
      <c r="I1388" s="118"/>
      <c r="J1388" s="119">
        <f t="shared" si="23"/>
        <v>0</v>
      </c>
      <c r="K1388" s="121"/>
    </row>
    <row r="1389" spans="1:11" ht="15.75" hidden="1" x14ac:dyDescent="0.25">
      <c r="A1389" s="116"/>
      <c r="B1389" s="116"/>
      <c r="C1389" s="116"/>
      <c r="D1389" s="117"/>
      <c r="E1389" s="117"/>
      <c r="F1389" s="118"/>
      <c r="G1389" s="129"/>
      <c r="H1389" s="129"/>
      <c r="I1389" s="118"/>
      <c r="J1389" s="119">
        <f t="shared" si="23"/>
        <v>0</v>
      </c>
      <c r="K1389" s="121"/>
    </row>
    <row r="1390" spans="1:11" ht="15.75" hidden="1" x14ac:dyDescent="0.25">
      <c r="A1390" s="116"/>
      <c r="B1390" s="116"/>
      <c r="C1390" s="116"/>
      <c r="D1390" s="117"/>
      <c r="E1390" s="117"/>
      <c r="F1390" s="118"/>
      <c r="G1390" s="129"/>
      <c r="H1390" s="129"/>
      <c r="I1390" s="118"/>
      <c r="J1390" s="119">
        <f t="shared" si="23"/>
        <v>0</v>
      </c>
      <c r="K1390" s="121"/>
    </row>
    <row r="1391" spans="1:11" ht="15.75" hidden="1" x14ac:dyDescent="0.25">
      <c r="A1391" s="116"/>
      <c r="B1391" s="116"/>
      <c r="C1391" s="116"/>
      <c r="D1391" s="117"/>
      <c r="E1391" s="117"/>
      <c r="F1391" s="118"/>
      <c r="G1391" s="129"/>
      <c r="H1391" s="129"/>
      <c r="I1391" s="118"/>
      <c r="J1391" s="119">
        <f t="shared" si="23"/>
        <v>0</v>
      </c>
      <c r="K1391" s="121"/>
    </row>
    <row r="1392" spans="1:11" ht="15.75" hidden="1" x14ac:dyDescent="0.25">
      <c r="A1392" s="116"/>
      <c r="B1392" s="116"/>
      <c r="C1392" s="116"/>
      <c r="D1392" s="117"/>
      <c r="E1392" s="117"/>
      <c r="F1392" s="118"/>
      <c r="G1392" s="129"/>
      <c r="H1392" s="129"/>
      <c r="I1392" s="118"/>
      <c r="J1392" s="119">
        <f t="shared" si="23"/>
        <v>0</v>
      </c>
      <c r="K1392" s="121"/>
    </row>
    <row r="1393" spans="1:11" ht="15.75" hidden="1" x14ac:dyDescent="0.25">
      <c r="A1393" s="116"/>
      <c r="B1393" s="116"/>
      <c r="C1393" s="116"/>
      <c r="D1393" s="117"/>
      <c r="E1393" s="117"/>
      <c r="F1393" s="118"/>
      <c r="G1393" s="129"/>
      <c r="H1393" s="129"/>
      <c r="I1393" s="118"/>
      <c r="J1393" s="119">
        <f t="shared" si="23"/>
        <v>0</v>
      </c>
      <c r="K1393" s="121"/>
    </row>
    <row r="1394" spans="1:11" ht="15.75" hidden="1" x14ac:dyDescent="0.25">
      <c r="A1394" s="116"/>
      <c r="B1394" s="116"/>
      <c r="C1394" s="116"/>
      <c r="D1394" s="117"/>
      <c r="E1394" s="117"/>
      <c r="F1394" s="118"/>
      <c r="G1394" s="129"/>
      <c r="H1394" s="129"/>
      <c r="I1394" s="118"/>
      <c r="J1394" s="119">
        <f t="shared" si="23"/>
        <v>0</v>
      </c>
      <c r="K1394" s="121"/>
    </row>
    <row r="1395" spans="1:11" ht="15.75" hidden="1" x14ac:dyDescent="0.25">
      <c r="A1395" s="116"/>
      <c r="B1395" s="116"/>
      <c r="C1395" s="116"/>
      <c r="D1395" s="117"/>
      <c r="E1395" s="117"/>
      <c r="F1395" s="118"/>
      <c r="G1395" s="129"/>
      <c r="H1395" s="129"/>
      <c r="I1395" s="118"/>
      <c r="J1395" s="119">
        <f t="shared" si="23"/>
        <v>0</v>
      </c>
      <c r="K1395" s="121"/>
    </row>
    <row r="1396" spans="1:11" ht="15.75" hidden="1" x14ac:dyDescent="0.25">
      <c r="A1396" s="116"/>
      <c r="B1396" s="116"/>
      <c r="C1396" s="116"/>
      <c r="D1396" s="117"/>
      <c r="E1396" s="117"/>
      <c r="F1396" s="118"/>
      <c r="G1396" s="129"/>
      <c r="H1396" s="129"/>
      <c r="I1396" s="118"/>
      <c r="J1396" s="119">
        <f t="shared" si="23"/>
        <v>0</v>
      </c>
      <c r="K1396" s="121"/>
    </row>
    <row r="1397" spans="1:11" ht="15.75" hidden="1" x14ac:dyDescent="0.25">
      <c r="A1397" s="116"/>
      <c r="B1397" s="116"/>
      <c r="C1397" s="116"/>
      <c r="D1397" s="117"/>
      <c r="E1397" s="117"/>
      <c r="F1397" s="118"/>
      <c r="G1397" s="129"/>
      <c r="H1397" s="129"/>
      <c r="I1397" s="118"/>
      <c r="J1397" s="119">
        <f t="shared" si="23"/>
        <v>0</v>
      </c>
      <c r="K1397" s="121"/>
    </row>
    <row r="1398" spans="1:11" ht="15.75" hidden="1" x14ac:dyDescent="0.25">
      <c r="A1398" s="116"/>
      <c r="B1398" s="116"/>
      <c r="C1398" s="116"/>
      <c r="D1398" s="117"/>
      <c r="E1398" s="117"/>
      <c r="F1398" s="118"/>
      <c r="G1398" s="129"/>
      <c r="H1398" s="129"/>
      <c r="I1398" s="118"/>
      <c r="J1398" s="119">
        <f t="shared" si="23"/>
        <v>0</v>
      </c>
      <c r="K1398" s="121"/>
    </row>
    <row r="1399" spans="1:11" ht="15.75" hidden="1" x14ac:dyDescent="0.25">
      <c r="A1399" s="116"/>
      <c r="B1399" s="116"/>
      <c r="C1399" s="116"/>
      <c r="D1399" s="117"/>
      <c r="E1399" s="117"/>
      <c r="F1399" s="118"/>
      <c r="G1399" s="129"/>
      <c r="H1399" s="129"/>
      <c r="I1399" s="118"/>
      <c r="J1399" s="119">
        <f t="shared" si="23"/>
        <v>0</v>
      </c>
      <c r="K1399" s="121"/>
    </row>
    <row r="1400" spans="1:11" ht="15.75" hidden="1" x14ac:dyDescent="0.25">
      <c r="A1400" s="116"/>
      <c r="B1400" s="116"/>
      <c r="C1400" s="116"/>
      <c r="D1400" s="117"/>
      <c r="E1400" s="117"/>
      <c r="F1400" s="118"/>
      <c r="G1400" s="129"/>
      <c r="H1400" s="129"/>
      <c r="I1400" s="118"/>
      <c r="J1400" s="119">
        <f t="shared" ref="J1400:J1463" si="24">(H1400-G1400)*24</f>
        <v>0</v>
      </c>
      <c r="K1400" s="121"/>
    </row>
    <row r="1401" spans="1:11" ht="15.75" hidden="1" x14ac:dyDescent="0.25">
      <c r="A1401" s="116"/>
      <c r="B1401" s="116"/>
      <c r="C1401" s="116"/>
      <c r="D1401" s="117"/>
      <c r="E1401" s="117"/>
      <c r="F1401" s="118"/>
      <c r="G1401" s="129"/>
      <c r="H1401" s="129"/>
      <c r="I1401" s="118"/>
      <c r="J1401" s="119">
        <f t="shared" si="24"/>
        <v>0</v>
      </c>
      <c r="K1401" s="121"/>
    </row>
    <row r="1402" spans="1:11" ht="15.75" hidden="1" x14ac:dyDescent="0.25">
      <c r="A1402" s="116"/>
      <c r="B1402" s="116"/>
      <c r="C1402" s="116"/>
      <c r="D1402" s="117"/>
      <c r="E1402" s="117"/>
      <c r="F1402" s="118"/>
      <c r="G1402" s="129"/>
      <c r="H1402" s="129"/>
      <c r="I1402" s="118"/>
      <c r="J1402" s="119">
        <f t="shared" si="24"/>
        <v>0</v>
      </c>
      <c r="K1402" s="121"/>
    </row>
    <row r="1403" spans="1:11" ht="15.75" hidden="1" x14ac:dyDescent="0.25">
      <c r="A1403" s="116"/>
      <c r="B1403" s="116"/>
      <c r="C1403" s="116"/>
      <c r="D1403" s="117"/>
      <c r="E1403" s="117"/>
      <c r="F1403" s="118"/>
      <c r="G1403" s="129"/>
      <c r="H1403" s="129"/>
      <c r="I1403" s="118"/>
      <c r="J1403" s="119">
        <f t="shared" si="24"/>
        <v>0</v>
      </c>
      <c r="K1403" s="121"/>
    </row>
    <row r="1404" spans="1:11" ht="15.75" hidden="1" x14ac:dyDescent="0.25">
      <c r="A1404" s="116"/>
      <c r="B1404" s="116"/>
      <c r="C1404" s="116"/>
      <c r="D1404" s="117"/>
      <c r="E1404" s="117"/>
      <c r="F1404" s="118"/>
      <c r="G1404" s="129"/>
      <c r="H1404" s="129"/>
      <c r="I1404" s="118"/>
      <c r="J1404" s="119">
        <f t="shared" si="24"/>
        <v>0</v>
      </c>
      <c r="K1404" s="121"/>
    </row>
    <row r="1405" spans="1:11" ht="15.75" hidden="1" x14ac:dyDescent="0.25">
      <c r="A1405" s="116"/>
      <c r="B1405" s="116"/>
      <c r="C1405" s="116"/>
      <c r="D1405" s="117"/>
      <c r="E1405" s="117"/>
      <c r="F1405" s="118"/>
      <c r="G1405" s="129"/>
      <c r="H1405" s="129"/>
      <c r="I1405" s="118"/>
      <c r="J1405" s="119">
        <f t="shared" si="24"/>
        <v>0</v>
      </c>
      <c r="K1405" s="121"/>
    </row>
    <row r="1406" spans="1:11" ht="15.75" hidden="1" x14ac:dyDescent="0.25">
      <c r="A1406" s="116"/>
      <c r="B1406" s="116"/>
      <c r="C1406" s="116"/>
      <c r="D1406" s="117"/>
      <c r="E1406" s="117"/>
      <c r="F1406" s="118"/>
      <c r="G1406" s="129"/>
      <c r="H1406" s="129"/>
      <c r="I1406" s="118"/>
      <c r="J1406" s="119">
        <f t="shared" si="24"/>
        <v>0</v>
      </c>
      <c r="K1406" s="121"/>
    </row>
    <row r="1407" spans="1:11" ht="15.75" hidden="1" x14ac:dyDescent="0.25">
      <c r="A1407" s="116"/>
      <c r="B1407" s="116"/>
      <c r="C1407" s="116"/>
      <c r="D1407" s="117"/>
      <c r="E1407" s="117"/>
      <c r="F1407" s="118"/>
      <c r="G1407" s="129"/>
      <c r="H1407" s="129"/>
      <c r="I1407" s="118"/>
      <c r="J1407" s="119">
        <f t="shared" si="24"/>
        <v>0</v>
      </c>
      <c r="K1407" s="121"/>
    </row>
    <row r="1408" spans="1:11" ht="15.75" hidden="1" x14ac:dyDescent="0.25">
      <c r="A1408" s="116"/>
      <c r="B1408" s="116"/>
      <c r="C1408" s="116"/>
      <c r="D1408" s="117"/>
      <c r="E1408" s="117"/>
      <c r="F1408" s="118"/>
      <c r="G1408" s="129"/>
      <c r="H1408" s="129"/>
      <c r="I1408" s="118"/>
      <c r="J1408" s="119">
        <f t="shared" si="24"/>
        <v>0</v>
      </c>
      <c r="K1408" s="121"/>
    </row>
    <row r="1409" spans="1:11" ht="15.75" hidden="1" x14ac:dyDescent="0.25">
      <c r="A1409" s="116"/>
      <c r="B1409" s="116"/>
      <c r="C1409" s="116"/>
      <c r="D1409" s="117"/>
      <c r="E1409" s="117"/>
      <c r="F1409" s="118"/>
      <c r="G1409" s="129"/>
      <c r="H1409" s="129"/>
      <c r="I1409" s="118"/>
      <c r="J1409" s="119">
        <f t="shared" si="24"/>
        <v>0</v>
      </c>
      <c r="K1409" s="121"/>
    </row>
    <row r="1410" spans="1:11" ht="15.75" hidden="1" x14ac:dyDescent="0.25">
      <c r="A1410" s="116"/>
      <c r="B1410" s="116"/>
      <c r="C1410" s="116"/>
      <c r="D1410" s="117"/>
      <c r="E1410" s="117"/>
      <c r="F1410" s="118"/>
      <c r="G1410" s="129"/>
      <c r="H1410" s="129"/>
      <c r="I1410" s="118"/>
      <c r="J1410" s="119">
        <f t="shared" si="24"/>
        <v>0</v>
      </c>
      <c r="K1410" s="121"/>
    </row>
    <row r="1411" spans="1:11" ht="15.75" hidden="1" x14ac:dyDescent="0.25">
      <c r="A1411" s="116"/>
      <c r="B1411" s="116"/>
      <c r="C1411" s="116"/>
      <c r="D1411" s="117"/>
      <c r="E1411" s="117"/>
      <c r="F1411" s="118"/>
      <c r="G1411" s="129"/>
      <c r="H1411" s="129"/>
      <c r="I1411" s="118"/>
      <c r="J1411" s="119">
        <f t="shared" si="24"/>
        <v>0</v>
      </c>
      <c r="K1411" s="121"/>
    </row>
    <row r="1412" spans="1:11" ht="15.75" hidden="1" x14ac:dyDescent="0.25">
      <c r="A1412" s="116"/>
      <c r="B1412" s="116"/>
      <c r="C1412" s="116"/>
      <c r="D1412" s="117"/>
      <c r="E1412" s="117"/>
      <c r="F1412" s="118"/>
      <c r="G1412" s="129"/>
      <c r="H1412" s="129"/>
      <c r="I1412" s="118"/>
      <c r="J1412" s="119">
        <f t="shared" si="24"/>
        <v>0</v>
      </c>
      <c r="K1412" s="121"/>
    </row>
    <row r="1413" spans="1:11" ht="15.75" hidden="1" x14ac:dyDescent="0.25">
      <c r="A1413" s="116"/>
      <c r="B1413" s="116"/>
      <c r="C1413" s="116"/>
      <c r="D1413" s="117"/>
      <c r="E1413" s="117"/>
      <c r="F1413" s="118"/>
      <c r="G1413" s="129"/>
      <c r="H1413" s="129"/>
      <c r="I1413" s="118"/>
      <c r="J1413" s="119">
        <f t="shared" si="24"/>
        <v>0</v>
      </c>
      <c r="K1413" s="121"/>
    </row>
    <row r="1414" spans="1:11" ht="15.75" hidden="1" x14ac:dyDescent="0.25">
      <c r="A1414" s="116"/>
      <c r="B1414" s="116"/>
      <c r="C1414" s="116"/>
      <c r="D1414" s="117"/>
      <c r="E1414" s="117"/>
      <c r="F1414" s="118"/>
      <c r="G1414" s="129"/>
      <c r="H1414" s="129"/>
      <c r="I1414" s="118"/>
      <c r="J1414" s="119">
        <f t="shared" si="24"/>
        <v>0</v>
      </c>
      <c r="K1414" s="121"/>
    </row>
    <row r="1415" spans="1:11" ht="15.75" hidden="1" x14ac:dyDescent="0.25">
      <c r="A1415" s="116"/>
      <c r="B1415" s="116"/>
      <c r="C1415" s="116"/>
      <c r="D1415" s="117"/>
      <c r="E1415" s="117"/>
      <c r="F1415" s="118"/>
      <c r="G1415" s="129"/>
      <c r="H1415" s="129"/>
      <c r="I1415" s="118"/>
      <c r="J1415" s="119">
        <f t="shared" si="24"/>
        <v>0</v>
      </c>
      <c r="K1415" s="121"/>
    </row>
    <row r="1416" spans="1:11" ht="15.75" hidden="1" x14ac:dyDescent="0.25">
      <c r="A1416" s="116"/>
      <c r="B1416" s="116"/>
      <c r="C1416" s="116"/>
      <c r="D1416" s="117"/>
      <c r="E1416" s="117"/>
      <c r="F1416" s="118"/>
      <c r="G1416" s="129"/>
      <c r="H1416" s="129"/>
      <c r="I1416" s="118"/>
      <c r="J1416" s="119">
        <f t="shared" si="24"/>
        <v>0</v>
      </c>
      <c r="K1416" s="121"/>
    </row>
    <row r="1417" spans="1:11" ht="15.75" hidden="1" x14ac:dyDescent="0.25">
      <c r="A1417" s="116"/>
      <c r="B1417" s="116"/>
      <c r="C1417" s="116"/>
      <c r="D1417" s="117"/>
      <c r="E1417" s="117"/>
      <c r="F1417" s="118"/>
      <c r="G1417" s="129"/>
      <c r="H1417" s="129"/>
      <c r="I1417" s="118"/>
      <c r="J1417" s="119">
        <f t="shared" si="24"/>
        <v>0</v>
      </c>
      <c r="K1417" s="121"/>
    </row>
    <row r="1418" spans="1:11" ht="15.75" hidden="1" x14ac:dyDescent="0.25">
      <c r="A1418" s="116"/>
      <c r="B1418" s="116"/>
      <c r="C1418" s="116"/>
      <c r="D1418" s="117"/>
      <c r="E1418" s="117"/>
      <c r="F1418" s="118"/>
      <c r="G1418" s="129"/>
      <c r="H1418" s="129"/>
      <c r="I1418" s="118"/>
      <c r="J1418" s="119">
        <f t="shared" si="24"/>
        <v>0</v>
      </c>
      <c r="K1418" s="121"/>
    </row>
    <row r="1419" spans="1:11" ht="15.75" hidden="1" x14ac:dyDescent="0.25">
      <c r="A1419" s="116"/>
      <c r="B1419" s="116"/>
      <c r="C1419" s="116"/>
      <c r="D1419" s="117"/>
      <c r="E1419" s="117"/>
      <c r="F1419" s="118"/>
      <c r="G1419" s="129"/>
      <c r="H1419" s="129"/>
      <c r="I1419" s="118"/>
      <c r="J1419" s="119">
        <f t="shared" si="24"/>
        <v>0</v>
      </c>
      <c r="K1419" s="121"/>
    </row>
    <row r="1420" spans="1:11" ht="15.75" hidden="1" x14ac:dyDescent="0.25">
      <c r="A1420" s="116"/>
      <c r="B1420" s="116"/>
      <c r="C1420" s="116"/>
      <c r="D1420" s="117"/>
      <c r="E1420" s="117"/>
      <c r="F1420" s="118"/>
      <c r="G1420" s="129"/>
      <c r="H1420" s="129"/>
      <c r="I1420" s="118"/>
      <c r="J1420" s="119">
        <f t="shared" si="24"/>
        <v>0</v>
      </c>
      <c r="K1420" s="121"/>
    </row>
    <row r="1421" spans="1:11" ht="15.75" hidden="1" x14ac:dyDescent="0.25">
      <c r="A1421" s="116"/>
      <c r="B1421" s="116"/>
      <c r="C1421" s="116"/>
      <c r="D1421" s="117"/>
      <c r="E1421" s="117"/>
      <c r="F1421" s="118"/>
      <c r="G1421" s="129"/>
      <c r="H1421" s="129"/>
      <c r="I1421" s="118"/>
      <c r="J1421" s="119">
        <f t="shared" si="24"/>
        <v>0</v>
      </c>
      <c r="K1421" s="121"/>
    </row>
    <row r="1422" spans="1:11" ht="15.75" hidden="1" x14ac:dyDescent="0.25">
      <c r="A1422" s="116"/>
      <c r="B1422" s="116"/>
      <c r="C1422" s="116"/>
      <c r="D1422" s="117"/>
      <c r="E1422" s="117"/>
      <c r="F1422" s="118"/>
      <c r="G1422" s="129"/>
      <c r="H1422" s="129"/>
      <c r="I1422" s="118"/>
      <c r="J1422" s="119">
        <f t="shared" si="24"/>
        <v>0</v>
      </c>
      <c r="K1422" s="121"/>
    </row>
    <row r="1423" spans="1:11" ht="15.75" hidden="1" x14ac:dyDescent="0.25">
      <c r="A1423" s="116"/>
      <c r="B1423" s="116"/>
      <c r="C1423" s="116"/>
      <c r="D1423" s="117"/>
      <c r="E1423" s="117"/>
      <c r="F1423" s="118"/>
      <c r="G1423" s="129"/>
      <c r="H1423" s="129"/>
      <c r="I1423" s="118"/>
      <c r="J1423" s="119">
        <f t="shared" si="24"/>
        <v>0</v>
      </c>
      <c r="K1423" s="121"/>
    </row>
    <row r="1424" spans="1:11" ht="15.75" hidden="1" x14ac:dyDescent="0.25">
      <c r="A1424" s="116"/>
      <c r="B1424" s="116"/>
      <c r="C1424" s="116"/>
      <c r="D1424" s="117"/>
      <c r="E1424" s="117"/>
      <c r="F1424" s="118"/>
      <c r="G1424" s="129"/>
      <c r="H1424" s="129"/>
      <c r="I1424" s="118"/>
      <c r="J1424" s="119">
        <f t="shared" si="24"/>
        <v>0</v>
      </c>
      <c r="K1424" s="121"/>
    </row>
    <row r="1425" spans="1:11" ht="15.75" hidden="1" x14ac:dyDescent="0.25">
      <c r="A1425" s="116"/>
      <c r="B1425" s="116"/>
      <c r="C1425" s="116"/>
      <c r="D1425" s="117"/>
      <c r="E1425" s="117"/>
      <c r="F1425" s="118"/>
      <c r="G1425" s="129"/>
      <c r="H1425" s="129"/>
      <c r="I1425" s="118"/>
      <c r="J1425" s="119">
        <f t="shared" si="24"/>
        <v>0</v>
      </c>
      <c r="K1425" s="121"/>
    </row>
    <row r="1426" spans="1:11" ht="15.75" hidden="1" x14ac:dyDescent="0.25">
      <c r="A1426" s="116"/>
      <c r="B1426" s="116"/>
      <c r="C1426" s="116"/>
      <c r="D1426" s="117"/>
      <c r="E1426" s="117"/>
      <c r="F1426" s="118"/>
      <c r="G1426" s="129"/>
      <c r="H1426" s="129"/>
      <c r="I1426" s="118"/>
      <c r="J1426" s="119">
        <f t="shared" si="24"/>
        <v>0</v>
      </c>
      <c r="K1426" s="121"/>
    </row>
    <row r="1427" spans="1:11" ht="15.75" hidden="1" x14ac:dyDescent="0.25">
      <c r="A1427" s="116"/>
      <c r="B1427" s="116"/>
      <c r="C1427" s="116"/>
      <c r="D1427" s="117"/>
      <c r="E1427" s="117"/>
      <c r="F1427" s="118"/>
      <c r="G1427" s="129"/>
      <c r="H1427" s="129"/>
      <c r="I1427" s="118"/>
      <c r="J1427" s="119">
        <f t="shared" si="24"/>
        <v>0</v>
      </c>
      <c r="K1427" s="121"/>
    </row>
    <row r="1428" spans="1:11" ht="15.75" hidden="1" x14ac:dyDescent="0.25">
      <c r="A1428" s="116"/>
      <c r="B1428" s="116"/>
      <c r="C1428" s="116"/>
      <c r="D1428" s="117"/>
      <c r="E1428" s="117"/>
      <c r="F1428" s="118"/>
      <c r="G1428" s="129"/>
      <c r="H1428" s="129"/>
      <c r="I1428" s="118"/>
      <c r="J1428" s="119">
        <f t="shared" si="24"/>
        <v>0</v>
      </c>
      <c r="K1428" s="121"/>
    </row>
    <row r="1429" spans="1:11" ht="15.75" hidden="1" x14ac:dyDescent="0.25">
      <c r="A1429" s="116"/>
      <c r="B1429" s="116"/>
      <c r="C1429" s="116"/>
      <c r="D1429" s="117"/>
      <c r="E1429" s="117"/>
      <c r="F1429" s="118"/>
      <c r="G1429" s="129"/>
      <c r="H1429" s="129"/>
      <c r="I1429" s="118"/>
      <c r="J1429" s="119">
        <f t="shared" si="24"/>
        <v>0</v>
      </c>
      <c r="K1429" s="121"/>
    </row>
    <row r="1430" spans="1:11" ht="15.75" hidden="1" x14ac:dyDescent="0.25">
      <c r="A1430" s="116"/>
      <c r="B1430" s="116"/>
      <c r="C1430" s="116"/>
      <c r="D1430" s="117"/>
      <c r="E1430" s="117"/>
      <c r="F1430" s="118"/>
      <c r="G1430" s="129"/>
      <c r="H1430" s="129"/>
      <c r="I1430" s="118"/>
      <c r="J1430" s="119">
        <f t="shared" si="24"/>
        <v>0</v>
      </c>
      <c r="K1430" s="121"/>
    </row>
    <row r="1431" spans="1:11" ht="15.75" hidden="1" x14ac:dyDescent="0.25">
      <c r="A1431" s="116"/>
      <c r="B1431" s="116"/>
      <c r="C1431" s="116"/>
      <c r="D1431" s="117"/>
      <c r="E1431" s="117"/>
      <c r="F1431" s="118"/>
      <c r="G1431" s="129"/>
      <c r="H1431" s="129"/>
      <c r="I1431" s="118"/>
      <c r="J1431" s="119">
        <f t="shared" si="24"/>
        <v>0</v>
      </c>
      <c r="K1431" s="121"/>
    </row>
    <row r="1432" spans="1:11" ht="15.75" hidden="1" x14ac:dyDescent="0.25">
      <c r="A1432" s="116"/>
      <c r="B1432" s="116"/>
      <c r="C1432" s="116"/>
      <c r="D1432" s="117"/>
      <c r="E1432" s="117"/>
      <c r="F1432" s="118"/>
      <c r="G1432" s="129"/>
      <c r="H1432" s="129"/>
      <c r="I1432" s="118"/>
      <c r="J1432" s="119">
        <f t="shared" si="24"/>
        <v>0</v>
      </c>
      <c r="K1432" s="121"/>
    </row>
    <row r="1433" spans="1:11" ht="15.75" hidden="1" x14ac:dyDescent="0.25">
      <c r="A1433" s="116"/>
      <c r="B1433" s="116"/>
      <c r="C1433" s="116"/>
      <c r="D1433" s="117"/>
      <c r="E1433" s="117"/>
      <c r="F1433" s="118"/>
      <c r="G1433" s="129"/>
      <c r="H1433" s="129"/>
      <c r="I1433" s="118"/>
      <c r="J1433" s="119">
        <f t="shared" si="24"/>
        <v>0</v>
      </c>
      <c r="K1433" s="121"/>
    </row>
    <row r="1434" spans="1:11" ht="15.75" hidden="1" x14ac:dyDescent="0.25">
      <c r="A1434" s="116"/>
      <c r="B1434" s="116"/>
      <c r="C1434" s="116"/>
      <c r="D1434" s="117"/>
      <c r="E1434" s="117"/>
      <c r="F1434" s="118"/>
      <c r="G1434" s="129"/>
      <c r="H1434" s="129"/>
      <c r="I1434" s="118"/>
      <c r="J1434" s="119">
        <f t="shared" si="24"/>
        <v>0</v>
      </c>
      <c r="K1434" s="121"/>
    </row>
    <row r="1435" spans="1:11" ht="15.75" hidden="1" x14ac:dyDescent="0.25">
      <c r="A1435" s="116"/>
      <c r="B1435" s="116"/>
      <c r="C1435" s="116"/>
      <c r="D1435" s="117"/>
      <c r="E1435" s="117"/>
      <c r="F1435" s="118"/>
      <c r="G1435" s="129"/>
      <c r="H1435" s="129"/>
      <c r="I1435" s="118"/>
      <c r="J1435" s="119">
        <f t="shared" si="24"/>
        <v>0</v>
      </c>
      <c r="K1435" s="121"/>
    </row>
    <row r="1436" spans="1:11" ht="15.75" hidden="1" x14ac:dyDescent="0.25">
      <c r="A1436" s="116"/>
      <c r="B1436" s="116"/>
      <c r="C1436" s="116"/>
      <c r="D1436" s="117"/>
      <c r="E1436" s="117"/>
      <c r="F1436" s="118"/>
      <c r="G1436" s="129"/>
      <c r="H1436" s="129"/>
      <c r="I1436" s="118"/>
      <c r="J1436" s="119">
        <f t="shared" si="24"/>
        <v>0</v>
      </c>
      <c r="K1436" s="121"/>
    </row>
    <row r="1437" spans="1:11" ht="15.75" hidden="1" x14ac:dyDescent="0.25">
      <c r="A1437" s="116"/>
      <c r="B1437" s="116"/>
      <c r="C1437" s="116"/>
      <c r="D1437" s="117"/>
      <c r="E1437" s="117"/>
      <c r="F1437" s="118"/>
      <c r="G1437" s="129"/>
      <c r="H1437" s="129"/>
      <c r="I1437" s="118"/>
      <c r="J1437" s="119">
        <f t="shared" si="24"/>
        <v>0</v>
      </c>
      <c r="K1437" s="121"/>
    </row>
    <row r="1438" spans="1:11" ht="15.75" hidden="1" x14ac:dyDescent="0.25">
      <c r="A1438" s="116"/>
      <c r="B1438" s="116"/>
      <c r="C1438" s="116"/>
      <c r="D1438" s="117"/>
      <c r="E1438" s="117"/>
      <c r="F1438" s="118"/>
      <c r="G1438" s="129"/>
      <c r="H1438" s="129"/>
      <c r="I1438" s="118"/>
      <c r="J1438" s="119">
        <f t="shared" si="24"/>
        <v>0</v>
      </c>
      <c r="K1438" s="121"/>
    </row>
    <row r="1439" spans="1:11" ht="15.75" hidden="1" x14ac:dyDescent="0.25">
      <c r="A1439" s="116"/>
      <c r="B1439" s="116"/>
      <c r="C1439" s="116"/>
      <c r="D1439" s="117"/>
      <c r="E1439" s="117"/>
      <c r="F1439" s="118"/>
      <c r="G1439" s="129"/>
      <c r="H1439" s="129"/>
      <c r="I1439" s="118"/>
      <c r="J1439" s="119">
        <f t="shared" si="24"/>
        <v>0</v>
      </c>
      <c r="K1439" s="121"/>
    </row>
    <row r="1440" spans="1:11" ht="15.75" hidden="1" x14ac:dyDescent="0.25">
      <c r="A1440" s="116"/>
      <c r="B1440" s="116"/>
      <c r="C1440" s="116"/>
      <c r="D1440" s="117"/>
      <c r="E1440" s="117"/>
      <c r="F1440" s="118"/>
      <c r="G1440" s="129"/>
      <c r="H1440" s="129"/>
      <c r="I1440" s="118"/>
      <c r="J1440" s="119">
        <f t="shared" si="24"/>
        <v>0</v>
      </c>
      <c r="K1440" s="121"/>
    </row>
    <row r="1441" spans="1:11" ht="15.75" hidden="1" x14ac:dyDescent="0.25">
      <c r="A1441" s="116"/>
      <c r="B1441" s="116"/>
      <c r="C1441" s="116"/>
      <c r="D1441" s="117"/>
      <c r="E1441" s="117"/>
      <c r="F1441" s="118"/>
      <c r="G1441" s="129"/>
      <c r="H1441" s="129"/>
      <c r="I1441" s="118"/>
      <c r="J1441" s="119">
        <f t="shared" si="24"/>
        <v>0</v>
      </c>
      <c r="K1441" s="121"/>
    </row>
    <row r="1442" spans="1:11" ht="15.75" hidden="1" x14ac:dyDescent="0.25">
      <c r="A1442" s="116"/>
      <c r="B1442" s="116"/>
      <c r="C1442" s="116"/>
      <c r="D1442" s="117"/>
      <c r="E1442" s="117"/>
      <c r="F1442" s="118"/>
      <c r="G1442" s="129"/>
      <c r="H1442" s="129"/>
      <c r="I1442" s="118"/>
      <c r="J1442" s="119">
        <f t="shared" si="24"/>
        <v>0</v>
      </c>
      <c r="K1442" s="121"/>
    </row>
    <row r="1443" spans="1:11" ht="15.75" hidden="1" x14ac:dyDescent="0.25">
      <c r="A1443" s="116"/>
      <c r="B1443" s="116"/>
      <c r="C1443" s="116"/>
      <c r="D1443" s="117"/>
      <c r="E1443" s="117"/>
      <c r="F1443" s="118"/>
      <c r="G1443" s="129"/>
      <c r="H1443" s="129"/>
      <c r="I1443" s="118"/>
      <c r="J1443" s="119">
        <f t="shared" si="24"/>
        <v>0</v>
      </c>
      <c r="K1443" s="121"/>
    </row>
    <row r="1444" spans="1:11" ht="15.75" hidden="1" x14ac:dyDescent="0.25">
      <c r="A1444" s="116"/>
      <c r="B1444" s="116"/>
      <c r="C1444" s="116"/>
      <c r="D1444" s="117"/>
      <c r="E1444" s="117"/>
      <c r="F1444" s="118"/>
      <c r="G1444" s="129"/>
      <c r="H1444" s="129"/>
      <c r="I1444" s="118"/>
      <c r="J1444" s="119">
        <f t="shared" si="24"/>
        <v>0</v>
      </c>
      <c r="K1444" s="121"/>
    </row>
    <row r="1445" spans="1:11" ht="15.75" hidden="1" x14ac:dyDescent="0.25">
      <c r="A1445" s="116"/>
      <c r="B1445" s="116"/>
      <c r="C1445" s="116"/>
      <c r="D1445" s="117"/>
      <c r="E1445" s="117"/>
      <c r="F1445" s="118"/>
      <c r="G1445" s="129"/>
      <c r="H1445" s="129"/>
      <c r="I1445" s="118"/>
      <c r="J1445" s="119">
        <f t="shared" si="24"/>
        <v>0</v>
      </c>
      <c r="K1445" s="121"/>
    </row>
    <row r="1446" spans="1:11" ht="15.75" hidden="1" x14ac:dyDescent="0.25">
      <c r="A1446" s="116"/>
      <c r="B1446" s="116"/>
      <c r="C1446" s="116"/>
      <c r="D1446" s="117"/>
      <c r="E1446" s="117"/>
      <c r="F1446" s="118"/>
      <c r="G1446" s="129"/>
      <c r="H1446" s="129"/>
      <c r="I1446" s="118"/>
      <c r="J1446" s="119">
        <f t="shared" si="24"/>
        <v>0</v>
      </c>
      <c r="K1446" s="121"/>
    </row>
    <row r="1447" spans="1:11" ht="15.75" hidden="1" x14ac:dyDescent="0.25">
      <c r="A1447" s="116"/>
      <c r="B1447" s="116"/>
      <c r="C1447" s="116"/>
      <c r="D1447" s="117"/>
      <c r="E1447" s="117"/>
      <c r="F1447" s="118"/>
      <c r="G1447" s="129"/>
      <c r="H1447" s="129"/>
      <c r="I1447" s="118"/>
      <c r="J1447" s="119">
        <f t="shared" si="24"/>
        <v>0</v>
      </c>
      <c r="K1447" s="121"/>
    </row>
    <row r="1448" spans="1:11" ht="15.75" hidden="1" x14ac:dyDescent="0.25">
      <c r="A1448" s="116"/>
      <c r="B1448" s="116"/>
      <c r="C1448" s="116"/>
      <c r="D1448" s="117"/>
      <c r="E1448" s="117"/>
      <c r="F1448" s="118"/>
      <c r="G1448" s="129"/>
      <c r="H1448" s="129"/>
      <c r="I1448" s="118"/>
      <c r="J1448" s="119">
        <f t="shared" si="24"/>
        <v>0</v>
      </c>
      <c r="K1448" s="121"/>
    </row>
    <row r="1449" spans="1:11" ht="15.75" hidden="1" x14ac:dyDescent="0.25">
      <c r="A1449" s="116"/>
      <c r="B1449" s="116"/>
      <c r="C1449" s="116"/>
      <c r="D1449" s="117"/>
      <c r="E1449" s="117"/>
      <c r="F1449" s="118"/>
      <c r="G1449" s="129"/>
      <c r="H1449" s="129"/>
      <c r="I1449" s="118"/>
      <c r="J1449" s="119">
        <f t="shared" si="24"/>
        <v>0</v>
      </c>
      <c r="K1449" s="121"/>
    </row>
    <row r="1450" spans="1:11" ht="15.75" hidden="1" x14ac:dyDescent="0.25">
      <c r="A1450" s="116"/>
      <c r="B1450" s="116"/>
      <c r="C1450" s="116"/>
      <c r="D1450" s="117"/>
      <c r="E1450" s="117"/>
      <c r="F1450" s="118"/>
      <c r="G1450" s="129"/>
      <c r="H1450" s="129"/>
      <c r="I1450" s="118"/>
      <c r="J1450" s="119">
        <f t="shared" si="24"/>
        <v>0</v>
      </c>
      <c r="K1450" s="121"/>
    </row>
    <row r="1451" spans="1:11" ht="15.75" hidden="1" x14ac:dyDescent="0.25">
      <c r="A1451" s="116"/>
      <c r="B1451" s="116"/>
      <c r="C1451" s="116"/>
      <c r="D1451" s="117"/>
      <c r="E1451" s="117"/>
      <c r="F1451" s="118"/>
      <c r="G1451" s="129"/>
      <c r="H1451" s="129"/>
      <c r="I1451" s="118"/>
      <c r="J1451" s="119">
        <f t="shared" si="24"/>
        <v>0</v>
      </c>
      <c r="K1451" s="121"/>
    </row>
    <row r="1452" spans="1:11" ht="15.75" hidden="1" x14ac:dyDescent="0.25">
      <c r="A1452" s="116"/>
      <c r="B1452" s="116"/>
      <c r="C1452" s="116"/>
      <c r="D1452" s="117"/>
      <c r="E1452" s="117"/>
      <c r="F1452" s="118"/>
      <c r="G1452" s="129"/>
      <c r="H1452" s="129"/>
      <c r="I1452" s="118"/>
      <c r="J1452" s="119">
        <f t="shared" si="24"/>
        <v>0</v>
      </c>
      <c r="K1452" s="121"/>
    </row>
    <row r="1453" spans="1:11" ht="15.75" hidden="1" x14ac:dyDescent="0.25">
      <c r="A1453" s="116"/>
      <c r="B1453" s="116"/>
      <c r="C1453" s="116"/>
      <c r="D1453" s="117"/>
      <c r="E1453" s="117"/>
      <c r="F1453" s="118"/>
      <c r="G1453" s="129"/>
      <c r="H1453" s="129"/>
      <c r="I1453" s="118"/>
      <c r="J1453" s="119">
        <f t="shared" si="24"/>
        <v>0</v>
      </c>
      <c r="K1453" s="121"/>
    </row>
    <row r="1454" spans="1:11" ht="15.75" hidden="1" x14ac:dyDescent="0.25">
      <c r="A1454" s="116"/>
      <c r="B1454" s="116"/>
      <c r="C1454" s="116"/>
      <c r="D1454" s="117"/>
      <c r="E1454" s="117"/>
      <c r="F1454" s="118"/>
      <c r="G1454" s="129"/>
      <c r="H1454" s="129"/>
      <c r="I1454" s="118"/>
      <c r="J1454" s="119">
        <f t="shared" si="24"/>
        <v>0</v>
      </c>
      <c r="K1454" s="121"/>
    </row>
    <row r="1455" spans="1:11" ht="15.75" hidden="1" x14ac:dyDescent="0.25">
      <c r="A1455" s="116"/>
      <c r="B1455" s="116"/>
      <c r="C1455" s="116"/>
      <c r="D1455" s="117"/>
      <c r="E1455" s="117"/>
      <c r="F1455" s="118"/>
      <c r="G1455" s="129"/>
      <c r="H1455" s="129"/>
      <c r="I1455" s="118"/>
      <c r="J1455" s="119">
        <f t="shared" si="24"/>
        <v>0</v>
      </c>
      <c r="K1455" s="121"/>
    </row>
    <row r="1456" spans="1:11" ht="15.75" hidden="1" x14ac:dyDescent="0.25">
      <c r="A1456" s="116"/>
      <c r="B1456" s="116"/>
      <c r="C1456" s="116"/>
      <c r="D1456" s="117"/>
      <c r="E1456" s="117"/>
      <c r="F1456" s="118"/>
      <c r="G1456" s="129"/>
      <c r="H1456" s="129"/>
      <c r="I1456" s="118"/>
      <c r="J1456" s="119">
        <f t="shared" si="24"/>
        <v>0</v>
      </c>
      <c r="K1456" s="121"/>
    </row>
    <row r="1457" spans="1:11" ht="15.75" hidden="1" x14ac:dyDescent="0.25">
      <c r="A1457" s="116"/>
      <c r="B1457" s="116"/>
      <c r="C1457" s="116"/>
      <c r="D1457" s="117"/>
      <c r="E1457" s="117"/>
      <c r="F1457" s="118"/>
      <c r="G1457" s="129"/>
      <c r="H1457" s="129"/>
      <c r="I1457" s="118"/>
      <c r="J1457" s="119">
        <f t="shared" si="24"/>
        <v>0</v>
      </c>
      <c r="K1457" s="121"/>
    </row>
    <row r="1458" spans="1:11" ht="15.75" hidden="1" x14ac:dyDescent="0.25">
      <c r="A1458" s="116"/>
      <c r="B1458" s="116"/>
      <c r="C1458" s="116"/>
      <c r="D1458" s="117"/>
      <c r="E1458" s="117"/>
      <c r="F1458" s="118"/>
      <c r="G1458" s="129"/>
      <c r="H1458" s="129"/>
      <c r="I1458" s="118"/>
      <c r="J1458" s="119">
        <f t="shared" si="24"/>
        <v>0</v>
      </c>
      <c r="K1458" s="121"/>
    </row>
    <row r="1459" spans="1:11" ht="15.75" hidden="1" x14ac:dyDescent="0.25">
      <c r="A1459" s="116"/>
      <c r="B1459" s="116"/>
      <c r="C1459" s="116"/>
      <c r="D1459" s="117"/>
      <c r="E1459" s="117"/>
      <c r="F1459" s="118"/>
      <c r="G1459" s="129"/>
      <c r="H1459" s="129"/>
      <c r="I1459" s="118"/>
      <c r="J1459" s="119">
        <f t="shared" si="24"/>
        <v>0</v>
      </c>
      <c r="K1459" s="121"/>
    </row>
    <row r="1460" spans="1:11" ht="15.75" hidden="1" x14ac:dyDescent="0.25">
      <c r="A1460" s="116"/>
      <c r="B1460" s="116"/>
      <c r="C1460" s="116"/>
      <c r="D1460" s="117"/>
      <c r="E1460" s="117"/>
      <c r="F1460" s="118"/>
      <c r="G1460" s="129"/>
      <c r="H1460" s="129"/>
      <c r="I1460" s="118"/>
      <c r="J1460" s="119">
        <f t="shared" si="24"/>
        <v>0</v>
      </c>
      <c r="K1460" s="121"/>
    </row>
    <row r="1461" spans="1:11" ht="15.75" hidden="1" x14ac:dyDescent="0.25">
      <c r="A1461" s="116"/>
      <c r="B1461" s="116"/>
      <c r="C1461" s="116"/>
      <c r="D1461" s="117"/>
      <c r="E1461" s="117"/>
      <c r="F1461" s="118"/>
      <c r="G1461" s="129"/>
      <c r="H1461" s="129"/>
      <c r="I1461" s="118"/>
      <c r="J1461" s="119">
        <f t="shared" si="24"/>
        <v>0</v>
      </c>
      <c r="K1461" s="121"/>
    </row>
    <row r="1462" spans="1:11" ht="15.75" hidden="1" x14ac:dyDescent="0.25">
      <c r="A1462" s="116"/>
      <c r="B1462" s="116"/>
      <c r="C1462" s="116"/>
      <c r="D1462" s="117"/>
      <c r="E1462" s="117"/>
      <c r="F1462" s="118"/>
      <c r="G1462" s="129"/>
      <c r="H1462" s="129"/>
      <c r="I1462" s="118"/>
      <c r="J1462" s="119">
        <f t="shared" si="24"/>
        <v>0</v>
      </c>
      <c r="K1462" s="121"/>
    </row>
    <row r="1463" spans="1:11" ht="15.75" hidden="1" x14ac:dyDescent="0.25">
      <c r="A1463" s="116"/>
      <c r="B1463" s="116"/>
      <c r="C1463" s="116"/>
      <c r="D1463" s="117"/>
      <c r="E1463" s="117"/>
      <c r="F1463" s="118"/>
      <c r="G1463" s="129"/>
      <c r="H1463" s="129"/>
      <c r="I1463" s="118"/>
      <c r="J1463" s="119">
        <f t="shared" si="24"/>
        <v>0</v>
      </c>
      <c r="K1463" s="121"/>
    </row>
    <row r="1464" spans="1:11" ht="15.75" hidden="1" x14ac:dyDescent="0.25">
      <c r="A1464" s="116"/>
      <c r="B1464" s="116"/>
      <c r="C1464" s="116"/>
      <c r="D1464" s="117"/>
      <c r="E1464" s="117"/>
      <c r="F1464" s="118"/>
      <c r="G1464" s="129"/>
      <c r="H1464" s="129"/>
      <c r="I1464" s="118"/>
      <c r="J1464" s="119">
        <f t="shared" ref="J1464:J1527" si="25">(H1464-G1464)*24</f>
        <v>0</v>
      </c>
      <c r="K1464" s="121"/>
    </row>
    <row r="1465" spans="1:11" ht="15.75" hidden="1" x14ac:dyDescent="0.25">
      <c r="A1465" s="116"/>
      <c r="B1465" s="116"/>
      <c r="C1465" s="116"/>
      <c r="D1465" s="117"/>
      <c r="E1465" s="117"/>
      <c r="F1465" s="118"/>
      <c r="G1465" s="129"/>
      <c r="H1465" s="129"/>
      <c r="I1465" s="118"/>
      <c r="J1465" s="119">
        <f t="shared" si="25"/>
        <v>0</v>
      </c>
      <c r="K1465" s="121"/>
    </row>
    <row r="1466" spans="1:11" ht="15.75" hidden="1" x14ac:dyDescent="0.25">
      <c r="A1466" s="116"/>
      <c r="B1466" s="116"/>
      <c r="C1466" s="116"/>
      <c r="D1466" s="117"/>
      <c r="E1466" s="117"/>
      <c r="F1466" s="118"/>
      <c r="G1466" s="129"/>
      <c r="H1466" s="129"/>
      <c r="I1466" s="118"/>
      <c r="J1466" s="119">
        <f t="shared" si="25"/>
        <v>0</v>
      </c>
      <c r="K1466" s="121"/>
    </row>
    <row r="1467" spans="1:11" ht="15.75" hidden="1" x14ac:dyDescent="0.25">
      <c r="A1467" s="116"/>
      <c r="B1467" s="116"/>
      <c r="C1467" s="116"/>
      <c r="D1467" s="117"/>
      <c r="E1467" s="117"/>
      <c r="F1467" s="118"/>
      <c r="G1467" s="129"/>
      <c r="H1467" s="129"/>
      <c r="I1467" s="118"/>
      <c r="J1467" s="119">
        <f t="shared" si="25"/>
        <v>0</v>
      </c>
      <c r="K1467" s="121"/>
    </row>
    <row r="1468" spans="1:11" ht="15.75" hidden="1" x14ac:dyDescent="0.25">
      <c r="A1468" s="116"/>
      <c r="B1468" s="116"/>
      <c r="C1468" s="116"/>
      <c r="D1468" s="117"/>
      <c r="E1468" s="117"/>
      <c r="F1468" s="118"/>
      <c r="G1468" s="129"/>
      <c r="H1468" s="129"/>
      <c r="I1468" s="118"/>
      <c r="J1468" s="119">
        <f t="shared" si="25"/>
        <v>0</v>
      </c>
      <c r="K1468" s="121"/>
    </row>
    <row r="1469" spans="1:11" ht="15.75" hidden="1" x14ac:dyDescent="0.25">
      <c r="A1469" s="116"/>
      <c r="B1469" s="116"/>
      <c r="C1469" s="116"/>
      <c r="D1469" s="117"/>
      <c r="E1469" s="117"/>
      <c r="F1469" s="118"/>
      <c r="G1469" s="129"/>
      <c r="H1469" s="129"/>
      <c r="I1469" s="118"/>
      <c r="J1469" s="119">
        <f t="shared" si="25"/>
        <v>0</v>
      </c>
      <c r="K1469" s="121"/>
    </row>
    <row r="1470" spans="1:11" ht="15.75" hidden="1" x14ac:dyDescent="0.25">
      <c r="A1470" s="116"/>
      <c r="B1470" s="116"/>
      <c r="C1470" s="116"/>
      <c r="D1470" s="117"/>
      <c r="E1470" s="117"/>
      <c r="F1470" s="118"/>
      <c r="G1470" s="129"/>
      <c r="H1470" s="129"/>
      <c r="I1470" s="118"/>
      <c r="J1470" s="119">
        <f t="shared" si="25"/>
        <v>0</v>
      </c>
      <c r="K1470" s="121"/>
    </row>
    <row r="1471" spans="1:11" ht="15.75" hidden="1" x14ac:dyDescent="0.25">
      <c r="A1471" s="116"/>
      <c r="B1471" s="116"/>
      <c r="C1471" s="116"/>
      <c r="D1471" s="117"/>
      <c r="E1471" s="117"/>
      <c r="F1471" s="118"/>
      <c r="G1471" s="129"/>
      <c r="H1471" s="129"/>
      <c r="I1471" s="118"/>
      <c r="J1471" s="119">
        <f t="shared" si="25"/>
        <v>0</v>
      </c>
      <c r="K1471" s="121"/>
    </row>
    <row r="1472" spans="1:11" ht="15.75" hidden="1" x14ac:dyDescent="0.25">
      <c r="A1472" s="116"/>
      <c r="B1472" s="116"/>
      <c r="C1472" s="116"/>
      <c r="D1472" s="117"/>
      <c r="E1472" s="117"/>
      <c r="F1472" s="118"/>
      <c r="G1472" s="129"/>
      <c r="H1472" s="129"/>
      <c r="I1472" s="118"/>
      <c r="J1472" s="119">
        <f t="shared" si="25"/>
        <v>0</v>
      </c>
      <c r="K1472" s="121"/>
    </row>
    <row r="1473" spans="1:11" ht="15.75" hidden="1" x14ac:dyDescent="0.25">
      <c r="A1473" s="116"/>
      <c r="B1473" s="116"/>
      <c r="C1473" s="116"/>
      <c r="D1473" s="117"/>
      <c r="E1473" s="117"/>
      <c r="F1473" s="118"/>
      <c r="G1473" s="129"/>
      <c r="H1473" s="129"/>
      <c r="I1473" s="118"/>
      <c r="J1473" s="119">
        <f t="shared" si="25"/>
        <v>0</v>
      </c>
      <c r="K1473" s="121"/>
    </row>
    <row r="1474" spans="1:11" ht="15.75" hidden="1" x14ac:dyDescent="0.25">
      <c r="A1474" s="116"/>
      <c r="B1474" s="116"/>
      <c r="C1474" s="116"/>
      <c r="D1474" s="117"/>
      <c r="E1474" s="117"/>
      <c r="F1474" s="118"/>
      <c r="G1474" s="129"/>
      <c r="H1474" s="129"/>
      <c r="I1474" s="118"/>
      <c r="J1474" s="119">
        <f t="shared" si="25"/>
        <v>0</v>
      </c>
      <c r="K1474" s="121"/>
    </row>
    <row r="1475" spans="1:11" ht="15.75" hidden="1" x14ac:dyDescent="0.25">
      <c r="A1475" s="116"/>
      <c r="B1475" s="116"/>
      <c r="C1475" s="116"/>
      <c r="D1475" s="117"/>
      <c r="E1475" s="117"/>
      <c r="F1475" s="118"/>
      <c r="G1475" s="129"/>
      <c r="H1475" s="129"/>
      <c r="I1475" s="118"/>
      <c r="J1475" s="119">
        <f t="shared" si="25"/>
        <v>0</v>
      </c>
      <c r="K1475" s="121"/>
    </row>
    <row r="1476" spans="1:11" ht="15.75" hidden="1" x14ac:dyDescent="0.25">
      <c r="A1476" s="116"/>
      <c r="B1476" s="116"/>
      <c r="C1476" s="116"/>
      <c r="D1476" s="117"/>
      <c r="E1476" s="117"/>
      <c r="F1476" s="118"/>
      <c r="G1476" s="129"/>
      <c r="H1476" s="129"/>
      <c r="I1476" s="118"/>
      <c r="J1476" s="119">
        <f t="shared" si="25"/>
        <v>0</v>
      </c>
      <c r="K1476" s="121"/>
    </row>
    <row r="1477" spans="1:11" ht="15.75" hidden="1" x14ac:dyDescent="0.25">
      <c r="A1477" s="116"/>
      <c r="B1477" s="116"/>
      <c r="C1477" s="116"/>
      <c r="D1477" s="117"/>
      <c r="E1477" s="117"/>
      <c r="F1477" s="118"/>
      <c r="G1477" s="129"/>
      <c r="H1477" s="129"/>
      <c r="I1477" s="118"/>
      <c r="J1477" s="119">
        <f t="shared" si="25"/>
        <v>0</v>
      </c>
      <c r="K1477" s="121"/>
    </row>
    <row r="1478" spans="1:11" ht="15.75" hidden="1" x14ac:dyDescent="0.25">
      <c r="A1478" s="116"/>
      <c r="B1478" s="116"/>
      <c r="C1478" s="116"/>
      <c r="D1478" s="117"/>
      <c r="E1478" s="117"/>
      <c r="F1478" s="118"/>
      <c r="G1478" s="129"/>
      <c r="H1478" s="129"/>
      <c r="I1478" s="118"/>
      <c r="J1478" s="119">
        <f t="shared" si="25"/>
        <v>0</v>
      </c>
      <c r="K1478" s="121"/>
    </row>
    <row r="1479" spans="1:11" ht="15.75" hidden="1" x14ac:dyDescent="0.25">
      <c r="A1479" s="116"/>
      <c r="B1479" s="116"/>
      <c r="C1479" s="116"/>
      <c r="D1479" s="117"/>
      <c r="E1479" s="117"/>
      <c r="F1479" s="118"/>
      <c r="G1479" s="129"/>
      <c r="H1479" s="129"/>
      <c r="I1479" s="118"/>
      <c r="J1479" s="119">
        <f t="shared" si="25"/>
        <v>0</v>
      </c>
      <c r="K1479" s="121"/>
    </row>
    <row r="1480" spans="1:11" ht="15.75" hidden="1" x14ac:dyDescent="0.25">
      <c r="A1480" s="116"/>
      <c r="B1480" s="116"/>
      <c r="C1480" s="116"/>
      <c r="D1480" s="117"/>
      <c r="E1480" s="117"/>
      <c r="F1480" s="118"/>
      <c r="G1480" s="129"/>
      <c r="H1480" s="129"/>
      <c r="I1480" s="118"/>
      <c r="J1480" s="119">
        <f t="shared" si="25"/>
        <v>0</v>
      </c>
      <c r="K1480" s="121"/>
    </row>
    <row r="1481" spans="1:11" ht="15.75" hidden="1" x14ac:dyDescent="0.25">
      <c r="A1481" s="116"/>
      <c r="B1481" s="116"/>
      <c r="C1481" s="116"/>
      <c r="D1481" s="117"/>
      <c r="E1481" s="117"/>
      <c r="F1481" s="118"/>
      <c r="G1481" s="129"/>
      <c r="H1481" s="129"/>
      <c r="I1481" s="118"/>
      <c r="J1481" s="119">
        <f t="shared" si="25"/>
        <v>0</v>
      </c>
      <c r="K1481" s="121"/>
    </row>
    <row r="1482" spans="1:11" ht="15.75" hidden="1" x14ac:dyDescent="0.25">
      <c r="A1482" s="116"/>
      <c r="B1482" s="116"/>
      <c r="C1482" s="116"/>
      <c r="D1482" s="117"/>
      <c r="E1482" s="117"/>
      <c r="F1482" s="118"/>
      <c r="G1482" s="129"/>
      <c r="H1482" s="129"/>
      <c r="I1482" s="118"/>
      <c r="J1482" s="119">
        <f t="shared" si="25"/>
        <v>0</v>
      </c>
      <c r="K1482" s="121"/>
    </row>
    <row r="1483" spans="1:11" ht="15.75" hidden="1" x14ac:dyDescent="0.25">
      <c r="A1483" s="116"/>
      <c r="B1483" s="116"/>
      <c r="C1483" s="116"/>
      <c r="D1483" s="117"/>
      <c r="E1483" s="117"/>
      <c r="F1483" s="118"/>
      <c r="G1483" s="129"/>
      <c r="H1483" s="129"/>
      <c r="I1483" s="118"/>
      <c r="J1483" s="119">
        <f t="shared" si="25"/>
        <v>0</v>
      </c>
      <c r="K1483" s="121"/>
    </row>
    <row r="1484" spans="1:11" ht="15.75" hidden="1" x14ac:dyDescent="0.25">
      <c r="A1484" s="116"/>
      <c r="B1484" s="116"/>
      <c r="C1484" s="116"/>
      <c r="D1484" s="117"/>
      <c r="E1484" s="117"/>
      <c r="F1484" s="118"/>
      <c r="G1484" s="129"/>
      <c r="H1484" s="129"/>
      <c r="I1484" s="118"/>
      <c r="J1484" s="119">
        <f t="shared" si="25"/>
        <v>0</v>
      </c>
      <c r="K1484" s="121"/>
    </row>
    <row r="1485" spans="1:11" ht="15.75" hidden="1" x14ac:dyDescent="0.25">
      <c r="A1485" s="116"/>
      <c r="B1485" s="116"/>
      <c r="C1485" s="116"/>
      <c r="D1485" s="117"/>
      <c r="E1485" s="117"/>
      <c r="F1485" s="118"/>
      <c r="G1485" s="129"/>
      <c r="H1485" s="129"/>
      <c r="I1485" s="118"/>
      <c r="J1485" s="119">
        <f t="shared" si="25"/>
        <v>0</v>
      </c>
      <c r="K1485" s="121"/>
    </row>
    <row r="1486" spans="1:11" ht="15.75" hidden="1" x14ac:dyDescent="0.25">
      <c r="A1486" s="116"/>
      <c r="B1486" s="116"/>
      <c r="C1486" s="116"/>
      <c r="D1486" s="117"/>
      <c r="E1486" s="117"/>
      <c r="F1486" s="118"/>
      <c r="G1486" s="129"/>
      <c r="H1486" s="129"/>
      <c r="I1486" s="118"/>
      <c r="J1486" s="119">
        <f t="shared" si="25"/>
        <v>0</v>
      </c>
      <c r="K1486" s="121"/>
    </row>
    <row r="1487" spans="1:11" ht="15.75" hidden="1" x14ac:dyDescent="0.25">
      <c r="A1487" s="116"/>
      <c r="B1487" s="116"/>
      <c r="C1487" s="116"/>
      <c r="D1487" s="117"/>
      <c r="E1487" s="117"/>
      <c r="F1487" s="118"/>
      <c r="G1487" s="129"/>
      <c r="H1487" s="129"/>
      <c r="I1487" s="118"/>
      <c r="J1487" s="119">
        <f t="shared" si="25"/>
        <v>0</v>
      </c>
      <c r="K1487" s="121"/>
    </row>
    <row r="1488" spans="1:11" ht="15.75" hidden="1" x14ac:dyDescent="0.25">
      <c r="A1488" s="116"/>
      <c r="B1488" s="116"/>
      <c r="C1488" s="116"/>
      <c r="D1488" s="117"/>
      <c r="E1488" s="117"/>
      <c r="F1488" s="118"/>
      <c r="G1488" s="129"/>
      <c r="H1488" s="129"/>
      <c r="I1488" s="118"/>
      <c r="J1488" s="119">
        <f t="shared" si="25"/>
        <v>0</v>
      </c>
      <c r="K1488" s="121"/>
    </row>
    <row r="1489" spans="1:11" ht="15.75" hidden="1" x14ac:dyDescent="0.25">
      <c r="A1489" s="116"/>
      <c r="B1489" s="116"/>
      <c r="C1489" s="116"/>
      <c r="D1489" s="117"/>
      <c r="E1489" s="117"/>
      <c r="F1489" s="118"/>
      <c r="G1489" s="129"/>
      <c r="H1489" s="129"/>
      <c r="I1489" s="118"/>
      <c r="J1489" s="119">
        <f t="shared" si="25"/>
        <v>0</v>
      </c>
      <c r="K1489" s="121"/>
    </row>
    <row r="1490" spans="1:11" ht="15.75" hidden="1" x14ac:dyDescent="0.25">
      <c r="A1490" s="116"/>
      <c r="B1490" s="116"/>
      <c r="C1490" s="116"/>
      <c r="D1490" s="117"/>
      <c r="E1490" s="117"/>
      <c r="F1490" s="118"/>
      <c r="G1490" s="129"/>
      <c r="H1490" s="129"/>
      <c r="I1490" s="118"/>
      <c r="J1490" s="119">
        <f t="shared" si="25"/>
        <v>0</v>
      </c>
      <c r="K1490" s="121"/>
    </row>
    <row r="1491" spans="1:11" ht="15.75" hidden="1" x14ac:dyDescent="0.25">
      <c r="A1491" s="116"/>
      <c r="B1491" s="116"/>
      <c r="C1491" s="116"/>
      <c r="D1491" s="117"/>
      <c r="E1491" s="117"/>
      <c r="F1491" s="118"/>
      <c r="G1491" s="129"/>
      <c r="H1491" s="129"/>
      <c r="I1491" s="118"/>
      <c r="J1491" s="119">
        <f t="shared" si="25"/>
        <v>0</v>
      </c>
      <c r="K1491" s="121"/>
    </row>
    <row r="1492" spans="1:11" ht="15.75" hidden="1" x14ac:dyDescent="0.25">
      <c r="A1492" s="116"/>
      <c r="B1492" s="116"/>
      <c r="C1492" s="116"/>
      <c r="D1492" s="117"/>
      <c r="E1492" s="117"/>
      <c r="F1492" s="118"/>
      <c r="G1492" s="129"/>
      <c r="H1492" s="129"/>
      <c r="I1492" s="118"/>
      <c r="J1492" s="119">
        <f t="shared" si="25"/>
        <v>0</v>
      </c>
      <c r="K1492" s="121"/>
    </row>
    <row r="1493" spans="1:11" ht="15.75" hidden="1" x14ac:dyDescent="0.25">
      <c r="A1493" s="116"/>
      <c r="B1493" s="116"/>
      <c r="C1493" s="116"/>
      <c r="D1493" s="117"/>
      <c r="E1493" s="117"/>
      <c r="F1493" s="118"/>
      <c r="G1493" s="129"/>
      <c r="H1493" s="129"/>
      <c r="I1493" s="118"/>
      <c r="J1493" s="119">
        <f t="shared" si="25"/>
        <v>0</v>
      </c>
      <c r="K1493" s="121"/>
    </row>
    <row r="1494" spans="1:11" ht="15.75" hidden="1" x14ac:dyDescent="0.25">
      <c r="A1494" s="116"/>
      <c r="B1494" s="116"/>
      <c r="C1494" s="116"/>
      <c r="D1494" s="117"/>
      <c r="E1494" s="117"/>
      <c r="F1494" s="118"/>
      <c r="G1494" s="129"/>
      <c r="H1494" s="129"/>
      <c r="I1494" s="118"/>
      <c r="J1494" s="119">
        <f t="shared" si="25"/>
        <v>0</v>
      </c>
      <c r="K1494" s="121"/>
    </row>
    <row r="1495" spans="1:11" ht="15.75" hidden="1" x14ac:dyDescent="0.25">
      <c r="A1495" s="116"/>
      <c r="B1495" s="116"/>
      <c r="C1495" s="116"/>
      <c r="D1495" s="117"/>
      <c r="E1495" s="117"/>
      <c r="F1495" s="118"/>
      <c r="G1495" s="129"/>
      <c r="H1495" s="129"/>
      <c r="I1495" s="118"/>
      <c r="J1495" s="119">
        <f t="shared" si="25"/>
        <v>0</v>
      </c>
      <c r="K1495" s="121"/>
    </row>
    <row r="1496" spans="1:11" ht="15.75" hidden="1" x14ac:dyDescent="0.25">
      <c r="A1496" s="116"/>
      <c r="B1496" s="116"/>
      <c r="C1496" s="116"/>
      <c r="D1496" s="117"/>
      <c r="E1496" s="117"/>
      <c r="F1496" s="118"/>
      <c r="G1496" s="129"/>
      <c r="H1496" s="129"/>
      <c r="I1496" s="118"/>
      <c r="J1496" s="119">
        <f t="shared" si="25"/>
        <v>0</v>
      </c>
      <c r="K1496" s="121"/>
    </row>
    <row r="1497" spans="1:11" ht="15.75" hidden="1" x14ac:dyDescent="0.25">
      <c r="A1497" s="116"/>
      <c r="B1497" s="116"/>
      <c r="C1497" s="116"/>
      <c r="D1497" s="117"/>
      <c r="E1497" s="117"/>
      <c r="F1497" s="118"/>
      <c r="G1497" s="129"/>
      <c r="H1497" s="129"/>
      <c r="I1497" s="118"/>
      <c r="J1497" s="119">
        <f t="shared" si="25"/>
        <v>0</v>
      </c>
      <c r="K1497" s="121"/>
    </row>
    <row r="1498" spans="1:11" ht="15.75" hidden="1" x14ac:dyDescent="0.25">
      <c r="A1498" s="116"/>
      <c r="B1498" s="116"/>
      <c r="C1498" s="116"/>
      <c r="D1498" s="117"/>
      <c r="E1498" s="117"/>
      <c r="F1498" s="118"/>
      <c r="G1498" s="129"/>
      <c r="H1498" s="129"/>
      <c r="I1498" s="118"/>
      <c r="J1498" s="119">
        <f t="shared" si="25"/>
        <v>0</v>
      </c>
      <c r="K1498" s="121"/>
    </row>
    <row r="1499" spans="1:11" ht="15.75" hidden="1" x14ac:dyDescent="0.25">
      <c r="A1499" s="116"/>
      <c r="B1499" s="116"/>
      <c r="C1499" s="116"/>
      <c r="D1499" s="117"/>
      <c r="E1499" s="117"/>
      <c r="F1499" s="118"/>
      <c r="G1499" s="129"/>
      <c r="H1499" s="129"/>
      <c r="I1499" s="118"/>
      <c r="J1499" s="119">
        <f t="shared" si="25"/>
        <v>0</v>
      </c>
      <c r="K1499" s="121"/>
    </row>
    <row r="1500" spans="1:11" ht="15.75" hidden="1" x14ac:dyDescent="0.25">
      <c r="A1500" s="116"/>
      <c r="B1500" s="116"/>
      <c r="C1500" s="116"/>
      <c r="D1500" s="117"/>
      <c r="E1500" s="117"/>
      <c r="F1500" s="118"/>
      <c r="G1500" s="129"/>
      <c r="H1500" s="129"/>
      <c r="I1500" s="118"/>
      <c r="J1500" s="119">
        <f t="shared" si="25"/>
        <v>0</v>
      </c>
      <c r="K1500" s="121"/>
    </row>
    <row r="1501" spans="1:11" ht="15.75" hidden="1" x14ac:dyDescent="0.25">
      <c r="A1501" s="116"/>
      <c r="B1501" s="116"/>
      <c r="C1501" s="116"/>
      <c r="D1501" s="117"/>
      <c r="E1501" s="117"/>
      <c r="F1501" s="118"/>
      <c r="G1501" s="129"/>
      <c r="H1501" s="129"/>
      <c r="I1501" s="118"/>
      <c r="J1501" s="119">
        <f t="shared" si="25"/>
        <v>0</v>
      </c>
      <c r="K1501" s="121"/>
    </row>
    <row r="1502" spans="1:11" ht="15.75" hidden="1" x14ac:dyDescent="0.25">
      <c r="A1502" s="116"/>
      <c r="B1502" s="116"/>
      <c r="C1502" s="116"/>
      <c r="D1502" s="117"/>
      <c r="E1502" s="117"/>
      <c r="F1502" s="118"/>
      <c r="G1502" s="129"/>
      <c r="H1502" s="129"/>
      <c r="I1502" s="118"/>
      <c r="J1502" s="119">
        <f t="shared" si="25"/>
        <v>0</v>
      </c>
      <c r="K1502" s="121"/>
    </row>
    <row r="1503" spans="1:11" ht="15.75" hidden="1" x14ac:dyDescent="0.25">
      <c r="A1503" s="116"/>
      <c r="B1503" s="116"/>
      <c r="C1503" s="116"/>
      <c r="D1503" s="117"/>
      <c r="E1503" s="117"/>
      <c r="F1503" s="118"/>
      <c r="G1503" s="129"/>
      <c r="H1503" s="129"/>
      <c r="I1503" s="118"/>
      <c r="J1503" s="119">
        <f t="shared" si="25"/>
        <v>0</v>
      </c>
      <c r="K1503" s="121"/>
    </row>
    <row r="1504" spans="1:11" ht="15.75" hidden="1" x14ac:dyDescent="0.25">
      <c r="A1504" s="116"/>
      <c r="B1504" s="116"/>
      <c r="C1504" s="116"/>
      <c r="D1504" s="117"/>
      <c r="E1504" s="117"/>
      <c r="F1504" s="118"/>
      <c r="G1504" s="129"/>
      <c r="H1504" s="129"/>
      <c r="I1504" s="118"/>
      <c r="J1504" s="119">
        <f t="shared" si="25"/>
        <v>0</v>
      </c>
      <c r="K1504" s="121"/>
    </row>
    <row r="1505" spans="1:11" ht="15.75" hidden="1" x14ac:dyDescent="0.25">
      <c r="A1505" s="116"/>
      <c r="B1505" s="116"/>
      <c r="C1505" s="116"/>
      <c r="D1505" s="117"/>
      <c r="E1505" s="117"/>
      <c r="F1505" s="118"/>
      <c r="G1505" s="129"/>
      <c r="H1505" s="129"/>
      <c r="I1505" s="118"/>
      <c r="J1505" s="119">
        <f t="shared" si="25"/>
        <v>0</v>
      </c>
      <c r="K1505" s="121"/>
    </row>
    <row r="1506" spans="1:11" ht="15.75" hidden="1" x14ac:dyDescent="0.25">
      <c r="A1506" s="116"/>
      <c r="B1506" s="116"/>
      <c r="C1506" s="116"/>
      <c r="D1506" s="117"/>
      <c r="E1506" s="117"/>
      <c r="F1506" s="118"/>
      <c r="G1506" s="129"/>
      <c r="H1506" s="129"/>
      <c r="I1506" s="118"/>
      <c r="J1506" s="119">
        <f t="shared" si="25"/>
        <v>0</v>
      </c>
      <c r="K1506" s="121"/>
    </row>
    <row r="1507" spans="1:11" ht="15.75" hidden="1" x14ac:dyDescent="0.25">
      <c r="A1507" s="116"/>
      <c r="B1507" s="116"/>
      <c r="C1507" s="116"/>
      <c r="D1507" s="117"/>
      <c r="E1507" s="117"/>
      <c r="F1507" s="118"/>
      <c r="G1507" s="129"/>
      <c r="H1507" s="129"/>
      <c r="I1507" s="118"/>
      <c r="J1507" s="119">
        <f t="shared" si="25"/>
        <v>0</v>
      </c>
      <c r="K1507" s="121"/>
    </row>
    <row r="1508" spans="1:11" ht="15.75" hidden="1" x14ac:dyDescent="0.25">
      <c r="A1508" s="116"/>
      <c r="B1508" s="116"/>
      <c r="C1508" s="116"/>
      <c r="D1508" s="117"/>
      <c r="E1508" s="117"/>
      <c r="F1508" s="118"/>
      <c r="G1508" s="129"/>
      <c r="H1508" s="129"/>
      <c r="I1508" s="118"/>
      <c r="J1508" s="119">
        <f t="shared" si="25"/>
        <v>0</v>
      </c>
      <c r="K1508" s="121"/>
    </row>
    <row r="1509" spans="1:11" ht="15.75" hidden="1" x14ac:dyDescent="0.25">
      <c r="A1509" s="116"/>
      <c r="B1509" s="116"/>
      <c r="C1509" s="116"/>
      <c r="D1509" s="117"/>
      <c r="E1509" s="117"/>
      <c r="F1509" s="118"/>
      <c r="G1509" s="129"/>
      <c r="H1509" s="129"/>
      <c r="I1509" s="118"/>
      <c r="J1509" s="119">
        <f t="shared" si="25"/>
        <v>0</v>
      </c>
      <c r="K1509" s="121"/>
    </row>
    <row r="1510" spans="1:11" ht="15.75" hidden="1" x14ac:dyDescent="0.25">
      <c r="A1510" s="116"/>
      <c r="B1510" s="116"/>
      <c r="C1510" s="116"/>
      <c r="D1510" s="117"/>
      <c r="E1510" s="117"/>
      <c r="F1510" s="118"/>
      <c r="G1510" s="129"/>
      <c r="H1510" s="129"/>
      <c r="I1510" s="118"/>
      <c r="J1510" s="119">
        <f t="shared" si="25"/>
        <v>0</v>
      </c>
      <c r="K1510" s="121"/>
    </row>
    <row r="1511" spans="1:11" ht="15.75" hidden="1" x14ac:dyDescent="0.25">
      <c r="A1511" s="116"/>
      <c r="B1511" s="116"/>
      <c r="C1511" s="116"/>
      <c r="D1511" s="117"/>
      <c r="E1511" s="117"/>
      <c r="F1511" s="118"/>
      <c r="G1511" s="129"/>
      <c r="H1511" s="129"/>
      <c r="I1511" s="118"/>
      <c r="J1511" s="119">
        <f t="shared" si="25"/>
        <v>0</v>
      </c>
      <c r="K1511" s="121"/>
    </row>
    <row r="1512" spans="1:11" ht="15.75" hidden="1" x14ac:dyDescent="0.25">
      <c r="A1512" s="116"/>
      <c r="B1512" s="116"/>
      <c r="C1512" s="116"/>
      <c r="D1512" s="117"/>
      <c r="E1512" s="117"/>
      <c r="F1512" s="118"/>
      <c r="G1512" s="129"/>
      <c r="H1512" s="129"/>
      <c r="I1512" s="118"/>
      <c r="J1512" s="119">
        <f t="shared" si="25"/>
        <v>0</v>
      </c>
      <c r="K1512" s="121"/>
    </row>
    <row r="1513" spans="1:11" ht="15.75" hidden="1" x14ac:dyDescent="0.25">
      <c r="A1513" s="116"/>
      <c r="B1513" s="116"/>
      <c r="C1513" s="116"/>
      <c r="D1513" s="117"/>
      <c r="E1513" s="117"/>
      <c r="F1513" s="118"/>
      <c r="G1513" s="129"/>
      <c r="H1513" s="129"/>
      <c r="I1513" s="118"/>
      <c r="J1513" s="119">
        <f t="shared" si="25"/>
        <v>0</v>
      </c>
      <c r="K1513" s="121"/>
    </row>
    <row r="1514" spans="1:11" ht="15.75" hidden="1" x14ac:dyDescent="0.25">
      <c r="A1514" s="116"/>
      <c r="B1514" s="116"/>
      <c r="C1514" s="116"/>
      <c r="D1514" s="117"/>
      <c r="E1514" s="117"/>
      <c r="F1514" s="118"/>
      <c r="G1514" s="129"/>
      <c r="H1514" s="129"/>
      <c r="I1514" s="118"/>
      <c r="J1514" s="119">
        <f t="shared" si="25"/>
        <v>0</v>
      </c>
      <c r="K1514" s="121"/>
    </row>
    <row r="1515" spans="1:11" ht="15.75" hidden="1" x14ac:dyDescent="0.25">
      <c r="A1515" s="116"/>
      <c r="B1515" s="116"/>
      <c r="C1515" s="116"/>
      <c r="D1515" s="117"/>
      <c r="E1515" s="117"/>
      <c r="F1515" s="118"/>
      <c r="G1515" s="129"/>
      <c r="H1515" s="129"/>
      <c r="I1515" s="118"/>
      <c r="J1515" s="119">
        <f t="shared" si="25"/>
        <v>0</v>
      </c>
      <c r="K1515" s="121"/>
    </row>
    <row r="1516" spans="1:11" ht="15.75" hidden="1" x14ac:dyDescent="0.25">
      <c r="A1516" s="116"/>
      <c r="B1516" s="116"/>
      <c r="C1516" s="116"/>
      <c r="D1516" s="117"/>
      <c r="E1516" s="117"/>
      <c r="F1516" s="118"/>
      <c r="G1516" s="129"/>
      <c r="H1516" s="129"/>
      <c r="I1516" s="118"/>
      <c r="J1516" s="119">
        <f t="shared" si="25"/>
        <v>0</v>
      </c>
      <c r="K1516" s="121"/>
    </row>
    <row r="1517" spans="1:11" ht="15.75" hidden="1" x14ac:dyDescent="0.25">
      <c r="A1517" s="116"/>
      <c r="B1517" s="116"/>
      <c r="C1517" s="116"/>
      <c r="D1517" s="117"/>
      <c r="E1517" s="117"/>
      <c r="F1517" s="118"/>
      <c r="G1517" s="129"/>
      <c r="H1517" s="129"/>
      <c r="I1517" s="118"/>
      <c r="J1517" s="119">
        <f t="shared" si="25"/>
        <v>0</v>
      </c>
      <c r="K1517" s="121"/>
    </row>
    <row r="1518" spans="1:11" ht="15.75" hidden="1" x14ac:dyDescent="0.25">
      <c r="A1518" s="116"/>
      <c r="B1518" s="116"/>
      <c r="C1518" s="116"/>
      <c r="D1518" s="117"/>
      <c r="E1518" s="117"/>
      <c r="F1518" s="118"/>
      <c r="G1518" s="129"/>
      <c r="H1518" s="129"/>
      <c r="I1518" s="118"/>
      <c r="J1518" s="119">
        <f t="shared" si="25"/>
        <v>0</v>
      </c>
      <c r="K1518" s="121"/>
    </row>
    <row r="1519" spans="1:11" ht="15.75" hidden="1" x14ac:dyDescent="0.25">
      <c r="A1519" s="116"/>
      <c r="B1519" s="116"/>
      <c r="C1519" s="116"/>
      <c r="D1519" s="117"/>
      <c r="E1519" s="117"/>
      <c r="F1519" s="118"/>
      <c r="G1519" s="129"/>
      <c r="H1519" s="129"/>
      <c r="I1519" s="118"/>
      <c r="J1519" s="119">
        <f t="shared" si="25"/>
        <v>0</v>
      </c>
      <c r="K1519" s="121"/>
    </row>
    <row r="1520" spans="1:11" ht="15.75" hidden="1" x14ac:dyDescent="0.25">
      <c r="A1520" s="116"/>
      <c r="B1520" s="116"/>
      <c r="C1520" s="116"/>
      <c r="D1520" s="117"/>
      <c r="E1520" s="117"/>
      <c r="F1520" s="118"/>
      <c r="G1520" s="129"/>
      <c r="H1520" s="129"/>
      <c r="I1520" s="118"/>
      <c r="J1520" s="119">
        <f t="shared" si="25"/>
        <v>0</v>
      </c>
      <c r="K1520" s="121"/>
    </row>
    <row r="1521" spans="1:11" ht="15.75" hidden="1" x14ac:dyDescent="0.25">
      <c r="A1521" s="116"/>
      <c r="B1521" s="116"/>
      <c r="C1521" s="116"/>
      <c r="D1521" s="117"/>
      <c r="E1521" s="117"/>
      <c r="F1521" s="118"/>
      <c r="G1521" s="129"/>
      <c r="H1521" s="129"/>
      <c r="I1521" s="118"/>
      <c r="J1521" s="119">
        <f t="shared" si="25"/>
        <v>0</v>
      </c>
      <c r="K1521" s="121"/>
    </row>
    <row r="1522" spans="1:11" ht="15.75" hidden="1" x14ac:dyDescent="0.25">
      <c r="A1522" s="116"/>
      <c r="B1522" s="116"/>
      <c r="C1522" s="116"/>
      <c r="D1522" s="117"/>
      <c r="E1522" s="117"/>
      <c r="F1522" s="118"/>
      <c r="G1522" s="129"/>
      <c r="H1522" s="129"/>
      <c r="I1522" s="118"/>
      <c r="J1522" s="119">
        <f t="shared" si="25"/>
        <v>0</v>
      </c>
      <c r="K1522" s="121"/>
    </row>
    <row r="1523" spans="1:11" ht="15.75" hidden="1" x14ac:dyDescent="0.25">
      <c r="A1523" s="116"/>
      <c r="B1523" s="116"/>
      <c r="C1523" s="116"/>
      <c r="D1523" s="117"/>
      <c r="E1523" s="117"/>
      <c r="F1523" s="118"/>
      <c r="G1523" s="129"/>
      <c r="H1523" s="129"/>
      <c r="I1523" s="118"/>
      <c r="J1523" s="119">
        <f t="shared" si="25"/>
        <v>0</v>
      </c>
      <c r="K1523" s="121"/>
    </row>
    <row r="1524" spans="1:11" ht="15.75" hidden="1" x14ac:dyDescent="0.25">
      <c r="A1524" s="116"/>
      <c r="B1524" s="116"/>
      <c r="C1524" s="116"/>
      <c r="D1524" s="117"/>
      <c r="E1524" s="117"/>
      <c r="F1524" s="118"/>
      <c r="G1524" s="129"/>
      <c r="H1524" s="129"/>
      <c r="I1524" s="118"/>
      <c r="J1524" s="119">
        <f t="shared" si="25"/>
        <v>0</v>
      </c>
      <c r="K1524" s="121"/>
    </row>
    <row r="1525" spans="1:11" ht="15.75" hidden="1" x14ac:dyDescent="0.25">
      <c r="A1525" s="116"/>
      <c r="B1525" s="116"/>
      <c r="C1525" s="116"/>
      <c r="D1525" s="117"/>
      <c r="E1525" s="117"/>
      <c r="F1525" s="118"/>
      <c r="G1525" s="129"/>
      <c r="H1525" s="129"/>
      <c r="I1525" s="118"/>
      <c r="J1525" s="119">
        <f t="shared" si="25"/>
        <v>0</v>
      </c>
      <c r="K1525" s="121"/>
    </row>
    <row r="1526" spans="1:11" ht="15.75" hidden="1" x14ac:dyDescent="0.25">
      <c r="A1526" s="116"/>
      <c r="B1526" s="116"/>
      <c r="C1526" s="116"/>
      <c r="D1526" s="117"/>
      <c r="E1526" s="117"/>
      <c r="F1526" s="118"/>
      <c r="G1526" s="129"/>
      <c r="H1526" s="129"/>
      <c r="I1526" s="118"/>
      <c r="J1526" s="119">
        <f t="shared" si="25"/>
        <v>0</v>
      </c>
      <c r="K1526" s="121"/>
    </row>
    <row r="1527" spans="1:11" ht="15.75" hidden="1" x14ac:dyDescent="0.25">
      <c r="A1527" s="116"/>
      <c r="B1527" s="116"/>
      <c r="C1527" s="116"/>
      <c r="D1527" s="117"/>
      <c r="E1527" s="117"/>
      <c r="F1527" s="118"/>
      <c r="G1527" s="129"/>
      <c r="H1527" s="129"/>
      <c r="I1527" s="118"/>
      <c r="J1527" s="119">
        <f t="shared" si="25"/>
        <v>0</v>
      </c>
      <c r="K1527" s="121"/>
    </row>
    <row r="1528" spans="1:11" ht="15.75" hidden="1" x14ac:dyDescent="0.25">
      <c r="A1528" s="116"/>
      <c r="B1528" s="116"/>
      <c r="C1528" s="116"/>
      <c r="D1528" s="117"/>
      <c r="E1528" s="117"/>
      <c r="F1528" s="118"/>
      <c r="G1528" s="129"/>
      <c r="H1528" s="129"/>
      <c r="I1528" s="118"/>
      <c r="J1528" s="119">
        <f t="shared" ref="J1528:J1591" si="26">(H1528-G1528)*24</f>
        <v>0</v>
      </c>
      <c r="K1528" s="121"/>
    </row>
    <row r="1529" spans="1:11" ht="15.75" hidden="1" x14ac:dyDescent="0.25">
      <c r="A1529" s="116"/>
      <c r="B1529" s="116"/>
      <c r="C1529" s="116"/>
      <c r="D1529" s="117"/>
      <c r="E1529" s="117"/>
      <c r="F1529" s="118"/>
      <c r="G1529" s="129"/>
      <c r="H1529" s="129"/>
      <c r="I1529" s="118"/>
      <c r="J1529" s="119">
        <f t="shared" si="26"/>
        <v>0</v>
      </c>
      <c r="K1529" s="121"/>
    </row>
    <row r="1530" spans="1:11" ht="15.75" hidden="1" x14ac:dyDescent="0.25">
      <c r="A1530" s="116"/>
      <c r="B1530" s="116"/>
      <c r="C1530" s="116"/>
      <c r="D1530" s="117"/>
      <c r="E1530" s="117"/>
      <c r="F1530" s="118"/>
      <c r="G1530" s="129"/>
      <c r="H1530" s="129"/>
      <c r="I1530" s="118"/>
      <c r="J1530" s="119">
        <f t="shared" si="26"/>
        <v>0</v>
      </c>
      <c r="K1530" s="121"/>
    </row>
    <row r="1531" spans="1:11" ht="15.75" hidden="1" x14ac:dyDescent="0.25">
      <c r="A1531" s="116"/>
      <c r="B1531" s="116"/>
      <c r="C1531" s="116"/>
      <c r="D1531" s="117"/>
      <c r="E1531" s="117"/>
      <c r="F1531" s="118"/>
      <c r="G1531" s="129"/>
      <c r="H1531" s="129"/>
      <c r="I1531" s="118"/>
      <c r="J1531" s="119">
        <f t="shared" si="26"/>
        <v>0</v>
      </c>
      <c r="K1531" s="121"/>
    </row>
    <row r="1532" spans="1:11" ht="15.75" hidden="1" x14ac:dyDescent="0.25">
      <c r="A1532" s="116"/>
      <c r="B1532" s="116"/>
      <c r="C1532" s="116"/>
      <c r="D1532" s="117"/>
      <c r="E1532" s="117"/>
      <c r="F1532" s="118"/>
      <c r="G1532" s="129"/>
      <c r="H1532" s="129"/>
      <c r="I1532" s="118"/>
      <c r="J1532" s="119">
        <f t="shared" si="26"/>
        <v>0</v>
      </c>
      <c r="K1532" s="121"/>
    </row>
    <row r="1533" spans="1:11" ht="15.75" hidden="1" x14ac:dyDescent="0.25">
      <c r="A1533" s="116"/>
      <c r="B1533" s="116"/>
      <c r="C1533" s="116"/>
      <c r="D1533" s="117"/>
      <c r="E1533" s="117"/>
      <c r="F1533" s="118"/>
      <c r="G1533" s="129"/>
      <c r="H1533" s="129"/>
      <c r="I1533" s="118"/>
      <c r="J1533" s="119">
        <f t="shared" si="26"/>
        <v>0</v>
      </c>
      <c r="K1533" s="121"/>
    </row>
    <row r="1534" spans="1:11" ht="15.75" hidden="1" x14ac:dyDescent="0.25">
      <c r="A1534" s="116"/>
      <c r="B1534" s="116"/>
      <c r="C1534" s="116"/>
      <c r="D1534" s="117"/>
      <c r="E1534" s="117"/>
      <c r="F1534" s="118"/>
      <c r="G1534" s="129"/>
      <c r="H1534" s="129"/>
      <c r="I1534" s="118"/>
      <c r="J1534" s="119">
        <f t="shared" si="26"/>
        <v>0</v>
      </c>
      <c r="K1534" s="121"/>
    </row>
    <row r="1535" spans="1:11" ht="15.75" hidden="1" x14ac:dyDescent="0.25">
      <c r="A1535" s="116"/>
      <c r="B1535" s="116"/>
      <c r="C1535" s="116"/>
      <c r="D1535" s="117"/>
      <c r="E1535" s="117"/>
      <c r="F1535" s="118"/>
      <c r="G1535" s="129"/>
      <c r="H1535" s="129"/>
      <c r="I1535" s="118"/>
      <c r="J1535" s="119">
        <f t="shared" si="26"/>
        <v>0</v>
      </c>
      <c r="K1535" s="121"/>
    </row>
    <row r="1536" spans="1:11" ht="15.75" hidden="1" x14ac:dyDescent="0.25">
      <c r="A1536" s="116"/>
      <c r="B1536" s="116"/>
      <c r="C1536" s="116"/>
      <c r="D1536" s="117"/>
      <c r="E1536" s="117"/>
      <c r="F1536" s="118"/>
      <c r="G1536" s="129"/>
      <c r="H1536" s="129"/>
      <c r="I1536" s="118"/>
      <c r="J1536" s="119">
        <f t="shared" si="26"/>
        <v>0</v>
      </c>
      <c r="K1536" s="121"/>
    </row>
    <row r="1537" spans="1:11" ht="15.75" hidden="1" x14ac:dyDescent="0.25">
      <c r="A1537" s="116"/>
      <c r="B1537" s="116"/>
      <c r="C1537" s="116"/>
      <c r="D1537" s="117"/>
      <c r="E1537" s="117"/>
      <c r="F1537" s="118"/>
      <c r="G1537" s="129"/>
      <c r="H1537" s="129"/>
      <c r="I1537" s="118"/>
      <c r="J1537" s="119">
        <f t="shared" si="26"/>
        <v>0</v>
      </c>
      <c r="K1537" s="121"/>
    </row>
    <row r="1538" spans="1:11" ht="15.75" hidden="1" x14ac:dyDescent="0.25">
      <c r="A1538" s="116"/>
      <c r="B1538" s="116"/>
      <c r="C1538" s="116"/>
      <c r="D1538" s="117"/>
      <c r="E1538" s="117"/>
      <c r="F1538" s="118"/>
      <c r="G1538" s="129"/>
      <c r="H1538" s="129"/>
      <c r="I1538" s="118"/>
      <c r="J1538" s="119">
        <f t="shared" si="26"/>
        <v>0</v>
      </c>
      <c r="K1538" s="121"/>
    </row>
    <row r="1539" spans="1:11" ht="15.75" hidden="1" x14ac:dyDescent="0.25">
      <c r="A1539" s="116"/>
      <c r="B1539" s="116"/>
      <c r="C1539" s="116"/>
      <c r="D1539" s="117"/>
      <c r="E1539" s="117"/>
      <c r="F1539" s="118"/>
      <c r="G1539" s="129"/>
      <c r="H1539" s="129"/>
      <c r="I1539" s="118"/>
      <c r="J1539" s="119">
        <f t="shared" si="26"/>
        <v>0</v>
      </c>
      <c r="K1539" s="121"/>
    </row>
    <row r="1540" spans="1:11" ht="15.75" hidden="1" x14ac:dyDescent="0.25">
      <c r="A1540" s="116"/>
      <c r="B1540" s="116"/>
      <c r="C1540" s="116"/>
      <c r="D1540" s="117"/>
      <c r="E1540" s="117"/>
      <c r="F1540" s="118"/>
      <c r="G1540" s="129"/>
      <c r="H1540" s="129"/>
      <c r="I1540" s="118"/>
      <c r="J1540" s="119">
        <f t="shared" si="26"/>
        <v>0</v>
      </c>
      <c r="K1540" s="121"/>
    </row>
    <row r="1541" spans="1:11" ht="15.75" hidden="1" x14ac:dyDescent="0.25">
      <c r="A1541" s="116"/>
      <c r="B1541" s="116"/>
      <c r="C1541" s="116"/>
      <c r="D1541" s="117"/>
      <c r="E1541" s="117"/>
      <c r="F1541" s="118"/>
      <c r="G1541" s="129"/>
      <c r="H1541" s="129"/>
      <c r="I1541" s="118"/>
      <c r="J1541" s="119">
        <f t="shared" si="26"/>
        <v>0</v>
      </c>
      <c r="K1541" s="121"/>
    </row>
    <row r="1542" spans="1:11" ht="15.75" hidden="1" x14ac:dyDescent="0.25">
      <c r="A1542" s="116"/>
      <c r="B1542" s="116"/>
      <c r="C1542" s="116"/>
      <c r="D1542" s="117"/>
      <c r="E1542" s="117"/>
      <c r="F1542" s="118"/>
      <c r="G1542" s="129"/>
      <c r="H1542" s="129"/>
      <c r="I1542" s="118"/>
      <c r="J1542" s="119">
        <f t="shared" si="26"/>
        <v>0</v>
      </c>
      <c r="K1542" s="121"/>
    </row>
    <row r="1543" spans="1:11" ht="15.75" hidden="1" x14ac:dyDescent="0.25">
      <c r="A1543" s="116"/>
      <c r="B1543" s="116"/>
      <c r="C1543" s="116"/>
      <c r="D1543" s="117"/>
      <c r="E1543" s="117"/>
      <c r="F1543" s="118"/>
      <c r="G1543" s="129"/>
      <c r="H1543" s="129"/>
      <c r="I1543" s="118"/>
      <c r="J1543" s="119">
        <f t="shared" si="26"/>
        <v>0</v>
      </c>
      <c r="K1543" s="121"/>
    </row>
    <row r="1544" spans="1:11" ht="15.75" hidden="1" x14ac:dyDescent="0.25">
      <c r="A1544" s="116"/>
      <c r="B1544" s="116"/>
      <c r="C1544" s="116"/>
      <c r="D1544" s="117"/>
      <c r="E1544" s="117"/>
      <c r="F1544" s="118"/>
      <c r="G1544" s="129"/>
      <c r="H1544" s="129"/>
      <c r="I1544" s="118"/>
      <c r="J1544" s="119">
        <f t="shared" si="26"/>
        <v>0</v>
      </c>
      <c r="K1544" s="121"/>
    </row>
    <row r="1545" spans="1:11" ht="15.75" hidden="1" x14ac:dyDescent="0.25">
      <c r="A1545" s="116"/>
      <c r="B1545" s="116"/>
      <c r="C1545" s="116"/>
      <c r="D1545" s="117"/>
      <c r="E1545" s="117"/>
      <c r="F1545" s="118"/>
      <c r="G1545" s="129"/>
      <c r="H1545" s="129"/>
      <c r="I1545" s="118"/>
      <c r="J1545" s="119">
        <f t="shared" si="26"/>
        <v>0</v>
      </c>
      <c r="K1545" s="121"/>
    </row>
    <row r="1546" spans="1:11" ht="15.75" hidden="1" x14ac:dyDescent="0.25">
      <c r="A1546" s="116"/>
      <c r="B1546" s="116"/>
      <c r="C1546" s="116"/>
      <c r="D1546" s="117"/>
      <c r="E1546" s="117"/>
      <c r="F1546" s="118"/>
      <c r="G1546" s="129"/>
      <c r="H1546" s="129"/>
      <c r="I1546" s="118"/>
      <c r="J1546" s="119">
        <f t="shared" si="26"/>
        <v>0</v>
      </c>
      <c r="K1546" s="121"/>
    </row>
    <row r="1547" spans="1:11" ht="15.75" hidden="1" x14ac:dyDescent="0.25">
      <c r="A1547" s="116"/>
      <c r="B1547" s="116"/>
      <c r="C1547" s="116"/>
      <c r="D1547" s="117"/>
      <c r="E1547" s="117"/>
      <c r="F1547" s="118"/>
      <c r="G1547" s="129"/>
      <c r="H1547" s="129"/>
      <c r="I1547" s="118"/>
      <c r="J1547" s="119">
        <f t="shared" si="26"/>
        <v>0</v>
      </c>
      <c r="K1547" s="121"/>
    </row>
    <row r="1548" spans="1:11" ht="15.75" hidden="1" x14ac:dyDescent="0.25">
      <c r="A1548" s="116"/>
      <c r="B1548" s="116"/>
      <c r="C1548" s="116"/>
      <c r="D1548" s="117"/>
      <c r="E1548" s="117"/>
      <c r="F1548" s="118"/>
      <c r="G1548" s="129"/>
      <c r="H1548" s="129"/>
      <c r="I1548" s="118"/>
      <c r="J1548" s="119">
        <f t="shared" si="26"/>
        <v>0</v>
      </c>
      <c r="K1548" s="121"/>
    </row>
    <row r="1549" spans="1:11" ht="15.75" hidden="1" x14ac:dyDescent="0.25">
      <c r="A1549" s="116"/>
      <c r="B1549" s="116"/>
      <c r="C1549" s="116"/>
      <c r="D1549" s="117"/>
      <c r="E1549" s="117"/>
      <c r="F1549" s="118"/>
      <c r="G1549" s="129"/>
      <c r="H1549" s="129"/>
      <c r="I1549" s="118"/>
      <c r="J1549" s="119">
        <f t="shared" si="26"/>
        <v>0</v>
      </c>
      <c r="K1549" s="121"/>
    </row>
    <row r="1550" spans="1:11" ht="15.75" hidden="1" x14ac:dyDescent="0.25">
      <c r="A1550" s="116"/>
      <c r="B1550" s="116"/>
      <c r="C1550" s="116"/>
      <c r="D1550" s="117"/>
      <c r="E1550" s="117"/>
      <c r="F1550" s="118"/>
      <c r="G1550" s="129"/>
      <c r="H1550" s="129"/>
      <c r="I1550" s="118"/>
      <c r="J1550" s="119">
        <f t="shared" si="26"/>
        <v>0</v>
      </c>
      <c r="K1550" s="121"/>
    </row>
    <row r="1551" spans="1:11" ht="15.75" hidden="1" x14ac:dyDescent="0.25">
      <c r="A1551" s="116"/>
      <c r="B1551" s="116"/>
      <c r="C1551" s="116"/>
      <c r="D1551" s="117"/>
      <c r="E1551" s="117"/>
      <c r="F1551" s="118"/>
      <c r="G1551" s="129"/>
      <c r="H1551" s="129"/>
      <c r="I1551" s="118"/>
      <c r="J1551" s="119">
        <f t="shared" si="26"/>
        <v>0</v>
      </c>
      <c r="K1551" s="121"/>
    </row>
    <row r="1552" spans="1:11" ht="15.75" hidden="1" x14ac:dyDescent="0.25">
      <c r="A1552" s="116"/>
      <c r="B1552" s="116"/>
      <c r="C1552" s="116"/>
      <c r="D1552" s="117"/>
      <c r="E1552" s="117"/>
      <c r="F1552" s="118"/>
      <c r="G1552" s="129"/>
      <c r="H1552" s="129"/>
      <c r="I1552" s="118"/>
      <c r="J1552" s="119">
        <f t="shared" si="26"/>
        <v>0</v>
      </c>
      <c r="K1552" s="121"/>
    </row>
    <row r="1553" spans="1:11" ht="15.75" hidden="1" x14ac:dyDescent="0.25">
      <c r="A1553" s="116"/>
      <c r="B1553" s="116"/>
      <c r="C1553" s="116"/>
      <c r="D1553" s="117"/>
      <c r="E1553" s="117"/>
      <c r="F1553" s="118"/>
      <c r="G1553" s="129"/>
      <c r="H1553" s="129"/>
      <c r="I1553" s="118"/>
      <c r="J1553" s="119">
        <f t="shared" si="26"/>
        <v>0</v>
      </c>
      <c r="K1553" s="121"/>
    </row>
    <row r="1554" spans="1:11" ht="15.75" hidden="1" x14ac:dyDescent="0.25">
      <c r="A1554" s="116"/>
      <c r="B1554" s="116"/>
      <c r="C1554" s="116"/>
      <c r="D1554" s="117"/>
      <c r="E1554" s="117"/>
      <c r="F1554" s="118"/>
      <c r="G1554" s="129"/>
      <c r="H1554" s="129"/>
      <c r="I1554" s="118"/>
      <c r="J1554" s="119">
        <f t="shared" si="26"/>
        <v>0</v>
      </c>
      <c r="K1554" s="121"/>
    </row>
    <row r="1555" spans="1:11" ht="15.75" hidden="1" x14ac:dyDescent="0.25">
      <c r="A1555" s="116"/>
      <c r="B1555" s="116"/>
      <c r="C1555" s="116"/>
      <c r="D1555" s="117"/>
      <c r="E1555" s="117"/>
      <c r="F1555" s="118"/>
      <c r="G1555" s="129"/>
      <c r="H1555" s="129"/>
      <c r="I1555" s="118"/>
      <c r="J1555" s="119">
        <f t="shared" si="26"/>
        <v>0</v>
      </c>
      <c r="K1555" s="121"/>
    </row>
    <row r="1556" spans="1:11" ht="15.75" hidden="1" x14ac:dyDescent="0.25">
      <c r="A1556" s="116"/>
      <c r="B1556" s="116"/>
      <c r="C1556" s="116"/>
      <c r="D1556" s="117"/>
      <c r="E1556" s="117"/>
      <c r="F1556" s="118"/>
      <c r="G1556" s="129"/>
      <c r="H1556" s="129"/>
      <c r="I1556" s="118"/>
      <c r="J1556" s="119">
        <f t="shared" si="26"/>
        <v>0</v>
      </c>
      <c r="K1556" s="121"/>
    </row>
    <row r="1557" spans="1:11" ht="15.75" hidden="1" x14ac:dyDescent="0.25">
      <c r="A1557" s="116"/>
      <c r="B1557" s="116"/>
      <c r="C1557" s="116"/>
      <c r="D1557" s="117"/>
      <c r="E1557" s="117"/>
      <c r="F1557" s="118"/>
      <c r="G1557" s="129"/>
      <c r="H1557" s="129"/>
      <c r="I1557" s="118"/>
      <c r="J1557" s="119">
        <f t="shared" si="26"/>
        <v>0</v>
      </c>
      <c r="K1557" s="121"/>
    </row>
    <row r="1558" spans="1:11" ht="15.75" hidden="1" x14ac:dyDescent="0.25">
      <c r="A1558" s="116"/>
      <c r="B1558" s="116"/>
      <c r="C1558" s="116"/>
      <c r="D1558" s="117"/>
      <c r="E1558" s="117"/>
      <c r="F1558" s="118"/>
      <c r="G1558" s="129"/>
      <c r="H1558" s="129"/>
      <c r="I1558" s="118"/>
      <c r="J1558" s="119">
        <f t="shared" si="26"/>
        <v>0</v>
      </c>
      <c r="K1558" s="121"/>
    </row>
    <row r="1559" spans="1:11" ht="15.75" hidden="1" x14ac:dyDescent="0.25">
      <c r="A1559" s="116"/>
      <c r="B1559" s="116"/>
      <c r="C1559" s="116"/>
      <c r="D1559" s="117"/>
      <c r="E1559" s="117"/>
      <c r="F1559" s="118"/>
      <c r="G1559" s="129"/>
      <c r="H1559" s="129"/>
      <c r="I1559" s="118"/>
      <c r="J1559" s="119">
        <f t="shared" si="26"/>
        <v>0</v>
      </c>
      <c r="K1559" s="121"/>
    </row>
    <row r="1560" spans="1:11" ht="15.75" hidden="1" x14ac:dyDescent="0.25">
      <c r="A1560" s="116"/>
      <c r="B1560" s="116"/>
      <c r="C1560" s="116"/>
      <c r="D1560" s="117"/>
      <c r="E1560" s="117"/>
      <c r="F1560" s="118"/>
      <c r="G1560" s="129"/>
      <c r="H1560" s="129"/>
      <c r="I1560" s="118"/>
      <c r="J1560" s="119">
        <f t="shared" si="26"/>
        <v>0</v>
      </c>
      <c r="K1560" s="121"/>
    </row>
    <row r="1561" spans="1:11" ht="15.75" hidden="1" x14ac:dyDescent="0.25">
      <c r="A1561" s="116"/>
      <c r="B1561" s="116"/>
      <c r="C1561" s="116"/>
      <c r="D1561" s="117"/>
      <c r="E1561" s="117"/>
      <c r="F1561" s="118"/>
      <c r="G1561" s="129"/>
      <c r="H1561" s="129"/>
      <c r="I1561" s="118"/>
      <c r="J1561" s="119">
        <f t="shared" si="26"/>
        <v>0</v>
      </c>
      <c r="K1561" s="121"/>
    </row>
    <row r="1562" spans="1:11" ht="15.75" hidden="1" x14ac:dyDescent="0.25">
      <c r="A1562" s="116"/>
      <c r="B1562" s="116"/>
      <c r="C1562" s="116"/>
      <c r="D1562" s="117"/>
      <c r="E1562" s="117"/>
      <c r="F1562" s="118"/>
      <c r="G1562" s="129"/>
      <c r="H1562" s="129"/>
      <c r="I1562" s="118"/>
      <c r="J1562" s="119">
        <f t="shared" si="26"/>
        <v>0</v>
      </c>
      <c r="K1562" s="121"/>
    </row>
    <row r="1563" spans="1:11" ht="15.75" hidden="1" x14ac:dyDescent="0.25">
      <c r="A1563" s="116"/>
      <c r="B1563" s="116"/>
      <c r="C1563" s="116"/>
      <c r="D1563" s="117"/>
      <c r="E1563" s="117"/>
      <c r="F1563" s="118"/>
      <c r="G1563" s="129"/>
      <c r="H1563" s="129"/>
      <c r="I1563" s="118"/>
      <c r="J1563" s="119">
        <f t="shared" si="26"/>
        <v>0</v>
      </c>
      <c r="K1563" s="121"/>
    </row>
    <row r="1564" spans="1:11" ht="15.75" hidden="1" x14ac:dyDescent="0.25">
      <c r="A1564" s="116"/>
      <c r="B1564" s="116"/>
      <c r="C1564" s="116"/>
      <c r="D1564" s="117"/>
      <c r="E1564" s="117"/>
      <c r="F1564" s="118"/>
      <c r="G1564" s="129"/>
      <c r="H1564" s="129"/>
      <c r="I1564" s="118"/>
      <c r="J1564" s="119">
        <f t="shared" si="26"/>
        <v>0</v>
      </c>
      <c r="K1564" s="121"/>
    </row>
    <row r="1565" spans="1:11" ht="15.75" hidden="1" x14ac:dyDescent="0.25">
      <c r="A1565" s="116"/>
      <c r="B1565" s="116"/>
      <c r="C1565" s="116"/>
      <c r="D1565" s="117"/>
      <c r="E1565" s="117"/>
      <c r="F1565" s="118"/>
      <c r="G1565" s="129"/>
      <c r="H1565" s="129"/>
      <c r="I1565" s="118"/>
      <c r="J1565" s="119">
        <f t="shared" si="26"/>
        <v>0</v>
      </c>
      <c r="K1565" s="121"/>
    </row>
    <row r="1566" spans="1:11" ht="15.75" hidden="1" x14ac:dyDescent="0.25">
      <c r="A1566" s="116"/>
      <c r="B1566" s="116"/>
      <c r="C1566" s="116"/>
      <c r="D1566" s="117"/>
      <c r="E1566" s="117"/>
      <c r="F1566" s="118"/>
      <c r="G1566" s="129"/>
      <c r="H1566" s="129"/>
      <c r="I1566" s="118"/>
      <c r="J1566" s="119">
        <f t="shared" si="26"/>
        <v>0</v>
      </c>
      <c r="K1566" s="121"/>
    </row>
    <row r="1567" spans="1:11" ht="15.75" hidden="1" x14ac:dyDescent="0.25">
      <c r="A1567" s="116"/>
      <c r="B1567" s="116"/>
      <c r="C1567" s="116"/>
      <c r="D1567" s="117"/>
      <c r="E1567" s="117"/>
      <c r="F1567" s="118"/>
      <c r="G1567" s="129"/>
      <c r="H1567" s="129"/>
      <c r="I1567" s="118"/>
      <c r="J1567" s="119">
        <f t="shared" si="26"/>
        <v>0</v>
      </c>
      <c r="K1567" s="121"/>
    </row>
    <row r="1568" spans="1:11" ht="15.75" hidden="1" x14ac:dyDescent="0.25">
      <c r="A1568" s="116"/>
      <c r="B1568" s="116"/>
      <c r="C1568" s="116"/>
      <c r="D1568" s="117"/>
      <c r="E1568" s="117"/>
      <c r="F1568" s="118"/>
      <c r="G1568" s="129"/>
      <c r="H1568" s="129"/>
      <c r="I1568" s="118"/>
      <c r="J1568" s="119">
        <f t="shared" si="26"/>
        <v>0</v>
      </c>
      <c r="K1568" s="121"/>
    </row>
    <row r="1569" spans="1:11" ht="15.75" hidden="1" x14ac:dyDescent="0.25">
      <c r="A1569" s="116"/>
      <c r="B1569" s="116"/>
      <c r="C1569" s="116"/>
      <c r="D1569" s="117"/>
      <c r="E1569" s="117"/>
      <c r="F1569" s="118"/>
      <c r="G1569" s="129"/>
      <c r="H1569" s="129"/>
      <c r="I1569" s="118"/>
      <c r="J1569" s="119">
        <f t="shared" si="26"/>
        <v>0</v>
      </c>
      <c r="K1569" s="121"/>
    </row>
    <row r="1570" spans="1:11" ht="15.75" hidden="1" x14ac:dyDescent="0.25">
      <c r="A1570" s="116"/>
      <c r="B1570" s="116"/>
      <c r="C1570" s="116"/>
      <c r="D1570" s="117"/>
      <c r="E1570" s="117"/>
      <c r="F1570" s="118"/>
      <c r="G1570" s="129"/>
      <c r="H1570" s="129"/>
      <c r="I1570" s="118"/>
      <c r="J1570" s="119">
        <f t="shared" si="26"/>
        <v>0</v>
      </c>
      <c r="K1570" s="121"/>
    </row>
    <row r="1571" spans="1:11" ht="15.75" hidden="1" x14ac:dyDescent="0.25">
      <c r="A1571" s="116"/>
      <c r="B1571" s="116"/>
      <c r="C1571" s="116"/>
      <c r="D1571" s="117"/>
      <c r="E1571" s="117"/>
      <c r="F1571" s="118"/>
      <c r="G1571" s="129"/>
      <c r="H1571" s="129"/>
      <c r="I1571" s="118"/>
      <c r="J1571" s="119">
        <f t="shared" si="26"/>
        <v>0</v>
      </c>
      <c r="K1571" s="121"/>
    </row>
    <row r="1572" spans="1:11" ht="15.75" hidden="1" x14ac:dyDescent="0.25">
      <c r="A1572" s="116"/>
      <c r="B1572" s="116"/>
      <c r="C1572" s="116"/>
      <c r="D1572" s="117"/>
      <c r="E1572" s="117"/>
      <c r="F1572" s="118"/>
      <c r="G1572" s="129"/>
      <c r="H1572" s="129"/>
      <c r="I1572" s="118"/>
      <c r="J1572" s="119">
        <f t="shared" si="26"/>
        <v>0</v>
      </c>
      <c r="K1572" s="121"/>
    </row>
    <row r="1573" spans="1:11" ht="15.75" hidden="1" x14ac:dyDescent="0.25">
      <c r="A1573" s="116"/>
      <c r="B1573" s="116"/>
      <c r="C1573" s="116"/>
      <c r="D1573" s="117"/>
      <c r="E1573" s="117"/>
      <c r="F1573" s="118"/>
      <c r="G1573" s="129"/>
      <c r="H1573" s="129"/>
      <c r="I1573" s="118"/>
      <c r="J1573" s="119">
        <f t="shared" si="26"/>
        <v>0</v>
      </c>
      <c r="K1573" s="121"/>
    </row>
    <row r="1574" spans="1:11" ht="15.75" hidden="1" x14ac:dyDescent="0.25">
      <c r="A1574" s="116"/>
      <c r="B1574" s="116"/>
      <c r="C1574" s="116"/>
      <c r="D1574" s="117"/>
      <c r="E1574" s="117"/>
      <c r="F1574" s="118"/>
      <c r="G1574" s="129"/>
      <c r="H1574" s="129"/>
      <c r="I1574" s="118"/>
      <c r="J1574" s="119">
        <f t="shared" si="26"/>
        <v>0</v>
      </c>
      <c r="K1574" s="121"/>
    </row>
    <row r="1575" spans="1:11" ht="15.75" hidden="1" x14ac:dyDescent="0.25">
      <c r="A1575" s="116"/>
      <c r="B1575" s="116"/>
      <c r="C1575" s="116"/>
      <c r="D1575" s="117"/>
      <c r="E1575" s="117"/>
      <c r="F1575" s="118"/>
      <c r="G1575" s="129"/>
      <c r="H1575" s="129"/>
      <c r="I1575" s="118"/>
      <c r="J1575" s="119">
        <f t="shared" si="26"/>
        <v>0</v>
      </c>
      <c r="K1575" s="121"/>
    </row>
    <row r="1576" spans="1:11" ht="15.75" hidden="1" x14ac:dyDescent="0.25">
      <c r="A1576" s="116"/>
      <c r="B1576" s="116"/>
      <c r="C1576" s="116"/>
      <c r="D1576" s="117"/>
      <c r="E1576" s="117"/>
      <c r="F1576" s="118"/>
      <c r="G1576" s="129"/>
      <c r="H1576" s="129"/>
      <c r="I1576" s="118"/>
      <c r="J1576" s="119">
        <f t="shared" si="26"/>
        <v>0</v>
      </c>
      <c r="K1576" s="121"/>
    </row>
    <row r="1577" spans="1:11" ht="15.75" hidden="1" x14ac:dyDescent="0.25">
      <c r="A1577" s="116"/>
      <c r="B1577" s="116"/>
      <c r="C1577" s="116"/>
      <c r="D1577" s="117"/>
      <c r="E1577" s="117"/>
      <c r="F1577" s="118"/>
      <c r="G1577" s="129"/>
      <c r="H1577" s="129"/>
      <c r="I1577" s="118"/>
      <c r="J1577" s="119">
        <f t="shared" si="26"/>
        <v>0</v>
      </c>
      <c r="K1577" s="121"/>
    </row>
    <row r="1578" spans="1:11" ht="15.75" hidden="1" x14ac:dyDescent="0.25">
      <c r="A1578" s="116"/>
      <c r="B1578" s="116"/>
      <c r="C1578" s="116"/>
      <c r="D1578" s="117"/>
      <c r="E1578" s="117"/>
      <c r="F1578" s="118"/>
      <c r="G1578" s="129"/>
      <c r="H1578" s="129"/>
      <c r="I1578" s="118"/>
      <c r="J1578" s="119">
        <f t="shared" si="26"/>
        <v>0</v>
      </c>
      <c r="K1578" s="121"/>
    </row>
    <row r="1579" spans="1:11" ht="15.75" hidden="1" x14ac:dyDescent="0.25">
      <c r="A1579" s="116"/>
      <c r="B1579" s="116"/>
      <c r="C1579" s="116"/>
      <c r="D1579" s="117"/>
      <c r="E1579" s="117"/>
      <c r="F1579" s="118"/>
      <c r="G1579" s="129"/>
      <c r="H1579" s="129"/>
      <c r="I1579" s="118"/>
      <c r="J1579" s="119">
        <f t="shared" si="26"/>
        <v>0</v>
      </c>
      <c r="K1579" s="121"/>
    </row>
    <row r="1580" spans="1:11" ht="15.75" hidden="1" x14ac:dyDescent="0.25">
      <c r="A1580" s="116"/>
      <c r="B1580" s="116"/>
      <c r="C1580" s="116"/>
      <c r="D1580" s="117"/>
      <c r="E1580" s="117"/>
      <c r="F1580" s="118"/>
      <c r="G1580" s="129"/>
      <c r="H1580" s="129"/>
      <c r="I1580" s="118"/>
      <c r="J1580" s="119">
        <f t="shared" si="26"/>
        <v>0</v>
      </c>
      <c r="K1580" s="121"/>
    </row>
    <row r="1581" spans="1:11" ht="15.75" hidden="1" x14ac:dyDescent="0.25">
      <c r="A1581" s="116"/>
      <c r="B1581" s="116"/>
      <c r="C1581" s="116"/>
      <c r="D1581" s="117"/>
      <c r="E1581" s="117"/>
      <c r="F1581" s="118"/>
      <c r="G1581" s="129"/>
      <c r="H1581" s="129"/>
      <c r="I1581" s="118"/>
      <c r="J1581" s="119">
        <f t="shared" si="26"/>
        <v>0</v>
      </c>
      <c r="K1581" s="121"/>
    </row>
    <row r="1582" spans="1:11" ht="15.75" hidden="1" x14ac:dyDescent="0.25">
      <c r="A1582" s="116"/>
      <c r="B1582" s="116"/>
      <c r="C1582" s="116"/>
      <c r="D1582" s="117"/>
      <c r="E1582" s="117"/>
      <c r="F1582" s="118"/>
      <c r="G1582" s="129"/>
      <c r="H1582" s="129"/>
      <c r="I1582" s="118"/>
      <c r="J1582" s="119">
        <f t="shared" si="26"/>
        <v>0</v>
      </c>
      <c r="K1582" s="121"/>
    </row>
    <row r="1583" spans="1:11" ht="15.75" hidden="1" x14ac:dyDescent="0.25">
      <c r="A1583" s="116"/>
      <c r="B1583" s="116"/>
      <c r="C1583" s="116"/>
      <c r="D1583" s="117"/>
      <c r="E1583" s="117"/>
      <c r="F1583" s="118"/>
      <c r="G1583" s="129"/>
      <c r="H1583" s="129"/>
      <c r="I1583" s="118"/>
      <c r="J1583" s="119">
        <f t="shared" si="26"/>
        <v>0</v>
      </c>
      <c r="K1583" s="121"/>
    </row>
    <row r="1584" spans="1:11" ht="15.75" hidden="1" x14ac:dyDescent="0.25">
      <c r="A1584" s="116"/>
      <c r="B1584" s="116"/>
      <c r="C1584" s="116"/>
      <c r="D1584" s="117"/>
      <c r="E1584" s="117"/>
      <c r="F1584" s="118"/>
      <c r="G1584" s="129"/>
      <c r="H1584" s="129"/>
      <c r="I1584" s="118"/>
      <c r="J1584" s="119">
        <f t="shared" si="26"/>
        <v>0</v>
      </c>
      <c r="K1584" s="121"/>
    </row>
    <row r="1585" spans="1:11" ht="15.75" hidden="1" x14ac:dyDescent="0.25">
      <c r="A1585" s="116"/>
      <c r="B1585" s="116"/>
      <c r="C1585" s="116"/>
      <c r="D1585" s="117"/>
      <c r="E1585" s="117"/>
      <c r="F1585" s="118"/>
      <c r="G1585" s="129"/>
      <c r="H1585" s="129"/>
      <c r="I1585" s="118"/>
      <c r="J1585" s="119">
        <f t="shared" si="26"/>
        <v>0</v>
      </c>
      <c r="K1585" s="121"/>
    </row>
    <row r="1586" spans="1:11" ht="15.75" hidden="1" x14ac:dyDescent="0.25">
      <c r="A1586" s="116"/>
      <c r="B1586" s="116"/>
      <c r="C1586" s="116"/>
      <c r="D1586" s="117"/>
      <c r="E1586" s="117"/>
      <c r="F1586" s="118"/>
      <c r="G1586" s="129"/>
      <c r="H1586" s="129"/>
      <c r="I1586" s="118"/>
      <c r="J1586" s="119">
        <f t="shared" si="26"/>
        <v>0</v>
      </c>
      <c r="K1586" s="121"/>
    </row>
    <row r="1587" spans="1:11" ht="15.75" hidden="1" x14ac:dyDescent="0.25">
      <c r="A1587" s="116"/>
      <c r="B1587" s="116"/>
      <c r="C1587" s="116"/>
      <c r="D1587" s="117"/>
      <c r="E1587" s="117"/>
      <c r="F1587" s="118"/>
      <c r="G1587" s="129"/>
      <c r="H1587" s="129"/>
      <c r="I1587" s="118"/>
      <c r="J1587" s="119">
        <f t="shared" si="26"/>
        <v>0</v>
      </c>
      <c r="K1587" s="121"/>
    </row>
    <row r="1588" spans="1:11" ht="15.75" hidden="1" x14ac:dyDescent="0.25">
      <c r="A1588" s="116"/>
      <c r="B1588" s="116"/>
      <c r="C1588" s="116"/>
      <c r="D1588" s="117"/>
      <c r="E1588" s="117"/>
      <c r="F1588" s="118"/>
      <c r="G1588" s="129"/>
      <c r="H1588" s="129"/>
      <c r="I1588" s="118"/>
      <c r="J1588" s="119">
        <f t="shared" si="26"/>
        <v>0</v>
      </c>
      <c r="K1588" s="121"/>
    </row>
    <row r="1589" spans="1:11" ht="15.75" hidden="1" x14ac:dyDescent="0.25">
      <c r="A1589" s="116"/>
      <c r="B1589" s="116"/>
      <c r="C1589" s="116"/>
      <c r="D1589" s="117"/>
      <c r="E1589" s="117"/>
      <c r="F1589" s="118"/>
      <c r="G1589" s="129"/>
      <c r="H1589" s="129"/>
      <c r="I1589" s="118"/>
      <c r="J1589" s="119">
        <f t="shared" si="26"/>
        <v>0</v>
      </c>
      <c r="K1589" s="121"/>
    </row>
    <row r="1590" spans="1:11" ht="15.75" hidden="1" x14ac:dyDescent="0.25">
      <c r="A1590" s="116"/>
      <c r="B1590" s="116"/>
      <c r="C1590" s="116"/>
      <c r="D1590" s="117"/>
      <c r="E1590" s="117"/>
      <c r="F1590" s="118"/>
      <c r="G1590" s="129"/>
      <c r="H1590" s="129"/>
      <c r="I1590" s="118"/>
      <c r="J1590" s="119">
        <f t="shared" si="26"/>
        <v>0</v>
      </c>
      <c r="K1590" s="121"/>
    </row>
    <row r="1591" spans="1:11" ht="15.75" hidden="1" x14ac:dyDescent="0.25">
      <c r="A1591" s="116"/>
      <c r="B1591" s="116"/>
      <c r="C1591" s="116"/>
      <c r="D1591" s="117"/>
      <c r="E1591" s="117"/>
      <c r="F1591" s="118"/>
      <c r="G1591" s="129"/>
      <c r="H1591" s="129"/>
      <c r="I1591" s="118"/>
      <c r="J1591" s="119">
        <f t="shared" si="26"/>
        <v>0</v>
      </c>
      <c r="K1591" s="121"/>
    </row>
    <row r="1592" spans="1:11" ht="15.75" hidden="1" x14ac:dyDescent="0.25">
      <c r="A1592" s="116"/>
      <c r="B1592" s="116"/>
      <c r="C1592" s="116"/>
      <c r="D1592" s="117"/>
      <c r="E1592" s="117"/>
      <c r="F1592" s="118"/>
      <c r="G1592" s="129"/>
      <c r="H1592" s="129"/>
      <c r="I1592" s="118"/>
      <c r="J1592" s="119">
        <f t="shared" ref="J1592:J1655" si="27">(H1592-G1592)*24</f>
        <v>0</v>
      </c>
      <c r="K1592" s="121"/>
    </row>
    <row r="1593" spans="1:11" ht="15.75" hidden="1" x14ac:dyDescent="0.25">
      <c r="A1593" s="116"/>
      <c r="B1593" s="116"/>
      <c r="C1593" s="116"/>
      <c r="D1593" s="117"/>
      <c r="E1593" s="117"/>
      <c r="F1593" s="118"/>
      <c r="G1593" s="129"/>
      <c r="H1593" s="129"/>
      <c r="I1593" s="118"/>
      <c r="J1593" s="119">
        <f t="shared" si="27"/>
        <v>0</v>
      </c>
      <c r="K1593" s="121"/>
    </row>
    <row r="1594" spans="1:11" ht="15.75" hidden="1" x14ac:dyDescent="0.25">
      <c r="A1594" s="116"/>
      <c r="B1594" s="116"/>
      <c r="C1594" s="116"/>
      <c r="D1594" s="117"/>
      <c r="E1594" s="117"/>
      <c r="F1594" s="118"/>
      <c r="G1594" s="129"/>
      <c r="H1594" s="129"/>
      <c r="I1594" s="118"/>
      <c r="J1594" s="119">
        <f t="shared" si="27"/>
        <v>0</v>
      </c>
      <c r="K1594" s="121"/>
    </row>
    <row r="1595" spans="1:11" ht="15.75" hidden="1" x14ac:dyDescent="0.25">
      <c r="A1595" s="116"/>
      <c r="B1595" s="116"/>
      <c r="C1595" s="116"/>
      <c r="D1595" s="117"/>
      <c r="E1595" s="117"/>
      <c r="F1595" s="118"/>
      <c r="G1595" s="129"/>
      <c r="H1595" s="129"/>
      <c r="I1595" s="118"/>
      <c r="J1595" s="119">
        <f t="shared" si="27"/>
        <v>0</v>
      </c>
      <c r="K1595" s="121"/>
    </row>
    <row r="1596" spans="1:11" ht="15.75" hidden="1" x14ac:dyDescent="0.25">
      <c r="A1596" s="116"/>
      <c r="B1596" s="116"/>
      <c r="C1596" s="116"/>
      <c r="D1596" s="117"/>
      <c r="E1596" s="117"/>
      <c r="F1596" s="118"/>
      <c r="G1596" s="129"/>
      <c r="H1596" s="129"/>
      <c r="I1596" s="118"/>
      <c r="J1596" s="119">
        <f t="shared" si="27"/>
        <v>0</v>
      </c>
      <c r="K1596" s="121"/>
    </row>
    <row r="1597" spans="1:11" ht="15.75" hidden="1" x14ac:dyDescent="0.25">
      <c r="A1597" s="116"/>
      <c r="B1597" s="116"/>
      <c r="C1597" s="116"/>
      <c r="D1597" s="117"/>
      <c r="E1597" s="117"/>
      <c r="F1597" s="118"/>
      <c r="G1597" s="129"/>
      <c r="H1597" s="129"/>
      <c r="I1597" s="118"/>
      <c r="J1597" s="119">
        <f t="shared" si="27"/>
        <v>0</v>
      </c>
      <c r="K1597" s="121"/>
    </row>
    <row r="1598" spans="1:11" ht="15.75" hidden="1" x14ac:dyDescent="0.25">
      <c r="A1598" s="116"/>
      <c r="B1598" s="116"/>
      <c r="C1598" s="116"/>
      <c r="D1598" s="117"/>
      <c r="E1598" s="117"/>
      <c r="F1598" s="118"/>
      <c r="G1598" s="129"/>
      <c r="H1598" s="129"/>
      <c r="I1598" s="118"/>
      <c r="J1598" s="119">
        <f t="shared" si="27"/>
        <v>0</v>
      </c>
      <c r="K1598" s="121"/>
    </row>
    <row r="1599" spans="1:11" ht="15.75" hidden="1" x14ac:dyDescent="0.25">
      <c r="A1599" s="116"/>
      <c r="B1599" s="116"/>
      <c r="C1599" s="116"/>
      <c r="D1599" s="117"/>
      <c r="E1599" s="117"/>
      <c r="F1599" s="118"/>
      <c r="G1599" s="129"/>
      <c r="H1599" s="129"/>
      <c r="I1599" s="118"/>
      <c r="J1599" s="119">
        <f t="shared" si="27"/>
        <v>0</v>
      </c>
      <c r="K1599" s="121"/>
    </row>
    <row r="1600" spans="1:11" ht="15.75" hidden="1" x14ac:dyDescent="0.25">
      <c r="A1600" s="116"/>
      <c r="B1600" s="116"/>
      <c r="C1600" s="116"/>
      <c r="D1600" s="117"/>
      <c r="E1600" s="117"/>
      <c r="F1600" s="118"/>
      <c r="G1600" s="129"/>
      <c r="H1600" s="129"/>
      <c r="I1600" s="118"/>
      <c r="J1600" s="119">
        <f t="shared" si="27"/>
        <v>0</v>
      </c>
      <c r="K1600" s="121"/>
    </row>
    <row r="1601" spans="1:11" ht="15.75" hidden="1" x14ac:dyDescent="0.25">
      <c r="A1601" s="116"/>
      <c r="B1601" s="116"/>
      <c r="C1601" s="116"/>
      <c r="D1601" s="117"/>
      <c r="E1601" s="117"/>
      <c r="F1601" s="118"/>
      <c r="G1601" s="129"/>
      <c r="H1601" s="129"/>
      <c r="I1601" s="118"/>
      <c r="J1601" s="119">
        <f t="shared" si="27"/>
        <v>0</v>
      </c>
      <c r="K1601" s="121"/>
    </row>
    <row r="1602" spans="1:11" ht="15.75" hidden="1" x14ac:dyDescent="0.25">
      <c r="A1602" s="116"/>
      <c r="B1602" s="116"/>
      <c r="C1602" s="116"/>
      <c r="D1602" s="117"/>
      <c r="E1602" s="117"/>
      <c r="F1602" s="118"/>
      <c r="G1602" s="129"/>
      <c r="H1602" s="129"/>
      <c r="I1602" s="118"/>
      <c r="J1602" s="119">
        <f t="shared" si="27"/>
        <v>0</v>
      </c>
      <c r="K1602" s="121"/>
    </row>
    <row r="1603" spans="1:11" ht="15.75" hidden="1" x14ac:dyDescent="0.25">
      <c r="A1603" s="116"/>
      <c r="B1603" s="116"/>
      <c r="C1603" s="116"/>
      <c r="D1603" s="117"/>
      <c r="E1603" s="117"/>
      <c r="F1603" s="118"/>
      <c r="G1603" s="129"/>
      <c r="H1603" s="129"/>
      <c r="I1603" s="118"/>
      <c r="J1603" s="119">
        <f t="shared" si="27"/>
        <v>0</v>
      </c>
      <c r="K1603" s="121"/>
    </row>
    <row r="1604" spans="1:11" ht="15.75" hidden="1" x14ac:dyDescent="0.25">
      <c r="A1604" s="116"/>
      <c r="B1604" s="116"/>
      <c r="C1604" s="116"/>
      <c r="D1604" s="117"/>
      <c r="E1604" s="117"/>
      <c r="F1604" s="118"/>
      <c r="G1604" s="129"/>
      <c r="H1604" s="129"/>
      <c r="I1604" s="118"/>
      <c r="J1604" s="119">
        <f t="shared" si="27"/>
        <v>0</v>
      </c>
      <c r="K1604" s="121"/>
    </row>
    <row r="1605" spans="1:11" ht="15.75" hidden="1" x14ac:dyDescent="0.25">
      <c r="A1605" s="116"/>
      <c r="B1605" s="116"/>
      <c r="C1605" s="116"/>
      <c r="D1605" s="117"/>
      <c r="E1605" s="117"/>
      <c r="F1605" s="118"/>
      <c r="G1605" s="129"/>
      <c r="H1605" s="129"/>
      <c r="I1605" s="118"/>
      <c r="J1605" s="119">
        <f t="shared" si="27"/>
        <v>0</v>
      </c>
      <c r="K1605" s="121"/>
    </row>
    <row r="1606" spans="1:11" ht="15.75" hidden="1" x14ac:dyDescent="0.25">
      <c r="A1606" s="116"/>
      <c r="B1606" s="116"/>
      <c r="C1606" s="116"/>
      <c r="D1606" s="117"/>
      <c r="E1606" s="117"/>
      <c r="F1606" s="118"/>
      <c r="G1606" s="129"/>
      <c r="H1606" s="129"/>
      <c r="I1606" s="118"/>
      <c r="J1606" s="119">
        <f t="shared" si="27"/>
        <v>0</v>
      </c>
      <c r="K1606" s="121"/>
    </row>
    <row r="1607" spans="1:11" ht="15.75" hidden="1" x14ac:dyDescent="0.25">
      <c r="A1607" s="116"/>
      <c r="B1607" s="116"/>
      <c r="C1607" s="116"/>
      <c r="D1607" s="117"/>
      <c r="E1607" s="117"/>
      <c r="F1607" s="118"/>
      <c r="G1607" s="129"/>
      <c r="H1607" s="129"/>
      <c r="I1607" s="118"/>
      <c r="J1607" s="119">
        <f t="shared" si="27"/>
        <v>0</v>
      </c>
      <c r="K1607" s="121"/>
    </row>
    <row r="1608" spans="1:11" ht="15.75" hidden="1" x14ac:dyDescent="0.25">
      <c r="A1608" s="116"/>
      <c r="B1608" s="116"/>
      <c r="C1608" s="116"/>
      <c r="D1608" s="117"/>
      <c r="E1608" s="117"/>
      <c r="F1608" s="118"/>
      <c r="G1608" s="129"/>
      <c r="H1608" s="129"/>
      <c r="I1608" s="118"/>
      <c r="J1608" s="119">
        <f t="shared" si="27"/>
        <v>0</v>
      </c>
      <c r="K1608" s="121"/>
    </row>
    <row r="1609" spans="1:11" ht="15.75" hidden="1" x14ac:dyDescent="0.25">
      <c r="A1609" s="116"/>
      <c r="B1609" s="116"/>
      <c r="C1609" s="116"/>
      <c r="D1609" s="117"/>
      <c r="E1609" s="117"/>
      <c r="F1609" s="118"/>
      <c r="G1609" s="129"/>
      <c r="H1609" s="129"/>
      <c r="I1609" s="118"/>
      <c r="J1609" s="119">
        <f t="shared" si="27"/>
        <v>0</v>
      </c>
      <c r="K1609" s="121"/>
    </row>
    <row r="1610" spans="1:11" ht="15.75" hidden="1" x14ac:dyDescent="0.25">
      <c r="A1610" s="116"/>
      <c r="B1610" s="116"/>
      <c r="C1610" s="116"/>
      <c r="D1610" s="117"/>
      <c r="E1610" s="117"/>
      <c r="F1610" s="118"/>
      <c r="G1610" s="129"/>
      <c r="H1610" s="129"/>
      <c r="I1610" s="118"/>
      <c r="J1610" s="119">
        <f t="shared" si="27"/>
        <v>0</v>
      </c>
      <c r="K1610" s="121"/>
    </row>
    <row r="1611" spans="1:11" ht="15.75" hidden="1" x14ac:dyDescent="0.25">
      <c r="A1611" s="116"/>
      <c r="B1611" s="116"/>
      <c r="C1611" s="116"/>
      <c r="D1611" s="117"/>
      <c r="E1611" s="117"/>
      <c r="F1611" s="118"/>
      <c r="G1611" s="129"/>
      <c r="H1611" s="129"/>
      <c r="I1611" s="118"/>
      <c r="J1611" s="119">
        <f t="shared" si="27"/>
        <v>0</v>
      </c>
      <c r="K1611" s="121"/>
    </row>
    <row r="1612" spans="1:11" ht="15.75" hidden="1" x14ac:dyDescent="0.25">
      <c r="A1612" s="116"/>
      <c r="B1612" s="116"/>
      <c r="C1612" s="116"/>
      <c r="D1612" s="117"/>
      <c r="E1612" s="117"/>
      <c r="F1612" s="118"/>
      <c r="G1612" s="129"/>
      <c r="H1612" s="129"/>
      <c r="I1612" s="118"/>
      <c r="J1612" s="119">
        <f t="shared" si="27"/>
        <v>0</v>
      </c>
      <c r="K1612" s="121"/>
    </row>
    <row r="1613" spans="1:11" ht="15.75" hidden="1" x14ac:dyDescent="0.25">
      <c r="A1613" s="116"/>
      <c r="B1613" s="116"/>
      <c r="C1613" s="116"/>
      <c r="D1613" s="117"/>
      <c r="E1613" s="117"/>
      <c r="F1613" s="118"/>
      <c r="G1613" s="129"/>
      <c r="H1613" s="129"/>
      <c r="I1613" s="118"/>
      <c r="J1613" s="119">
        <f t="shared" si="27"/>
        <v>0</v>
      </c>
      <c r="K1613" s="121"/>
    </row>
    <row r="1614" spans="1:11" ht="15.75" hidden="1" x14ac:dyDescent="0.25">
      <c r="A1614" s="116"/>
      <c r="B1614" s="116"/>
      <c r="C1614" s="116"/>
      <c r="D1614" s="117"/>
      <c r="E1614" s="117"/>
      <c r="F1614" s="118"/>
      <c r="G1614" s="129"/>
      <c r="H1614" s="129"/>
      <c r="I1614" s="118"/>
      <c r="J1614" s="119">
        <f t="shared" si="27"/>
        <v>0</v>
      </c>
      <c r="K1614" s="121"/>
    </row>
    <row r="1615" spans="1:11" ht="15.75" hidden="1" x14ac:dyDescent="0.25">
      <c r="A1615" s="116"/>
      <c r="B1615" s="116"/>
      <c r="C1615" s="116"/>
      <c r="D1615" s="117"/>
      <c r="E1615" s="117"/>
      <c r="F1615" s="118"/>
      <c r="G1615" s="129"/>
      <c r="H1615" s="129"/>
      <c r="I1615" s="118"/>
      <c r="J1615" s="119">
        <f t="shared" si="27"/>
        <v>0</v>
      </c>
      <c r="K1615" s="121"/>
    </row>
    <row r="1616" spans="1:11" ht="15.75" hidden="1" x14ac:dyDescent="0.25">
      <c r="A1616" s="116"/>
      <c r="B1616" s="116"/>
      <c r="C1616" s="116"/>
      <c r="D1616" s="117"/>
      <c r="E1616" s="117"/>
      <c r="F1616" s="118"/>
      <c r="G1616" s="129"/>
      <c r="H1616" s="129"/>
      <c r="I1616" s="118"/>
      <c r="J1616" s="119">
        <f t="shared" si="27"/>
        <v>0</v>
      </c>
      <c r="K1616" s="121"/>
    </row>
    <row r="1617" spans="1:11" ht="15.75" hidden="1" x14ac:dyDescent="0.25">
      <c r="A1617" s="116"/>
      <c r="B1617" s="116"/>
      <c r="C1617" s="116"/>
      <c r="D1617" s="117"/>
      <c r="E1617" s="117"/>
      <c r="F1617" s="118"/>
      <c r="G1617" s="129"/>
      <c r="H1617" s="129"/>
      <c r="I1617" s="118"/>
      <c r="J1617" s="119">
        <f t="shared" si="27"/>
        <v>0</v>
      </c>
      <c r="K1617" s="121"/>
    </row>
    <row r="1618" spans="1:11" ht="15.75" hidden="1" x14ac:dyDescent="0.25">
      <c r="A1618" s="116"/>
      <c r="B1618" s="116"/>
      <c r="C1618" s="116"/>
      <c r="D1618" s="117"/>
      <c r="E1618" s="117"/>
      <c r="F1618" s="118"/>
      <c r="G1618" s="129"/>
      <c r="H1618" s="129"/>
      <c r="I1618" s="118"/>
      <c r="J1618" s="119">
        <f t="shared" si="27"/>
        <v>0</v>
      </c>
      <c r="K1618" s="121"/>
    </row>
    <row r="1619" spans="1:11" ht="15.75" hidden="1" x14ac:dyDescent="0.25">
      <c r="A1619" s="116"/>
      <c r="B1619" s="116"/>
      <c r="C1619" s="116"/>
      <c r="D1619" s="117"/>
      <c r="E1619" s="117"/>
      <c r="F1619" s="118"/>
      <c r="G1619" s="129"/>
      <c r="H1619" s="129"/>
      <c r="I1619" s="118"/>
      <c r="J1619" s="119">
        <f t="shared" si="27"/>
        <v>0</v>
      </c>
      <c r="K1619" s="121"/>
    </row>
    <row r="1620" spans="1:11" ht="15.75" hidden="1" x14ac:dyDescent="0.25">
      <c r="A1620" s="116"/>
      <c r="B1620" s="116"/>
      <c r="C1620" s="116"/>
      <c r="D1620" s="117"/>
      <c r="E1620" s="117"/>
      <c r="F1620" s="118"/>
      <c r="G1620" s="129"/>
      <c r="H1620" s="129"/>
      <c r="I1620" s="118"/>
      <c r="J1620" s="119">
        <f t="shared" si="27"/>
        <v>0</v>
      </c>
      <c r="K1620" s="121"/>
    </row>
    <row r="1621" spans="1:11" ht="15.75" hidden="1" x14ac:dyDescent="0.25">
      <c r="A1621" s="116"/>
      <c r="B1621" s="116"/>
      <c r="C1621" s="116"/>
      <c r="D1621" s="117"/>
      <c r="E1621" s="117"/>
      <c r="F1621" s="118"/>
      <c r="G1621" s="129"/>
      <c r="H1621" s="129"/>
      <c r="I1621" s="118"/>
      <c r="J1621" s="119">
        <f t="shared" si="27"/>
        <v>0</v>
      </c>
      <c r="K1621" s="121"/>
    </row>
    <row r="1622" spans="1:11" ht="15.75" hidden="1" x14ac:dyDescent="0.25">
      <c r="A1622" s="116"/>
      <c r="B1622" s="116"/>
      <c r="C1622" s="116"/>
      <c r="D1622" s="117"/>
      <c r="E1622" s="117"/>
      <c r="F1622" s="118"/>
      <c r="G1622" s="129"/>
      <c r="H1622" s="129"/>
      <c r="I1622" s="118"/>
      <c r="J1622" s="119">
        <f t="shared" si="27"/>
        <v>0</v>
      </c>
      <c r="K1622" s="121"/>
    </row>
    <row r="1623" spans="1:11" ht="15.75" hidden="1" x14ac:dyDescent="0.25">
      <c r="A1623" s="116"/>
      <c r="B1623" s="116"/>
      <c r="C1623" s="116"/>
      <c r="D1623" s="117"/>
      <c r="E1623" s="117"/>
      <c r="F1623" s="118"/>
      <c r="G1623" s="129"/>
      <c r="H1623" s="129"/>
      <c r="I1623" s="118"/>
      <c r="J1623" s="119">
        <f t="shared" si="27"/>
        <v>0</v>
      </c>
      <c r="K1623" s="121"/>
    </row>
    <row r="1624" spans="1:11" ht="15.75" hidden="1" x14ac:dyDescent="0.25">
      <c r="A1624" s="116"/>
      <c r="B1624" s="116"/>
      <c r="C1624" s="116"/>
      <c r="D1624" s="117"/>
      <c r="E1624" s="117"/>
      <c r="F1624" s="118"/>
      <c r="G1624" s="129"/>
      <c r="H1624" s="129"/>
      <c r="I1624" s="118"/>
      <c r="J1624" s="119">
        <f t="shared" si="27"/>
        <v>0</v>
      </c>
      <c r="K1624" s="121"/>
    </row>
    <row r="1625" spans="1:11" ht="15.75" hidden="1" x14ac:dyDescent="0.25">
      <c r="A1625" s="116"/>
      <c r="B1625" s="116"/>
      <c r="C1625" s="116"/>
      <c r="D1625" s="117"/>
      <c r="E1625" s="117"/>
      <c r="F1625" s="118"/>
      <c r="G1625" s="129"/>
      <c r="H1625" s="129"/>
      <c r="I1625" s="118"/>
      <c r="J1625" s="119">
        <f t="shared" si="27"/>
        <v>0</v>
      </c>
      <c r="K1625" s="121"/>
    </row>
    <row r="1626" spans="1:11" ht="15.75" hidden="1" x14ac:dyDescent="0.25">
      <c r="A1626" s="116"/>
      <c r="B1626" s="116"/>
      <c r="C1626" s="116"/>
      <c r="D1626" s="117"/>
      <c r="E1626" s="117"/>
      <c r="F1626" s="118"/>
      <c r="G1626" s="129"/>
      <c r="H1626" s="129"/>
      <c r="I1626" s="118"/>
      <c r="J1626" s="119">
        <f t="shared" si="27"/>
        <v>0</v>
      </c>
      <c r="K1626" s="121"/>
    </row>
    <row r="1627" spans="1:11" ht="15.75" hidden="1" x14ac:dyDescent="0.25">
      <c r="A1627" s="116"/>
      <c r="B1627" s="116"/>
      <c r="C1627" s="116"/>
      <c r="D1627" s="117"/>
      <c r="E1627" s="117"/>
      <c r="F1627" s="118"/>
      <c r="G1627" s="129"/>
      <c r="H1627" s="129"/>
      <c r="I1627" s="118"/>
      <c r="J1627" s="119">
        <f t="shared" si="27"/>
        <v>0</v>
      </c>
      <c r="K1627" s="121"/>
    </row>
    <row r="1628" spans="1:11" ht="15.75" hidden="1" x14ac:dyDescent="0.25">
      <c r="A1628" s="116"/>
      <c r="B1628" s="116"/>
      <c r="C1628" s="116"/>
      <c r="D1628" s="117"/>
      <c r="E1628" s="117"/>
      <c r="F1628" s="118"/>
      <c r="G1628" s="129"/>
      <c r="H1628" s="129"/>
      <c r="I1628" s="118"/>
      <c r="J1628" s="119">
        <f t="shared" si="27"/>
        <v>0</v>
      </c>
      <c r="K1628" s="121"/>
    </row>
    <row r="1629" spans="1:11" ht="15.75" hidden="1" x14ac:dyDescent="0.25">
      <c r="A1629" s="116"/>
      <c r="B1629" s="116"/>
      <c r="C1629" s="116"/>
      <c r="D1629" s="117"/>
      <c r="E1629" s="117"/>
      <c r="F1629" s="118"/>
      <c r="G1629" s="129"/>
      <c r="H1629" s="129"/>
      <c r="I1629" s="118"/>
      <c r="J1629" s="119">
        <f t="shared" si="27"/>
        <v>0</v>
      </c>
      <c r="K1629" s="121"/>
    </row>
    <row r="1630" spans="1:11" ht="15.75" hidden="1" x14ac:dyDescent="0.25">
      <c r="A1630" s="116"/>
      <c r="B1630" s="116"/>
      <c r="C1630" s="116"/>
      <c r="D1630" s="117"/>
      <c r="E1630" s="117"/>
      <c r="F1630" s="118"/>
      <c r="G1630" s="129"/>
      <c r="H1630" s="129"/>
      <c r="I1630" s="118"/>
      <c r="J1630" s="119">
        <f t="shared" si="27"/>
        <v>0</v>
      </c>
      <c r="K1630" s="121"/>
    </row>
    <row r="1631" spans="1:11" ht="15.75" hidden="1" x14ac:dyDescent="0.25">
      <c r="A1631" s="116"/>
      <c r="B1631" s="116"/>
      <c r="C1631" s="116"/>
      <c r="D1631" s="117"/>
      <c r="E1631" s="117"/>
      <c r="F1631" s="118"/>
      <c r="G1631" s="129"/>
      <c r="H1631" s="129"/>
      <c r="I1631" s="118"/>
      <c r="J1631" s="119">
        <f t="shared" si="27"/>
        <v>0</v>
      </c>
      <c r="K1631" s="121"/>
    </row>
    <row r="1632" spans="1:11" ht="15.75" hidden="1" x14ac:dyDescent="0.25">
      <c r="A1632" s="116"/>
      <c r="B1632" s="116"/>
      <c r="C1632" s="116"/>
      <c r="D1632" s="117"/>
      <c r="E1632" s="117"/>
      <c r="F1632" s="118"/>
      <c r="G1632" s="129"/>
      <c r="H1632" s="129"/>
      <c r="I1632" s="118"/>
      <c r="J1632" s="119">
        <f t="shared" si="27"/>
        <v>0</v>
      </c>
      <c r="K1632" s="121"/>
    </row>
    <row r="1633" spans="1:11" ht="15.75" hidden="1" x14ac:dyDescent="0.25">
      <c r="A1633" s="116"/>
      <c r="B1633" s="116"/>
      <c r="C1633" s="116"/>
      <c r="D1633" s="117"/>
      <c r="E1633" s="117"/>
      <c r="F1633" s="118"/>
      <c r="G1633" s="129"/>
      <c r="H1633" s="129"/>
      <c r="I1633" s="118"/>
      <c r="J1633" s="119">
        <f t="shared" si="27"/>
        <v>0</v>
      </c>
      <c r="K1633" s="121"/>
    </row>
    <row r="1634" spans="1:11" ht="15.75" hidden="1" x14ac:dyDescent="0.25">
      <c r="A1634" s="116"/>
      <c r="B1634" s="116"/>
      <c r="C1634" s="116"/>
      <c r="D1634" s="117"/>
      <c r="E1634" s="117"/>
      <c r="F1634" s="118"/>
      <c r="G1634" s="129"/>
      <c r="H1634" s="129"/>
      <c r="I1634" s="118"/>
      <c r="J1634" s="119">
        <f t="shared" si="27"/>
        <v>0</v>
      </c>
      <c r="K1634" s="121"/>
    </row>
    <row r="1635" spans="1:11" ht="15.75" hidden="1" x14ac:dyDescent="0.25">
      <c r="A1635" s="116"/>
      <c r="B1635" s="116"/>
      <c r="C1635" s="116"/>
      <c r="D1635" s="117"/>
      <c r="E1635" s="117"/>
      <c r="F1635" s="118"/>
      <c r="G1635" s="129"/>
      <c r="H1635" s="129"/>
      <c r="I1635" s="118"/>
      <c r="J1635" s="119">
        <f t="shared" si="27"/>
        <v>0</v>
      </c>
      <c r="K1635" s="121"/>
    </row>
    <row r="1636" spans="1:11" ht="15.75" hidden="1" x14ac:dyDescent="0.25">
      <c r="A1636" s="116"/>
      <c r="B1636" s="116"/>
      <c r="C1636" s="116"/>
      <c r="D1636" s="117"/>
      <c r="E1636" s="117"/>
      <c r="F1636" s="118"/>
      <c r="G1636" s="129"/>
      <c r="H1636" s="129"/>
      <c r="I1636" s="118"/>
      <c r="J1636" s="119">
        <f t="shared" si="27"/>
        <v>0</v>
      </c>
      <c r="K1636" s="121"/>
    </row>
    <row r="1637" spans="1:11" ht="15.75" hidden="1" x14ac:dyDescent="0.25">
      <c r="A1637" s="116"/>
      <c r="B1637" s="116"/>
      <c r="C1637" s="116"/>
      <c r="D1637" s="117"/>
      <c r="E1637" s="117"/>
      <c r="F1637" s="118"/>
      <c r="G1637" s="129"/>
      <c r="H1637" s="129"/>
      <c r="I1637" s="118"/>
      <c r="J1637" s="119">
        <f t="shared" si="27"/>
        <v>0</v>
      </c>
      <c r="K1637" s="121"/>
    </row>
    <row r="1638" spans="1:11" ht="15.75" hidden="1" x14ac:dyDescent="0.25">
      <c r="A1638" s="116"/>
      <c r="B1638" s="116"/>
      <c r="C1638" s="116"/>
      <c r="D1638" s="117"/>
      <c r="E1638" s="117"/>
      <c r="F1638" s="118"/>
      <c r="G1638" s="129"/>
      <c r="H1638" s="129"/>
      <c r="I1638" s="118"/>
      <c r="J1638" s="119">
        <f t="shared" si="27"/>
        <v>0</v>
      </c>
      <c r="K1638" s="121"/>
    </row>
    <row r="1639" spans="1:11" ht="15.75" hidden="1" x14ac:dyDescent="0.25">
      <c r="A1639" s="116"/>
      <c r="B1639" s="116"/>
      <c r="C1639" s="116"/>
      <c r="D1639" s="117"/>
      <c r="E1639" s="117"/>
      <c r="F1639" s="118"/>
      <c r="G1639" s="129"/>
      <c r="H1639" s="129"/>
      <c r="I1639" s="118"/>
      <c r="J1639" s="119">
        <f t="shared" si="27"/>
        <v>0</v>
      </c>
      <c r="K1639" s="121"/>
    </row>
    <row r="1640" spans="1:11" ht="15.75" hidden="1" x14ac:dyDescent="0.25">
      <c r="A1640" s="116"/>
      <c r="B1640" s="116"/>
      <c r="C1640" s="116"/>
      <c r="D1640" s="117"/>
      <c r="E1640" s="117"/>
      <c r="F1640" s="118"/>
      <c r="G1640" s="129"/>
      <c r="H1640" s="129"/>
      <c r="I1640" s="118"/>
      <c r="J1640" s="119">
        <f t="shared" si="27"/>
        <v>0</v>
      </c>
      <c r="K1640" s="121"/>
    </row>
    <row r="1641" spans="1:11" ht="15.75" hidden="1" x14ac:dyDescent="0.25">
      <c r="A1641" s="116"/>
      <c r="B1641" s="116"/>
      <c r="C1641" s="116"/>
      <c r="D1641" s="117"/>
      <c r="E1641" s="117"/>
      <c r="F1641" s="118"/>
      <c r="G1641" s="129"/>
      <c r="H1641" s="129"/>
      <c r="I1641" s="118"/>
      <c r="J1641" s="119">
        <f t="shared" si="27"/>
        <v>0</v>
      </c>
      <c r="K1641" s="121"/>
    </row>
    <row r="1642" spans="1:11" ht="15.75" hidden="1" x14ac:dyDescent="0.25">
      <c r="A1642" s="116"/>
      <c r="B1642" s="116"/>
      <c r="C1642" s="116"/>
      <c r="D1642" s="117"/>
      <c r="E1642" s="117"/>
      <c r="F1642" s="118"/>
      <c r="G1642" s="129"/>
      <c r="H1642" s="129"/>
      <c r="I1642" s="118"/>
      <c r="J1642" s="119">
        <f t="shared" si="27"/>
        <v>0</v>
      </c>
      <c r="K1642" s="121"/>
    </row>
    <row r="1643" spans="1:11" ht="15.75" hidden="1" x14ac:dyDescent="0.25">
      <c r="A1643" s="116"/>
      <c r="B1643" s="116"/>
      <c r="C1643" s="116"/>
      <c r="D1643" s="117"/>
      <c r="E1643" s="117"/>
      <c r="F1643" s="118"/>
      <c r="G1643" s="129"/>
      <c r="H1643" s="129"/>
      <c r="I1643" s="118"/>
      <c r="J1643" s="119">
        <f t="shared" si="27"/>
        <v>0</v>
      </c>
      <c r="K1643" s="121"/>
    </row>
    <row r="1644" spans="1:11" ht="15.75" hidden="1" x14ac:dyDescent="0.25">
      <c r="A1644" s="116"/>
      <c r="B1644" s="116"/>
      <c r="C1644" s="116"/>
      <c r="D1644" s="117"/>
      <c r="E1644" s="117"/>
      <c r="F1644" s="118"/>
      <c r="G1644" s="129"/>
      <c r="H1644" s="129"/>
      <c r="I1644" s="118"/>
      <c r="J1644" s="119">
        <f t="shared" si="27"/>
        <v>0</v>
      </c>
      <c r="K1644" s="121"/>
    </row>
    <row r="1645" spans="1:11" ht="15.75" hidden="1" x14ac:dyDescent="0.25">
      <c r="A1645" s="116"/>
      <c r="B1645" s="116"/>
      <c r="C1645" s="116"/>
      <c r="D1645" s="117"/>
      <c r="E1645" s="117"/>
      <c r="F1645" s="118"/>
      <c r="G1645" s="129"/>
      <c r="H1645" s="129"/>
      <c r="I1645" s="118"/>
      <c r="J1645" s="119">
        <f t="shared" si="27"/>
        <v>0</v>
      </c>
      <c r="K1645" s="121"/>
    </row>
    <row r="1646" spans="1:11" ht="15.75" hidden="1" x14ac:dyDescent="0.25">
      <c r="A1646" s="116"/>
      <c r="B1646" s="116"/>
      <c r="C1646" s="116"/>
      <c r="D1646" s="117"/>
      <c r="E1646" s="117"/>
      <c r="F1646" s="118"/>
      <c r="G1646" s="129"/>
      <c r="H1646" s="129"/>
      <c r="I1646" s="118"/>
      <c r="J1646" s="119">
        <f t="shared" si="27"/>
        <v>0</v>
      </c>
      <c r="K1646" s="121"/>
    </row>
    <row r="1647" spans="1:11" ht="15.75" hidden="1" x14ac:dyDescent="0.25">
      <c r="A1647" s="116"/>
      <c r="B1647" s="116"/>
      <c r="C1647" s="116"/>
      <c r="D1647" s="117"/>
      <c r="E1647" s="117"/>
      <c r="F1647" s="118"/>
      <c r="G1647" s="129"/>
      <c r="H1647" s="129"/>
      <c r="I1647" s="118"/>
      <c r="J1647" s="119">
        <f t="shared" si="27"/>
        <v>0</v>
      </c>
      <c r="K1647" s="121"/>
    </row>
    <row r="1648" spans="1:11" ht="15.75" hidden="1" x14ac:dyDescent="0.25">
      <c r="A1648" s="116"/>
      <c r="B1648" s="116"/>
      <c r="C1648" s="116"/>
      <c r="D1648" s="117"/>
      <c r="E1648" s="117"/>
      <c r="F1648" s="118"/>
      <c r="G1648" s="129"/>
      <c r="H1648" s="129"/>
      <c r="I1648" s="118"/>
      <c r="J1648" s="119">
        <f t="shared" si="27"/>
        <v>0</v>
      </c>
      <c r="K1648" s="121"/>
    </row>
    <row r="1649" spans="1:11" ht="15.75" hidden="1" x14ac:dyDescent="0.25">
      <c r="A1649" s="116"/>
      <c r="B1649" s="116"/>
      <c r="C1649" s="116"/>
      <c r="D1649" s="117"/>
      <c r="E1649" s="117"/>
      <c r="F1649" s="118"/>
      <c r="G1649" s="129"/>
      <c r="H1649" s="129"/>
      <c r="I1649" s="118"/>
      <c r="J1649" s="119">
        <f t="shared" si="27"/>
        <v>0</v>
      </c>
      <c r="K1649" s="121"/>
    </row>
    <row r="1650" spans="1:11" ht="15.75" hidden="1" x14ac:dyDescent="0.25">
      <c r="A1650" s="116"/>
      <c r="B1650" s="116"/>
      <c r="C1650" s="116"/>
      <c r="D1650" s="117"/>
      <c r="E1650" s="117"/>
      <c r="F1650" s="118"/>
      <c r="G1650" s="129"/>
      <c r="H1650" s="129"/>
      <c r="I1650" s="118"/>
      <c r="J1650" s="119">
        <f t="shared" si="27"/>
        <v>0</v>
      </c>
      <c r="K1650" s="121"/>
    </row>
    <row r="1651" spans="1:11" ht="15.75" hidden="1" x14ac:dyDescent="0.25">
      <c r="A1651" s="116"/>
      <c r="B1651" s="116"/>
      <c r="C1651" s="116"/>
      <c r="D1651" s="117"/>
      <c r="E1651" s="117"/>
      <c r="F1651" s="118"/>
      <c r="G1651" s="129"/>
      <c r="H1651" s="129"/>
      <c r="I1651" s="118"/>
      <c r="J1651" s="119">
        <f t="shared" si="27"/>
        <v>0</v>
      </c>
      <c r="K1651" s="121"/>
    </row>
    <row r="1652" spans="1:11" ht="15.75" hidden="1" x14ac:dyDescent="0.25">
      <c r="A1652" s="116"/>
      <c r="B1652" s="116"/>
      <c r="C1652" s="116"/>
      <c r="D1652" s="117"/>
      <c r="E1652" s="117"/>
      <c r="F1652" s="118"/>
      <c r="G1652" s="129"/>
      <c r="H1652" s="129"/>
      <c r="I1652" s="118"/>
      <c r="J1652" s="119">
        <f t="shared" si="27"/>
        <v>0</v>
      </c>
      <c r="K1652" s="121"/>
    </row>
    <row r="1653" spans="1:11" ht="15.75" hidden="1" x14ac:dyDescent="0.25">
      <c r="A1653" s="116"/>
      <c r="B1653" s="116"/>
      <c r="C1653" s="116"/>
      <c r="D1653" s="117"/>
      <c r="E1653" s="117"/>
      <c r="F1653" s="118"/>
      <c r="G1653" s="129"/>
      <c r="H1653" s="129"/>
      <c r="I1653" s="118"/>
      <c r="J1653" s="119">
        <f t="shared" si="27"/>
        <v>0</v>
      </c>
      <c r="K1653" s="121"/>
    </row>
    <row r="1654" spans="1:11" ht="15.75" hidden="1" x14ac:dyDescent="0.25">
      <c r="A1654" s="116"/>
      <c r="B1654" s="116"/>
      <c r="C1654" s="116"/>
      <c r="D1654" s="117"/>
      <c r="E1654" s="117"/>
      <c r="F1654" s="118"/>
      <c r="G1654" s="129"/>
      <c r="H1654" s="129"/>
      <c r="I1654" s="118"/>
      <c r="J1654" s="119">
        <f t="shared" si="27"/>
        <v>0</v>
      </c>
      <c r="K1654" s="121"/>
    </row>
    <row r="1655" spans="1:11" ht="15.75" hidden="1" x14ac:dyDescent="0.25">
      <c r="A1655" s="116"/>
      <c r="B1655" s="116"/>
      <c r="C1655" s="116"/>
      <c r="D1655" s="117"/>
      <c r="E1655" s="117"/>
      <c r="F1655" s="118"/>
      <c r="G1655" s="129"/>
      <c r="H1655" s="129"/>
      <c r="I1655" s="118"/>
      <c r="J1655" s="119">
        <f t="shared" si="27"/>
        <v>0</v>
      </c>
      <c r="K1655" s="121"/>
    </row>
    <row r="1656" spans="1:11" ht="15.75" hidden="1" x14ac:dyDescent="0.25">
      <c r="A1656" s="116"/>
      <c r="B1656" s="116"/>
      <c r="C1656" s="116"/>
      <c r="D1656" s="117"/>
      <c r="E1656" s="117"/>
      <c r="F1656" s="118"/>
      <c r="G1656" s="129"/>
      <c r="H1656" s="129"/>
      <c r="I1656" s="118"/>
      <c r="J1656" s="119">
        <f t="shared" ref="J1656:J1719" si="28">(H1656-G1656)*24</f>
        <v>0</v>
      </c>
      <c r="K1656" s="121"/>
    </row>
    <row r="1657" spans="1:11" ht="15.75" hidden="1" x14ac:dyDescent="0.25">
      <c r="A1657" s="116"/>
      <c r="B1657" s="116"/>
      <c r="C1657" s="116"/>
      <c r="D1657" s="117"/>
      <c r="E1657" s="117"/>
      <c r="F1657" s="118"/>
      <c r="G1657" s="129"/>
      <c r="H1657" s="129"/>
      <c r="I1657" s="118"/>
      <c r="J1657" s="119">
        <f t="shared" si="28"/>
        <v>0</v>
      </c>
      <c r="K1657" s="121"/>
    </row>
    <row r="1658" spans="1:11" ht="15.75" hidden="1" x14ac:dyDescent="0.25">
      <c r="A1658" s="116"/>
      <c r="B1658" s="116"/>
      <c r="C1658" s="116"/>
      <c r="D1658" s="117"/>
      <c r="E1658" s="117"/>
      <c r="F1658" s="118"/>
      <c r="G1658" s="129"/>
      <c r="H1658" s="129"/>
      <c r="I1658" s="118"/>
      <c r="J1658" s="119">
        <f t="shared" si="28"/>
        <v>0</v>
      </c>
      <c r="K1658" s="121"/>
    </row>
    <row r="1659" spans="1:11" ht="15.75" hidden="1" x14ac:dyDescent="0.25">
      <c r="A1659" s="116"/>
      <c r="B1659" s="116"/>
      <c r="C1659" s="116"/>
      <c r="D1659" s="117"/>
      <c r="E1659" s="117"/>
      <c r="F1659" s="118"/>
      <c r="G1659" s="129"/>
      <c r="H1659" s="129"/>
      <c r="I1659" s="118"/>
      <c r="J1659" s="119">
        <f t="shared" si="28"/>
        <v>0</v>
      </c>
      <c r="K1659" s="121"/>
    </row>
    <row r="1660" spans="1:11" ht="15.75" hidden="1" x14ac:dyDescent="0.25">
      <c r="A1660" s="116"/>
      <c r="B1660" s="116"/>
      <c r="C1660" s="116"/>
      <c r="D1660" s="117"/>
      <c r="E1660" s="117"/>
      <c r="F1660" s="118"/>
      <c r="G1660" s="129"/>
      <c r="H1660" s="129"/>
      <c r="I1660" s="118"/>
      <c r="J1660" s="119">
        <f t="shared" si="28"/>
        <v>0</v>
      </c>
      <c r="K1660" s="121"/>
    </row>
    <row r="1661" spans="1:11" ht="15.75" hidden="1" x14ac:dyDescent="0.25">
      <c r="A1661" s="116"/>
      <c r="B1661" s="116"/>
      <c r="C1661" s="116"/>
      <c r="D1661" s="117"/>
      <c r="E1661" s="117"/>
      <c r="F1661" s="118"/>
      <c r="G1661" s="129"/>
      <c r="H1661" s="129"/>
      <c r="I1661" s="118"/>
      <c r="J1661" s="119">
        <f t="shared" si="28"/>
        <v>0</v>
      </c>
      <c r="K1661" s="121"/>
    </row>
    <row r="1662" spans="1:11" ht="15.75" hidden="1" x14ac:dyDescent="0.25">
      <c r="A1662" s="116"/>
      <c r="B1662" s="116"/>
      <c r="C1662" s="116"/>
      <c r="D1662" s="117"/>
      <c r="E1662" s="117"/>
      <c r="F1662" s="118"/>
      <c r="G1662" s="129"/>
      <c r="H1662" s="129"/>
      <c r="I1662" s="118"/>
      <c r="J1662" s="119">
        <f t="shared" si="28"/>
        <v>0</v>
      </c>
      <c r="K1662" s="121"/>
    </row>
    <row r="1663" spans="1:11" ht="15.75" hidden="1" x14ac:dyDescent="0.25">
      <c r="A1663" s="116"/>
      <c r="B1663" s="116"/>
      <c r="C1663" s="116"/>
      <c r="D1663" s="117"/>
      <c r="E1663" s="117"/>
      <c r="F1663" s="118"/>
      <c r="G1663" s="129"/>
      <c r="H1663" s="129"/>
      <c r="I1663" s="118"/>
      <c r="J1663" s="119">
        <f t="shared" si="28"/>
        <v>0</v>
      </c>
      <c r="K1663" s="121"/>
    </row>
    <row r="1664" spans="1:11" ht="15.75" hidden="1" x14ac:dyDescent="0.25">
      <c r="A1664" s="116"/>
      <c r="B1664" s="116"/>
      <c r="C1664" s="116"/>
      <c r="D1664" s="117"/>
      <c r="E1664" s="117"/>
      <c r="F1664" s="118"/>
      <c r="G1664" s="129"/>
      <c r="H1664" s="129"/>
      <c r="I1664" s="118"/>
      <c r="J1664" s="119">
        <f t="shared" si="28"/>
        <v>0</v>
      </c>
      <c r="K1664" s="121"/>
    </row>
    <row r="1665" spans="1:11" ht="15.75" hidden="1" x14ac:dyDescent="0.25">
      <c r="A1665" s="116"/>
      <c r="B1665" s="116"/>
      <c r="C1665" s="116"/>
      <c r="D1665" s="117"/>
      <c r="E1665" s="117"/>
      <c r="F1665" s="118"/>
      <c r="G1665" s="129"/>
      <c r="H1665" s="129"/>
      <c r="I1665" s="118"/>
      <c r="J1665" s="119">
        <f t="shared" si="28"/>
        <v>0</v>
      </c>
      <c r="K1665" s="121"/>
    </row>
    <row r="1666" spans="1:11" ht="15.75" hidden="1" x14ac:dyDescent="0.25">
      <c r="A1666" s="116"/>
      <c r="B1666" s="116"/>
      <c r="C1666" s="116"/>
      <c r="D1666" s="117"/>
      <c r="E1666" s="117"/>
      <c r="F1666" s="118"/>
      <c r="G1666" s="129"/>
      <c r="H1666" s="129"/>
      <c r="I1666" s="118"/>
      <c r="J1666" s="119">
        <f t="shared" si="28"/>
        <v>0</v>
      </c>
      <c r="K1666" s="121"/>
    </row>
    <row r="1667" spans="1:11" ht="15.75" hidden="1" x14ac:dyDescent="0.25">
      <c r="A1667" s="116"/>
      <c r="B1667" s="116"/>
      <c r="C1667" s="116"/>
      <c r="D1667" s="117"/>
      <c r="E1667" s="117"/>
      <c r="F1667" s="118"/>
      <c r="G1667" s="129"/>
      <c r="H1667" s="129"/>
      <c r="I1667" s="118"/>
      <c r="J1667" s="119">
        <f t="shared" si="28"/>
        <v>0</v>
      </c>
      <c r="K1667" s="121"/>
    </row>
    <row r="1668" spans="1:11" ht="15.75" hidden="1" x14ac:dyDescent="0.25">
      <c r="A1668" s="116"/>
      <c r="B1668" s="116"/>
      <c r="C1668" s="116"/>
      <c r="D1668" s="117"/>
      <c r="E1668" s="117"/>
      <c r="F1668" s="118"/>
      <c r="G1668" s="129"/>
      <c r="H1668" s="129"/>
      <c r="I1668" s="118"/>
      <c r="J1668" s="119">
        <f t="shared" si="28"/>
        <v>0</v>
      </c>
      <c r="K1668" s="121"/>
    </row>
    <row r="1669" spans="1:11" ht="15.75" hidden="1" x14ac:dyDescent="0.25">
      <c r="A1669" s="116"/>
      <c r="B1669" s="116"/>
      <c r="C1669" s="116"/>
      <c r="D1669" s="117"/>
      <c r="E1669" s="117"/>
      <c r="F1669" s="118"/>
      <c r="G1669" s="129"/>
      <c r="H1669" s="129"/>
      <c r="I1669" s="118"/>
      <c r="J1669" s="119">
        <f t="shared" si="28"/>
        <v>0</v>
      </c>
      <c r="K1669" s="121"/>
    </row>
    <row r="1670" spans="1:11" ht="15.75" hidden="1" x14ac:dyDescent="0.25">
      <c r="A1670" s="116"/>
      <c r="B1670" s="116"/>
      <c r="C1670" s="116"/>
      <c r="D1670" s="117"/>
      <c r="E1670" s="117"/>
      <c r="F1670" s="118"/>
      <c r="G1670" s="129"/>
      <c r="H1670" s="129"/>
      <c r="I1670" s="118"/>
      <c r="J1670" s="119">
        <f t="shared" si="28"/>
        <v>0</v>
      </c>
      <c r="K1670" s="121"/>
    </row>
    <row r="1671" spans="1:11" ht="15.75" hidden="1" x14ac:dyDescent="0.25">
      <c r="A1671" s="116"/>
      <c r="B1671" s="116"/>
      <c r="C1671" s="116"/>
      <c r="D1671" s="117"/>
      <c r="E1671" s="117"/>
      <c r="F1671" s="118"/>
      <c r="G1671" s="129"/>
      <c r="H1671" s="129"/>
      <c r="I1671" s="118"/>
      <c r="J1671" s="119">
        <f t="shared" si="28"/>
        <v>0</v>
      </c>
      <c r="K1671" s="121"/>
    </row>
    <row r="1672" spans="1:11" ht="15.75" hidden="1" x14ac:dyDescent="0.25">
      <c r="A1672" s="116"/>
      <c r="B1672" s="116"/>
      <c r="C1672" s="116"/>
      <c r="D1672" s="117"/>
      <c r="E1672" s="117"/>
      <c r="F1672" s="118"/>
      <c r="G1672" s="129"/>
      <c r="H1672" s="129"/>
      <c r="I1672" s="118"/>
      <c r="J1672" s="119">
        <f t="shared" si="28"/>
        <v>0</v>
      </c>
      <c r="K1672" s="121"/>
    </row>
    <row r="1673" spans="1:11" ht="15.75" hidden="1" x14ac:dyDescent="0.25">
      <c r="A1673" s="116"/>
      <c r="B1673" s="116"/>
      <c r="C1673" s="116"/>
      <c r="D1673" s="117"/>
      <c r="E1673" s="117"/>
      <c r="F1673" s="118"/>
      <c r="G1673" s="129"/>
      <c r="H1673" s="129"/>
      <c r="I1673" s="118"/>
      <c r="J1673" s="119">
        <f t="shared" si="28"/>
        <v>0</v>
      </c>
      <c r="K1673" s="121"/>
    </row>
    <row r="1674" spans="1:11" ht="15.75" hidden="1" x14ac:dyDescent="0.25">
      <c r="A1674" s="116"/>
      <c r="B1674" s="116"/>
      <c r="C1674" s="116"/>
      <c r="D1674" s="117"/>
      <c r="E1674" s="117"/>
      <c r="F1674" s="118"/>
      <c r="G1674" s="129"/>
      <c r="H1674" s="129"/>
      <c r="I1674" s="118"/>
      <c r="J1674" s="119">
        <f t="shared" si="28"/>
        <v>0</v>
      </c>
      <c r="K1674" s="121"/>
    </row>
    <row r="1675" spans="1:11" ht="15.75" hidden="1" x14ac:dyDescent="0.25">
      <c r="A1675" s="116"/>
      <c r="B1675" s="116"/>
      <c r="C1675" s="116"/>
      <c r="D1675" s="117"/>
      <c r="E1675" s="117"/>
      <c r="F1675" s="118"/>
      <c r="G1675" s="129"/>
      <c r="H1675" s="129"/>
      <c r="I1675" s="118"/>
      <c r="J1675" s="119">
        <f t="shared" si="28"/>
        <v>0</v>
      </c>
      <c r="K1675" s="121"/>
    </row>
    <row r="1676" spans="1:11" ht="15.75" hidden="1" x14ac:dyDescent="0.25">
      <c r="A1676" s="116"/>
      <c r="B1676" s="116"/>
      <c r="C1676" s="116"/>
      <c r="D1676" s="117"/>
      <c r="E1676" s="117"/>
      <c r="F1676" s="118"/>
      <c r="G1676" s="129"/>
      <c r="H1676" s="129"/>
      <c r="I1676" s="118"/>
      <c r="J1676" s="119">
        <f t="shared" si="28"/>
        <v>0</v>
      </c>
      <c r="K1676" s="121"/>
    </row>
    <row r="1677" spans="1:11" ht="15.75" hidden="1" x14ac:dyDescent="0.25">
      <c r="A1677" s="116"/>
      <c r="B1677" s="116"/>
      <c r="C1677" s="116"/>
      <c r="D1677" s="117"/>
      <c r="E1677" s="117"/>
      <c r="F1677" s="118"/>
      <c r="G1677" s="129"/>
      <c r="H1677" s="129"/>
      <c r="I1677" s="118"/>
      <c r="J1677" s="119">
        <f t="shared" si="28"/>
        <v>0</v>
      </c>
      <c r="K1677" s="121"/>
    </row>
    <row r="1678" spans="1:11" ht="15.75" hidden="1" x14ac:dyDescent="0.25">
      <c r="A1678" s="116"/>
      <c r="B1678" s="116"/>
      <c r="C1678" s="116"/>
      <c r="D1678" s="117"/>
      <c r="E1678" s="117"/>
      <c r="F1678" s="118"/>
      <c r="G1678" s="129"/>
      <c r="H1678" s="129"/>
      <c r="I1678" s="118"/>
      <c r="J1678" s="119">
        <f t="shared" si="28"/>
        <v>0</v>
      </c>
      <c r="K1678" s="121"/>
    </row>
    <row r="1679" spans="1:11" ht="15.75" hidden="1" x14ac:dyDescent="0.25">
      <c r="A1679" s="116"/>
      <c r="B1679" s="116"/>
      <c r="C1679" s="116"/>
      <c r="D1679" s="117"/>
      <c r="E1679" s="117"/>
      <c r="F1679" s="118"/>
      <c r="G1679" s="129"/>
      <c r="H1679" s="129"/>
      <c r="I1679" s="118"/>
      <c r="J1679" s="119">
        <f t="shared" si="28"/>
        <v>0</v>
      </c>
      <c r="K1679" s="121"/>
    </row>
    <row r="1680" spans="1:11" ht="15.75" hidden="1" x14ac:dyDescent="0.25">
      <c r="A1680" s="116"/>
      <c r="B1680" s="116"/>
      <c r="C1680" s="116"/>
      <c r="D1680" s="117"/>
      <c r="E1680" s="117"/>
      <c r="F1680" s="118"/>
      <c r="G1680" s="129"/>
      <c r="H1680" s="129"/>
      <c r="I1680" s="118"/>
      <c r="J1680" s="119">
        <f t="shared" si="28"/>
        <v>0</v>
      </c>
      <c r="K1680" s="121"/>
    </row>
    <row r="1681" spans="1:11" ht="15.75" hidden="1" x14ac:dyDescent="0.25">
      <c r="A1681" s="116"/>
      <c r="B1681" s="116"/>
      <c r="C1681" s="116"/>
      <c r="D1681" s="117"/>
      <c r="E1681" s="117"/>
      <c r="F1681" s="118"/>
      <c r="G1681" s="129"/>
      <c r="H1681" s="129"/>
      <c r="I1681" s="118"/>
      <c r="J1681" s="119">
        <f t="shared" si="28"/>
        <v>0</v>
      </c>
      <c r="K1681" s="121"/>
    </row>
    <row r="1682" spans="1:11" ht="15.75" hidden="1" x14ac:dyDescent="0.25">
      <c r="A1682" s="116"/>
      <c r="B1682" s="116"/>
      <c r="C1682" s="116"/>
      <c r="D1682" s="117"/>
      <c r="E1682" s="117"/>
      <c r="F1682" s="118"/>
      <c r="G1682" s="129"/>
      <c r="H1682" s="129"/>
      <c r="I1682" s="118"/>
      <c r="J1682" s="119">
        <f t="shared" si="28"/>
        <v>0</v>
      </c>
      <c r="K1682" s="121"/>
    </row>
    <row r="1683" spans="1:11" ht="15.75" hidden="1" x14ac:dyDescent="0.25">
      <c r="A1683" s="116"/>
      <c r="B1683" s="116"/>
      <c r="C1683" s="116"/>
      <c r="D1683" s="117"/>
      <c r="E1683" s="117"/>
      <c r="F1683" s="118"/>
      <c r="G1683" s="129"/>
      <c r="H1683" s="129"/>
      <c r="I1683" s="118"/>
      <c r="J1683" s="119">
        <f t="shared" si="28"/>
        <v>0</v>
      </c>
      <c r="K1683" s="121"/>
    </row>
    <row r="1684" spans="1:11" ht="15.75" hidden="1" x14ac:dyDescent="0.25">
      <c r="A1684" s="116"/>
      <c r="B1684" s="116"/>
      <c r="C1684" s="116"/>
      <c r="D1684" s="117"/>
      <c r="E1684" s="117"/>
      <c r="F1684" s="118"/>
      <c r="G1684" s="129"/>
      <c r="H1684" s="129"/>
      <c r="I1684" s="118"/>
      <c r="J1684" s="119">
        <f t="shared" si="28"/>
        <v>0</v>
      </c>
      <c r="K1684" s="121"/>
    </row>
    <row r="1685" spans="1:11" ht="15.75" hidden="1" x14ac:dyDescent="0.25">
      <c r="A1685" s="116"/>
      <c r="B1685" s="116"/>
      <c r="C1685" s="116"/>
      <c r="D1685" s="117"/>
      <c r="E1685" s="117"/>
      <c r="F1685" s="118"/>
      <c r="G1685" s="129"/>
      <c r="H1685" s="129"/>
      <c r="I1685" s="118"/>
      <c r="J1685" s="119">
        <f t="shared" si="28"/>
        <v>0</v>
      </c>
      <c r="K1685" s="121"/>
    </row>
    <row r="1686" spans="1:11" ht="15.75" hidden="1" x14ac:dyDescent="0.25">
      <c r="A1686" s="116"/>
      <c r="B1686" s="116"/>
      <c r="C1686" s="116"/>
      <c r="D1686" s="117"/>
      <c r="E1686" s="117"/>
      <c r="F1686" s="118"/>
      <c r="G1686" s="129"/>
      <c r="H1686" s="129"/>
      <c r="I1686" s="118"/>
      <c r="J1686" s="119">
        <f t="shared" si="28"/>
        <v>0</v>
      </c>
      <c r="K1686" s="121"/>
    </row>
    <row r="1687" spans="1:11" ht="15.75" hidden="1" x14ac:dyDescent="0.25">
      <c r="A1687" s="116"/>
      <c r="B1687" s="116"/>
      <c r="C1687" s="116"/>
      <c r="D1687" s="117"/>
      <c r="E1687" s="117"/>
      <c r="F1687" s="118"/>
      <c r="G1687" s="129"/>
      <c r="H1687" s="129"/>
      <c r="I1687" s="118"/>
      <c r="J1687" s="119">
        <f t="shared" si="28"/>
        <v>0</v>
      </c>
      <c r="K1687" s="121"/>
    </row>
    <row r="1688" spans="1:11" ht="15.75" hidden="1" x14ac:dyDescent="0.25">
      <c r="A1688" s="116"/>
      <c r="B1688" s="116"/>
      <c r="C1688" s="116"/>
      <c r="D1688" s="117"/>
      <c r="E1688" s="117"/>
      <c r="F1688" s="118"/>
      <c r="G1688" s="129"/>
      <c r="H1688" s="129"/>
      <c r="I1688" s="118"/>
      <c r="J1688" s="119">
        <f t="shared" si="28"/>
        <v>0</v>
      </c>
      <c r="K1688" s="121"/>
    </row>
    <row r="1689" spans="1:11" ht="15.75" hidden="1" x14ac:dyDescent="0.25">
      <c r="A1689" s="116"/>
      <c r="B1689" s="116"/>
      <c r="C1689" s="116"/>
      <c r="D1689" s="117"/>
      <c r="E1689" s="117"/>
      <c r="F1689" s="118"/>
      <c r="G1689" s="129"/>
      <c r="H1689" s="129"/>
      <c r="I1689" s="118"/>
      <c r="J1689" s="119">
        <f t="shared" si="28"/>
        <v>0</v>
      </c>
      <c r="K1689" s="121"/>
    </row>
    <row r="1690" spans="1:11" ht="15.75" hidden="1" x14ac:dyDescent="0.25">
      <c r="A1690" s="116"/>
      <c r="B1690" s="116"/>
      <c r="C1690" s="116"/>
      <c r="D1690" s="117"/>
      <c r="E1690" s="117"/>
      <c r="F1690" s="118"/>
      <c r="G1690" s="129"/>
      <c r="H1690" s="129"/>
      <c r="I1690" s="118"/>
      <c r="J1690" s="119">
        <f t="shared" si="28"/>
        <v>0</v>
      </c>
      <c r="K1690" s="121"/>
    </row>
    <row r="1691" spans="1:11" ht="15.75" hidden="1" x14ac:dyDescent="0.25">
      <c r="A1691" s="116"/>
      <c r="B1691" s="116"/>
      <c r="C1691" s="116"/>
      <c r="D1691" s="117"/>
      <c r="E1691" s="117"/>
      <c r="F1691" s="118"/>
      <c r="G1691" s="129"/>
      <c r="H1691" s="129"/>
      <c r="I1691" s="118"/>
      <c r="J1691" s="119">
        <f t="shared" si="28"/>
        <v>0</v>
      </c>
      <c r="K1691" s="121"/>
    </row>
    <row r="1692" spans="1:11" ht="15.75" hidden="1" x14ac:dyDescent="0.25">
      <c r="A1692" s="116"/>
      <c r="B1692" s="116"/>
      <c r="C1692" s="116"/>
      <c r="D1692" s="117"/>
      <c r="E1692" s="117"/>
      <c r="F1692" s="118"/>
      <c r="G1692" s="129"/>
      <c r="H1692" s="129"/>
      <c r="I1692" s="118"/>
      <c r="J1692" s="119">
        <f t="shared" si="28"/>
        <v>0</v>
      </c>
      <c r="K1692" s="121"/>
    </row>
    <row r="1693" spans="1:11" ht="15.75" hidden="1" x14ac:dyDescent="0.25">
      <c r="A1693" s="116"/>
      <c r="B1693" s="116"/>
      <c r="C1693" s="116"/>
      <c r="D1693" s="117"/>
      <c r="E1693" s="117"/>
      <c r="F1693" s="118"/>
      <c r="G1693" s="129"/>
      <c r="H1693" s="129"/>
      <c r="I1693" s="118"/>
      <c r="J1693" s="119">
        <f t="shared" si="28"/>
        <v>0</v>
      </c>
      <c r="K1693" s="121"/>
    </row>
    <row r="1694" spans="1:11" ht="15.75" hidden="1" x14ac:dyDescent="0.25">
      <c r="A1694" s="116"/>
      <c r="B1694" s="116"/>
      <c r="C1694" s="116"/>
      <c r="D1694" s="117"/>
      <c r="E1694" s="117"/>
      <c r="F1694" s="118"/>
      <c r="G1694" s="129"/>
      <c r="H1694" s="129"/>
      <c r="I1694" s="118"/>
      <c r="J1694" s="119">
        <f t="shared" si="28"/>
        <v>0</v>
      </c>
      <c r="K1694" s="121"/>
    </row>
    <row r="1695" spans="1:11" ht="15.75" hidden="1" x14ac:dyDescent="0.25">
      <c r="A1695" s="116"/>
      <c r="B1695" s="116"/>
      <c r="C1695" s="116"/>
      <c r="D1695" s="117"/>
      <c r="E1695" s="117"/>
      <c r="F1695" s="118"/>
      <c r="G1695" s="129"/>
      <c r="H1695" s="129"/>
      <c r="I1695" s="118"/>
      <c r="J1695" s="119">
        <f t="shared" si="28"/>
        <v>0</v>
      </c>
      <c r="K1695" s="121"/>
    </row>
    <row r="1696" spans="1:11" ht="15.75" hidden="1" x14ac:dyDescent="0.25">
      <c r="A1696" s="116"/>
      <c r="B1696" s="116"/>
      <c r="C1696" s="116"/>
      <c r="D1696" s="117"/>
      <c r="E1696" s="117"/>
      <c r="F1696" s="118"/>
      <c r="G1696" s="129"/>
      <c r="H1696" s="129"/>
      <c r="I1696" s="118"/>
      <c r="J1696" s="119">
        <f t="shared" si="28"/>
        <v>0</v>
      </c>
      <c r="K1696" s="121"/>
    </row>
    <row r="1697" spans="1:11" ht="15.75" hidden="1" x14ac:dyDescent="0.25">
      <c r="A1697" s="116"/>
      <c r="B1697" s="116"/>
      <c r="C1697" s="116"/>
      <c r="D1697" s="117"/>
      <c r="E1697" s="117"/>
      <c r="F1697" s="118"/>
      <c r="G1697" s="129"/>
      <c r="H1697" s="129"/>
      <c r="I1697" s="118"/>
      <c r="J1697" s="119">
        <f t="shared" si="28"/>
        <v>0</v>
      </c>
      <c r="K1697" s="121"/>
    </row>
    <row r="1698" spans="1:11" ht="15.75" hidden="1" x14ac:dyDescent="0.25">
      <c r="A1698" s="116"/>
      <c r="B1698" s="116"/>
      <c r="C1698" s="116"/>
      <c r="D1698" s="117"/>
      <c r="E1698" s="117"/>
      <c r="F1698" s="118"/>
      <c r="G1698" s="129"/>
      <c r="H1698" s="129"/>
      <c r="I1698" s="118"/>
      <c r="J1698" s="119">
        <f t="shared" si="28"/>
        <v>0</v>
      </c>
      <c r="K1698" s="121"/>
    </row>
    <row r="1699" spans="1:11" ht="15.75" hidden="1" x14ac:dyDescent="0.25">
      <c r="A1699" s="116"/>
      <c r="B1699" s="116"/>
      <c r="C1699" s="116"/>
      <c r="D1699" s="117"/>
      <c r="E1699" s="117"/>
      <c r="F1699" s="118"/>
      <c r="G1699" s="129"/>
      <c r="H1699" s="129"/>
      <c r="I1699" s="118"/>
      <c r="J1699" s="119">
        <f t="shared" si="28"/>
        <v>0</v>
      </c>
      <c r="K1699" s="121"/>
    </row>
    <row r="1700" spans="1:11" ht="15.75" hidden="1" x14ac:dyDescent="0.25">
      <c r="A1700" s="116"/>
      <c r="B1700" s="116"/>
      <c r="C1700" s="116"/>
      <c r="D1700" s="117"/>
      <c r="E1700" s="117"/>
      <c r="F1700" s="118"/>
      <c r="G1700" s="129"/>
      <c r="H1700" s="129"/>
      <c r="I1700" s="118"/>
      <c r="J1700" s="119">
        <f t="shared" si="28"/>
        <v>0</v>
      </c>
      <c r="K1700" s="121"/>
    </row>
    <row r="1701" spans="1:11" ht="15.75" hidden="1" x14ac:dyDescent="0.25">
      <c r="A1701" s="116"/>
      <c r="B1701" s="116"/>
      <c r="C1701" s="116"/>
      <c r="D1701" s="117"/>
      <c r="E1701" s="117"/>
      <c r="F1701" s="118"/>
      <c r="G1701" s="129"/>
      <c r="H1701" s="129"/>
      <c r="I1701" s="118"/>
      <c r="J1701" s="119">
        <f t="shared" si="28"/>
        <v>0</v>
      </c>
      <c r="K1701" s="121"/>
    </row>
    <row r="1702" spans="1:11" ht="15.75" hidden="1" x14ac:dyDescent="0.25">
      <c r="A1702" s="116"/>
      <c r="B1702" s="116"/>
      <c r="C1702" s="116"/>
      <c r="D1702" s="117"/>
      <c r="E1702" s="117"/>
      <c r="F1702" s="118"/>
      <c r="G1702" s="129"/>
      <c r="H1702" s="129"/>
      <c r="I1702" s="118"/>
      <c r="J1702" s="119">
        <f t="shared" si="28"/>
        <v>0</v>
      </c>
      <c r="K1702" s="121"/>
    </row>
    <row r="1703" spans="1:11" ht="15.75" hidden="1" x14ac:dyDescent="0.25">
      <c r="A1703" s="116"/>
      <c r="B1703" s="116"/>
      <c r="C1703" s="116"/>
      <c r="D1703" s="117"/>
      <c r="E1703" s="117"/>
      <c r="F1703" s="118"/>
      <c r="G1703" s="129"/>
      <c r="H1703" s="129"/>
      <c r="I1703" s="118"/>
      <c r="J1703" s="119">
        <f t="shared" si="28"/>
        <v>0</v>
      </c>
      <c r="K1703" s="121"/>
    </row>
    <row r="1704" spans="1:11" ht="15.75" hidden="1" x14ac:dyDescent="0.25">
      <c r="A1704" s="116"/>
      <c r="B1704" s="116"/>
      <c r="C1704" s="116"/>
      <c r="D1704" s="117"/>
      <c r="E1704" s="117"/>
      <c r="F1704" s="118"/>
      <c r="G1704" s="129"/>
      <c r="H1704" s="129"/>
      <c r="I1704" s="118"/>
      <c r="J1704" s="119">
        <f t="shared" si="28"/>
        <v>0</v>
      </c>
      <c r="K1704" s="121"/>
    </row>
    <row r="1705" spans="1:11" ht="15.75" hidden="1" x14ac:dyDescent="0.25">
      <c r="A1705" s="116"/>
      <c r="B1705" s="116"/>
      <c r="C1705" s="116"/>
      <c r="D1705" s="117"/>
      <c r="E1705" s="117"/>
      <c r="F1705" s="118"/>
      <c r="G1705" s="129"/>
      <c r="H1705" s="129"/>
      <c r="I1705" s="118"/>
      <c r="J1705" s="119">
        <f t="shared" si="28"/>
        <v>0</v>
      </c>
      <c r="K1705" s="121"/>
    </row>
    <row r="1706" spans="1:11" ht="15.75" hidden="1" x14ac:dyDescent="0.25">
      <c r="A1706" s="116"/>
      <c r="B1706" s="116"/>
      <c r="C1706" s="116"/>
      <c r="D1706" s="117"/>
      <c r="E1706" s="117"/>
      <c r="F1706" s="118"/>
      <c r="G1706" s="129"/>
      <c r="H1706" s="129"/>
      <c r="I1706" s="118"/>
      <c r="J1706" s="119">
        <f t="shared" si="28"/>
        <v>0</v>
      </c>
      <c r="K1706" s="121"/>
    </row>
    <row r="1707" spans="1:11" ht="15.75" hidden="1" x14ac:dyDescent="0.25">
      <c r="A1707" s="116"/>
      <c r="B1707" s="116"/>
      <c r="C1707" s="116"/>
      <c r="D1707" s="117"/>
      <c r="E1707" s="117"/>
      <c r="F1707" s="118"/>
      <c r="G1707" s="129"/>
      <c r="H1707" s="129"/>
      <c r="I1707" s="118"/>
      <c r="J1707" s="119">
        <f t="shared" si="28"/>
        <v>0</v>
      </c>
      <c r="K1707" s="121"/>
    </row>
    <row r="1708" spans="1:11" ht="15.75" hidden="1" x14ac:dyDescent="0.25">
      <c r="A1708" s="116"/>
      <c r="B1708" s="116"/>
      <c r="C1708" s="116"/>
      <c r="D1708" s="117"/>
      <c r="E1708" s="117"/>
      <c r="F1708" s="118"/>
      <c r="G1708" s="129"/>
      <c r="H1708" s="129"/>
      <c r="I1708" s="118"/>
      <c r="J1708" s="119">
        <f t="shared" si="28"/>
        <v>0</v>
      </c>
      <c r="K1708" s="121"/>
    </row>
    <row r="1709" spans="1:11" ht="15.75" hidden="1" x14ac:dyDescent="0.25">
      <c r="A1709" s="116"/>
      <c r="B1709" s="116"/>
      <c r="C1709" s="116"/>
      <c r="D1709" s="117"/>
      <c r="E1709" s="117"/>
      <c r="F1709" s="118"/>
      <c r="G1709" s="129"/>
      <c r="H1709" s="129"/>
      <c r="I1709" s="118"/>
      <c r="J1709" s="119">
        <f t="shared" si="28"/>
        <v>0</v>
      </c>
      <c r="K1709" s="121"/>
    </row>
    <row r="1710" spans="1:11" ht="15.75" hidden="1" x14ac:dyDescent="0.25">
      <c r="A1710" s="116"/>
      <c r="B1710" s="116"/>
      <c r="C1710" s="116"/>
      <c r="D1710" s="117"/>
      <c r="E1710" s="117"/>
      <c r="F1710" s="118"/>
      <c r="G1710" s="129"/>
      <c r="H1710" s="129"/>
      <c r="I1710" s="118"/>
      <c r="J1710" s="119">
        <f t="shared" si="28"/>
        <v>0</v>
      </c>
      <c r="K1710" s="121"/>
    </row>
    <row r="1711" spans="1:11" ht="15.75" hidden="1" x14ac:dyDescent="0.25">
      <c r="A1711" s="116"/>
      <c r="B1711" s="116"/>
      <c r="C1711" s="116"/>
      <c r="D1711" s="117"/>
      <c r="E1711" s="117"/>
      <c r="F1711" s="118"/>
      <c r="G1711" s="129"/>
      <c r="H1711" s="129"/>
      <c r="I1711" s="118"/>
      <c r="J1711" s="119">
        <f t="shared" si="28"/>
        <v>0</v>
      </c>
      <c r="K1711" s="121"/>
    </row>
    <row r="1712" spans="1:11" ht="15.75" hidden="1" x14ac:dyDescent="0.25">
      <c r="A1712" s="116"/>
      <c r="B1712" s="116"/>
      <c r="C1712" s="116"/>
      <c r="D1712" s="117"/>
      <c r="E1712" s="117"/>
      <c r="F1712" s="118"/>
      <c r="G1712" s="129"/>
      <c r="H1712" s="129"/>
      <c r="I1712" s="118"/>
      <c r="J1712" s="119">
        <f t="shared" si="28"/>
        <v>0</v>
      </c>
      <c r="K1712" s="121"/>
    </row>
    <row r="1713" spans="1:11" ht="15.75" hidden="1" x14ac:dyDescent="0.25">
      <c r="A1713" s="116"/>
      <c r="B1713" s="116"/>
      <c r="C1713" s="116"/>
      <c r="D1713" s="117"/>
      <c r="E1713" s="117"/>
      <c r="F1713" s="118"/>
      <c r="G1713" s="129"/>
      <c r="H1713" s="129"/>
      <c r="I1713" s="118"/>
      <c r="J1713" s="119">
        <f t="shared" si="28"/>
        <v>0</v>
      </c>
      <c r="K1713" s="121"/>
    </row>
    <row r="1714" spans="1:11" ht="15.75" hidden="1" x14ac:dyDescent="0.25">
      <c r="A1714" s="116"/>
      <c r="B1714" s="116"/>
      <c r="C1714" s="116"/>
      <c r="D1714" s="117"/>
      <c r="E1714" s="117"/>
      <c r="F1714" s="118"/>
      <c r="G1714" s="129"/>
      <c r="H1714" s="129"/>
      <c r="I1714" s="118"/>
      <c r="J1714" s="119">
        <f t="shared" si="28"/>
        <v>0</v>
      </c>
      <c r="K1714" s="121"/>
    </row>
    <row r="1715" spans="1:11" ht="15.75" hidden="1" x14ac:dyDescent="0.25">
      <c r="A1715" s="116"/>
      <c r="B1715" s="116"/>
      <c r="C1715" s="116"/>
      <c r="D1715" s="117"/>
      <c r="E1715" s="117"/>
      <c r="F1715" s="118"/>
      <c r="G1715" s="129"/>
      <c r="H1715" s="129"/>
      <c r="I1715" s="118"/>
      <c r="J1715" s="119">
        <f t="shared" si="28"/>
        <v>0</v>
      </c>
      <c r="K1715" s="121"/>
    </row>
    <row r="1716" spans="1:11" ht="15.75" hidden="1" x14ac:dyDescent="0.25">
      <c r="A1716" s="116"/>
      <c r="B1716" s="116"/>
      <c r="C1716" s="116"/>
      <c r="D1716" s="117"/>
      <c r="E1716" s="117"/>
      <c r="F1716" s="118"/>
      <c r="G1716" s="129"/>
      <c r="H1716" s="129"/>
      <c r="I1716" s="118"/>
      <c r="J1716" s="119">
        <f t="shared" si="28"/>
        <v>0</v>
      </c>
      <c r="K1716" s="121"/>
    </row>
    <row r="1717" spans="1:11" ht="15.75" hidden="1" x14ac:dyDescent="0.25">
      <c r="A1717" s="116"/>
      <c r="B1717" s="116"/>
      <c r="C1717" s="116"/>
      <c r="D1717" s="117"/>
      <c r="E1717" s="117"/>
      <c r="F1717" s="118"/>
      <c r="G1717" s="129"/>
      <c r="H1717" s="129"/>
      <c r="I1717" s="118"/>
      <c r="J1717" s="119">
        <f t="shared" si="28"/>
        <v>0</v>
      </c>
      <c r="K1717" s="121"/>
    </row>
    <row r="1718" spans="1:11" ht="15.75" hidden="1" x14ac:dyDescent="0.25">
      <c r="A1718" s="116"/>
      <c r="B1718" s="116"/>
      <c r="C1718" s="116"/>
      <c r="D1718" s="117"/>
      <c r="E1718" s="117"/>
      <c r="F1718" s="118"/>
      <c r="G1718" s="129"/>
      <c r="H1718" s="129"/>
      <c r="I1718" s="118"/>
      <c r="J1718" s="119">
        <f t="shared" si="28"/>
        <v>0</v>
      </c>
      <c r="K1718" s="121"/>
    </row>
    <row r="1719" spans="1:11" ht="15.75" hidden="1" x14ac:dyDescent="0.25">
      <c r="A1719" s="116"/>
      <c r="B1719" s="116"/>
      <c r="C1719" s="116"/>
      <c r="D1719" s="117"/>
      <c r="E1719" s="117"/>
      <c r="F1719" s="118"/>
      <c r="G1719" s="129"/>
      <c r="H1719" s="129"/>
      <c r="I1719" s="118"/>
      <c r="J1719" s="119">
        <f t="shared" si="28"/>
        <v>0</v>
      </c>
      <c r="K1719" s="121"/>
    </row>
    <row r="1720" spans="1:11" ht="15.75" hidden="1" x14ac:dyDescent="0.25">
      <c r="A1720" s="116"/>
      <c r="B1720" s="116"/>
      <c r="C1720" s="116"/>
      <c r="D1720" s="117"/>
      <c r="E1720" s="117"/>
      <c r="F1720" s="118"/>
      <c r="G1720" s="129"/>
      <c r="H1720" s="129"/>
      <c r="I1720" s="118"/>
      <c r="J1720" s="119">
        <f t="shared" ref="J1720:J1783" si="29">(H1720-G1720)*24</f>
        <v>0</v>
      </c>
      <c r="K1720" s="121"/>
    </row>
    <row r="1721" spans="1:11" ht="15.75" hidden="1" x14ac:dyDescent="0.25">
      <c r="A1721" s="116"/>
      <c r="B1721" s="116"/>
      <c r="C1721" s="116"/>
      <c r="D1721" s="117"/>
      <c r="E1721" s="117"/>
      <c r="F1721" s="118"/>
      <c r="G1721" s="129"/>
      <c r="H1721" s="129"/>
      <c r="I1721" s="118"/>
      <c r="J1721" s="119">
        <f t="shared" si="29"/>
        <v>0</v>
      </c>
      <c r="K1721" s="121"/>
    </row>
    <row r="1722" spans="1:11" ht="15.75" hidden="1" x14ac:dyDescent="0.25">
      <c r="A1722" s="116"/>
      <c r="B1722" s="116"/>
      <c r="C1722" s="116"/>
      <c r="D1722" s="117"/>
      <c r="E1722" s="117"/>
      <c r="F1722" s="118"/>
      <c r="G1722" s="129"/>
      <c r="H1722" s="129"/>
      <c r="I1722" s="118"/>
      <c r="J1722" s="119">
        <f t="shared" si="29"/>
        <v>0</v>
      </c>
      <c r="K1722" s="121"/>
    </row>
    <row r="1723" spans="1:11" ht="15.75" hidden="1" x14ac:dyDescent="0.25">
      <c r="A1723" s="116"/>
      <c r="B1723" s="116"/>
      <c r="C1723" s="116"/>
      <c r="D1723" s="117"/>
      <c r="E1723" s="117"/>
      <c r="F1723" s="118"/>
      <c r="G1723" s="129"/>
      <c r="H1723" s="129"/>
      <c r="I1723" s="118"/>
      <c r="J1723" s="119">
        <f t="shared" si="29"/>
        <v>0</v>
      </c>
      <c r="K1723" s="121"/>
    </row>
    <row r="1724" spans="1:11" ht="15.75" hidden="1" x14ac:dyDescent="0.25">
      <c r="A1724" s="116"/>
      <c r="B1724" s="116"/>
      <c r="C1724" s="116"/>
      <c r="D1724" s="117"/>
      <c r="E1724" s="117"/>
      <c r="F1724" s="118"/>
      <c r="G1724" s="129"/>
      <c r="H1724" s="129"/>
      <c r="I1724" s="118"/>
      <c r="J1724" s="119">
        <f t="shared" si="29"/>
        <v>0</v>
      </c>
      <c r="K1724" s="121"/>
    </row>
    <row r="1725" spans="1:11" ht="15.75" hidden="1" x14ac:dyDescent="0.25">
      <c r="A1725" s="116"/>
      <c r="B1725" s="116"/>
      <c r="C1725" s="116"/>
      <c r="D1725" s="117"/>
      <c r="E1725" s="117"/>
      <c r="F1725" s="118"/>
      <c r="G1725" s="129"/>
      <c r="H1725" s="129"/>
      <c r="I1725" s="118"/>
      <c r="J1725" s="119">
        <f t="shared" si="29"/>
        <v>0</v>
      </c>
      <c r="K1725" s="121"/>
    </row>
    <row r="1726" spans="1:11" ht="15.75" hidden="1" x14ac:dyDescent="0.25">
      <c r="A1726" s="116"/>
      <c r="B1726" s="116"/>
      <c r="C1726" s="116"/>
      <c r="D1726" s="117"/>
      <c r="E1726" s="117"/>
      <c r="F1726" s="118"/>
      <c r="G1726" s="129"/>
      <c r="H1726" s="129"/>
      <c r="I1726" s="118"/>
      <c r="J1726" s="119">
        <f t="shared" si="29"/>
        <v>0</v>
      </c>
      <c r="K1726" s="121"/>
    </row>
    <row r="1727" spans="1:11" ht="15.75" hidden="1" x14ac:dyDescent="0.25">
      <c r="A1727" s="116"/>
      <c r="B1727" s="116"/>
      <c r="C1727" s="116"/>
      <c r="D1727" s="117"/>
      <c r="E1727" s="117"/>
      <c r="F1727" s="118"/>
      <c r="G1727" s="129"/>
      <c r="H1727" s="129"/>
      <c r="I1727" s="118"/>
      <c r="J1727" s="119">
        <f t="shared" si="29"/>
        <v>0</v>
      </c>
      <c r="K1727" s="121"/>
    </row>
    <row r="1728" spans="1:11" ht="15.75" hidden="1" x14ac:dyDescent="0.25">
      <c r="A1728" s="116"/>
      <c r="B1728" s="116"/>
      <c r="C1728" s="116"/>
      <c r="D1728" s="117"/>
      <c r="E1728" s="117"/>
      <c r="F1728" s="118"/>
      <c r="G1728" s="129"/>
      <c r="H1728" s="129"/>
      <c r="I1728" s="118"/>
      <c r="J1728" s="119">
        <f t="shared" si="29"/>
        <v>0</v>
      </c>
      <c r="K1728" s="121"/>
    </row>
    <row r="1729" spans="1:11" ht="15.75" hidden="1" x14ac:dyDescent="0.25">
      <c r="A1729" s="116"/>
      <c r="B1729" s="116"/>
      <c r="C1729" s="116"/>
      <c r="D1729" s="117"/>
      <c r="E1729" s="117"/>
      <c r="F1729" s="118"/>
      <c r="G1729" s="129"/>
      <c r="H1729" s="129"/>
      <c r="I1729" s="118"/>
      <c r="J1729" s="119">
        <f t="shared" si="29"/>
        <v>0</v>
      </c>
      <c r="K1729" s="121"/>
    </row>
    <row r="1730" spans="1:11" ht="15.75" hidden="1" x14ac:dyDescent="0.25">
      <c r="A1730" s="116"/>
      <c r="B1730" s="116"/>
      <c r="C1730" s="116"/>
      <c r="D1730" s="117"/>
      <c r="E1730" s="117"/>
      <c r="F1730" s="118"/>
      <c r="G1730" s="129"/>
      <c r="H1730" s="129"/>
      <c r="I1730" s="118"/>
      <c r="J1730" s="119">
        <f t="shared" si="29"/>
        <v>0</v>
      </c>
      <c r="K1730" s="121"/>
    </row>
    <row r="1731" spans="1:11" ht="15.75" hidden="1" x14ac:dyDescent="0.25">
      <c r="A1731" s="116"/>
      <c r="B1731" s="116"/>
      <c r="C1731" s="116"/>
      <c r="D1731" s="117"/>
      <c r="E1731" s="117"/>
      <c r="F1731" s="118"/>
      <c r="G1731" s="129"/>
      <c r="H1731" s="129"/>
      <c r="I1731" s="118"/>
      <c r="J1731" s="119">
        <f t="shared" si="29"/>
        <v>0</v>
      </c>
      <c r="K1731" s="121"/>
    </row>
    <row r="1732" spans="1:11" ht="15.75" hidden="1" x14ac:dyDescent="0.25">
      <c r="A1732" s="116"/>
      <c r="B1732" s="116"/>
      <c r="C1732" s="116"/>
      <c r="D1732" s="117"/>
      <c r="E1732" s="117"/>
      <c r="F1732" s="118"/>
      <c r="G1732" s="129"/>
      <c r="H1732" s="129"/>
      <c r="I1732" s="118"/>
      <c r="J1732" s="119">
        <f t="shared" si="29"/>
        <v>0</v>
      </c>
      <c r="K1732" s="121"/>
    </row>
    <row r="1733" spans="1:11" ht="15.75" hidden="1" x14ac:dyDescent="0.25">
      <c r="A1733" s="116"/>
      <c r="B1733" s="116"/>
      <c r="C1733" s="116"/>
      <c r="D1733" s="117"/>
      <c r="E1733" s="117"/>
      <c r="F1733" s="118"/>
      <c r="G1733" s="129"/>
      <c r="H1733" s="129"/>
      <c r="I1733" s="118"/>
      <c r="J1733" s="119">
        <f t="shared" si="29"/>
        <v>0</v>
      </c>
      <c r="K1733" s="121"/>
    </row>
    <row r="1734" spans="1:11" ht="15.75" hidden="1" x14ac:dyDescent="0.25">
      <c r="A1734" s="116"/>
      <c r="B1734" s="116"/>
      <c r="C1734" s="116"/>
      <c r="D1734" s="117"/>
      <c r="E1734" s="117"/>
      <c r="F1734" s="118"/>
      <c r="G1734" s="129"/>
      <c r="H1734" s="129"/>
      <c r="I1734" s="118"/>
      <c r="J1734" s="119">
        <f t="shared" si="29"/>
        <v>0</v>
      </c>
      <c r="K1734" s="121"/>
    </row>
    <row r="1735" spans="1:11" ht="15.75" hidden="1" x14ac:dyDescent="0.25">
      <c r="A1735" s="116"/>
      <c r="B1735" s="116"/>
      <c r="C1735" s="116"/>
      <c r="D1735" s="117"/>
      <c r="E1735" s="117"/>
      <c r="F1735" s="118"/>
      <c r="G1735" s="129"/>
      <c r="H1735" s="129"/>
      <c r="I1735" s="118"/>
      <c r="J1735" s="119">
        <f t="shared" si="29"/>
        <v>0</v>
      </c>
      <c r="K1735" s="121"/>
    </row>
    <row r="1736" spans="1:11" ht="15.75" hidden="1" x14ac:dyDescent="0.25">
      <c r="A1736" s="116"/>
      <c r="B1736" s="116"/>
      <c r="C1736" s="116"/>
      <c r="D1736" s="117"/>
      <c r="E1736" s="117"/>
      <c r="F1736" s="118"/>
      <c r="G1736" s="129"/>
      <c r="H1736" s="129"/>
      <c r="I1736" s="118"/>
      <c r="J1736" s="119">
        <f t="shared" si="29"/>
        <v>0</v>
      </c>
      <c r="K1736" s="121"/>
    </row>
    <row r="1737" spans="1:11" ht="15.75" hidden="1" x14ac:dyDescent="0.25">
      <c r="A1737" s="116"/>
      <c r="B1737" s="116"/>
      <c r="C1737" s="116"/>
      <c r="D1737" s="117"/>
      <c r="E1737" s="117"/>
      <c r="F1737" s="118"/>
      <c r="G1737" s="129"/>
      <c r="H1737" s="129"/>
      <c r="I1737" s="118"/>
      <c r="J1737" s="119">
        <f t="shared" si="29"/>
        <v>0</v>
      </c>
      <c r="K1737" s="121"/>
    </row>
    <row r="1738" spans="1:11" ht="15.75" hidden="1" x14ac:dyDescent="0.25">
      <c r="A1738" s="116"/>
      <c r="B1738" s="116"/>
      <c r="C1738" s="116"/>
      <c r="D1738" s="117"/>
      <c r="E1738" s="117"/>
      <c r="F1738" s="118"/>
      <c r="G1738" s="129"/>
      <c r="H1738" s="129"/>
      <c r="I1738" s="118"/>
      <c r="J1738" s="119">
        <f t="shared" si="29"/>
        <v>0</v>
      </c>
      <c r="K1738" s="121"/>
    </row>
    <row r="1739" spans="1:11" ht="15.75" hidden="1" x14ac:dyDescent="0.25">
      <c r="A1739" s="116"/>
      <c r="B1739" s="116"/>
      <c r="C1739" s="116"/>
      <c r="D1739" s="117"/>
      <c r="E1739" s="117"/>
      <c r="F1739" s="118"/>
      <c r="G1739" s="129"/>
      <c r="H1739" s="129"/>
      <c r="I1739" s="118"/>
      <c r="J1739" s="119">
        <f t="shared" si="29"/>
        <v>0</v>
      </c>
      <c r="K1739" s="121"/>
    </row>
    <row r="1740" spans="1:11" ht="15.75" hidden="1" x14ac:dyDescent="0.25">
      <c r="A1740" s="116"/>
      <c r="B1740" s="116"/>
      <c r="C1740" s="116"/>
      <c r="D1740" s="117"/>
      <c r="E1740" s="117"/>
      <c r="F1740" s="118"/>
      <c r="G1740" s="129"/>
      <c r="H1740" s="129"/>
      <c r="I1740" s="118"/>
      <c r="J1740" s="119">
        <f t="shared" si="29"/>
        <v>0</v>
      </c>
      <c r="K1740" s="121"/>
    </row>
    <row r="1741" spans="1:11" ht="15.75" hidden="1" x14ac:dyDescent="0.25">
      <c r="A1741" s="116"/>
      <c r="B1741" s="116"/>
      <c r="C1741" s="116"/>
      <c r="D1741" s="117"/>
      <c r="E1741" s="117"/>
      <c r="F1741" s="118"/>
      <c r="G1741" s="129"/>
      <c r="H1741" s="129"/>
      <c r="I1741" s="118"/>
      <c r="J1741" s="119">
        <f t="shared" si="29"/>
        <v>0</v>
      </c>
      <c r="K1741" s="121"/>
    </row>
    <row r="1742" spans="1:11" ht="15.75" hidden="1" x14ac:dyDescent="0.25">
      <c r="A1742" s="116"/>
      <c r="B1742" s="116"/>
      <c r="C1742" s="116"/>
      <c r="D1742" s="117"/>
      <c r="E1742" s="117"/>
      <c r="F1742" s="118"/>
      <c r="G1742" s="129"/>
      <c r="H1742" s="129"/>
      <c r="I1742" s="118"/>
      <c r="J1742" s="119">
        <f t="shared" si="29"/>
        <v>0</v>
      </c>
      <c r="K1742" s="121"/>
    </row>
    <row r="1743" spans="1:11" ht="15.75" hidden="1" x14ac:dyDescent="0.25">
      <c r="A1743" s="116"/>
      <c r="B1743" s="116"/>
      <c r="C1743" s="116"/>
      <c r="D1743" s="117"/>
      <c r="E1743" s="117"/>
      <c r="F1743" s="118"/>
      <c r="G1743" s="129"/>
      <c r="H1743" s="129"/>
      <c r="I1743" s="118"/>
      <c r="J1743" s="119">
        <f t="shared" si="29"/>
        <v>0</v>
      </c>
      <c r="K1743" s="121"/>
    </row>
    <row r="1744" spans="1:11" ht="15.75" hidden="1" x14ac:dyDescent="0.25">
      <c r="A1744" s="116"/>
      <c r="B1744" s="116"/>
      <c r="C1744" s="116"/>
      <c r="D1744" s="117"/>
      <c r="E1744" s="117"/>
      <c r="F1744" s="118"/>
      <c r="G1744" s="129"/>
      <c r="H1744" s="129"/>
      <c r="I1744" s="118"/>
      <c r="J1744" s="119">
        <f t="shared" si="29"/>
        <v>0</v>
      </c>
      <c r="K1744" s="121"/>
    </row>
    <row r="1745" spans="1:11" ht="15.75" hidden="1" x14ac:dyDescent="0.25">
      <c r="A1745" s="116"/>
      <c r="B1745" s="116"/>
      <c r="C1745" s="116"/>
      <c r="D1745" s="117"/>
      <c r="E1745" s="117"/>
      <c r="F1745" s="118"/>
      <c r="G1745" s="129"/>
      <c r="H1745" s="129"/>
      <c r="I1745" s="118"/>
      <c r="J1745" s="119">
        <f t="shared" si="29"/>
        <v>0</v>
      </c>
      <c r="K1745" s="121"/>
    </row>
    <row r="1746" spans="1:11" ht="15.75" hidden="1" x14ac:dyDescent="0.25">
      <c r="A1746" s="116"/>
      <c r="B1746" s="116"/>
      <c r="C1746" s="116"/>
      <c r="D1746" s="117"/>
      <c r="E1746" s="117"/>
      <c r="F1746" s="118"/>
      <c r="G1746" s="129"/>
      <c r="H1746" s="129"/>
      <c r="I1746" s="118"/>
      <c r="J1746" s="119">
        <f t="shared" si="29"/>
        <v>0</v>
      </c>
      <c r="K1746" s="121"/>
    </row>
    <row r="1747" spans="1:11" ht="15.75" hidden="1" x14ac:dyDescent="0.25">
      <c r="A1747" s="116"/>
      <c r="B1747" s="116"/>
      <c r="C1747" s="116"/>
      <c r="D1747" s="117"/>
      <c r="E1747" s="117"/>
      <c r="F1747" s="118"/>
      <c r="G1747" s="129"/>
      <c r="H1747" s="129"/>
      <c r="I1747" s="118"/>
      <c r="J1747" s="119">
        <f t="shared" si="29"/>
        <v>0</v>
      </c>
      <c r="K1747" s="121"/>
    </row>
    <row r="1748" spans="1:11" ht="15.75" hidden="1" x14ac:dyDescent="0.25">
      <c r="A1748" s="116"/>
      <c r="B1748" s="116"/>
      <c r="C1748" s="116"/>
      <c r="D1748" s="117"/>
      <c r="E1748" s="117"/>
      <c r="F1748" s="118"/>
      <c r="G1748" s="129"/>
      <c r="H1748" s="129"/>
      <c r="I1748" s="118"/>
      <c r="J1748" s="119">
        <f t="shared" si="29"/>
        <v>0</v>
      </c>
      <c r="K1748" s="121"/>
    </row>
    <row r="1749" spans="1:11" ht="15.75" hidden="1" x14ac:dyDescent="0.25">
      <c r="A1749" s="116"/>
      <c r="B1749" s="116"/>
      <c r="C1749" s="116"/>
      <c r="D1749" s="117"/>
      <c r="E1749" s="117"/>
      <c r="F1749" s="118"/>
      <c r="G1749" s="129"/>
      <c r="H1749" s="129"/>
      <c r="I1749" s="118"/>
      <c r="J1749" s="119">
        <f t="shared" si="29"/>
        <v>0</v>
      </c>
      <c r="K1749" s="121"/>
    </row>
    <row r="1750" spans="1:11" ht="15.75" hidden="1" x14ac:dyDescent="0.25">
      <c r="A1750" s="116"/>
      <c r="B1750" s="116"/>
      <c r="C1750" s="116"/>
      <c r="D1750" s="117"/>
      <c r="E1750" s="117"/>
      <c r="F1750" s="118"/>
      <c r="G1750" s="129"/>
      <c r="H1750" s="129"/>
      <c r="I1750" s="118"/>
      <c r="J1750" s="119">
        <f t="shared" si="29"/>
        <v>0</v>
      </c>
      <c r="K1750" s="121"/>
    </row>
    <row r="1751" spans="1:11" ht="15.75" hidden="1" x14ac:dyDescent="0.25">
      <c r="A1751" s="116"/>
      <c r="B1751" s="116"/>
      <c r="C1751" s="116"/>
      <c r="D1751" s="117"/>
      <c r="E1751" s="117"/>
      <c r="F1751" s="118"/>
      <c r="G1751" s="129"/>
      <c r="H1751" s="129"/>
      <c r="I1751" s="118"/>
      <c r="J1751" s="119">
        <f t="shared" si="29"/>
        <v>0</v>
      </c>
      <c r="K1751" s="121"/>
    </row>
    <row r="1752" spans="1:11" ht="15.75" hidden="1" x14ac:dyDescent="0.25">
      <c r="A1752" s="116"/>
      <c r="B1752" s="116"/>
      <c r="C1752" s="116"/>
      <c r="D1752" s="117"/>
      <c r="E1752" s="117"/>
      <c r="F1752" s="118"/>
      <c r="G1752" s="129"/>
      <c r="H1752" s="129"/>
      <c r="I1752" s="118"/>
      <c r="J1752" s="119">
        <f t="shared" si="29"/>
        <v>0</v>
      </c>
      <c r="K1752" s="121"/>
    </row>
    <row r="1753" spans="1:11" ht="15.75" hidden="1" x14ac:dyDescent="0.25">
      <c r="A1753" s="116"/>
      <c r="B1753" s="116"/>
      <c r="C1753" s="116"/>
      <c r="D1753" s="117"/>
      <c r="E1753" s="117"/>
      <c r="F1753" s="118"/>
      <c r="G1753" s="129"/>
      <c r="H1753" s="129"/>
      <c r="I1753" s="118"/>
      <c r="J1753" s="119">
        <f t="shared" si="29"/>
        <v>0</v>
      </c>
      <c r="K1753" s="121"/>
    </row>
    <row r="1754" spans="1:11" ht="15.75" hidden="1" x14ac:dyDescent="0.25">
      <c r="A1754" s="116"/>
      <c r="B1754" s="116"/>
      <c r="C1754" s="116"/>
      <c r="D1754" s="117"/>
      <c r="E1754" s="117"/>
      <c r="F1754" s="118"/>
      <c r="G1754" s="129"/>
      <c r="H1754" s="129"/>
      <c r="I1754" s="118"/>
      <c r="J1754" s="119">
        <f t="shared" si="29"/>
        <v>0</v>
      </c>
      <c r="K1754" s="121"/>
    </row>
    <row r="1755" spans="1:11" ht="15.75" hidden="1" x14ac:dyDescent="0.25">
      <c r="A1755" s="116"/>
      <c r="B1755" s="116"/>
      <c r="C1755" s="116"/>
      <c r="D1755" s="117"/>
      <c r="E1755" s="117"/>
      <c r="F1755" s="118"/>
      <c r="G1755" s="129"/>
      <c r="H1755" s="129"/>
      <c r="I1755" s="118"/>
      <c r="J1755" s="119">
        <f t="shared" si="29"/>
        <v>0</v>
      </c>
      <c r="K1755" s="121"/>
    </row>
    <row r="1756" spans="1:11" ht="15.75" hidden="1" x14ac:dyDescent="0.25">
      <c r="A1756" s="116"/>
      <c r="B1756" s="116"/>
      <c r="C1756" s="116"/>
      <c r="D1756" s="117"/>
      <c r="E1756" s="117"/>
      <c r="F1756" s="118"/>
      <c r="G1756" s="129"/>
      <c r="H1756" s="129"/>
      <c r="I1756" s="118"/>
      <c r="J1756" s="119">
        <f t="shared" si="29"/>
        <v>0</v>
      </c>
      <c r="K1756" s="121"/>
    </row>
    <row r="1757" spans="1:11" ht="15.75" hidden="1" x14ac:dyDescent="0.25">
      <c r="A1757" s="116"/>
      <c r="B1757" s="116"/>
      <c r="C1757" s="116"/>
      <c r="D1757" s="117"/>
      <c r="E1757" s="117"/>
      <c r="F1757" s="118"/>
      <c r="G1757" s="129"/>
      <c r="H1757" s="129"/>
      <c r="I1757" s="118"/>
      <c r="J1757" s="119">
        <f t="shared" si="29"/>
        <v>0</v>
      </c>
      <c r="K1757" s="121"/>
    </row>
    <row r="1758" spans="1:11" ht="15.75" hidden="1" x14ac:dyDescent="0.25">
      <c r="A1758" s="116"/>
      <c r="B1758" s="116"/>
      <c r="C1758" s="116"/>
      <c r="D1758" s="117"/>
      <c r="E1758" s="117"/>
      <c r="F1758" s="118"/>
      <c r="G1758" s="129"/>
      <c r="H1758" s="129"/>
      <c r="I1758" s="118"/>
      <c r="J1758" s="119">
        <f t="shared" si="29"/>
        <v>0</v>
      </c>
      <c r="K1758" s="121"/>
    </row>
    <row r="1759" spans="1:11" ht="15.75" hidden="1" x14ac:dyDescent="0.25">
      <c r="A1759" s="116"/>
      <c r="B1759" s="116"/>
      <c r="C1759" s="116"/>
      <c r="D1759" s="117"/>
      <c r="E1759" s="117"/>
      <c r="F1759" s="118"/>
      <c r="G1759" s="129"/>
      <c r="H1759" s="129"/>
      <c r="I1759" s="118"/>
      <c r="J1759" s="119">
        <f t="shared" si="29"/>
        <v>0</v>
      </c>
      <c r="K1759" s="121"/>
    </row>
    <row r="1760" spans="1:11" ht="15.75" hidden="1" x14ac:dyDescent="0.25">
      <c r="A1760" s="116"/>
      <c r="B1760" s="116"/>
      <c r="C1760" s="116"/>
      <c r="D1760" s="117"/>
      <c r="E1760" s="117"/>
      <c r="F1760" s="118"/>
      <c r="G1760" s="129"/>
      <c r="H1760" s="129"/>
      <c r="I1760" s="118"/>
      <c r="J1760" s="119">
        <f t="shared" si="29"/>
        <v>0</v>
      </c>
      <c r="K1760" s="121"/>
    </row>
    <row r="1761" spans="1:11" ht="15.75" hidden="1" x14ac:dyDescent="0.25">
      <c r="A1761" s="116"/>
      <c r="B1761" s="116"/>
      <c r="C1761" s="116"/>
      <c r="D1761" s="117"/>
      <c r="E1761" s="117"/>
      <c r="F1761" s="118"/>
      <c r="G1761" s="129"/>
      <c r="H1761" s="129"/>
      <c r="I1761" s="118"/>
      <c r="J1761" s="119">
        <f t="shared" si="29"/>
        <v>0</v>
      </c>
      <c r="K1761" s="121"/>
    </row>
    <row r="1762" spans="1:11" ht="15.75" hidden="1" x14ac:dyDescent="0.25">
      <c r="A1762" s="116"/>
      <c r="B1762" s="116"/>
      <c r="C1762" s="116"/>
      <c r="D1762" s="117"/>
      <c r="E1762" s="117"/>
      <c r="F1762" s="118"/>
      <c r="G1762" s="129"/>
      <c r="H1762" s="129"/>
      <c r="I1762" s="118"/>
      <c r="J1762" s="119">
        <f t="shared" si="29"/>
        <v>0</v>
      </c>
      <c r="K1762" s="121"/>
    </row>
    <row r="1763" spans="1:11" ht="15.75" hidden="1" x14ac:dyDescent="0.25">
      <c r="A1763" s="116"/>
      <c r="B1763" s="116"/>
      <c r="C1763" s="116"/>
      <c r="D1763" s="117"/>
      <c r="E1763" s="117"/>
      <c r="F1763" s="118"/>
      <c r="G1763" s="129"/>
      <c r="H1763" s="129"/>
      <c r="I1763" s="118"/>
      <c r="J1763" s="119">
        <f t="shared" si="29"/>
        <v>0</v>
      </c>
      <c r="K1763" s="121"/>
    </row>
    <row r="1764" spans="1:11" ht="15.75" hidden="1" x14ac:dyDescent="0.25">
      <c r="A1764" s="116"/>
      <c r="B1764" s="116"/>
      <c r="C1764" s="116"/>
      <c r="D1764" s="117"/>
      <c r="E1764" s="117"/>
      <c r="F1764" s="118"/>
      <c r="G1764" s="129"/>
      <c r="H1764" s="129"/>
      <c r="I1764" s="118"/>
      <c r="J1764" s="119">
        <f t="shared" si="29"/>
        <v>0</v>
      </c>
      <c r="K1764" s="121"/>
    </row>
    <row r="1765" spans="1:11" ht="15.75" hidden="1" x14ac:dyDescent="0.25">
      <c r="A1765" s="116"/>
      <c r="B1765" s="116"/>
      <c r="C1765" s="116"/>
      <c r="D1765" s="117"/>
      <c r="E1765" s="117"/>
      <c r="F1765" s="118"/>
      <c r="G1765" s="129"/>
      <c r="H1765" s="129"/>
      <c r="I1765" s="118"/>
      <c r="J1765" s="119">
        <f t="shared" si="29"/>
        <v>0</v>
      </c>
      <c r="K1765" s="121"/>
    </row>
    <row r="1766" spans="1:11" ht="15.75" hidden="1" x14ac:dyDescent="0.25">
      <c r="A1766" s="116"/>
      <c r="B1766" s="116"/>
      <c r="C1766" s="116"/>
      <c r="D1766" s="117"/>
      <c r="E1766" s="117"/>
      <c r="F1766" s="118"/>
      <c r="G1766" s="129"/>
      <c r="H1766" s="129"/>
      <c r="I1766" s="118"/>
      <c r="J1766" s="119">
        <f t="shared" si="29"/>
        <v>0</v>
      </c>
      <c r="K1766" s="121"/>
    </row>
    <row r="1767" spans="1:11" ht="15.75" hidden="1" x14ac:dyDescent="0.25">
      <c r="A1767" s="116"/>
      <c r="B1767" s="116"/>
      <c r="C1767" s="116"/>
      <c r="D1767" s="117"/>
      <c r="E1767" s="117"/>
      <c r="F1767" s="118"/>
      <c r="G1767" s="129"/>
      <c r="H1767" s="129"/>
      <c r="I1767" s="118"/>
      <c r="J1767" s="119">
        <f t="shared" si="29"/>
        <v>0</v>
      </c>
      <c r="K1767" s="121"/>
    </row>
    <row r="1768" spans="1:11" ht="15.75" hidden="1" x14ac:dyDescent="0.25">
      <c r="A1768" s="116"/>
      <c r="B1768" s="116"/>
      <c r="C1768" s="116"/>
      <c r="D1768" s="117"/>
      <c r="E1768" s="117"/>
      <c r="F1768" s="118"/>
      <c r="G1768" s="129"/>
      <c r="H1768" s="129"/>
      <c r="I1768" s="118"/>
      <c r="J1768" s="119">
        <f t="shared" si="29"/>
        <v>0</v>
      </c>
      <c r="K1768" s="121"/>
    </row>
    <row r="1769" spans="1:11" ht="15.75" hidden="1" x14ac:dyDescent="0.25">
      <c r="A1769" s="116"/>
      <c r="B1769" s="116"/>
      <c r="C1769" s="116"/>
      <c r="D1769" s="117"/>
      <c r="E1769" s="117"/>
      <c r="F1769" s="118"/>
      <c r="G1769" s="129"/>
      <c r="H1769" s="129"/>
      <c r="I1769" s="118"/>
      <c r="J1769" s="119">
        <f t="shared" si="29"/>
        <v>0</v>
      </c>
      <c r="K1769" s="121"/>
    </row>
    <row r="1770" spans="1:11" ht="15.75" hidden="1" x14ac:dyDescent="0.25">
      <c r="A1770" s="116"/>
      <c r="B1770" s="116"/>
      <c r="C1770" s="116"/>
      <c r="D1770" s="117"/>
      <c r="E1770" s="117"/>
      <c r="F1770" s="118"/>
      <c r="G1770" s="129"/>
      <c r="H1770" s="129"/>
      <c r="I1770" s="118"/>
      <c r="J1770" s="119">
        <f t="shared" si="29"/>
        <v>0</v>
      </c>
      <c r="K1770" s="121"/>
    </row>
    <row r="1771" spans="1:11" ht="15.75" hidden="1" x14ac:dyDescent="0.25">
      <c r="A1771" s="116"/>
      <c r="B1771" s="116"/>
      <c r="C1771" s="116"/>
      <c r="D1771" s="117"/>
      <c r="E1771" s="117"/>
      <c r="F1771" s="118"/>
      <c r="G1771" s="129"/>
      <c r="H1771" s="129"/>
      <c r="I1771" s="118"/>
      <c r="J1771" s="119">
        <f t="shared" si="29"/>
        <v>0</v>
      </c>
      <c r="K1771" s="121"/>
    </row>
    <row r="1772" spans="1:11" ht="15.75" hidden="1" x14ac:dyDescent="0.25">
      <c r="A1772" s="116"/>
      <c r="B1772" s="116"/>
      <c r="C1772" s="116"/>
      <c r="D1772" s="117"/>
      <c r="E1772" s="117"/>
      <c r="F1772" s="118"/>
      <c r="G1772" s="129"/>
      <c r="H1772" s="129"/>
      <c r="I1772" s="118"/>
      <c r="J1772" s="119">
        <f t="shared" si="29"/>
        <v>0</v>
      </c>
      <c r="K1772" s="121"/>
    </row>
    <row r="1773" spans="1:11" ht="15.75" hidden="1" x14ac:dyDescent="0.25">
      <c r="A1773" s="116"/>
      <c r="B1773" s="116"/>
      <c r="C1773" s="116"/>
      <c r="D1773" s="117"/>
      <c r="E1773" s="117"/>
      <c r="F1773" s="118"/>
      <c r="G1773" s="129"/>
      <c r="H1773" s="129"/>
      <c r="I1773" s="118"/>
      <c r="J1773" s="119">
        <f t="shared" si="29"/>
        <v>0</v>
      </c>
      <c r="K1773" s="121"/>
    </row>
    <row r="1774" spans="1:11" ht="15.75" hidden="1" x14ac:dyDescent="0.25">
      <c r="A1774" s="116"/>
      <c r="B1774" s="116"/>
      <c r="C1774" s="116"/>
      <c r="D1774" s="117"/>
      <c r="E1774" s="117"/>
      <c r="F1774" s="118"/>
      <c r="G1774" s="129"/>
      <c r="H1774" s="129"/>
      <c r="I1774" s="118"/>
      <c r="J1774" s="119">
        <f t="shared" si="29"/>
        <v>0</v>
      </c>
      <c r="K1774" s="121"/>
    </row>
    <row r="1775" spans="1:11" ht="15.75" hidden="1" x14ac:dyDescent="0.25">
      <c r="A1775" s="116"/>
      <c r="B1775" s="116"/>
      <c r="C1775" s="116"/>
      <c r="D1775" s="117"/>
      <c r="E1775" s="117"/>
      <c r="F1775" s="118"/>
      <c r="G1775" s="129"/>
      <c r="H1775" s="129"/>
      <c r="I1775" s="118"/>
      <c r="J1775" s="119">
        <f t="shared" si="29"/>
        <v>0</v>
      </c>
      <c r="K1775" s="121"/>
    </row>
    <row r="1776" spans="1:11" ht="15.75" hidden="1" x14ac:dyDescent="0.25">
      <c r="A1776" s="116"/>
      <c r="B1776" s="116"/>
      <c r="C1776" s="116"/>
      <c r="D1776" s="117"/>
      <c r="E1776" s="117"/>
      <c r="F1776" s="118"/>
      <c r="G1776" s="129"/>
      <c r="H1776" s="129"/>
      <c r="I1776" s="118"/>
      <c r="J1776" s="119">
        <f t="shared" si="29"/>
        <v>0</v>
      </c>
      <c r="K1776" s="121"/>
    </row>
    <row r="1777" spans="1:11" ht="15.75" hidden="1" x14ac:dyDescent="0.25">
      <c r="A1777" s="116"/>
      <c r="B1777" s="116"/>
      <c r="C1777" s="116"/>
      <c r="D1777" s="117"/>
      <c r="E1777" s="117"/>
      <c r="F1777" s="118"/>
      <c r="G1777" s="129"/>
      <c r="H1777" s="129"/>
      <c r="I1777" s="118"/>
      <c r="J1777" s="119">
        <f t="shared" si="29"/>
        <v>0</v>
      </c>
      <c r="K1777" s="121"/>
    </row>
    <row r="1778" spans="1:11" ht="15.75" hidden="1" x14ac:dyDescent="0.25">
      <c r="A1778" s="116"/>
      <c r="B1778" s="116"/>
      <c r="C1778" s="116"/>
      <c r="D1778" s="117"/>
      <c r="E1778" s="117"/>
      <c r="F1778" s="118"/>
      <c r="G1778" s="129"/>
      <c r="H1778" s="129"/>
      <c r="I1778" s="118"/>
      <c r="J1778" s="119">
        <f t="shared" si="29"/>
        <v>0</v>
      </c>
      <c r="K1778" s="121"/>
    </row>
    <row r="1779" spans="1:11" ht="15.75" hidden="1" x14ac:dyDescent="0.25">
      <c r="A1779" s="116"/>
      <c r="B1779" s="116"/>
      <c r="C1779" s="116"/>
      <c r="D1779" s="117"/>
      <c r="E1779" s="117"/>
      <c r="F1779" s="118"/>
      <c r="G1779" s="129"/>
      <c r="H1779" s="129"/>
      <c r="I1779" s="118"/>
      <c r="J1779" s="119">
        <f t="shared" si="29"/>
        <v>0</v>
      </c>
      <c r="K1779" s="121"/>
    </row>
    <row r="1780" spans="1:11" ht="15.75" hidden="1" x14ac:dyDescent="0.25">
      <c r="A1780" s="116"/>
      <c r="B1780" s="116"/>
      <c r="C1780" s="116"/>
      <c r="D1780" s="117"/>
      <c r="E1780" s="117"/>
      <c r="F1780" s="118"/>
      <c r="G1780" s="129"/>
      <c r="H1780" s="129"/>
      <c r="I1780" s="118"/>
      <c r="J1780" s="119">
        <f t="shared" si="29"/>
        <v>0</v>
      </c>
      <c r="K1780" s="121"/>
    </row>
    <row r="1781" spans="1:11" ht="15.75" hidden="1" x14ac:dyDescent="0.25">
      <c r="A1781" s="116"/>
      <c r="B1781" s="116"/>
      <c r="C1781" s="116"/>
      <c r="D1781" s="117"/>
      <c r="E1781" s="117"/>
      <c r="F1781" s="118"/>
      <c r="G1781" s="129"/>
      <c r="H1781" s="129"/>
      <c r="I1781" s="118"/>
      <c r="J1781" s="119">
        <f t="shared" si="29"/>
        <v>0</v>
      </c>
      <c r="K1781" s="121"/>
    </row>
    <row r="1782" spans="1:11" ht="15.75" hidden="1" x14ac:dyDescent="0.25">
      <c r="A1782" s="116"/>
      <c r="B1782" s="116"/>
      <c r="C1782" s="116"/>
      <c r="D1782" s="117"/>
      <c r="E1782" s="117"/>
      <c r="F1782" s="118"/>
      <c r="G1782" s="129"/>
      <c r="H1782" s="129"/>
      <c r="I1782" s="118"/>
      <c r="J1782" s="119">
        <f t="shared" si="29"/>
        <v>0</v>
      </c>
      <c r="K1782" s="121"/>
    </row>
    <row r="1783" spans="1:11" ht="15.75" hidden="1" x14ac:dyDescent="0.25">
      <c r="A1783" s="116"/>
      <c r="B1783" s="116"/>
      <c r="C1783" s="116"/>
      <c r="D1783" s="117"/>
      <c r="E1783" s="117"/>
      <c r="F1783" s="118"/>
      <c r="G1783" s="129"/>
      <c r="H1783" s="129"/>
      <c r="I1783" s="118"/>
      <c r="J1783" s="119">
        <f t="shared" si="29"/>
        <v>0</v>
      </c>
      <c r="K1783" s="121"/>
    </row>
    <row r="1784" spans="1:11" ht="15.75" hidden="1" x14ac:dyDescent="0.25">
      <c r="A1784" s="116"/>
      <c r="B1784" s="116"/>
      <c r="C1784" s="116"/>
      <c r="D1784" s="117"/>
      <c r="E1784" s="117"/>
      <c r="F1784" s="118"/>
      <c r="G1784" s="129"/>
      <c r="H1784" s="129"/>
      <c r="I1784" s="118"/>
      <c r="J1784" s="119">
        <f t="shared" ref="J1784:J1847" si="30">(H1784-G1784)*24</f>
        <v>0</v>
      </c>
      <c r="K1784" s="121"/>
    </row>
    <row r="1785" spans="1:11" ht="15.75" hidden="1" x14ac:dyDescent="0.25">
      <c r="A1785" s="116"/>
      <c r="B1785" s="116"/>
      <c r="C1785" s="116"/>
      <c r="D1785" s="117"/>
      <c r="E1785" s="117"/>
      <c r="F1785" s="118"/>
      <c r="G1785" s="129"/>
      <c r="H1785" s="129"/>
      <c r="I1785" s="118"/>
      <c r="J1785" s="119">
        <f t="shared" si="30"/>
        <v>0</v>
      </c>
      <c r="K1785" s="121"/>
    </row>
    <row r="1786" spans="1:11" ht="15.75" hidden="1" x14ac:dyDescent="0.25">
      <c r="A1786" s="116"/>
      <c r="B1786" s="116"/>
      <c r="C1786" s="116"/>
      <c r="D1786" s="117"/>
      <c r="E1786" s="117"/>
      <c r="F1786" s="118"/>
      <c r="G1786" s="129"/>
      <c r="H1786" s="129"/>
      <c r="I1786" s="118"/>
      <c r="J1786" s="119">
        <f t="shared" si="30"/>
        <v>0</v>
      </c>
      <c r="K1786" s="121"/>
    </row>
    <row r="1787" spans="1:11" ht="15.75" hidden="1" x14ac:dyDescent="0.25">
      <c r="A1787" s="116"/>
      <c r="B1787" s="116"/>
      <c r="C1787" s="116"/>
      <c r="D1787" s="117"/>
      <c r="E1787" s="117"/>
      <c r="F1787" s="118"/>
      <c r="G1787" s="129"/>
      <c r="H1787" s="129"/>
      <c r="I1787" s="118"/>
      <c r="J1787" s="119">
        <f t="shared" si="30"/>
        <v>0</v>
      </c>
      <c r="K1787" s="121"/>
    </row>
    <row r="1788" spans="1:11" ht="15.75" hidden="1" x14ac:dyDescent="0.25">
      <c r="A1788" s="116"/>
      <c r="B1788" s="116"/>
      <c r="C1788" s="116"/>
      <c r="D1788" s="117"/>
      <c r="E1788" s="117"/>
      <c r="F1788" s="118"/>
      <c r="G1788" s="129"/>
      <c r="H1788" s="129"/>
      <c r="I1788" s="118"/>
      <c r="J1788" s="119">
        <f t="shared" si="30"/>
        <v>0</v>
      </c>
      <c r="K1788" s="121"/>
    </row>
    <row r="1789" spans="1:11" ht="15.75" hidden="1" x14ac:dyDescent="0.25">
      <c r="A1789" s="116"/>
      <c r="B1789" s="116"/>
      <c r="C1789" s="116"/>
      <c r="D1789" s="117"/>
      <c r="E1789" s="117"/>
      <c r="F1789" s="118"/>
      <c r="G1789" s="129"/>
      <c r="H1789" s="129"/>
      <c r="I1789" s="118"/>
      <c r="J1789" s="119">
        <f t="shared" si="30"/>
        <v>0</v>
      </c>
      <c r="K1789" s="121"/>
    </row>
    <row r="1790" spans="1:11" ht="15.75" hidden="1" x14ac:dyDescent="0.25">
      <c r="A1790" s="116"/>
      <c r="B1790" s="116"/>
      <c r="C1790" s="116"/>
      <c r="D1790" s="117"/>
      <c r="E1790" s="117"/>
      <c r="F1790" s="118"/>
      <c r="G1790" s="129"/>
      <c r="H1790" s="129"/>
      <c r="I1790" s="118"/>
      <c r="J1790" s="119">
        <f t="shared" si="30"/>
        <v>0</v>
      </c>
      <c r="K1790" s="121"/>
    </row>
    <row r="1791" spans="1:11" ht="15.75" hidden="1" x14ac:dyDescent="0.25">
      <c r="A1791" s="116"/>
      <c r="B1791" s="116"/>
      <c r="C1791" s="116"/>
      <c r="D1791" s="117"/>
      <c r="E1791" s="117"/>
      <c r="F1791" s="118"/>
      <c r="G1791" s="129"/>
      <c r="H1791" s="129"/>
      <c r="I1791" s="118"/>
      <c r="J1791" s="119">
        <f t="shared" si="30"/>
        <v>0</v>
      </c>
      <c r="K1791" s="121"/>
    </row>
    <row r="1792" spans="1:11" ht="15.75" hidden="1" x14ac:dyDescent="0.25">
      <c r="A1792" s="116"/>
      <c r="B1792" s="116"/>
      <c r="C1792" s="116"/>
      <c r="D1792" s="117"/>
      <c r="E1792" s="117"/>
      <c r="F1792" s="118"/>
      <c r="G1792" s="129"/>
      <c r="H1792" s="129"/>
      <c r="I1792" s="118"/>
      <c r="J1792" s="119">
        <f t="shared" si="30"/>
        <v>0</v>
      </c>
      <c r="K1792" s="121"/>
    </row>
    <row r="1793" spans="1:11" ht="15.75" hidden="1" x14ac:dyDescent="0.25">
      <c r="A1793" s="116"/>
      <c r="B1793" s="116"/>
      <c r="C1793" s="116"/>
      <c r="D1793" s="117"/>
      <c r="E1793" s="117"/>
      <c r="F1793" s="118"/>
      <c r="G1793" s="129"/>
      <c r="H1793" s="129"/>
      <c r="I1793" s="118"/>
      <c r="J1793" s="119">
        <f t="shared" si="30"/>
        <v>0</v>
      </c>
      <c r="K1793" s="121"/>
    </row>
    <row r="1794" spans="1:11" ht="15.75" hidden="1" x14ac:dyDescent="0.25">
      <c r="A1794" s="116"/>
      <c r="B1794" s="116"/>
      <c r="C1794" s="116"/>
      <c r="D1794" s="117"/>
      <c r="E1794" s="117"/>
      <c r="F1794" s="118"/>
      <c r="G1794" s="129"/>
      <c r="H1794" s="129"/>
      <c r="I1794" s="118"/>
      <c r="J1794" s="119">
        <f t="shared" si="30"/>
        <v>0</v>
      </c>
      <c r="K1794" s="121"/>
    </row>
    <row r="1795" spans="1:11" ht="15.75" hidden="1" x14ac:dyDescent="0.25">
      <c r="A1795" s="116"/>
      <c r="B1795" s="116"/>
      <c r="C1795" s="116"/>
      <c r="D1795" s="117"/>
      <c r="E1795" s="117"/>
      <c r="F1795" s="118"/>
      <c r="G1795" s="129"/>
      <c r="H1795" s="129"/>
      <c r="I1795" s="118"/>
      <c r="J1795" s="119">
        <f t="shared" si="30"/>
        <v>0</v>
      </c>
      <c r="K1795" s="121"/>
    </row>
    <row r="1796" spans="1:11" ht="15.75" hidden="1" x14ac:dyDescent="0.25">
      <c r="A1796" s="116"/>
      <c r="B1796" s="116"/>
      <c r="C1796" s="116"/>
      <c r="D1796" s="117"/>
      <c r="E1796" s="117"/>
      <c r="F1796" s="118"/>
      <c r="G1796" s="129"/>
      <c r="H1796" s="129"/>
      <c r="I1796" s="118"/>
      <c r="J1796" s="119">
        <f t="shared" si="30"/>
        <v>0</v>
      </c>
      <c r="K1796" s="121"/>
    </row>
    <row r="1797" spans="1:11" ht="15.75" hidden="1" x14ac:dyDescent="0.25">
      <c r="A1797" s="116"/>
      <c r="B1797" s="116"/>
      <c r="C1797" s="116"/>
      <c r="D1797" s="117"/>
      <c r="E1797" s="117"/>
      <c r="F1797" s="118"/>
      <c r="G1797" s="129"/>
      <c r="H1797" s="129"/>
      <c r="I1797" s="118"/>
      <c r="J1797" s="119">
        <f t="shared" si="30"/>
        <v>0</v>
      </c>
      <c r="K1797" s="121"/>
    </row>
    <row r="1798" spans="1:11" ht="15.75" hidden="1" x14ac:dyDescent="0.25">
      <c r="A1798" s="116"/>
      <c r="B1798" s="116"/>
      <c r="C1798" s="116"/>
      <c r="D1798" s="117"/>
      <c r="E1798" s="117"/>
      <c r="F1798" s="118"/>
      <c r="G1798" s="129"/>
      <c r="H1798" s="129"/>
      <c r="I1798" s="118"/>
      <c r="J1798" s="119">
        <f t="shared" si="30"/>
        <v>0</v>
      </c>
      <c r="K1798" s="121"/>
    </row>
    <row r="1799" spans="1:11" ht="15.75" hidden="1" x14ac:dyDescent="0.25">
      <c r="A1799" s="116"/>
      <c r="B1799" s="116"/>
      <c r="C1799" s="116"/>
      <c r="D1799" s="117"/>
      <c r="E1799" s="117"/>
      <c r="F1799" s="118"/>
      <c r="G1799" s="129"/>
      <c r="H1799" s="129"/>
      <c r="I1799" s="118"/>
      <c r="J1799" s="119">
        <f t="shared" si="30"/>
        <v>0</v>
      </c>
      <c r="K1799" s="121"/>
    </row>
    <row r="1800" spans="1:11" ht="15.75" hidden="1" x14ac:dyDescent="0.25">
      <c r="A1800" s="116"/>
      <c r="B1800" s="116"/>
      <c r="C1800" s="116"/>
      <c r="D1800" s="117"/>
      <c r="E1800" s="117"/>
      <c r="F1800" s="118"/>
      <c r="G1800" s="129"/>
      <c r="H1800" s="129"/>
      <c r="I1800" s="118"/>
      <c r="J1800" s="119">
        <f t="shared" si="30"/>
        <v>0</v>
      </c>
      <c r="K1800" s="121"/>
    </row>
    <row r="1801" spans="1:11" ht="15.75" hidden="1" x14ac:dyDescent="0.25">
      <c r="A1801" s="116"/>
      <c r="B1801" s="116"/>
      <c r="C1801" s="116"/>
      <c r="D1801" s="117"/>
      <c r="E1801" s="117"/>
      <c r="F1801" s="118"/>
      <c r="G1801" s="129"/>
      <c r="H1801" s="129"/>
      <c r="I1801" s="118"/>
      <c r="J1801" s="119">
        <f t="shared" si="30"/>
        <v>0</v>
      </c>
      <c r="K1801" s="121"/>
    </row>
    <row r="1802" spans="1:11" ht="15.75" hidden="1" x14ac:dyDescent="0.25">
      <c r="A1802" s="116"/>
      <c r="B1802" s="116"/>
      <c r="C1802" s="116"/>
      <c r="D1802" s="117"/>
      <c r="E1802" s="117"/>
      <c r="F1802" s="118"/>
      <c r="G1802" s="129"/>
      <c r="H1802" s="129"/>
      <c r="I1802" s="118"/>
      <c r="J1802" s="119">
        <f t="shared" si="30"/>
        <v>0</v>
      </c>
      <c r="K1802" s="121"/>
    </row>
    <row r="1803" spans="1:11" ht="15.75" hidden="1" x14ac:dyDescent="0.25">
      <c r="A1803" s="116"/>
      <c r="B1803" s="116"/>
      <c r="C1803" s="116"/>
      <c r="D1803" s="117"/>
      <c r="E1803" s="117"/>
      <c r="F1803" s="118"/>
      <c r="G1803" s="129"/>
      <c r="H1803" s="129"/>
      <c r="I1803" s="118"/>
      <c r="J1803" s="119">
        <f t="shared" si="30"/>
        <v>0</v>
      </c>
      <c r="K1803" s="121"/>
    </row>
    <row r="1804" spans="1:11" ht="15.75" hidden="1" x14ac:dyDescent="0.25">
      <c r="A1804" s="116"/>
      <c r="B1804" s="116"/>
      <c r="C1804" s="116"/>
      <c r="D1804" s="117"/>
      <c r="E1804" s="117"/>
      <c r="F1804" s="118"/>
      <c r="G1804" s="129"/>
      <c r="H1804" s="129"/>
      <c r="I1804" s="118"/>
      <c r="J1804" s="119">
        <f t="shared" si="30"/>
        <v>0</v>
      </c>
      <c r="K1804" s="121"/>
    </row>
    <row r="1805" spans="1:11" ht="15.75" hidden="1" x14ac:dyDescent="0.25">
      <c r="A1805" s="116"/>
      <c r="B1805" s="116"/>
      <c r="C1805" s="116"/>
      <c r="D1805" s="117"/>
      <c r="E1805" s="117"/>
      <c r="F1805" s="118"/>
      <c r="G1805" s="129"/>
      <c r="H1805" s="129"/>
      <c r="I1805" s="118"/>
      <c r="J1805" s="119">
        <f t="shared" si="30"/>
        <v>0</v>
      </c>
      <c r="K1805" s="121"/>
    </row>
    <row r="1806" spans="1:11" ht="15.75" hidden="1" x14ac:dyDescent="0.25">
      <c r="A1806" s="116"/>
      <c r="B1806" s="116"/>
      <c r="C1806" s="116"/>
      <c r="D1806" s="117"/>
      <c r="E1806" s="117"/>
      <c r="F1806" s="118"/>
      <c r="G1806" s="129"/>
      <c r="H1806" s="129"/>
      <c r="I1806" s="118"/>
      <c r="J1806" s="119">
        <f t="shared" si="30"/>
        <v>0</v>
      </c>
      <c r="K1806" s="121"/>
    </row>
    <row r="1807" spans="1:11" ht="15.75" hidden="1" x14ac:dyDescent="0.25">
      <c r="A1807" s="116"/>
      <c r="B1807" s="116"/>
      <c r="C1807" s="116"/>
      <c r="D1807" s="117"/>
      <c r="E1807" s="117"/>
      <c r="F1807" s="118"/>
      <c r="G1807" s="129"/>
      <c r="H1807" s="129"/>
      <c r="I1807" s="118"/>
      <c r="J1807" s="119">
        <f t="shared" si="30"/>
        <v>0</v>
      </c>
      <c r="K1807" s="121"/>
    </row>
    <row r="1808" spans="1:11" ht="15.75" hidden="1" x14ac:dyDescent="0.25">
      <c r="A1808" s="116"/>
      <c r="B1808" s="116"/>
      <c r="C1808" s="116"/>
      <c r="D1808" s="117"/>
      <c r="E1808" s="117"/>
      <c r="F1808" s="118"/>
      <c r="G1808" s="129"/>
      <c r="H1808" s="129"/>
      <c r="I1808" s="118"/>
      <c r="J1808" s="119">
        <f t="shared" si="30"/>
        <v>0</v>
      </c>
      <c r="K1808" s="121"/>
    </row>
    <row r="1809" spans="1:11" ht="15.75" hidden="1" x14ac:dyDescent="0.25">
      <c r="A1809" s="116"/>
      <c r="B1809" s="116"/>
      <c r="C1809" s="116"/>
      <c r="D1809" s="117"/>
      <c r="E1809" s="117"/>
      <c r="F1809" s="118"/>
      <c r="G1809" s="129"/>
      <c r="H1809" s="129"/>
      <c r="I1809" s="118"/>
      <c r="J1809" s="119">
        <f t="shared" si="30"/>
        <v>0</v>
      </c>
      <c r="K1809" s="121"/>
    </row>
    <row r="1810" spans="1:11" ht="15.75" hidden="1" x14ac:dyDescent="0.25">
      <c r="A1810" s="116"/>
      <c r="B1810" s="116"/>
      <c r="C1810" s="116"/>
      <c r="D1810" s="117"/>
      <c r="E1810" s="117"/>
      <c r="F1810" s="118"/>
      <c r="G1810" s="129"/>
      <c r="H1810" s="129"/>
      <c r="I1810" s="118"/>
      <c r="J1810" s="119">
        <f t="shared" si="30"/>
        <v>0</v>
      </c>
      <c r="K1810" s="121"/>
    </row>
    <row r="1811" spans="1:11" ht="15.75" hidden="1" x14ac:dyDescent="0.25">
      <c r="A1811" s="116"/>
      <c r="B1811" s="116"/>
      <c r="C1811" s="116"/>
      <c r="D1811" s="117"/>
      <c r="E1811" s="117"/>
      <c r="F1811" s="118"/>
      <c r="G1811" s="129"/>
      <c r="H1811" s="129"/>
      <c r="I1811" s="118"/>
      <c r="J1811" s="119">
        <f t="shared" si="30"/>
        <v>0</v>
      </c>
      <c r="K1811" s="121"/>
    </row>
    <row r="1812" spans="1:11" ht="15.75" hidden="1" x14ac:dyDescent="0.25">
      <c r="A1812" s="116"/>
      <c r="B1812" s="116"/>
      <c r="C1812" s="116"/>
      <c r="D1812" s="117"/>
      <c r="E1812" s="117"/>
      <c r="F1812" s="118"/>
      <c r="G1812" s="129"/>
      <c r="H1812" s="129"/>
      <c r="I1812" s="118"/>
      <c r="J1812" s="119">
        <f t="shared" si="30"/>
        <v>0</v>
      </c>
      <c r="K1812" s="121"/>
    </row>
    <row r="1813" spans="1:11" ht="15.75" hidden="1" x14ac:dyDescent="0.25">
      <c r="A1813" s="116"/>
      <c r="B1813" s="116"/>
      <c r="C1813" s="116"/>
      <c r="D1813" s="117"/>
      <c r="E1813" s="117"/>
      <c r="F1813" s="118"/>
      <c r="G1813" s="129"/>
      <c r="H1813" s="129"/>
      <c r="I1813" s="118"/>
      <c r="J1813" s="119">
        <f t="shared" si="30"/>
        <v>0</v>
      </c>
      <c r="K1813" s="121"/>
    </row>
    <row r="1814" spans="1:11" ht="15.75" hidden="1" x14ac:dyDescent="0.25">
      <c r="A1814" s="116"/>
      <c r="B1814" s="116"/>
      <c r="C1814" s="116"/>
      <c r="D1814" s="117"/>
      <c r="E1814" s="117"/>
      <c r="F1814" s="118"/>
      <c r="G1814" s="129"/>
      <c r="H1814" s="129"/>
      <c r="I1814" s="118"/>
      <c r="J1814" s="119">
        <f t="shared" si="30"/>
        <v>0</v>
      </c>
      <c r="K1814" s="121"/>
    </row>
    <row r="1815" spans="1:11" ht="15.75" hidden="1" x14ac:dyDescent="0.25">
      <c r="A1815" s="116"/>
      <c r="B1815" s="116"/>
      <c r="C1815" s="116"/>
      <c r="D1815" s="117"/>
      <c r="E1815" s="117"/>
      <c r="F1815" s="118"/>
      <c r="G1815" s="129"/>
      <c r="H1815" s="129"/>
      <c r="I1815" s="118"/>
      <c r="J1815" s="119">
        <f t="shared" si="30"/>
        <v>0</v>
      </c>
      <c r="K1815" s="121"/>
    </row>
    <row r="1816" spans="1:11" ht="15.75" hidden="1" x14ac:dyDescent="0.25">
      <c r="A1816" s="116"/>
      <c r="B1816" s="116"/>
      <c r="C1816" s="116"/>
      <c r="D1816" s="117"/>
      <c r="E1816" s="117"/>
      <c r="F1816" s="118"/>
      <c r="G1816" s="129"/>
      <c r="H1816" s="129"/>
      <c r="I1816" s="118"/>
      <c r="J1816" s="119">
        <f t="shared" si="30"/>
        <v>0</v>
      </c>
      <c r="K1816" s="121"/>
    </row>
    <row r="1817" spans="1:11" ht="15.75" hidden="1" x14ac:dyDescent="0.25">
      <c r="A1817" s="116"/>
      <c r="B1817" s="116"/>
      <c r="C1817" s="116"/>
      <c r="D1817" s="117"/>
      <c r="E1817" s="117"/>
      <c r="F1817" s="118"/>
      <c r="G1817" s="129"/>
      <c r="H1817" s="129"/>
      <c r="I1817" s="118"/>
      <c r="J1817" s="119">
        <f t="shared" si="30"/>
        <v>0</v>
      </c>
      <c r="K1817" s="121"/>
    </row>
    <row r="1818" spans="1:11" ht="15.75" hidden="1" x14ac:dyDescent="0.25">
      <c r="A1818" s="116"/>
      <c r="B1818" s="116"/>
      <c r="C1818" s="116"/>
      <c r="D1818" s="117"/>
      <c r="E1818" s="117"/>
      <c r="F1818" s="118"/>
      <c r="G1818" s="129"/>
      <c r="H1818" s="129"/>
      <c r="I1818" s="118"/>
      <c r="J1818" s="119">
        <f t="shared" si="30"/>
        <v>0</v>
      </c>
      <c r="K1818" s="121"/>
    </row>
    <row r="1819" spans="1:11" ht="15.75" hidden="1" x14ac:dyDescent="0.25">
      <c r="A1819" s="116"/>
      <c r="B1819" s="116"/>
      <c r="C1819" s="116"/>
      <c r="D1819" s="117"/>
      <c r="E1819" s="117"/>
      <c r="F1819" s="118"/>
      <c r="G1819" s="129"/>
      <c r="H1819" s="129"/>
      <c r="I1819" s="118"/>
      <c r="J1819" s="119">
        <f t="shared" si="30"/>
        <v>0</v>
      </c>
      <c r="K1819" s="121"/>
    </row>
    <row r="1820" spans="1:11" ht="15.75" hidden="1" x14ac:dyDescent="0.25">
      <c r="A1820" s="116"/>
      <c r="B1820" s="116"/>
      <c r="C1820" s="116"/>
      <c r="D1820" s="117"/>
      <c r="E1820" s="117"/>
      <c r="F1820" s="118"/>
      <c r="G1820" s="129"/>
      <c r="H1820" s="129"/>
      <c r="I1820" s="118"/>
      <c r="J1820" s="119">
        <f t="shared" si="30"/>
        <v>0</v>
      </c>
      <c r="K1820" s="121"/>
    </row>
    <row r="1821" spans="1:11" ht="15.75" hidden="1" x14ac:dyDescent="0.25">
      <c r="A1821" s="116"/>
      <c r="B1821" s="116"/>
      <c r="C1821" s="116"/>
      <c r="D1821" s="117"/>
      <c r="E1821" s="117"/>
      <c r="F1821" s="118"/>
      <c r="G1821" s="129"/>
      <c r="H1821" s="129"/>
      <c r="I1821" s="118"/>
      <c r="J1821" s="119">
        <f t="shared" si="30"/>
        <v>0</v>
      </c>
      <c r="K1821" s="121"/>
    </row>
    <row r="1822" spans="1:11" ht="15.75" hidden="1" x14ac:dyDescent="0.25">
      <c r="A1822" s="116"/>
      <c r="B1822" s="116"/>
      <c r="C1822" s="116"/>
      <c r="D1822" s="117"/>
      <c r="E1822" s="117"/>
      <c r="F1822" s="118"/>
      <c r="G1822" s="129"/>
      <c r="H1822" s="129"/>
      <c r="I1822" s="118"/>
      <c r="J1822" s="119">
        <f t="shared" si="30"/>
        <v>0</v>
      </c>
      <c r="K1822" s="121"/>
    </row>
    <row r="1823" spans="1:11" ht="15.75" hidden="1" x14ac:dyDescent="0.25">
      <c r="A1823" s="116"/>
      <c r="B1823" s="116"/>
      <c r="C1823" s="116"/>
      <c r="D1823" s="117"/>
      <c r="E1823" s="117"/>
      <c r="F1823" s="118"/>
      <c r="G1823" s="129"/>
      <c r="H1823" s="129"/>
      <c r="I1823" s="118"/>
      <c r="J1823" s="119">
        <f t="shared" si="30"/>
        <v>0</v>
      </c>
      <c r="K1823" s="121"/>
    </row>
    <row r="1824" spans="1:11" ht="15.75" hidden="1" x14ac:dyDescent="0.25">
      <c r="A1824" s="116"/>
      <c r="B1824" s="116"/>
      <c r="C1824" s="116"/>
      <c r="D1824" s="117"/>
      <c r="E1824" s="117"/>
      <c r="F1824" s="118"/>
      <c r="G1824" s="129"/>
      <c r="H1824" s="129"/>
      <c r="I1824" s="118"/>
      <c r="J1824" s="119">
        <f t="shared" si="30"/>
        <v>0</v>
      </c>
      <c r="K1824" s="121"/>
    </row>
    <row r="1825" spans="1:11" ht="15.75" hidden="1" x14ac:dyDescent="0.25">
      <c r="A1825" s="116"/>
      <c r="B1825" s="116"/>
      <c r="C1825" s="116"/>
      <c r="D1825" s="117"/>
      <c r="E1825" s="117"/>
      <c r="F1825" s="118"/>
      <c r="G1825" s="129"/>
      <c r="H1825" s="129"/>
      <c r="I1825" s="118"/>
      <c r="J1825" s="119">
        <f t="shared" si="30"/>
        <v>0</v>
      </c>
      <c r="K1825" s="121"/>
    </row>
    <row r="1826" spans="1:11" ht="15.75" hidden="1" x14ac:dyDescent="0.25">
      <c r="A1826" s="116"/>
      <c r="B1826" s="116"/>
      <c r="C1826" s="116"/>
      <c r="D1826" s="117"/>
      <c r="E1826" s="117"/>
      <c r="F1826" s="118"/>
      <c r="G1826" s="129"/>
      <c r="H1826" s="129"/>
      <c r="I1826" s="118"/>
      <c r="J1826" s="119">
        <f t="shared" si="30"/>
        <v>0</v>
      </c>
      <c r="K1826" s="121"/>
    </row>
    <row r="1827" spans="1:11" ht="15.75" hidden="1" x14ac:dyDescent="0.25">
      <c r="A1827" s="116"/>
      <c r="B1827" s="116"/>
      <c r="C1827" s="116"/>
      <c r="D1827" s="117"/>
      <c r="E1827" s="117"/>
      <c r="F1827" s="118"/>
      <c r="G1827" s="129"/>
      <c r="H1827" s="129"/>
      <c r="I1827" s="118"/>
      <c r="J1827" s="119">
        <f t="shared" si="30"/>
        <v>0</v>
      </c>
      <c r="K1827" s="121"/>
    </row>
    <row r="1828" spans="1:11" ht="15.75" hidden="1" x14ac:dyDescent="0.25">
      <c r="A1828" s="116"/>
      <c r="B1828" s="116"/>
      <c r="C1828" s="116"/>
      <c r="D1828" s="117"/>
      <c r="E1828" s="117"/>
      <c r="F1828" s="118"/>
      <c r="G1828" s="129"/>
      <c r="H1828" s="129"/>
      <c r="I1828" s="118"/>
      <c r="J1828" s="119">
        <f t="shared" si="30"/>
        <v>0</v>
      </c>
      <c r="K1828" s="121"/>
    </row>
    <row r="1829" spans="1:11" ht="15.75" hidden="1" x14ac:dyDescent="0.25">
      <c r="A1829" s="116"/>
      <c r="B1829" s="116"/>
      <c r="C1829" s="116"/>
      <c r="D1829" s="117"/>
      <c r="E1829" s="117"/>
      <c r="F1829" s="118"/>
      <c r="G1829" s="129"/>
      <c r="H1829" s="129"/>
      <c r="I1829" s="118"/>
      <c r="J1829" s="119">
        <f t="shared" si="30"/>
        <v>0</v>
      </c>
      <c r="K1829" s="121"/>
    </row>
    <row r="1830" spans="1:11" ht="15.75" hidden="1" x14ac:dyDescent="0.25">
      <c r="A1830" s="116"/>
      <c r="B1830" s="116"/>
      <c r="C1830" s="116"/>
      <c r="D1830" s="117"/>
      <c r="E1830" s="117"/>
      <c r="F1830" s="118"/>
      <c r="G1830" s="129"/>
      <c r="H1830" s="129"/>
      <c r="I1830" s="118"/>
      <c r="J1830" s="119">
        <f t="shared" si="30"/>
        <v>0</v>
      </c>
      <c r="K1830" s="121"/>
    </row>
    <row r="1831" spans="1:11" ht="15.75" hidden="1" x14ac:dyDescent="0.25">
      <c r="A1831" s="116"/>
      <c r="B1831" s="116"/>
      <c r="C1831" s="116"/>
      <c r="D1831" s="117"/>
      <c r="E1831" s="117"/>
      <c r="F1831" s="118"/>
      <c r="G1831" s="129"/>
      <c r="H1831" s="129"/>
      <c r="I1831" s="118"/>
      <c r="J1831" s="119">
        <f t="shared" si="30"/>
        <v>0</v>
      </c>
      <c r="K1831" s="121"/>
    </row>
    <row r="1832" spans="1:11" ht="15.75" hidden="1" x14ac:dyDescent="0.25">
      <c r="A1832" s="116"/>
      <c r="B1832" s="116"/>
      <c r="C1832" s="116"/>
      <c r="D1832" s="117"/>
      <c r="E1832" s="117"/>
      <c r="F1832" s="118"/>
      <c r="G1832" s="129"/>
      <c r="H1832" s="129"/>
      <c r="I1832" s="118"/>
      <c r="J1832" s="119">
        <f t="shared" si="30"/>
        <v>0</v>
      </c>
      <c r="K1832" s="121"/>
    </row>
    <row r="1833" spans="1:11" ht="15.75" hidden="1" x14ac:dyDescent="0.25">
      <c r="A1833" s="116"/>
      <c r="B1833" s="116"/>
      <c r="C1833" s="116"/>
      <c r="D1833" s="117"/>
      <c r="E1833" s="117"/>
      <c r="F1833" s="118"/>
      <c r="G1833" s="129"/>
      <c r="H1833" s="129"/>
      <c r="I1833" s="118"/>
      <c r="J1833" s="119">
        <f t="shared" si="30"/>
        <v>0</v>
      </c>
      <c r="K1833" s="121"/>
    </row>
    <row r="1834" spans="1:11" ht="15.75" hidden="1" x14ac:dyDescent="0.25">
      <c r="A1834" s="116"/>
      <c r="B1834" s="116"/>
      <c r="C1834" s="116"/>
      <c r="D1834" s="117"/>
      <c r="E1834" s="117"/>
      <c r="F1834" s="118"/>
      <c r="G1834" s="129"/>
      <c r="H1834" s="129"/>
      <c r="I1834" s="118"/>
      <c r="J1834" s="119">
        <f t="shared" si="30"/>
        <v>0</v>
      </c>
      <c r="K1834" s="121"/>
    </row>
    <row r="1835" spans="1:11" ht="15.75" hidden="1" x14ac:dyDescent="0.25">
      <c r="A1835" s="116"/>
      <c r="B1835" s="116"/>
      <c r="C1835" s="116"/>
      <c r="D1835" s="117"/>
      <c r="E1835" s="117"/>
      <c r="F1835" s="118"/>
      <c r="G1835" s="129"/>
      <c r="H1835" s="129"/>
      <c r="I1835" s="118"/>
      <c r="J1835" s="119">
        <f t="shared" si="30"/>
        <v>0</v>
      </c>
      <c r="K1835" s="121"/>
    </row>
    <row r="1836" spans="1:11" ht="15.75" hidden="1" x14ac:dyDescent="0.25">
      <c r="A1836" s="116"/>
      <c r="B1836" s="116"/>
      <c r="C1836" s="116"/>
      <c r="D1836" s="117"/>
      <c r="E1836" s="117"/>
      <c r="F1836" s="118"/>
      <c r="G1836" s="129"/>
      <c r="H1836" s="129"/>
      <c r="I1836" s="118"/>
      <c r="J1836" s="119">
        <f t="shared" si="30"/>
        <v>0</v>
      </c>
      <c r="K1836" s="121"/>
    </row>
    <row r="1837" spans="1:11" ht="15.75" hidden="1" x14ac:dyDescent="0.25">
      <c r="A1837" s="116"/>
      <c r="B1837" s="116"/>
      <c r="C1837" s="116"/>
      <c r="D1837" s="117"/>
      <c r="E1837" s="117"/>
      <c r="F1837" s="118"/>
      <c r="G1837" s="129"/>
      <c r="H1837" s="129"/>
      <c r="I1837" s="118"/>
      <c r="J1837" s="119">
        <f t="shared" si="30"/>
        <v>0</v>
      </c>
      <c r="K1837" s="121"/>
    </row>
    <row r="1838" spans="1:11" ht="15.75" hidden="1" x14ac:dyDescent="0.25">
      <c r="A1838" s="116"/>
      <c r="B1838" s="116"/>
      <c r="C1838" s="116"/>
      <c r="D1838" s="117"/>
      <c r="E1838" s="117"/>
      <c r="F1838" s="118"/>
      <c r="G1838" s="129"/>
      <c r="H1838" s="129"/>
      <c r="I1838" s="118"/>
      <c r="J1838" s="119">
        <f t="shared" si="30"/>
        <v>0</v>
      </c>
      <c r="K1838" s="121"/>
    </row>
    <row r="1839" spans="1:11" ht="15.75" hidden="1" x14ac:dyDescent="0.25">
      <c r="A1839" s="116"/>
      <c r="B1839" s="116"/>
      <c r="C1839" s="116"/>
      <c r="D1839" s="117"/>
      <c r="E1839" s="117"/>
      <c r="F1839" s="118"/>
      <c r="G1839" s="129"/>
      <c r="H1839" s="129"/>
      <c r="I1839" s="118"/>
      <c r="J1839" s="119">
        <f t="shared" si="30"/>
        <v>0</v>
      </c>
      <c r="K1839" s="121"/>
    </row>
    <row r="1840" spans="1:11" ht="15.75" hidden="1" x14ac:dyDescent="0.25">
      <c r="A1840" s="116"/>
      <c r="B1840" s="116"/>
      <c r="C1840" s="116"/>
      <c r="D1840" s="117"/>
      <c r="E1840" s="117"/>
      <c r="F1840" s="118"/>
      <c r="G1840" s="129"/>
      <c r="H1840" s="129"/>
      <c r="I1840" s="118"/>
      <c r="J1840" s="119">
        <f t="shared" si="30"/>
        <v>0</v>
      </c>
      <c r="K1840" s="121"/>
    </row>
    <row r="1841" spans="1:11" ht="15.75" hidden="1" x14ac:dyDescent="0.25">
      <c r="A1841" s="116"/>
      <c r="B1841" s="116"/>
      <c r="C1841" s="116"/>
      <c r="D1841" s="117"/>
      <c r="E1841" s="117"/>
      <c r="F1841" s="118"/>
      <c r="G1841" s="129"/>
      <c r="H1841" s="129"/>
      <c r="I1841" s="118"/>
      <c r="J1841" s="119">
        <f t="shared" si="30"/>
        <v>0</v>
      </c>
      <c r="K1841" s="121"/>
    </row>
    <row r="1842" spans="1:11" ht="15.75" hidden="1" x14ac:dyDescent="0.25">
      <c r="A1842" s="116"/>
      <c r="B1842" s="116"/>
      <c r="C1842" s="116"/>
      <c r="D1842" s="117"/>
      <c r="E1842" s="117"/>
      <c r="F1842" s="118"/>
      <c r="G1842" s="129"/>
      <c r="H1842" s="129"/>
      <c r="I1842" s="118"/>
      <c r="J1842" s="119">
        <f t="shared" si="30"/>
        <v>0</v>
      </c>
      <c r="K1842" s="121"/>
    </row>
    <row r="1843" spans="1:11" ht="15.75" hidden="1" x14ac:dyDescent="0.25">
      <c r="A1843" s="116"/>
      <c r="B1843" s="116"/>
      <c r="C1843" s="116"/>
      <c r="D1843" s="117"/>
      <c r="E1843" s="117"/>
      <c r="F1843" s="118"/>
      <c r="G1843" s="129"/>
      <c r="H1843" s="129"/>
      <c r="I1843" s="118"/>
      <c r="J1843" s="119">
        <f t="shared" si="30"/>
        <v>0</v>
      </c>
      <c r="K1843" s="121"/>
    </row>
    <row r="1844" spans="1:11" ht="15.75" hidden="1" x14ac:dyDescent="0.25">
      <c r="A1844" s="116"/>
      <c r="B1844" s="116"/>
      <c r="C1844" s="116"/>
      <c r="D1844" s="117"/>
      <c r="E1844" s="117"/>
      <c r="F1844" s="118"/>
      <c r="G1844" s="129"/>
      <c r="H1844" s="129"/>
      <c r="I1844" s="118"/>
      <c r="J1844" s="119">
        <f t="shared" si="30"/>
        <v>0</v>
      </c>
      <c r="K1844" s="121"/>
    </row>
    <row r="1845" spans="1:11" ht="15.75" hidden="1" x14ac:dyDescent="0.25">
      <c r="A1845" s="116"/>
      <c r="B1845" s="116"/>
      <c r="C1845" s="116"/>
      <c r="D1845" s="117"/>
      <c r="E1845" s="117"/>
      <c r="F1845" s="118"/>
      <c r="G1845" s="129"/>
      <c r="H1845" s="129"/>
      <c r="I1845" s="118"/>
      <c r="J1845" s="119">
        <f t="shared" si="30"/>
        <v>0</v>
      </c>
      <c r="K1845" s="121"/>
    </row>
    <row r="1846" spans="1:11" ht="15.75" hidden="1" x14ac:dyDescent="0.25">
      <c r="A1846" s="116"/>
      <c r="B1846" s="116"/>
      <c r="C1846" s="116"/>
      <c r="D1846" s="117"/>
      <c r="E1846" s="117"/>
      <c r="F1846" s="118"/>
      <c r="G1846" s="129"/>
      <c r="H1846" s="129"/>
      <c r="I1846" s="118"/>
      <c r="J1846" s="119">
        <f t="shared" si="30"/>
        <v>0</v>
      </c>
      <c r="K1846" s="121"/>
    </row>
    <row r="1847" spans="1:11" ht="15.75" hidden="1" x14ac:dyDescent="0.25">
      <c r="A1847" s="116"/>
      <c r="B1847" s="116"/>
      <c r="C1847" s="116"/>
      <c r="D1847" s="117"/>
      <c r="E1847" s="117"/>
      <c r="F1847" s="118"/>
      <c r="G1847" s="129"/>
      <c r="H1847" s="129"/>
      <c r="I1847" s="118"/>
      <c r="J1847" s="119">
        <f t="shared" si="30"/>
        <v>0</v>
      </c>
      <c r="K1847" s="121"/>
    </row>
    <row r="1848" spans="1:11" ht="15.75" hidden="1" x14ac:dyDescent="0.25">
      <c r="A1848" s="116"/>
      <c r="B1848" s="116"/>
      <c r="C1848" s="116"/>
      <c r="D1848" s="117"/>
      <c r="E1848" s="117"/>
      <c r="F1848" s="118"/>
      <c r="G1848" s="129"/>
      <c r="H1848" s="129"/>
      <c r="I1848" s="118"/>
      <c r="J1848" s="119">
        <f t="shared" ref="J1848:J1911" si="31">(H1848-G1848)*24</f>
        <v>0</v>
      </c>
      <c r="K1848" s="121"/>
    </row>
    <row r="1849" spans="1:11" ht="15.75" hidden="1" x14ac:dyDescent="0.25">
      <c r="A1849" s="116"/>
      <c r="B1849" s="116"/>
      <c r="C1849" s="116"/>
      <c r="D1849" s="117"/>
      <c r="E1849" s="117"/>
      <c r="F1849" s="118"/>
      <c r="G1849" s="129"/>
      <c r="H1849" s="129"/>
      <c r="I1849" s="118"/>
      <c r="J1849" s="119">
        <f t="shared" si="31"/>
        <v>0</v>
      </c>
      <c r="K1849" s="121"/>
    </row>
    <row r="1850" spans="1:11" ht="15.75" hidden="1" x14ac:dyDescent="0.25">
      <c r="A1850" s="116"/>
      <c r="B1850" s="116"/>
      <c r="C1850" s="116"/>
      <c r="D1850" s="117"/>
      <c r="E1850" s="117"/>
      <c r="F1850" s="118"/>
      <c r="G1850" s="129"/>
      <c r="H1850" s="129"/>
      <c r="I1850" s="118"/>
      <c r="J1850" s="119">
        <f t="shared" si="31"/>
        <v>0</v>
      </c>
      <c r="K1850" s="121"/>
    </row>
    <row r="1851" spans="1:11" ht="15.75" hidden="1" x14ac:dyDescent="0.25">
      <c r="A1851" s="116"/>
      <c r="B1851" s="116"/>
      <c r="C1851" s="116"/>
      <c r="D1851" s="117"/>
      <c r="E1851" s="117"/>
      <c r="F1851" s="118"/>
      <c r="G1851" s="129"/>
      <c r="H1851" s="129"/>
      <c r="I1851" s="118"/>
      <c r="J1851" s="119">
        <f t="shared" si="31"/>
        <v>0</v>
      </c>
      <c r="K1851" s="121"/>
    </row>
    <row r="1852" spans="1:11" ht="15.75" hidden="1" x14ac:dyDescent="0.25">
      <c r="A1852" s="116"/>
      <c r="B1852" s="116"/>
      <c r="C1852" s="116"/>
      <c r="D1852" s="117"/>
      <c r="E1852" s="117"/>
      <c r="F1852" s="118"/>
      <c r="G1852" s="129"/>
      <c r="H1852" s="129"/>
      <c r="I1852" s="118"/>
      <c r="J1852" s="119">
        <f t="shared" si="31"/>
        <v>0</v>
      </c>
      <c r="K1852" s="121"/>
    </row>
    <row r="1853" spans="1:11" ht="15.75" hidden="1" x14ac:dyDescent="0.25">
      <c r="A1853" s="116"/>
      <c r="B1853" s="116"/>
      <c r="C1853" s="116"/>
      <c r="D1853" s="117"/>
      <c r="E1853" s="117"/>
      <c r="F1853" s="118"/>
      <c r="G1853" s="129"/>
      <c r="H1853" s="129"/>
      <c r="I1853" s="118"/>
      <c r="J1853" s="119">
        <f t="shared" si="31"/>
        <v>0</v>
      </c>
      <c r="K1853" s="121"/>
    </row>
    <row r="1854" spans="1:11" ht="15.75" hidden="1" x14ac:dyDescent="0.25">
      <c r="A1854" s="116"/>
      <c r="B1854" s="116"/>
      <c r="C1854" s="116"/>
      <c r="D1854" s="117"/>
      <c r="E1854" s="117"/>
      <c r="F1854" s="118"/>
      <c r="G1854" s="129"/>
      <c r="H1854" s="129"/>
      <c r="I1854" s="118"/>
      <c r="J1854" s="119">
        <f t="shared" si="31"/>
        <v>0</v>
      </c>
      <c r="K1854" s="121"/>
    </row>
    <row r="1855" spans="1:11" ht="15.75" hidden="1" x14ac:dyDescent="0.25">
      <c r="A1855" s="116"/>
      <c r="B1855" s="116"/>
      <c r="C1855" s="116"/>
      <c r="D1855" s="117"/>
      <c r="E1855" s="117"/>
      <c r="F1855" s="118"/>
      <c r="G1855" s="129"/>
      <c r="H1855" s="129"/>
      <c r="I1855" s="118"/>
      <c r="J1855" s="119">
        <f t="shared" si="31"/>
        <v>0</v>
      </c>
      <c r="K1855" s="121"/>
    </row>
    <row r="1856" spans="1:11" ht="15.75" hidden="1" x14ac:dyDescent="0.25">
      <c r="A1856" s="116"/>
      <c r="B1856" s="116"/>
      <c r="C1856" s="116"/>
      <c r="D1856" s="117"/>
      <c r="E1856" s="117"/>
      <c r="F1856" s="118"/>
      <c r="G1856" s="129"/>
      <c r="H1856" s="129"/>
      <c r="I1856" s="118"/>
      <c r="J1856" s="119">
        <f t="shared" si="31"/>
        <v>0</v>
      </c>
      <c r="K1856" s="121"/>
    </row>
    <row r="1857" spans="1:11" ht="15.75" hidden="1" x14ac:dyDescent="0.25">
      <c r="A1857" s="116"/>
      <c r="B1857" s="116"/>
      <c r="C1857" s="116"/>
      <c r="D1857" s="117"/>
      <c r="E1857" s="117"/>
      <c r="F1857" s="118"/>
      <c r="G1857" s="129"/>
      <c r="H1857" s="129"/>
      <c r="I1857" s="118"/>
      <c r="J1857" s="119">
        <f t="shared" si="31"/>
        <v>0</v>
      </c>
      <c r="K1857" s="121"/>
    </row>
    <row r="1858" spans="1:11" ht="15.75" hidden="1" x14ac:dyDescent="0.25">
      <c r="A1858" s="116"/>
      <c r="B1858" s="116"/>
      <c r="C1858" s="116"/>
      <c r="D1858" s="117"/>
      <c r="E1858" s="117"/>
      <c r="F1858" s="118"/>
      <c r="G1858" s="129"/>
      <c r="H1858" s="129"/>
      <c r="I1858" s="118"/>
      <c r="J1858" s="119">
        <f t="shared" si="31"/>
        <v>0</v>
      </c>
      <c r="K1858" s="121"/>
    </row>
    <row r="1859" spans="1:11" ht="15.75" hidden="1" x14ac:dyDescent="0.25">
      <c r="A1859" s="116"/>
      <c r="B1859" s="116"/>
      <c r="C1859" s="116"/>
      <c r="D1859" s="117"/>
      <c r="E1859" s="117"/>
      <c r="F1859" s="118"/>
      <c r="G1859" s="129"/>
      <c r="H1859" s="129"/>
      <c r="I1859" s="118"/>
      <c r="J1859" s="119">
        <f t="shared" si="31"/>
        <v>0</v>
      </c>
      <c r="K1859" s="121"/>
    </row>
    <row r="1860" spans="1:11" ht="15.75" hidden="1" x14ac:dyDescent="0.25">
      <c r="A1860" s="116"/>
      <c r="B1860" s="116"/>
      <c r="C1860" s="116"/>
      <c r="D1860" s="117"/>
      <c r="E1860" s="117"/>
      <c r="F1860" s="118"/>
      <c r="G1860" s="129"/>
      <c r="H1860" s="129"/>
      <c r="I1860" s="118"/>
      <c r="J1860" s="119">
        <f t="shared" si="31"/>
        <v>0</v>
      </c>
      <c r="K1860" s="121"/>
    </row>
    <row r="1861" spans="1:11" ht="15.75" hidden="1" x14ac:dyDescent="0.25">
      <c r="A1861" s="116"/>
      <c r="B1861" s="116"/>
      <c r="C1861" s="116"/>
      <c r="D1861" s="117"/>
      <c r="E1861" s="117"/>
      <c r="F1861" s="118"/>
      <c r="G1861" s="129"/>
      <c r="H1861" s="129"/>
      <c r="I1861" s="118"/>
      <c r="J1861" s="119">
        <f t="shared" si="31"/>
        <v>0</v>
      </c>
      <c r="K1861" s="121"/>
    </row>
    <row r="1862" spans="1:11" ht="15.75" hidden="1" x14ac:dyDescent="0.25">
      <c r="A1862" s="116"/>
      <c r="B1862" s="116"/>
      <c r="C1862" s="116"/>
      <c r="D1862" s="117"/>
      <c r="E1862" s="117"/>
      <c r="F1862" s="118"/>
      <c r="G1862" s="129"/>
      <c r="H1862" s="129"/>
      <c r="I1862" s="118"/>
      <c r="J1862" s="119">
        <f t="shared" si="31"/>
        <v>0</v>
      </c>
      <c r="K1862" s="121"/>
    </row>
    <row r="1863" spans="1:11" ht="15.75" hidden="1" x14ac:dyDescent="0.25">
      <c r="A1863" s="116"/>
      <c r="B1863" s="116"/>
      <c r="C1863" s="116"/>
      <c r="D1863" s="117"/>
      <c r="E1863" s="117"/>
      <c r="F1863" s="118"/>
      <c r="G1863" s="129"/>
      <c r="H1863" s="129"/>
      <c r="I1863" s="118"/>
      <c r="J1863" s="119">
        <f t="shared" si="31"/>
        <v>0</v>
      </c>
      <c r="K1863" s="121"/>
    </row>
    <row r="1864" spans="1:11" ht="15.75" hidden="1" x14ac:dyDescent="0.25">
      <c r="A1864" s="116"/>
      <c r="B1864" s="116"/>
      <c r="C1864" s="116"/>
      <c r="D1864" s="117"/>
      <c r="E1864" s="117"/>
      <c r="F1864" s="118"/>
      <c r="G1864" s="129"/>
      <c r="H1864" s="129"/>
      <c r="I1864" s="118"/>
      <c r="J1864" s="119">
        <f t="shared" si="31"/>
        <v>0</v>
      </c>
      <c r="K1864" s="121"/>
    </row>
    <row r="1865" spans="1:11" ht="15.75" hidden="1" x14ac:dyDescent="0.25">
      <c r="A1865" s="116"/>
      <c r="B1865" s="116"/>
      <c r="C1865" s="116"/>
      <c r="D1865" s="117"/>
      <c r="E1865" s="117"/>
      <c r="F1865" s="118"/>
      <c r="G1865" s="129"/>
      <c r="H1865" s="129"/>
      <c r="I1865" s="118"/>
      <c r="J1865" s="119">
        <f t="shared" si="31"/>
        <v>0</v>
      </c>
      <c r="K1865" s="121"/>
    </row>
    <row r="1866" spans="1:11" ht="15.75" hidden="1" x14ac:dyDescent="0.25">
      <c r="A1866" s="116"/>
      <c r="B1866" s="116"/>
      <c r="C1866" s="116"/>
      <c r="D1866" s="117"/>
      <c r="E1866" s="117"/>
      <c r="F1866" s="118"/>
      <c r="G1866" s="129"/>
      <c r="H1866" s="129"/>
      <c r="I1866" s="118"/>
      <c r="J1866" s="119">
        <f t="shared" si="31"/>
        <v>0</v>
      </c>
      <c r="K1866" s="121"/>
    </row>
    <row r="1867" spans="1:11" ht="15.75" hidden="1" x14ac:dyDescent="0.25">
      <c r="A1867" s="116"/>
      <c r="B1867" s="116"/>
      <c r="C1867" s="116"/>
      <c r="D1867" s="117"/>
      <c r="E1867" s="117"/>
      <c r="F1867" s="118"/>
      <c r="G1867" s="129"/>
      <c r="H1867" s="129"/>
      <c r="I1867" s="118"/>
      <c r="J1867" s="119">
        <f t="shared" si="31"/>
        <v>0</v>
      </c>
      <c r="K1867" s="121"/>
    </row>
    <row r="1868" spans="1:11" ht="15.75" hidden="1" x14ac:dyDescent="0.25">
      <c r="A1868" s="116"/>
      <c r="B1868" s="116"/>
      <c r="C1868" s="116"/>
      <c r="D1868" s="117"/>
      <c r="E1868" s="117"/>
      <c r="F1868" s="118"/>
      <c r="G1868" s="129"/>
      <c r="H1868" s="129"/>
      <c r="I1868" s="118"/>
      <c r="J1868" s="119">
        <f t="shared" si="31"/>
        <v>0</v>
      </c>
      <c r="K1868" s="121"/>
    </row>
    <row r="1869" spans="1:11" ht="15.75" hidden="1" x14ac:dyDescent="0.25">
      <c r="A1869" s="116"/>
      <c r="B1869" s="116"/>
      <c r="C1869" s="116"/>
      <c r="D1869" s="117"/>
      <c r="E1869" s="117"/>
      <c r="F1869" s="118"/>
      <c r="G1869" s="129"/>
      <c r="H1869" s="129"/>
      <c r="I1869" s="118"/>
      <c r="J1869" s="119">
        <f t="shared" si="31"/>
        <v>0</v>
      </c>
      <c r="K1869" s="121"/>
    </row>
    <row r="1870" spans="1:11" ht="15.75" hidden="1" x14ac:dyDescent="0.25">
      <c r="A1870" s="116"/>
      <c r="B1870" s="116"/>
      <c r="C1870" s="116"/>
      <c r="D1870" s="117"/>
      <c r="E1870" s="117"/>
      <c r="F1870" s="118"/>
      <c r="G1870" s="129"/>
      <c r="H1870" s="129"/>
      <c r="I1870" s="118"/>
      <c r="J1870" s="119">
        <f t="shared" si="31"/>
        <v>0</v>
      </c>
      <c r="K1870" s="121"/>
    </row>
    <row r="1871" spans="1:11" ht="15.75" hidden="1" x14ac:dyDescent="0.25">
      <c r="A1871" s="116"/>
      <c r="B1871" s="116"/>
      <c r="C1871" s="116"/>
      <c r="D1871" s="117"/>
      <c r="E1871" s="117"/>
      <c r="F1871" s="118"/>
      <c r="G1871" s="129"/>
      <c r="H1871" s="129"/>
      <c r="I1871" s="118"/>
      <c r="J1871" s="119">
        <f t="shared" si="31"/>
        <v>0</v>
      </c>
      <c r="K1871" s="121"/>
    </row>
    <row r="1872" spans="1:11" ht="15.75" hidden="1" x14ac:dyDescent="0.25">
      <c r="A1872" s="116"/>
      <c r="B1872" s="116"/>
      <c r="C1872" s="116"/>
      <c r="D1872" s="117"/>
      <c r="E1872" s="117"/>
      <c r="F1872" s="118"/>
      <c r="G1872" s="129"/>
      <c r="H1872" s="129"/>
      <c r="I1872" s="118"/>
      <c r="J1872" s="119">
        <f t="shared" si="31"/>
        <v>0</v>
      </c>
      <c r="K1872" s="121"/>
    </row>
    <row r="1873" spans="1:11" ht="15.75" hidden="1" x14ac:dyDescent="0.25">
      <c r="A1873" s="116"/>
      <c r="B1873" s="116"/>
      <c r="C1873" s="116"/>
      <c r="D1873" s="117"/>
      <c r="E1873" s="117"/>
      <c r="F1873" s="118"/>
      <c r="G1873" s="129"/>
      <c r="H1873" s="129"/>
      <c r="I1873" s="118"/>
      <c r="J1873" s="119">
        <f t="shared" si="31"/>
        <v>0</v>
      </c>
      <c r="K1873" s="121"/>
    </row>
    <row r="1874" spans="1:11" ht="15.75" hidden="1" x14ac:dyDescent="0.25">
      <c r="A1874" s="116"/>
      <c r="B1874" s="116"/>
      <c r="C1874" s="116"/>
      <c r="D1874" s="117"/>
      <c r="E1874" s="117"/>
      <c r="F1874" s="118"/>
      <c r="G1874" s="129"/>
      <c r="H1874" s="129"/>
      <c r="I1874" s="118"/>
      <c r="J1874" s="119">
        <f t="shared" si="31"/>
        <v>0</v>
      </c>
      <c r="K1874" s="121"/>
    </row>
    <row r="1875" spans="1:11" ht="15.75" hidden="1" x14ac:dyDescent="0.25">
      <c r="A1875" s="116"/>
      <c r="B1875" s="116"/>
      <c r="C1875" s="116"/>
      <c r="D1875" s="117"/>
      <c r="E1875" s="117"/>
      <c r="F1875" s="118"/>
      <c r="G1875" s="129"/>
      <c r="H1875" s="129"/>
      <c r="I1875" s="118"/>
      <c r="J1875" s="119">
        <f t="shared" si="31"/>
        <v>0</v>
      </c>
      <c r="K1875" s="121"/>
    </row>
    <row r="1876" spans="1:11" ht="15.75" hidden="1" x14ac:dyDescent="0.25">
      <c r="A1876" s="116"/>
      <c r="B1876" s="116"/>
      <c r="C1876" s="116"/>
      <c r="D1876" s="117"/>
      <c r="E1876" s="117"/>
      <c r="F1876" s="118"/>
      <c r="G1876" s="129"/>
      <c r="H1876" s="129"/>
      <c r="I1876" s="118"/>
      <c r="J1876" s="119">
        <f t="shared" si="31"/>
        <v>0</v>
      </c>
      <c r="K1876" s="121"/>
    </row>
    <row r="1877" spans="1:11" ht="15.75" hidden="1" x14ac:dyDescent="0.25">
      <c r="A1877" s="116"/>
      <c r="B1877" s="116"/>
      <c r="C1877" s="116"/>
      <c r="D1877" s="117"/>
      <c r="E1877" s="117"/>
      <c r="F1877" s="118"/>
      <c r="G1877" s="129"/>
      <c r="H1877" s="129"/>
      <c r="I1877" s="118"/>
      <c r="J1877" s="119">
        <f t="shared" si="31"/>
        <v>0</v>
      </c>
      <c r="K1877" s="121"/>
    </row>
    <row r="1878" spans="1:11" ht="15.75" hidden="1" x14ac:dyDescent="0.25">
      <c r="A1878" s="116"/>
      <c r="B1878" s="116"/>
      <c r="C1878" s="116"/>
      <c r="D1878" s="117"/>
      <c r="E1878" s="117"/>
      <c r="F1878" s="118"/>
      <c r="G1878" s="129"/>
      <c r="H1878" s="129"/>
      <c r="I1878" s="118"/>
      <c r="J1878" s="119">
        <f t="shared" si="31"/>
        <v>0</v>
      </c>
      <c r="K1878" s="121"/>
    </row>
    <row r="1879" spans="1:11" ht="15.75" hidden="1" x14ac:dyDescent="0.25">
      <c r="A1879" s="116"/>
      <c r="B1879" s="116"/>
      <c r="C1879" s="116"/>
      <c r="D1879" s="117"/>
      <c r="E1879" s="117"/>
      <c r="F1879" s="118"/>
      <c r="G1879" s="129"/>
      <c r="H1879" s="129"/>
      <c r="I1879" s="118"/>
      <c r="J1879" s="119">
        <f t="shared" si="31"/>
        <v>0</v>
      </c>
      <c r="K1879" s="121"/>
    </row>
    <row r="1880" spans="1:11" ht="15.75" hidden="1" x14ac:dyDescent="0.25">
      <c r="A1880" s="116"/>
      <c r="B1880" s="116"/>
      <c r="C1880" s="116"/>
      <c r="D1880" s="117"/>
      <c r="E1880" s="117"/>
      <c r="F1880" s="118"/>
      <c r="G1880" s="129"/>
      <c r="H1880" s="129"/>
      <c r="I1880" s="118"/>
      <c r="J1880" s="119">
        <f t="shared" si="31"/>
        <v>0</v>
      </c>
      <c r="K1880" s="121"/>
    </row>
    <row r="1881" spans="1:11" ht="15.75" hidden="1" x14ac:dyDescent="0.25">
      <c r="A1881" s="116"/>
      <c r="B1881" s="116"/>
      <c r="C1881" s="116"/>
      <c r="D1881" s="117"/>
      <c r="E1881" s="117"/>
      <c r="F1881" s="118"/>
      <c r="G1881" s="129"/>
      <c r="H1881" s="129"/>
      <c r="I1881" s="118"/>
      <c r="J1881" s="119">
        <f t="shared" si="31"/>
        <v>0</v>
      </c>
      <c r="K1881" s="121"/>
    </row>
    <row r="1882" spans="1:11" ht="15.75" hidden="1" x14ac:dyDescent="0.25">
      <c r="A1882" s="116"/>
      <c r="B1882" s="116"/>
      <c r="C1882" s="116"/>
      <c r="D1882" s="117"/>
      <c r="E1882" s="117"/>
      <c r="F1882" s="118"/>
      <c r="G1882" s="129"/>
      <c r="H1882" s="129"/>
      <c r="I1882" s="118"/>
      <c r="J1882" s="119">
        <f t="shared" si="31"/>
        <v>0</v>
      </c>
      <c r="K1882" s="121"/>
    </row>
    <row r="1883" spans="1:11" ht="15.75" hidden="1" x14ac:dyDescent="0.25">
      <c r="A1883" s="116"/>
      <c r="B1883" s="116"/>
      <c r="C1883" s="116"/>
      <c r="D1883" s="117"/>
      <c r="E1883" s="117"/>
      <c r="F1883" s="118"/>
      <c r="G1883" s="129"/>
      <c r="H1883" s="129"/>
      <c r="I1883" s="118"/>
      <c r="J1883" s="119">
        <f t="shared" si="31"/>
        <v>0</v>
      </c>
      <c r="K1883" s="121"/>
    </row>
    <row r="1884" spans="1:11" ht="15.75" hidden="1" x14ac:dyDescent="0.25">
      <c r="A1884" s="116"/>
      <c r="B1884" s="116"/>
      <c r="C1884" s="116"/>
      <c r="D1884" s="117"/>
      <c r="E1884" s="117"/>
      <c r="F1884" s="118"/>
      <c r="G1884" s="129"/>
      <c r="H1884" s="129"/>
      <c r="I1884" s="118"/>
      <c r="J1884" s="119">
        <f t="shared" si="31"/>
        <v>0</v>
      </c>
      <c r="K1884" s="121"/>
    </row>
    <row r="1885" spans="1:11" ht="15.75" hidden="1" x14ac:dyDescent="0.25">
      <c r="A1885" s="116"/>
      <c r="B1885" s="116"/>
      <c r="C1885" s="116"/>
      <c r="D1885" s="117"/>
      <c r="E1885" s="117"/>
      <c r="F1885" s="118"/>
      <c r="G1885" s="129"/>
      <c r="H1885" s="129"/>
      <c r="I1885" s="118"/>
      <c r="J1885" s="119">
        <f t="shared" si="31"/>
        <v>0</v>
      </c>
      <c r="K1885" s="121"/>
    </row>
    <row r="1886" spans="1:11" ht="15.75" hidden="1" x14ac:dyDescent="0.25">
      <c r="A1886" s="116"/>
      <c r="B1886" s="116"/>
      <c r="C1886" s="116"/>
      <c r="D1886" s="117"/>
      <c r="E1886" s="117"/>
      <c r="F1886" s="118"/>
      <c r="G1886" s="129"/>
      <c r="H1886" s="129"/>
      <c r="I1886" s="118"/>
      <c r="J1886" s="119">
        <f t="shared" si="31"/>
        <v>0</v>
      </c>
      <c r="K1886" s="121"/>
    </row>
    <row r="1887" spans="1:11" ht="15.75" hidden="1" x14ac:dyDescent="0.25">
      <c r="A1887" s="116"/>
      <c r="B1887" s="116"/>
      <c r="C1887" s="116"/>
      <c r="D1887" s="117"/>
      <c r="E1887" s="117"/>
      <c r="F1887" s="118"/>
      <c r="G1887" s="129"/>
      <c r="H1887" s="129"/>
      <c r="I1887" s="118"/>
      <c r="J1887" s="119">
        <f t="shared" si="31"/>
        <v>0</v>
      </c>
      <c r="K1887" s="121"/>
    </row>
    <row r="1888" spans="1:11" ht="15.75" hidden="1" x14ac:dyDescent="0.25">
      <c r="A1888" s="116"/>
      <c r="B1888" s="116"/>
      <c r="C1888" s="116"/>
      <c r="D1888" s="117"/>
      <c r="E1888" s="117"/>
      <c r="F1888" s="118"/>
      <c r="G1888" s="129"/>
      <c r="H1888" s="129"/>
      <c r="I1888" s="118"/>
      <c r="J1888" s="119">
        <f t="shared" si="31"/>
        <v>0</v>
      </c>
      <c r="K1888" s="121"/>
    </row>
    <row r="1889" spans="1:11" ht="15.75" hidden="1" x14ac:dyDescent="0.25">
      <c r="A1889" s="116"/>
      <c r="B1889" s="116"/>
      <c r="C1889" s="116"/>
      <c r="D1889" s="117"/>
      <c r="E1889" s="117"/>
      <c r="F1889" s="118"/>
      <c r="G1889" s="129"/>
      <c r="H1889" s="129"/>
      <c r="I1889" s="118"/>
      <c r="J1889" s="119">
        <f t="shared" si="31"/>
        <v>0</v>
      </c>
      <c r="K1889" s="121"/>
    </row>
    <row r="1890" spans="1:11" ht="15.75" hidden="1" x14ac:dyDescent="0.25">
      <c r="A1890" s="116"/>
      <c r="B1890" s="116"/>
      <c r="C1890" s="116"/>
      <c r="D1890" s="117"/>
      <c r="E1890" s="117"/>
      <c r="F1890" s="118"/>
      <c r="G1890" s="129"/>
      <c r="H1890" s="129"/>
      <c r="I1890" s="118"/>
      <c r="J1890" s="119">
        <f t="shared" si="31"/>
        <v>0</v>
      </c>
      <c r="K1890" s="121"/>
    </row>
    <row r="1891" spans="1:11" ht="15.75" hidden="1" x14ac:dyDescent="0.25">
      <c r="A1891" s="116"/>
      <c r="B1891" s="116"/>
      <c r="C1891" s="116"/>
      <c r="D1891" s="117"/>
      <c r="E1891" s="117"/>
      <c r="F1891" s="118"/>
      <c r="G1891" s="129"/>
      <c r="H1891" s="129"/>
      <c r="I1891" s="118"/>
      <c r="J1891" s="119">
        <f t="shared" si="31"/>
        <v>0</v>
      </c>
      <c r="K1891" s="121"/>
    </row>
    <row r="1892" spans="1:11" ht="15.75" hidden="1" x14ac:dyDescent="0.25">
      <c r="A1892" s="116"/>
      <c r="B1892" s="116"/>
      <c r="C1892" s="116"/>
      <c r="D1892" s="117"/>
      <c r="E1892" s="117"/>
      <c r="F1892" s="118"/>
      <c r="G1892" s="129"/>
      <c r="H1892" s="129"/>
      <c r="I1892" s="118"/>
      <c r="J1892" s="119">
        <f t="shared" si="31"/>
        <v>0</v>
      </c>
      <c r="K1892" s="121"/>
    </row>
    <row r="1893" spans="1:11" ht="15.75" hidden="1" x14ac:dyDescent="0.25">
      <c r="A1893" s="116"/>
      <c r="B1893" s="116"/>
      <c r="C1893" s="116"/>
      <c r="D1893" s="117"/>
      <c r="E1893" s="117"/>
      <c r="F1893" s="118"/>
      <c r="G1893" s="129"/>
      <c r="H1893" s="129"/>
      <c r="I1893" s="118"/>
      <c r="J1893" s="119">
        <f t="shared" si="31"/>
        <v>0</v>
      </c>
      <c r="K1893" s="121"/>
    </row>
    <row r="1894" spans="1:11" ht="15.75" hidden="1" x14ac:dyDescent="0.25">
      <c r="A1894" s="116"/>
      <c r="B1894" s="116"/>
      <c r="C1894" s="116"/>
      <c r="D1894" s="117"/>
      <c r="E1894" s="117"/>
      <c r="F1894" s="118"/>
      <c r="G1894" s="129"/>
      <c r="H1894" s="129"/>
      <c r="I1894" s="118"/>
      <c r="J1894" s="119">
        <f t="shared" si="31"/>
        <v>0</v>
      </c>
      <c r="K1894" s="121"/>
    </row>
    <row r="1895" spans="1:11" ht="15.75" hidden="1" x14ac:dyDescent="0.25">
      <c r="A1895" s="116"/>
      <c r="B1895" s="116"/>
      <c r="C1895" s="116"/>
      <c r="D1895" s="117"/>
      <c r="E1895" s="117"/>
      <c r="F1895" s="118"/>
      <c r="G1895" s="129"/>
      <c r="H1895" s="129"/>
      <c r="I1895" s="118"/>
      <c r="J1895" s="119">
        <f t="shared" si="31"/>
        <v>0</v>
      </c>
      <c r="K1895" s="121"/>
    </row>
    <row r="1896" spans="1:11" ht="15.75" hidden="1" x14ac:dyDescent="0.25">
      <c r="A1896" s="116"/>
      <c r="B1896" s="116"/>
      <c r="C1896" s="116"/>
      <c r="D1896" s="117"/>
      <c r="E1896" s="117"/>
      <c r="F1896" s="118"/>
      <c r="G1896" s="129"/>
      <c r="H1896" s="129"/>
      <c r="I1896" s="118"/>
      <c r="J1896" s="119">
        <f t="shared" si="31"/>
        <v>0</v>
      </c>
      <c r="K1896" s="121"/>
    </row>
    <row r="1897" spans="1:11" ht="15.75" hidden="1" x14ac:dyDescent="0.25">
      <c r="A1897" s="116"/>
      <c r="B1897" s="116"/>
      <c r="C1897" s="116"/>
      <c r="D1897" s="117"/>
      <c r="E1897" s="117"/>
      <c r="F1897" s="118"/>
      <c r="G1897" s="129"/>
      <c r="H1897" s="129"/>
      <c r="I1897" s="118"/>
      <c r="J1897" s="119">
        <f t="shared" si="31"/>
        <v>0</v>
      </c>
      <c r="K1897" s="121"/>
    </row>
    <row r="1898" spans="1:11" ht="15.75" hidden="1" x14ac:dyDescent="0.25">
      <c r="A1898" s="116"/>
      <c r="B1898" s="116"/>
      <c r="C1898" s="116"/>
      <c r="D1898" s="117"/>
      <c r="E1898" s="117"/>
      <c r="F1898" s="118"/>
      <c r="G1898" s="129"/>
      <c r="H1898" s="129"/>
      <c r="I1898" s="118"/>
      <c r="J1898" s="119">
        <f t="shared" si="31"/>
        <v>0</v>
      </c>
      <c r="K1898" s="121"/>
    </row>
    <row r="1899" spans="1:11" ht="15.75" hidden="1" x14ac:dyDescent="0.25">
      <c r="A1899" s="116"/>
      <c r="B1899" s="116"/>
      <c r="C1899" s="116"/>
      <c r="D1899" s="117"/>
      <c r="E1899" s="117"/>
      <c r="F1899" s="118"/>
      <c r="G1899" s="129"/>
      <c r="H1899" s="129"/>
      <c r="I1899" s="118"/>
      <c r="J1899" s="119">
        <f t="shared" si="31"/>
        <v>0</v>
      </c>
      <c r="K1899" s="121"/>
    </row>
    <row r="1900" spans="1:11" ht="15.75" hidden="1" x14ac:dyDescent="0.25">
      <c r="A1900" s="116"/>
      <c r="B1900" s="116"/>
      <c r="C1900" s="116"/>
      <c r="D1900" s="117"/>
      <c r="E1900" s="117"/>
      <c r="F1900" s="118"/>
      <c r="G1900" s="129"/>
      <c r="H1900" s="129"/>
      <c r="I1900" s="118"/>
      <c r="J1900" s="119">
        <f t="shared" si="31"/>
        <v>0</v>
      </c>
      <c r="K1900" s="121"/>
    </row>
    <row r="1901" spans="1:11" ht="15.75" hidden="1" x14ac:dyDescent="0.25">
      <c r="A1901" s="116"/>
      <c r="B1901" s="116"/>
      <c r="C1901" s="116"/>
      <c r="D1901" s="117"/>
      <c r="E1901" s="117"/>
      <c r="F1901" s="118"/>
      <c r="G1901" s="129"/>
      <c r="H1901" s="129"/>
      <c r="I1901" s="118"/>
      <c r="J1901" s="119">
        <f t="shared" si="31"/>
        <v>0</v>
      </c>
      <c r="K1901" s="121"/>
    </row>
    <row r="1902" spans="1:11" ht="15.75" hidden="1" x14ac:dyDescent="0.25">
      <c r="A1902" s="116"/>
      <c r="B1902" s="116"/>
      <c r="C1902" s="116"/>
      <c r="D1902" s="117"/>
      <c r="E1902" s="117"/>
      <c r="F1902" s="118"/>
      <c r="G1902" s="129"/>
      <c r="H1902" s="129"/>
      <c r="I1902" s="118"/>
      <c r="J1902" s="119">
        <f t="shared" si="31"/>
        <v>0</v>
      </c>
      <c r="K1902" s="121"/>
    </row>
    <row r="1903" spans="1:11" ht="15.75" hidden="1" x14ac:dyDescent="0.25">
      <c r="A1903" s="116"/>
      <c r="B1903" s="116"/>
      <c r="C1903" s="116"/>
      <c r="D1903" s="117"/>
      <c r="E1903" s="117"/>
      <c r="F1903" s="118"/>
      <c r="G1903" s="129"/>
      <c r="H1903" s="129"/>
      <c r="I1903" s="118"/>
      <c r="J1903" s="119">
        <f t="shared" si="31"/>
        <v>0</v>
      </c>
      <c r="K1903" s="121"/>
    </row>
    <row r="1904" spans="1:11" ht="15.75" hidden="1" x14ac:dyDescent="0.25">
      <c r="A1904" s="116"/>
      <c r="B1904" s="116"/>
      <c r="C1904" s="116"/>
      <c r="D1904" s="117"/>
      <c r="E1904" s="117"/>
      <c r="F1904" s="118"/>
      <c r="G1904" s="129"/>
      <c r="H1904" s="129"/>
      <c r="I1904" s="118"/>
      <c r="J1904" s="119">
        <f t="shared" si="31"/>
        <v>0</v>
      </c>
      <c r="K1904" s="121"/>
    </row>
    <row r="1905" spans="1:11" ht="15.75" hidden="1" x14ac:dyDescent="0.25">
      <c r="A1905" s="116"/>
      <c r="B1905" s="116"/>
      <c r="C1905" s="116"/>
      <c r="D1905" s="117"/>
      <c r="E1905" s="117"/>
      <c r="F1905" s="118"/>
      <c r="G1905" s="129"/>
      <c r="H1905" s="129"/>
      <c r="I1905" s="118"/>
      <c r="J1905" s="119">
        <f t="shared" si="31"/>
        <v>0</v>
      </c>
      <c r="K1905" s="121"/>
    </row>
    <row r="1906" spans="1:11" ht="15.75" hidden="1" x14ac:dyDescent="0.25">
      <c r="A1906" s="116"/>
      <c r="B1906" s="116"/>
      <c r="C1906" s="116"/>
      <c r="D1906" s="117"/>
      <c r="E1906" s="117"/>
      <c r="F1906" s="118"/>
      <c r="G1906" s="129"/>
      <c r="H1906" s="129"/>
      <c r="I1906" s="118"/>
      <c r="J1906" s="119">
        <f t="shared" si="31"/>
        <v>0</v>
      </c>
      <c r="K1906" s="121"/>
    </row>
    <row r="1907" spans="1:11" ht="15.75" hidden="1" x14ac:dyDescent="0.25">
      <c r="A1907" s="116"/>
      <c r="B1907" s="116"/>
      <c r="C1907" s="116"/>
      <c r="D1907" s="117"/>
      <c r="E1907" s="117"/>
      <c r="F1907" s="118"/>
      <c r="G1907" s="129"/>
      <c r="H1907" s="129"/>
      <c r="I1907" s="118"/>
      <c r="J1907" s="119">
        <f t="shared" si="31"/>
        <v>0</v>
      </c>
      <c r="K1907" s="121"/>
    </row>
    <row r="1908" spans="1:11" ht="15.75" hidden="1" x14ac:dyDescent="0.25">
      <c r="A1908" s="116"/>
      <c r="B1908" s="116"/>
      <c r="C1908" s="116"/>
      <c r="D1908" s="117"/>
      <c r="E1908" s="117"/>
      <c r="F1908" s="118"/>
      <c r="G1908" s="129"/>
      <c r="H1908" s="129"/>
      <c r="I1908" s="118"/>
      <c r="J1908" s="119">
        <f t="shared" si="31"/>
        <v>0</v>
      </c>
      <c r="K1908" s="121"/>
    </row>
    <row r="1909" spans="1:11" ht="15.75" hidden="1" x14ac:dyDescent="0.25">
      <c r="A1909" s="116"/>
      <c r="B1909" s="116"/>
      <c r="C1909" s="116"/>
      <c r="D1909" s="117"/>
      <c r="E1909" s="117"/>
      <c r="F1909" s="118"/>
      <c r="G1909" s="129"/>
      <c r="H1909" s="129"/>
      <c r="I1909" s="118"/>
      <c r="J1909" s="119">
        <f t="shared" si="31"/>
        <v>0</v>
      </c>
      <c r="K1909" s="121"/>
    </row>
    <row r="1910" spans="1:11" ht="15.75" hidden="1" x14ac:dyDescent="0.25">
      <c r="A1910" s="116"/>
      <c r="B1910" s="116"/>
      <c r="C1910" s="116"/>
      <c r="D1910" s="117"/>
      <c r="E1910" s="117"/>
      <c r="F1910" s="118"/>
      <c r="G1910" s="129"/>
      <c r="H1910" s="129"/>
      <c r="I1910" s="118"/>
      <c r="J1910" s="119">
        <f t="shared" si="31"/>
        <v>0</v>
      </c>
      <c r="K1910" s="121"/>
    </row>
    <row r="1911" spans="1:11" ht="15.75" hidden="1" x14ac:dyDescent="0.25">
      <c r="A1911" s="116"/>
      <c r="B1911" s="116"/>
      <c r="C1911" s="116"/>
      <c r="D1911" s="117"/>
      <c r="E1911" s="117"/>
      <c r="F1911" s="118"/>
      <c r="G1911" s="129"/>
      <c r="H1911" s="129"/>
      <c r="I1911" s="118"/>
      <c r="J1911" s="119">
        <f t="shared" si="31"/>
        <v>0</v>
      </c>
      <c r="K1911" s="121"/>
    </row>
    <row r="1912" spans="1:11" ht="15.75" hidden="1" x14ac:dyDescent="0.25">
      <c r="A1912" s="116"/>
      <c r="B1912" s="116"/>
      <c r="C1912" s="116"/>
      <c r="D1912" s="117"/>
      <c r="E1912" s="117"/>
      <c r="F1912" s="118"/>
      <c r="G1912" s="129"/>
      <c r="H1912" s="129"/>
      <c r="I1912" s="118"/>
      <c r="J1912" s="119">
        <f t="shared" ref="J1912:J1949" si="32">(H1912-G1912)*24</f>
        <v>0</v>
      </c>
      <c r="K1912" s="121"/>
    </row>
    <row r="1913" spans="1:11" ht="15.75" hidden="1" x14ac:dyDescent="0.25">
      <c r="A1913" s="116"/>
      <c r="B1913" s="116"/>
      <c r="C1913" s="116"/>
      <c r="D1913" s="117"/>
      <c r="E1913" s="117"/>
      <c r="F1913" s="118"/>
      <c r="G1913" s="129"/>
      <c r="H1913" s="129"/>
      <c r="I1913" s="118"/>
      <c r="J1913" s="119">
        <f t="shared" si="32"/>
        <v>0</v>
      </c>
      <c r="K1913" s="121"/>
    </row>
    <row r="1914" spans="1:11" ht="15.75" hidden="1" x14ac:dyDescent="0.25">
      <c r="A1914" s="116"/>
      <c r="B1914" s="116"/>
      <c r="C1914" s="116"/>
      <c r="D1914" s="117"/>
      <c r="E1914" s="117"/>
      <c r="F1914" s="118"/>
      <c r="G1914" s="129"/>
      <c r="H1914" s="129"/>
      <c r="I1914" s="118"/>
      <c r="J1914" s="119">
        <f t="shared" si="32"/>
        <v>0</v>
      </c>
      <c r="K1914" s="121"/>
    </row>
    <row r="1915" spans="1:11" ht="15.75" hidden="1" x14ac:dyDescent="0.25">
      <c r="A1915" s="116"/>
      <c r="B1915" s="116"/>
      <c r="C1915" s="116"/>
      <c r="D1915" s="117"/>
      <c r="E1915" s="117"/>
      <c r="F1915" s="118"/>
      <c r="G1915" s="129"/>
      <c r="H1915" s="129"/>
      <c r="I1915" s="118"/>
      <c r="J1915" s="119">
        <f t="shared" si="32"/>
        <v>0</v>
      </c>
      <c r="K1915" s="121"/>
    </row>
    <row r="1916" spans="1:11" ht="15.75" hidden="1" x14ac:dyDescent="0.25">
      <c r="A1916" s="116"/>
      <c r="B1916" s="116"/>
      <c r="C1916" s="116"/>
      <c r="D1916" s="117"/>
      <c r="E1916" s="117"/>
      <c r="F1916" s="118"/>
      <c r="G1916" s="129"/>
      <c r="H1916" s="129"/>
      <c r="I1916" s="118"/>
      <c r="J1916" s="119">
        <f t="shared" si="32"/>
        <v>0</v>
      </c>
      <c r="K1916" s="121"/>
    </row>
    <row r="1917" spans="1:11" ht="15.75" hidden="1" x14ac:dyDescent="0.25">
      <c r="A1917" s="116"/>
      <c r="B1917" s="116"/>
      <c r="C1917" s="116"/>
      <c r="D1917" s="117"/>
      <c r="E1917" s="117"/>
      <c r="F1917" s="118"/>
      <c r="G1917" s="129"/>
      <c r="H1917" s="129"/>
      <c r="I1917" s="118"/>
      <c r="J1917" s="119">
        <f t="shared" si="32"/>
        <v>0</v>
      </c>
      <c r="K1917" s="121"/>
    </row>
    <row r="1918" spans="1:11" ht="15.75" hidden="1" x14ac:dyDescent="0.25">
      <c r="A1918" s="116"/>
      <c r="B1918" s="116"/>
      <c r="C1918" s="116"/>
      <c r="D1918" s="117"/>
      <c r="E1918" s="117"/>
      <c r="F1918" s="118"/>
      <c r="G1918" s="129"/>
      <c r="H1918" s="129"/>
      <c r="I1918" s="118"/>
      <c r="J1918" s="119">
        <f t="shared" si="32"/>
        <v>0</v>
      </c>
      <c r="K1918" s="121"/>
    </row>
    <row r="1919" spans="1:11" ht="15.75" hidden="1" x14ac:dyDescent="0.25">
      <c r="A1919" s="116"/>
      <c r="B1919" s="116"/>
      <c r="C1919" s="116"/>
      <c r="D1919" s="117"/>
      <c r="E1919" s="117"/>
      <c r="F1919" s="118"/>
      <c r="G1919" s="129"/>
      <c r="H1919" s="129"/>
      <c r="I1919" s="118"/>
      <c r="J1919" s="119">
        <f t="shared" si="32"/>
        <v>0</v>
      </c>
      <c r="K1919" s="121"/>
    </row>
    <row r="1920" spans="1:11" ht="15.75" hidden="1" x14ac:dyDescent="0.25">
      <c r="A1920" s="116"/>
      <c r="B1920" s="116"/>
      <c r="C1920" s="116"/>
      <c r="D1920" s="117"/>
      <c r="E1920" s="117"/>
      <c r="F1920" s="118"/>
      <c r="G1920" s="129"/>
      <c r="H1920" s="129"/>
      <c r="I1920" s="118"/>
      <c r="J1920" s="119">
        <f t="shared" si="32"/>
        <v>0</v>
      </c>
      <c r="K1920" s="121"/>
    </row>
    <row r="1921" spans="1:11" ht="15.75" hidden="1" x14ac:dyDescent="0.25">
      <c r="A1921" s="116"/>
      <c r="B1921" s="116"/>
      <c r="C1921" s="116"/>
      <c r="D1921" s="117"/>
      <c r="E1921" s="117"/>
      <c r="F1921" s="118"/>
      <c r="G1921" s="129"/>
      <c r="H1921" s="129"/>
      <c r="I1921" s="118"/>
      <c r="J1921" s="119">
        <f t="shared" si="32"/>
        <v>0</v>
      </c>
      <c r="K1921" s="121"/>
    </row>
    <row r="1922" spans="1:11" ht="15.75" hidden="1" x14ac:dyDescent="0.25">
      <c r="A1922" s="116"/>
      <c r="B1922" s="116"/>
      <c r="C1922" s="116"/>
      <c r="D1922" s="117"/>
      <c r="E1922" s="117"/>
      <c r="F1922" s="118"/>
      <c r="G1922" s="129"/>
      <c r="H1922" s="129"/>
      <c r="I1922" s="118"/>
      <c r="J1922" s="119">
        <f t="shared" si="32"/>
        <v>0</v>
      </c>
      <c r="K1922" s="121"/>
    </row>
    <row r="1923" spans="1:11" ht="15.75" hidden="1" x14ac:dyDescent="0.25">
      <c r="A1923" s="116"/>
      <c r="B1923" s="116"/>
      <c r="C1923" s="116"/>
      <c r="D1923" s="117"/>
      <c r="E1923" s="117"/>
      <c r="F1923" s="118"/>
      <c r="G1923" s="129"/>
      <c r="H1923" s="129"/>
      <c r="I1923" s="118"/>
      <c r="J1923" s="119">
        <f t="shared" si="32"/>
        <v>0</v>
      </c>
      <c r="K1923" s="121"/>
    </row>
    <row r="1924" spans="1:11" ht="15.75" hidden="1" x14ac:dyDescent="0.25">
      <c r="A1924" s="116"/>
      <c r="B1924" s="116"/>
      <c r="C1924" s="116"/>
      <c r="D1924" s="117"/>
      <c r="E1924" s="117"/>
      <c r="F1924" s="118"/>
      <c r="G1924" s="129"/>
      <c r="H1924" s="129"/>
      <c r="I1924" s="118"/>
      <c r="J1924" s="119">
        <f t="shared" si="32"/>
        <v>0</v>
      </c>
      <c r="K1924" s="121"/>
    </row>
    <row r="1925" spans="1:11" ht="15.75" hidden="1" x14ac:dyDescent="0.25">
      <c r="A1925" s="116"/>
      <c r="B1925" s="116"/>
      <c r="C1925" s="116"/>
      <c r="D1925" s="117"/>
      <c r="E1925" s="117"/>
      <c r="F1925" s="118"/>
      <c r="G1925" s="129"/>
      <c r="H1925" s="129"/>
      <c r="I1925" s="118"/>
      <c r="J1925" s="119">
        <f t="shared" si="32"/>
        <v>0</v>
      </c>
      <c r="K1925" s="121"/>
    </row>
    <row r="1926" spans="1:11" ht="15.75" hidden="1" x14ac:dyDescent="0.25">
      <c r="A1926" s="116"/>
      <c r="B1926" s="116"/>
      <c r="C1926" s="116"/>
      <c r="D1926" s="117"/>
      <c r="E1926" s="117"/>
      <c r="F1926" s="118"/>
      <c r="G1926" s="129"/>
      <c r="H1926" s="129"/>
      <c r="I1926" s="118"/>
      <c r="J1926" s="119">
        <f t="shared" si="32"/>
        <v>0</v>
      </c>
      <c r="K1926" s="121"/>
    </row>
    <row r="1927" spans="1:11" ht="15.75" hidden="1" x14ac:dyDescent="0.25">
      <c r="A1927" s="116"/>
      <c r="B1927" s="116"/>
      <c r="C1927" s="116"/>
      <c r="D1927" s="117"/>
      <c r="E1927" s="117"/>
      <c r="F1927" s="118"/>
      <c r="G1927" s="129"/>
      <c r="H1927" s="129"/>
      <c r="I1927" s="118"/>
      <c r="J1927" s="119">
        <f t="shared" si="32"/>
        <v>0</v>
      </c>
      <c r="K1927" s="121"/>
    </row>
    <row r="1928" spans="1:11" ht="15.75" hidden="1" x14ac:dyDescent="0.25">
      <c r="A1928" s="116"/>
      <c r="B1928" s="116"/>
      <c r="C1928" s="116"/>
      <c r="D1928" s="117"/>
      <c r="E1928" s="117"/>
      <c r="F1928" s="118"/>
      <c r="G1928" s="129"/>
      <c r="H1928" s="129"/>
      <c r="I1928" s="118"/>
      <c r="J1928" s="119">
        <f t="shared" si="32"/>
        <v>0</v>
      </c>
      <c r="K1928" s="121"/>
    </row>
    <row r="1929" spans="1:11" ht="15.75" hidden="1" x14ac:dyDescent="0.25">
      <c r="A1929" s="116"/>
      <c r="B1929" s="116"/>
      <c r="C1929" s="116"/>
      <c r="D1929" s="117"/>
      <c r="E1929" s="117"/>
      <c r="F1929" s="118"/>
      <c r="G1929" s="129"/>
      <c r="H1929" s="129"/>
      <c r="I1929" s="118"/>
      <c r="J1929" s="119">
        <f t="shared" si="32"/>
        <v>0</v>
      </c>
      <c r="K1929" s="121"/>
    </row>
    <row r="1930" spans="1:11" ht="15.75" hidden="1" x14ac:dyDescent="0.25">
      <c r="A1930" s="116"/>
      <c r="B1930" s="116"/>
      <c r="C1930" s="116"/>
      <c r="D1930" s="117"/>
      <c r="E1930" s="117"/>
      <c r="F1930" s="118"/>
      <c r="G1930" s="129"/>
      <c r="H1930" s="129"/>
      <c r="I1930" s="118"/>
      <c r="J1930" s="119">
        <f t="shared" si="32"/>
        <v>0</v>
      </c>
      <c r="K1930" s="121"/>
    </row>
    <row r="1931" spans="1:11" ht="15.75" hidden="1" x14ac:dyDescent="0.25">
      <c r="A1931" s="116"/>
      <c r="B1931" s="116"/>
      <c r="C1931" s="116"/>
      <c r="D1931" s="117"/>
      <c r="E1931" s="117"/>
      <c r="F1931" s="118"/>
      <c r="G1931" s="129"/>
      <c r="H1931" s="129"/>
      <c r="I1931" s="118"/>
      <c r="J1931" s="119">
        <f t="shared" si="32"/>
        <v>0</v>
      </c>
      <c r="K1931" s="121"/>
    </row>
    <row r="1932" spans="1:11" ht="15.75" hidden="1" x14ac:dyDescent="0.25">
      <c r="A1932" s="116"/>
      <c r="B1932" s="116"/>
      <c r="C1932" s="116"/>
      <c r="D1932" s="117"/>
      <c r="E1932" s="117"/>
      <c r="F1932" s="118"/>
      <c r="G1932" s="129"/>
      <c r="H1932" s="129"/>
      <c r="I1932" s="118"/>
      <c r="J1932" s="119">
        <f t="shared" si="32"/>
        <v>0</v>
      </c>
      <c r="K1932" s="121"/>
    </row>
    <row r="1933" spans="1:11" ht="15.75" hidden="1" x14ac:dyDescent="0.25">
      <c r="A1933" s="116"/>
      <c r="B1933" s="116"/>
      <c r="C1933" s="116"/>
      <c r="D1933" s="117"/>
      <c r="E1933" s="117"/>
      <c r="F1933" s="118"/>
      <c r="G1933" s="129"/>
      <c r="H1933" s="129"/>
      <c r="I1933" s="118"/>
      <c r="J1933" s="119">
        <f t="shared" si="32"/>
        <v>0</v>
      </c>
      <c r="K1933" s="121"/>
    </row>
    <row r="1934" spans="1:11" ht="15.75" hidden="1" x14ac:dyDescent="0.25">
      <c r="A1934" s="116"/>
      <c r="B1934" s="116"/>
      <c r="C1934" s="116"/>
      <c r="D1934" s="117"/>
      <c r="E1934" s="117"/>
      <c r="F1934" s="118"/>
      <c r="G1934" s="129"/>
      <c r="H1934" s="129"/>
      <c r="I1934" s="118"/>
      <c r="J1934" s="119">
        <f t="shared" si="32"/>
        <v>0</v>
      </c>
      <c r="K1934" s="121"/>
    </row>
    <row r="1935" spans="1:11" ht="15.75" hidden="1" x14ac:dyDescent="0.25">
      <c r="A1935" s="116"/>
      <c r="B1935" s="116"/>
      <c r="C1935" s="116"/>
      <c r="D1935" s="117"/>
      <c r="E1935" s="117"/>
      <c r="F1935" s="118"/>
      <c r="G1935" s="129"/>
      <c r="H1935" s="129"/>
      <c r="I1935" s="118"/>
      <c r="J1935" s="119">
        <f t="shared" si="32"/>
        <v>0</v>
      </c>
      <c r="K1935" s="121"/>
    </row>
    <row r="1936" spans="1:11" ht="15.75" hidden="1" x14ac:dyDescent="0.25">
      <c r="A1936" s="116"/>
      <c r="B1936" s="116"/>
      <c r="C1936" s="116"/>
      <c r="D1936" s="117"/>
      <c r="E1936" s="117"/>
      <c r="F1936" s="118"/>
      <c r="G1936" s="129"/>
      <c r="H1936" s="129"/>
      <c r="I1936" s="118"/>
      <c r="J1936" s="119">
        <f t="shared" si="32"/>
        <v>0</v>
      </c>
      <c r="K1936" s="121"/>
    </row>
    <row r="1937" spans="1:11" ht="15.75" hidden="1" x14ac:dyDescent="0.25">
      <c r="A1937" s="116"/>
      <c r="B1937" s="116"/>
      <c r="C1937" s="116"/>
      <c r="D1937" s="117"/>
      <c r="E1937" s="117"/>
      <c r="F1937" s="118"/>
      <c r="G1937" s="129"/>
      <c r="H1937" s="129"/>
      <c r="I1937" s="118"/>
      <c r="J1937" s="119">
        <f t="shared" si="32"/>
        <v>0</v>
      </c>
      <c r="K1937" s="121"/>
    </row>
    <row r="1938" spans="1:11" ht="15.75" hidden="1" x14ac:dyDescent="0.25">
      <c r="A1938" s="116"/>
      <c r="B1938" s="116"/>
      <c r="C1938" s="116"/>
      <c r="D1938" s="117"/>
      <c r="E1938" s="117"/>
      <c r="F1938" s="118"/>
      <c r="G1938" s="129"/>
      <c r="H1938" s="129"/>
      <c r="I1938" s="118"/>
      <c r="J1938" s="119">
        <f t="shared" si="32"/>
        <v>0</v>
      </c>
      <c r="K1938" s="121"/>
    </row>
    <row r="1939" spans="1:11" ht="15.75" hidden="1" x14ac:dyDescent="0.25">
      <c r="A1939" s="116"/>
      <c r="B1939" s="116"/>
      <c r="C1939" s="116"/>
      <c r="D1939" s="117"/>
      <c r="E1939" s="117"/>
      <c r="F1939" s="118"/>
      <c r="G1939" s="129"/>
      <c r="H1939" s="129"/>
      <c r="I1939" s="118"/>
      <c r="J1939" s="119">
        <f t="shared" si="32"/>
        <v>0</v>
      </c>
      <c r="K1939" s="121"/>
    </row>
    <row r="1940" spans="1:11" ht="15.75" hidden="1" x14ac:dyDescent="0.25">
      <c r="A1940" s="116"/>
      <c r="B1940" s="116"/>
      <c r="C1940" s="116"/>
      <c r="D1940" s="117"/>
      <c r="E1940" s="117"/>
      <c r="F1940" s="118"/>
      <c r="G1940" s="129"/>
      <c r="H1940" s="129"/>
      <c r="I1940" s="118"/>
      <c r="J1940" s="119">
        <f t="shared" si="32"/>
        <v>0</v>
      </c>
      <c r="K1940" s="121"/>
    </row>
    <row r="1941" spans="1:11" ht="15.75" hidden="1" x14ac:dyDescent="0.25">
      <c r="A1941" s="116"/>
      <c r="B1941" s="116"/>
      <c r="C1941" s="116"/>
      <c r="D1941" s="117"/>
      <c r="E1941" s="117"/>
      <c r="F1941" s="118"/>
      <c r="G1941" s="129"/>
      <c r="H1941" s="129"/>
      <c r="I1941" s="118"/>
      <c r="J1941" s="119">
        <f t="shared" si="32"/>
        <v>0</v>
      </c>
      <c r="K1941" s="121"/>
    </row>
    <row r="1942" spans="1:11" ht="15.75" hidden="1" x14ac:dyDescent="0.25">
      <c r="A1942" s="116"/>
      <c r="B1942" s="116"/>
      <c r="C1942" s="116"/>
      <c r="D1942" s="117"/>
      <c r="E1942" s="117"/>
      <c r="F1942" s="118"/>
      <c r="G1942" s="129"/>
      <c r="H1942" s="129"/>
      <c r="I1942" s="118"/>
      <c r="J1942" s="119">
        <f t="shared" si="32"/>
        <v>0</v>
      </c>
      <c r="K1942" s="121"/>
    </row>
    <row r="1943" spans="1:11" ht="15.75" hidden="1" x14ac:dyDescent="0.25">
      <c r="A1943" s="116"/>
      <c r="B1943" s="116"/>
      <c r="C1943" s="116"/>
      <c r="D1943" s="117"/>
      <c r="E1943" s="117"/>
      <c r="F1943" s="118"/>
      <c r="G1943" s="129"/>
      <c r="H1943" s="129"/>
      <c r="I1943" s="118"/>
      <c r="J1943" s="119">
        <f t="shared" si="32"/>
        <v>0</v>
      </c>
      <c r="K1943" s="121"/>
    </row>
    <row r="1944" spans="1:11" ht="15.75" hidden="1" x14ac:dyDescent="0.25">
      <c r="A1944" s="116"/>
      <c r="B1944" s="116"/>
      <c r="C1944" s="116"/>
      <c r="D1944" s="117"/>
      <c r="E1944" s="117"/>
      <c r="F1944" s="118"/>
      <c r="G1944" s="129"/>
      <c r="H1944" s="129"/>
      <c r="I1944" s="118"/>
      <c r="J1944" s="119">
        <f t="shared" si="32"/>
        <v>0</v>
      </c>
      <c r="K1944" s="121"/>
    </row>
    <row r="1945" spans="1:11" ht="15.75" hidden="1" x14ac:dyDescent="0.25">
      <c r="A1945" s="116"/>
      <c r="B1945" s="116"/>
      <c r="C1945" s="116"/>
      <c r="D1945" s="117"/>
      <c r="E1945" s="117"/>
      <c r="F1945" s="118"/>
      <c r="G1945" s="129"/>
      <c r="H1945" s="129"/>
      <c r="I1945" s="118"/>
      <c r="J1945" s="119">
        <f t="shared" si="32"/>
        <v>0</v>
      </c>
      <c r="K1945" s="121"/>
    </row>
    <row r="1946" spans="1:11" ht="15.75" hidden="1" x14ac:dyDescent="0.25">
      <c r="A1946" s="116"/>
      <c r="B1946" s="116"/>
      <c r="C1946" s="116"/>
      <c r="D1946" s="117"/>
      <c r="E1946" s="117"/>
      <c r="F1946" s="118"/>
      <c r="G1946" s="129"/>
      <c r="H1946" s="129"/>
      <c r="I1946" s="118"/>
      <c r="J1946" s="119">
        <f t="shared" si="32"/>
        <v>0</v>
      </c>
      <c r="K1946" s="121"/>
    </row>
    <row r="1947" spans="1:11" ht="15.75" hidden="1" x14ac:dyDescent="0.25">
      <c r="A1947" s="116"/>
      <c r="B1947" s="116"/>
      <c r="C1947" s="116"/>
      <c r="D1947" s="117"/>
      <c r="E1947" s="117"/>
      <c r="F1947" s="118"/>
      <c r="G1947" s="129"/>
      <c r="H1947" s="129"/>
      <c r="I1947" s="118"/>
      <c r="J1947" s="119">
        <f t="shared" si="32"/>
        <v>0</v>
      </c>
      <c r="K1947" s="121"/>
    </row>
    <row r="1948" spans="1:11" ht="15.75" hidden="1" x14ac:dyDescent="0.25">
      <c r="A1948" s="116"/>
      <c r="B1948" s="116"/>
      <c r="C1948" s="116"/>
      <c r="D1948" s="117"/>
      <c r="E1948" s="117"/>
      <c r="F1948" s="118"/>
      <c r="G1948" s="129"/>
      <c r="H1948" s="129"/>
      <c r="I1948" s="118"/>
      <c r="J1948" s="119">
        <f t="shared" si="32"/>
        <v>0</v>
      </c>
      <c r="K1948" s="121"/>
    </row>
    <row r="1949" spans="1:11" ht="15.75" hidden="1" x14ac:dyDescent="0.25">
      <c r="A1949" s="122"/>
      <c r="B1949" s="122"/>
      <c r="C1949" s="122"/>
      <c r="D1949" s="123"/>
      <c r="E1949" s="123"/>
      <c r="F1949" s="124"/>
      <c r="G1949" s="130"/>
      <c r="H1949" s="130"/>
      <c r="I1949" s="124"/>
      <c r="J1949" s="125">
        <f t="shared" si="32"/>
        <v>0</v>
      </c>
      <c r="K1949" s="126"/>
    </row>
  </sheetData>
  <autoFilter ref="A2:K1949">
    <filterColumn colId="3">
      <filters>
        <filter val="Technical unplanned"/>
      </filters>
    </filterColumn>
    <filterColumn colId="4">
      <filters>
        <filter val="Electrical unplanned"/>
      </filters>
    </filterColumn>
  </autoFilter>
  <dataValidations count="1">
    <dataValidation type="list" allowBlank="1" showInputMessage="1" showErrorMessage="1" sqref="E2">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'Z:\Users\farhan\AppData\Local\Microsoft\Windows\Temporary Internet Files\Content.Outlook\TJC5SCBE\[DOWN TIME PS03 - APR-2019.xlsx]List'!#REF!</xm:f>
          </x14:formula1>
          <xm:sqref>D2</xm:sqref>
        </x14:dataValidation>
        <x14:dataValidation type="list" allowBlank="1" showInputMessage="1" showErrorMessage="1">
          <x14:formula1>
            <xm:f>Basis!$R$2:$R$4</xm:f>
          </x14:formula1>
          <xm:sqref>C3:C1949</xm:sqref>
        </x14:dataValidation>
        <x14:dataValidation type="list" allowBlank="1" showInputMessage="1" showErrorMessage="1">
          <x14:formula1>
            <xm:f>Basis!$A$2:$A$4</xm:f>
          </x14:formula1>
          <xm:sqref>B3:B1949</xm:sqref>
        </x14:dataValidation>
        <x14:dataValidation type="list" allowBlank="1" showInputMessage="1" showErrorMessage="1">
          <x14:formula1>
            <xm:f>Basis!$J$2:$J$6</xm:f>
          </x14:formula1>
          <xm:sqref>D3:D1949</xm:sqref>
        </x14:dataValidation>
        <x14:dataValidation type="list" allowBlank="1" showInputMessage="1" showErrorMessage="1">
          <x14:formula1>
            <xm:f>Basis!$K$2:$K$16</xm:f>
          </x14:formula1>
          <xm:sqref>E3:E1949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U96"/>
  <sheetViews>
    <sheetView zoomScale="80" zoomScaleNormal="80" workbookViewId="0">
      <pane ySplit="3" topLeftCell="A77" activePane="bottomLeft" state="frozen"/>
      <selection pane="bottomLeft" activeCell="Q93" sqref="Q93"/>
    </sheetView>
  </sheetViews>
  <sheetFormatPr defaultRowHeight="15" x14ac:dyDescent="0.25"/>
  <cols>
    <col min="1" max="1" width="11.42578125" bestFit="1" customWidth="1"/>
    <col min="2" max="2" width="5.7109375" style="2" bestFit="1" customWidth="1"/>
    <col min="3" max="3" width="14.5703125" style="2" bestFit="1" customWidth="1"/>
    <col min="4" max="4" width="10.28515625" bestFit="1" customWidth="1"/>
    <col min="5" max="5" width="13" style="2" bestFit="1" customWidth="1"/>
    <col min="6" max="6" width="12.28515625" bestFit="1" customWidth="1"/>
    <col min="7" max="7" width="8.85546875" bestFit="1" customWidth="1"/>
    <col min="8" max="8" width="14.5703125" style="2" bestFit="1" customWidth="1"/>
    <col min="9" max="9" width="1.5703125" customWidth="1"/>
    <col min="10" max="10" width="16.28515625" bestFit="1" customWidth="1"/>
    <col min="11" max="11" width="13" style="11" bestFit="1" customWidth="1"/>
    <col min="12" max="12" width="12.140625" bestFit="1" customWidth="1"/>
    <col min="13" max="13" width="8.85546875" bestFit="1" customWidth="1"/>
    <col min="14" max="14" width="14.7109375" customWidth="1"/>
    <col min="15" max="15" width="1.5703125" customWidth="1"/>
    <col min="16" max="16" width="12.28515625" bestFit="1" customWidth="1"/>
    <col min="17" max="17" width="13" style="11" bestFit="1" customWidth="1"/>
    <col min="18" max="18" width="12.140625" bestFit="1" customWidth="1"/>
    <col min="19" max="19" width="8.85546875" bestFit="1" customWidth="1"/>
    <col min="20" max="20" width="15.7109375" customWidth="1"/>
  </cols>
  <sheetData>
    <row r="1" spans="1:20" ht="21" x14ac:dyDescent="0.25">
      <c r="A1" s="210" t="s">
        <v>93</v>
      </c>
      <c r="B1" s="210"/>
      <c r="C1" s="210"/>
      <c r="D1" s="210"/>
      <c r="E1" s="210"/>
      <c r="F1" s="210"/>
      <c r="G1" s="210"/>
      <c r="H1" s="210"/>
      <c r="I1" s="210"/>
      <c r="J1" s="210"/>
      <c r="K1" s="210"/>
      <c r="L1" s="210"/>
      <c r="M1" s="210"/>
      <c r="N1" s="210"/>
      <c r="O1" s="210"/>
      <c r="P1" s="210"/>
      <c r="Q1" s="210"/>
      <c r="R1" s="210"/>
      <c r="S1" s="210"/>
      <c r="T1" s="210"/>
    </row>
    <row r="2" spans="1:20" s="2" customFormat="1" ht="21" x14ac:dyDescent="0.25">
      <c r="A2" s="212"/>
      <c r="B2" s="213"/>
      <c r="C2" s="213"/>
      <c r="D2" s="211" t="s">
        <v>133</v>
      </c>
      <c r="E2" s="211"/>
      <c r="F2" s="211"/>
      <c r="G2" s="211"/>
      <c r="H2" s="211"/>
      <c r="I2" s="12"/>
      <c r="J2" s="211" t="s">
        <v>134</v>
      </c>
      <c r="K2" s="211"/>
      <c r="L2" s="211"/>
      <c r="M2" s="211"/>
      <c r="N2" s="211"/>
      <c r="P2" s="211" t="s">
        <v>135</v>
      </c>
      <c r="Q2" s="211"/>
      <c r="R2" s="211"/>
      <c r="S2" s="211"/>
      <c r="T2" s="211"/>
    </row>
    <row r="3" spans="1:20" ht="63" x14ac:dyDescent="0.25">
      <c r="A3" s="13" t="s">
        <v>0</v>
      </c>
      <c r="B3" s="13" t="s">
        <v>13</v>
      </c>
      <c r="C3" s="13" t="s">
        <v>69</v>
      </c>
      <c r="D3" s="13" t="s">
        <v>20</v>
      </c>
      <c r="E3" s="6" t="s">
        <v>157</v>
      </c>
      <c r="F3" s="6" t="s">
        <v>148</v>
      </c>
      <c r="G3" s="17" t="s">
        <v>28</v>
      </c>
      <c r="H3" s="19" t="s">
        <v>95</v>
      </c>
      <c r="J3" s="13" t="s">
        <v>20</v>
      </c>
      <c r="K3" s="6" t="s">
        <v>157</v>
      </c>
      <c r="L3" s="6" t="s">
        <v>148</v>
      </c>
      <c r="M3" s="17" t="s">
        <v>28</v>
      </c>
      <c r="N3" s="19" t="s">
        <v>95</v>
      </c>
      <c r="P3" s="13" t="s">
        <v>20</v>
      </c>
      <c r="Q3" s="6" t="s">
        <v>157</v>
      </c>
      <c r="R3" s="6" t="s">
        <v>148</v>
      </c>
      <c r="S3" s="17" t="s">
        <v>28</v>
      </c>
      <c r="T3" s="19" t="s">
        <v>95</v>
      </c>
    </row>
    <row r="4" spans="1:20" ht="15.75" x14ac:dyDescent="0.25">
      <c r="A4" s="137">
        <f>OEE!A11</f>
        <v>44287</v>
      </c>
      <c r="B4" s="153" t="s">
        <v>14</v>
      </c>
      <c r="C4" s="154" t="s">
        <v>198</v>
      </c>
      <c r="D4" s="154"/>
      <c r="E4" s="154"/>
      <c r="F4" s="155"/>
      <c r="G4" s="156"/>
      <c r="H4" s="155"/>
      <c r="I4" s="149"/>
      <c r="J4" s="154" t="s">
        <v>174</v>
      </c>
      <c r="K4" s="167">
        <v>0</v>
      </c>
      <c r="L4" s="155">
        <v>0</v>
      </c>
      <c r="M4" s="156">
        <v>0</v>
      </c>
      <c r="N4" s="155">
        <v>0</v>
      </c>
      <c r="O4" s="149"/>
      <c r="P4" s="154" t="s">
        <v>168</v>
      </c>
      <c r="Q4" s="167">
        <v>0</v>
      </c>
      <c r="R4" s="155">
        <v>0</v>
      </c>
      <c r="S4" s="156">
        <v>0</v>
      </c>
      <c r="T4" s="155">
        <v>0</v>
      </c>
    </row>
    <row r="5" spans="1:20" ht="15.75" x14ac:dyDescent="0.25">
      <c r="A5" s="137">
        <f>A4</f>
        <v>44287</v>
      </c>
      <c r="B5" s="153" t="s">
        <v>15</v>
      </c>
      <c r="C5" s="154" t="s">
        <v>196</v>
      </c>
      <c r="D5" s="154"/>
      <c r="E5" s="154"/>
      <c r="F5" s="155"/>
      <c r="G5" s="156"/>
      <c r="H5" s="155"/>
      <c r="I5" s="149"/>
      <c r="J5" s="154" t="s">
        <v>173</v>
      </c>
      <c r="K5" s="167">
        <v>0</v>
      </c>
      <c r="L5" s="155">
        <v>0</v>
      </c>
      <c r="M5" s="156">
        <v>0</v>
      </c>
      <c r="N5" s="155">
        <v>0</v>
      </c>
      <c r="O5" s="149"/>
      <c r="P5" s="154" t="s">
        <v>171</v>
      </c>
      <c r="Q5" s="167">
        <v>0</v>
      </c>
      <c r="R5" s="155">
        <v>0</v>
      </c>
      <c r="S5" s="156">
        <v>0</v>
      </c>
      <c r="T5" s="155">
        <v>0</v>
      </c>
    </row>
    <row r="6" spans="1:20" ht="15.75" x14ac:dyDescent="0.25">
      <c r="A6" s="137">
        <f>A4</f>
        <v>44287</v>
      </c>
      <c r="B6" s="153" t="s">
        <v>16</v>
      </c>
      <c r="C6" s="154" t="s">
        <v>197</v>
      </c>
      <c r="D6" s="154"/>
      <c r="E6" s="154"/>
      <c r="F6" s="155"/>
      <c r="G6" s="156"/>
      <c r="H6" s="155"/>
      <c r="I6" s="149"/>
      <c r="J6" s="154" t="s">
        <v>175</v>
      </c>
      <c r="K6" s="167">
        <v>0</v>
      </c>
      <c r="L6" s="155">
        <v>0</v>
      </c>
      <c r="M6" s="156">
        <v>0</v>
      </c>
      <c r="N6" s="155">
        <v>0</v>
      </c>
      <c r="O6" s="149"/>
      <c r="P6" s="154" t="s">
        <v>176</v>
      </c>
      <c r="Q6" s="167">
        <v>0</v>
      </c>
      <c r="R6" s="155">
        <v>2</v>
      </c>
      <c r="S6" s="156">
        <v>0</v>
      </c>
      <c r="T6" s="155">
        <v>0</v>
      </c>
    </row>
    <row r="7" spans="1:20" ht="15.75" x14ac:dyDescent="0.25">
      <c r="A7" s="143">
        <f>A4+1</f>
        <v>44288</v>
      </c>
      <c r="B7" s="157" t="s">
        <v>14</v>
      </c>
      <c r="C7" s="158" t="s">
        <v>196</v>
      </c>
      <c r="D7" s="158"/>
      <c r="E7" s="158"/>
      <c r="F7" s="159"/>
      <c r="G7" s="160"/>
      <c r="H7" s="159"/>
      <c r="I7" s="150"/>
      <c r="J7" s="158" t="s">
        <v>174</v>
      </c>
      <c r="K7" s="168">
        <v>0</v>
      </c>
      <c r="L7" s="159">
        <v>0</v>
      </c>
      <c r="M7" s="160">
        <v>0</v>
      </c>
      <c r="N7" s="159">
        <v>0</v>
      </c>
      <c r="O7" s="150"/>
      <c r="P7" s="158" t="s">
        <v>174</v>
      </c>
      <c r="Q7" s="168">
        <v>0</v>
      </c>
      <c r="R7" s="159">
        <v>0</v>
      </c>
      <c r="S7" s="160">
        <v>0</v>
      </c>
      <c r="T7" s="159">
        <v>0</v>
      </c>
    </row>
    <row r="8" spans="1:20" ht="15.75" x14ac:dyDescent="0.25">
      <c r="A8" s="143">
        <f t="shared" ref="A8:A71" si="0">A5+1</f>
        <v>44288</v>
      </c>
      <c r="B8" s="157" t="s">
        <v>15</v>
      </c>
      <c r="C8" s="158"/>
      <c r="D8" s="158"/>
      <c r="E8" s="158"/>
      <c r="F8" s="159"/>
      <c r="G8" s="160"/>
      <c r="H8" s="159"/>
      <c r="I8" s="150"/>
      <c r="J8" s="158" t="s">
        <v>173</v>
      </c>
      <c r="K8" s="168">
        <v>0</v>
      </c>
      <c r="L8" s="159">
        <v>0</v>
      </c>
      <c r="M8" s="160">
        <v>0</v>
      </c>
      <c r="N8" s="159">
        <v>0</v>
      </c>
      <c r="O8" s="150"/>
      <c r="P8" s="158" t="s">
        <v>171</v>
      </c>
      <c r="Q8" s="168">
        <v>0</v>
      </c>
      <c r="R8" s="159">
        <v>0</v>
      </c>
      <c r="S8" s="160">
        <v>0</v>
      </c>
      <c r="T8" s="159">
        <v>0</v>
      </c>
    </row>
    <row r="9" spans="1:20" ht="15.75" x14ac:dyDescent="0.25">
      <c r="A9" s="143">
        <f t="shared" si="0"/>
        <v>44288</v>
      </c>
      <c r="B9" s="157" t="s">
        <v>16</v>
      </c>
      <c r="C9" s="158" t="s">
        <v>197</v>
      </c>
      <c r="D9" s="158"/>
      <c r="E9" s="158"/>
      <c r="F9" s="159"/>
      <c r="G9" s="160"/>
      <c r="H9" s="159"/>
      <c r="I9" s="150"/>
      <c r="J9" s="158" t="s">
        <v>168</v>
      </c>
      <c r="K9" s="168">
        <v>0</v>
      </c>
      <c r="L9" s="159">
        <v>0</v>
      </c>
      <c r="M9" s="160">
        <v>0</v>
      </c>
      <c r="N9" s="159">
        <v>0</v>
      </c>
      <c r="O9" s="150"/>
      <c r="P9" s="158" t="s">
        <v>176</v>
      </c>
      <c r="Q9" s="168">
        <v>0</v>
      </c>
      <c r="R9" s="159">
        <v>0</v>
      </c>
      <c r="S9" s="160">
        <v>0</v>
      </c>
      <c r="T9" s="159">
        <v>0</v>
      </c>
    </row>
    <row r="10" spans="1:20" ht="15.75" x14ac:dyDescent="0.25">
      <c r="A10" s="137">
        <f t="shared" si="0"/>
        <v>44289</v>
      </c>
      <c r="B10" s="153" t="s">
        <v>14</v>
      </c>
      <c r="C10" s="154"/>
      <c r="D10" s="154"/>
      <c r="E10" s="154"/>
      <c r="F10" s="155"/>
      <c r="G10" s="156"/>
      <c r="H10" s="155"/>
      <c r="I10" s="149"/>
      <c r="J10" s="154" t="s">
        <v>174</v>
      </c>
      <c r="K10" s="167">
        <v>0</v>
      </c>
      <c r="L10" s="155">
        <v>0</v>
      </c>
      <c r="M10" s="156">
        <v>0</v>
      </c>
      <c r="N10" s="155">
        <v>0</v>
      </c>
      <c r="O10" s="149"/>
      <c r="P10" s="154" t="s">
        <v>172</v>
      </c>
      <c r="Q10" s="167">
        <v>0</v>
      </c>
      <c r="R10" s="155">
        <v>0</v>
      </c>
      <c r="S10" s="156">
        <v>0</v>
      </c>
      <c r="T10" s="155">
        <v>0</v>
      </c>
    </row>
    <row r="11" spans="1:20" ht="15.75" x14ac:dyDescent="0.25">
      <c r="A11" s="137">
        <f t="shared" si="0"/>
        <v>44289</v>
      </c>
      <c r="B11" s="153" t="s">
        <v>15</v>
      </c>
      <c r="C11" s="154" t="s">
        <v>196</v>
      </c>
      <c r="D11" s="154"/>
      <c r="E11" s="154"/>
      <c r="F11" s="155"/>
      <c r="G11" s="156"/>
      <c r="H11" s="155"/>
      <c r="I11" s="149"/>
      <c r="J11" s="154" t="s">
        <v>175</v>
      </c>
      <c r="K11" s="167">
        <v>0</v>
      </c>
      <c r="L11" s="155">
        <v>0</v>
      </c>
      <c r="M11" s="156">
        <v>0</v>
      </c>
      <c r="N11" s="155">
        <v>0</v>
      </c>
      <c r="O11" s="149"/>
      <c r="P11" s="154" t="s">
        <v>169</v>
      </c>
      <c r="Q11" s="167">
        <v>0</v>
      </c>
      <c r="R11" s="155">
        <v>0</v>
      </c>
      <c r="S11" s="156">
        <v>0</v>
      </c>
      <c r="T11" s="155">
        <v>0</v>
      </c>
    </row>
    <row r="12" spans="1:20" ht="15.75" x14ac:dyDescent="0.25">
      <c r="A12" s="137">
        <f t="shared" si="0"/>
        <v>44289</v>
      </c>
      <c r="B12" s="153" t="s">
        <v>16</v>
      </c>
      <c r="C12" s="154" t="s">
        <v>198</v>
      </c>
      <c r="D12" s="154"/>
      <c r="E12" s="154"/>
      <c r="F12" s="155"/>
      <c r="G12" s="156"/>
      <c r="H12" s="155"/>
      <c r="I12" s="149"/>
      <c r="J12" s="154" t="s">
        <v>168</v>
      </c>
      <c r="K12" s="167">
        <v>0</v>
      </c>
      <c r="L12" s="155">
        <v>0</v>
      </c>
      <c r="M12" s="156">
        <v>0</v>
      </c>
      <c r="N12" s="155">
        <v>0</v>
      </c>
      <c r="O12" s="149"/>
      <c r="P12" s="154" t="s">
        <v>176</v>
      </c>
      <c r="Q12" s="167">
        <v>0</v>
      </c>
      <c r="R12" s="155">
        <v>0</v>
      </c>
      <c r="S12" s="156">
        <v>0</v>
      </c>
      <c r="T12" s="155">
        <v>0</v>
      </c>
    </row>
    <row r="13" spans="1:20" ht="15.75" x14ac:dyDescent="0.25">
      <c r="A13" s="143">
        <f t="shared" si="0"/>
        <v>44290</v>
      </c>
      <c r="B13" s="157" t="s">
        <v>14</v>
      </c>
      <c r="C13" s="158"/>
      <c r="D13" s="158"/>
      <c r="E13" s="158"/>
      <c r="F13" s="159"/>
      <c r="G13" s="160"/>
      <c r="H13" s="159"/>
      <c r="I13" s="150"/>
      <c r="J13" s="158" t="s">
        <v>172</v>
      </c>
      <c r="K13" s="168">
        <v>0</v>
      </c>
      <c r="L13" s="159">
        <v>0</v>
      </c>
      <c r="M13" s="160">
        <v>0</v>
      </c>
      <c r="N13" s="159">
        <v>0</v>
      </c>
      <c r="O13" s="150"/>
      <c r="P13" s="158" t="s">
        <v>171</v>
      </c>
      <c r="Q13" s="168">
        <v>0</v>
      </c>
      <c r="R13" s="159">
        <v>0</v>
      </c>
      <c r="S13" s="160">
        <v>0</v>
      </c>
      <c r="T13" s="159">
        <v>0</v>
      </c>
    </row>
    <row r="14" spans="1:20" ht="15.75" x14ac:dyDescent="0.25">
      <c r="A14" s="143">
        <f t="shared" si="0"/>
        <v>44290</v>
      </c>
      <c r="B14" s="157" t="s">
        <v>15</v>
      </c>
      <c r="C14" s="158" t="s">
        <v>197</v>
      </c>
      <c r="D14" s="158"/>
      <c r="E14" s="158"/>
      <c r="F14" s="159"/>
      <c r="G14" s="160"/>
      <c r="H14" s="159"/>
      <c r="I14" s="150"/>
      <c r="J14" s="158" t="s">
        <v>175</v>
      </c>
      <c r="K14" s="168">
        <v>0</v>
      </c>
      <c r="L14" s="159">
        <v>0</v>
      </c>
      <c r="M14" s="160">
        <v>0</v>
      </c>
      <c r="N14" s="159">
        <v>0</v>
      </c>
      <c r="O14" s="150"/>
      <c r="P14" s="158" t="s">
        <v>169</v>
      </c>
      <c r="Q14" s="168">
        <v>0</v>
      </c>
      <c r="R14" s="159">
        <v>0</v>
      </c>
      <c r="S14" s="160">
        <v>0</v>
      </c>
      <c r="T14" s="159">
        <v>0</v>
      </c>
    </row>
    <row r="15" spans="1:20" ht="15.75" x14ac:dyDescent="0.25">
      <c r="A15" s="143">
        <f t="shared" si="0"/>
        <v>44290</v>
      </c>
      <c r="B15" s="157" t="s">
        <v>16</v>
      </c>
      <c r="C15" s="158" t="s">
        <v>198</v>
      </c>
      <c r="D15" s="158"/>
      <c r="E15" s="158"/>
      <c r="F15" s="159"/>
      <c r="G15" s="160"/>
      <c r="H15" s="159"/>
      <c r="I15" s="150"/>
      <c r="J15" s="158" t="s">
        <v>168</v>
      </c>
      <c r="K15" s="168">
        <v>0</v>
      </c>
      <c r="L15" s="159">
        <v>0</v>
      </c>
      <c r="M15" s="160">
        <v>0</v>
      </c>
      <c r="N15" s="159">
        <v>0</v>
      </c>
      <c r="O15" s="150"/>
      <c r="P15" s="158" t="s">
        <v>176</v>
      </c>
      <c r="Q15" s="168">
        <v>0</v>
      </c>
      <c r="R15" s="159">
        <v>0</v>
      </c>
      <c r="S15" s="160">
        <v>0</v>
      </c>
      <c r="T15" s="159">
        <v>0</v>
      </c>
    </row>
    <row r="16" spans="1:20" ht="15.75" x14ac:dyDescent="0.25">
      <c r="A16" s="137">
        <f t="shared" si="0"/>
        <v>44291</v>
      </c>
      <c r="B16" s="153" t="s">
        <v>14</v>
      </c>
      <c r="C16" s="154" t="s">
        <v>197</v>
      </c>
      <c r="D16" s="154"/>
      <c r="E16" s="154"/>
      <c r="F16" s="155"/>
      <c r="G16" s="156"/>
      <c r="H16" s="155"/>
      <c r="I16" s="149"/>
      <c r="J16" s="154" t="s">
        <v>173</v>
      </c>
      <c r="K16" s="167">
        <v>0</v>
      </c>
      <c r="L16" s="155">
        <v>0</v>
      </c>
      <c r="M16" s="156">
        <v>0</v>
      </c>
      <c r="N16" s="155">
        <v>0</v>
      </c>
      <c r="O16" s="149"/>
      <c r="P16" s="154" t="s">
        <v>173</v>
      </c>
      <c r="Q16" s="167">
        <v>0</v>
      </c>
      <c r="R16" s="155">
        <v>0</v>
      </c>
      <c r="S16" s="156">
        <v>0</v>
      </c>
      <c r="T16" s="155">
        <v>0</v>
      </c>
    </row>
    <row r="17" spans="1:20" ht="15.75" x14ac:dyDescent="0.25">
      <c r="A17" s="137">
        <f t="shared" si="0"/>
        <v>44291</v>
      </c>
      <c r="B17" s="153" t="s">
        <v>15</v>
      </c>
      <c r="C17" s="154" t="s">
        <v>196</v>
      </c>
      <c r="D17" s="154"/>
      <c r="E17" s="154"/>
      <c r="F17" s="155"/>
      <c r="G17" s="156"/>
      <c r="H17" s="155"/>
      <c r="I17" s="149"/>
      <c r="J17" s="154" t="s">
        <v>175</v>
      </c>
      <c r="K17" s="167">
        <v>0</v>
      </c>
      <c r="L17" s="155">
        <v>0</v>
      </c>
      <c r="M17" s="156">
        <v>0</v>
      </c>
      <c r="N17" s="155">
        <v>0</v>
      </c>
      <c r="O17" s="149"/>
      <c r="P17" s="154" t="s">
        <v>169</v>
      </c>
      <c r="Q17" s="167">
        <v>0</v>
      </c>
      <c r="R17" s="155">
        <v>0</v>
      </c>
      <c r="S17" s="156">
        <v>0</v>
      </c>
      <c r="T17" s="155">
        <v>0</v>
      </c>
    </row>
    <row r="18" spans="1:20" ht="15.75" x14ac:dyDescent="0.25">
      <c r="A18" s="137">
        <f t="shared" si="0"/>
        <v>44291</v>
      </c>
      <c r="B18" s="153" t="s">
        <v>16</v>
      </c>
      <c r="C18" s="154"/>
      <c r="D18" s="154"/>
      <c r="E18" s="154"/>
      <c r="F18" s="155"/>
      <c r="G18" s="156"/>
      <c r="H18" s="155"/>
      <c r="I18" s="149"/>
      <c r="J18" s="154" t="s">
        <v>168</v>
      </c>
      <c r="K18" s="167">
        <v>0</v>
      </c>
      <c r="L18" s="155">
        <v>0</v>
      </c>
      <c r="M18" s="156">
        <v>0</v>
      </c>
      <c r="N18" s="155">
        <v>0</v>
      </c>
      <c r="O18" s="149"/>
      <c r="P18" s="154" t="s">
        <v>170</v>
      </c>
      <c r="Q18" s="167">
        <v>0</v>
      </c>
      <c r="R18" s="155">
        <v>0</v>
      </c>
      <c r="S18" s="156">
        <v>0</v>
      </c>
      <c r="T18" s="155">
        <v>0</v>
      </c>
    </row>
    <row r="19" spans="1:20" ht="15.75" x14ac:dyDescent="0.25">
      <c r="A19" s="143">
        <f t="shared" si="0"/>
        <v>44292</v>
      </c>
      <c r="B19" s="157" t="s">
        <v>14</v>
      </c>
      <c r="C19" s="158" t="s">
        <v>196</v>
      </c>
      <c r="D19" s="158"/>
      <c r="E19" s="158"/>
      <c r="F19" s="159"/>
      <c r="G19" s="160"/>
      <c r="H19" s="159"/>
      <c r="I19" s="150"/>
      <c r="J19" s="158" t="s">
        <v>173</v>
      </c>
      <c r="K19" s="168">
        <v>0</v>
      </c>
      <c r="L19" s="159">
        <v>0</v>
      </c>
      <c r="M19" s="160">
        <v>0</v>
      </c>
      <c r="N19" s="159">
        <v>0</v>
      </c>
      <c r="O19" s="150"/>
      <c r="P19" s="158" t="s">
        <v>171</v>
      </c>
      <c r="Q19" s="168">
        <v>0</v>
      </c>
      <c r="R19" s="159">
        <v>0</v>
      </c>
      <c r="S19" s="160">
        <v>0</v>
      </c>
      <c r="T19" s="159">
        <v>0</v>
      </c>
    </row>
    <row r="20" spans="1:20" ht="15.75" x14ac:dyDescent="0.25">
      <c r="A20" s="143">
        <f t="shared" si="0"/>
        <v>44292</v>
      </c>
      <c r="B20" s="157" t="s">
        <v>15</v>
      </c>
      <c r="C20" s="158"/>
      <c r="D20" s="158"/>
      <c r="E20" s="158"/>
      <c r="F20" s="159"/>
      <c r="G20" s="160"/>
      <c r="H20" s="159"/>
      <c r="I20" s="150"/>
      <c r="J20" s="158" t="s">
        <v>175</v>
      </c>
      <c r="K20" s="168">
        <v>0</v>
      </c>
      <c r="L20" s="159">
        <v>0</v>
      </c>
      <c r="M20" s="160">
        <v>0</v>
      </c>
      <c r="N20" s="159">
        <v>0</v>
      </c>
      <c r="O20" s="150"/>
      <c r="P20" s="158" t="s">
        <v>176</v>
      </c>
      <c r="Q20" s="168">
        <v>0</v>
      </c>
      <c r="R20" s="159">
        <v>2</v>
      </c>
      <c r="S20" s="160">
        <v>0</v>
      </c>
      <c r="T20" s="159">
        <v>0</v>
      </c>
    </row>
    <row r="21" spans="1:20" ht="15.75" x14ac:dyDescent="0.25">
      <c r="A21" s="143">
        <f t="shared" si="0"/>
        <v>44292</v>
      </c>
      <c r="B21" s="157" t="s">
        <v>16</v>
      </c>
      <c r="C21" s="158"/>
      <c r="D21" s="158"/>
      <c r="E21" s="158"/>
      <c r="F21" s="159"/>
      <c r="G21" s="160"/>
      <c r="H21" s="159"/>
      <c r="I21" s="150"/>
      <c r="J21" s="158" t="s">
        <v>168</v>
      </c>
      <c r="K21" s="168">
        <v>0</v>
      </c>
      <c r="L21" s="159">
        <v>0</v>
      </c>
      <c r="M21" s="160">
        <v>0</v>
      </c>
      <c r="N21" s="159">
        <v>0</v>
      </c>
      <c r="O21" s="150"/>
      <c r="P21" s="158" t="s">
        <v>170</v>
      </c>
      <c r="Q21" s="168">
        <v>0</v>
      </c>
      <c r="R21" s="159">
        <v>0</v>
      </c>
      <c r="S21" s="160">
        <v>0</v>
      </c>
      <c r="T21" s="159">
        <v>0</v>
      </c>
    </row>
    <row r="22" spans="1:20" ht="15.75" x14ac:dyDescent="0.25">
      <c r="A22" s="137">
        <f t="shared" si="0"/>
        <v>44293</v>
      </c>
      <c r="B22" s="153" t="s">
        <v>14</v>
      </c>
      <c r="C22" s="154" t="s">
        <v>196</v>
      </c>
      <c r="D22" s="154"/>
      <c r="E22" s="154"/>
      <c r="F22" s="155"/>
      <c r="G22" s="156"/>
      <c r="H22" s="155"/>
      <c r="I22" s="149"/>
      <c r="J22" s="154" t="s">
        <v>173</v>
      </c>
      <c r="K22" s="167">
        <v>0</v>
      </c>
      <c r="L22" s="155">
        <v>0</v>
      </c>
      <c r="M22" s="156">
        <v>0</v>
      </c>
      <c r="N22" s="155">
        <v>0</v>
      </c>
      <c r="O22" s="149"/>
      <c r="P22" s="154" t="s">
        <v>169</v>
      </c>
      <c r="Q22" s="167">
        <v>0</v>
      </c>
      <c r="R22" s="155">
        <v>2</v>
      </c>
      <c r="S22" s="156">
        <v>0</v>
      </c>
      <c r="T22" s="155">
        <v>0</v>
      </c>
    </row>
    <row r="23" spans="1:20" ht="15.75" x14ac:dyDescent="0.25">
      <c r="A23" s="137">
        <f t="shared" si="0"/>
        <v>44293</v>
      </c>
      <c r="B23" s="153" t="s">
        <v>15</v>
      </c>
      <c r="C23" s="154" t="s">
        <v>197</v>
      </c>
      <c r="D23" s="154"/>
      <c r="E23" s="154"/>
      <c r="F23" s="155"/>
      <c r="G23" s="156"/>
      <c r="H23" s="155"/>
      <c r="I23" s="149"/>
      <c r="J23" s="154" t="s">
        <v>175</v>
      </c>
      <c r="K23" s="167">
        <v>0</v>
      </c>
      <c r="L23" s="155">
        <v>0</v>
      </c>
      <c r="M23" s="156">
        <v>0</v>
      </c>
      <c r="N23" s="155">
        <v>0</v>
      </c>
      <c r="O23" s="149"/>
      <c r="P23" s="154" t="s">
        <v>176</v>
      </c>
      <c r="Q23" s="167">
        <v>0</v>
      </c>
      <c r="R23" s="155">
        <v>4</v>
      </c>
      <c r="S23" s="156">
        <v>1</v>
      </c>
      <c r="T23" s="155">
        <v>0</v>
      </c>
    </row>
    <row r="24" spans="1:20" ht="15.75" x14ac:dyDescent="0.25">
      <c r="A24" s="137">
        <f t="shared" si="0"/>
        <v>44293</v>
      </c>
      <c r="B24" s="153" t="s">
        <v>16</v>
      </c>
      <c r="C24" s="154" t="s">
        <v>198</v>
      </c>
      <c r="D24" s="154"/>
      <c r="E24" s="154"/>
      <c r="F24" s="155"/>
      <c r="G24" s="156"/>
      <c r="H24" s="155"/>
      <c r="I24" s="149"/>
      <c r="J24" s="154" t="s">
        <v>170</v>
      </c>
      <c r="K24" s="167">
        <v>0</v>
      </c>
      <c r="L24" s="155">
        <v>0</v>
      </c>
      <c r="M24" s="156">
        <v>0</v>
      </c>
      <c r="N24" s="155">
        <v>0</v>
      </c>
      <c r="O24" s="149"/>
      <c r="P24" s="154" t="s">
        <v>170</v>
      </c>
      <c r="Q24" s="167">
        <v>0</v>
      </c>
      <c r="R24" s="155">
        <v>3</v>
      </c>
      <c r="S24" s="156">
        <v>0</v>
      </c>
      <c r="T24" s="155">
        <v>0</v>
      </c>
    </row>
    <row r="25" spans="1:20" ht="15.75" x14ac:dyDescent="0.25">
      <c r="A25" s="143">
        <f t="shared" si="0"/>
        <v>44294</v>
      </c>
      <c r="B25" s="157" t="s">
        <v>14</v>
      </c>
      <c r="C25" s="158" t="s">
        <v>196</v>
      </c>
      <c r="D25" s="158"/>
      <c r="E25" s="158"/>
      <c r="F25" s="159"/>
      <c r="G25" s="160"/>
      <c r="H25" s="159"/>
      <c r="I25" s="150"/>
      <c r="J25" s="158" t="s">
        <v>171</v>
      </c>
      <c r="K25" s="168">
        <v>0</v>
      </c>
      <c r="L25" s="159">
        <v>0</v>
      </c>
      <c r="M25" s="160">
        <v>0</v>
      </c>
      <c r="N25" s="159">
        <v>0</v>
      </c>
      <c r="O25" s="150"/>
      <c r="P25" s="158" t="s">
        <v>169</v>
      </c>
      <c r="Q25" s="168">
        <v>1</v>
      </c>
      <c r="R25" s="159">
        <v>4</v>
      </c>
      <c r="S25" s="160">
        <v>0</v>
      </c>
      <c r="T25" s="159">
        <v>0</v>
      </c>
    </row>
    <row r="26" spans="1:20" ht="15.75" x14ac:dyDescent="0.25">
      <c r="A26" s="143">
        <f t="shared" si="0"/>
        <v>44294</v>
      </c>
      <c r="B26" s="157" t="s">
        <v>15</v>
      </c>
      <c r="C26" s="158" t="s">
        <v>197</v>
      </c>
      <c r="D26" s="158"/>
      <c r="E26" s="158"/>
      <c r="F26" s="159"/>
      <c r="G26" s="160"/>
      <c r="H26" s="159"/>
      <c r="I26" s="150"/>
      <c r="J26" s="158" t="s">
        <v>175</v>
      </c>
      <c r="K26" s="168">
        <v>0</v>
      </c>
      <c r="L26" s="159">
        <v>0</v>
      </c>
      <c r="M26" s="160">
        <v>0</v>
      </c>
      <c r="N26" s="159">
        <v>0</v>
      </c>
      <c r="O26" s="150"/>
      <c r="P26" s="158" t="s">
        <v>176</v>
      </c>
      <c r="Q26" s="168">
        <v>0</v>
      </c>
      <c r="R26" s="159">
        <v>4</v>
      </c>
      <c r="S26" s="160">
        <v>0</v>
      </c>
      <c r="T26" s="159">
        <v>0</v>
      </c>
    </row>
    <row r="27" spans="1:20" ht="15.75" x14ac:dyDescent="0.25">
      <c r="A27" s="143">
        <f t="shared" si="0"/>
        <v>44294</v>
      </c>
      <c r="B27" s="157" t="s">
        <v>16</v>
      </c>
      <c r="C27" s="158" t="s">
        <v>198</v>
      </c>
      <c r="D27" s="158"/>
      <c r="E27" s="158"/>
      <c r="F27" s="159"/>
      <c r="G27" s="160"/>
      <c r="H27" s="159"/>
      <c r="I27" s="150"/>
      <c r="J27" s="158" t="s">
        <v>170</v>
      </c>
      <c r="K27" s="168">
        <v>0</v>
      </c>
      <c r="L27" s="159">
        <v>0</v>
      </c>
      <c r="M27" s="160">
        <v>0</v>
      </c>
      <c r="N27" s="159">
        <v>0</v>
      </c>
      <c r="O27" s="150"/>
      <c r="P27" s="158" t="s">
        <v>170</v>
      </c>
      <c r="Q27" s="168">
        <v>0</v>
      </c>
      <c r="R27" s="159">
        <v>5</v>
      </c>
      <c r="S27" s="160">
        <v>0</v>
      </c>
      <c r="T27" s="159">
        <v>0</v>
      </c>
    </row>
    <row r="28" spans="1:20" ht="15.75" x14ac:dyDescent="0.25">
      <c r="A28" s="137">
        <f t="shared" si="0"/>
        <v>44295</v>
      </c>
      <c r="B28" s="153" t="s">
        <v>14</v>
      </c>
      <c r="C28" s="154" t="s">
        <v>196</v>
      </c>
      <c r="D28" s="154"/>
      <c r="E28" s="154"/>
      <c r="F28" s="155"/>
      <c r="G28" s="156"/>
      <c r="H28" s="155"/>
      <c r="I28" s="149"/>
      <c r="J28" s="154" t="s">
        <v>171</v>
      </c>
      <c r="K28" s="167">
        <v>0</v>
      </c>
      <c r="L28" s="155">
        <v>0</v>
      </c>
      <c r="M28" s="156">
        <v>0</v>
      </c>
      <c r="N28" s="155">
        <v>0</v>
      </c>
      <c r="O28" s="149"/>
      <c r="P28" s="154" t="s">
        <v>169</v>
      </c>
      <c r="Q28" s="167">
        <v>1</v>
      </c>
      <c r="R28" s="155">
        <v>4</v>
      </c>
      <c r="S28" s="156">
        <v>0</v>
      </c>
      <c r="T28" s="155">
        <v>0</v>
      </c>
    </row>
    <row r="29" spans="1:20" ht="15.75" x14ac:dyDescent="0.25">
      <c r="A29" s="137">
        <f t="shared" si="0"/>
        <v>44295</v>
      </c>
      <c r="B29" s="153" t="s">
        <v>15</v>
      </c>
      <c r="C29" s="154" t="s">
        <v>197</v>
      </c>
      <c r="D29" s="154"/>
      <c r="E29" s="154"/>
      <c r="F29" s="155"/>
      <c r="G29" s="156"/>
      <c r="H29" s="155"/>
      <c r="I29" s="149"/>
      <c r="J29" s="154" t="s">
        <v>168</v>
      </c>
      <c r="K29" s="167">
        <v>0</v>
      </c>
      <c r="L29" s="155">
        <v>0</v>
      </c>
      <c r="M29" s="156">
        <v>0</v>
      </c>
      <c r="N29" s="155">
        <v>0</v>
      </c>
      <c r="O29" s="149"/>
      <c r="P29" s="154" t="s">
        <v>168</v>
      </c>
      <c r="Q29" s="167">
        <v>1</v>
      </c>
      <c r="R29" s="155">
        <v>2</v>
      </c>
      <c r="S29" s="156">
        <v>0</v>
      </c>
      <c r="T29" s="155">
        <v>0</v>
      </c>
    </row>
    <row r="30" spans="1:20" ht="15.75" x14ac:dyDescent="0.25">
      <c r="A30" s="137">
        <f t="shared" si="0"/>
        <v>44295</v>
      </c>
      <c r="B30" s="153" t="s">
        <v>16</v>
      </c>
      <c r="C30" s="154"/>
      <c r="D30" s="154"/>
      <c r="E30" s="154"/>
      <c r="F30" s="155"/>
      <c r="G30" s="156"/>
      <c r="H30" s="155"/>
      <c r="I30" s="149"/>
      <c r="J30" s="154" t="s">
        <v>174</v>
      </c>
      <c r="K30" s="167">
        <v>0</v>
      </c>
      <c r="L30" s="155">
        <v>0</v>
      </c>
      <c r="M30" s="156">
        <v>0</v>
      </c>
      <c r="N30" s="155">
        <v>0</v>
      </c>
      <c r="O30" s="149"/>
      <c r="P30" s="154" t="s">
        <v>170</v>
      </c>
      <c r="Q30" s="167">
        <v>0</v>
      </c>
      <c r="R30" s="155">
        <v>3</v>
      </c>
      <c r="S30" s="156">
        <v>0</v>
      </c>
      <c r="T30" s="155">
        <v>0</v>
      </c>
    </row>
    <row r="31" spans="1:20" ht="15.75" x14ac:dyDescent="0.25">
      <c r="A31" s="14">
        <f t="shared" si="0"/>
        <v>44296</v>
      </c>
      <c r="B31" s="4" t="s">
        <v>14</v>
      </c>
      <c r="C31" s="16" t="s">
        <v>196</v>
      </c>
      <c r="D31" s="16"/>
      <c r="E31" s="16"/>
      <c r="F31" s="15"/>
      <c r="G31" s="18"/>
      <c r="H31" s="15"/>
      <c r="J31" s="16" t="s">
        <v>173</v>
      </c>
      <c r="K31" s="169">
        <v>0</v>
      </c>
      <c r="L31" s="15">
        <v>1</v>
      </c>
      <c r="M31" s="18">
        <v>0</v>
      </c>
      <c r="N31" s="15">
        <v>0</v>
      </c>
      <c r="P31" s="16" t="s">
        <v>169</v>
      </c>
      <c r="Q31" s="169">
        <v>1</v>
      </c>
      <c r="R31" s="15">
        <v>4</v>
      </c>
      <c r="S31" s="18">
        <v>0</v>
      </c>
      <c r="T31" s="15">
        <v>0</v>
      </c>
    </row>
    <row r="32" spans="1:20" ht="15.75" x14ac:dyDescent="0.25">
      <c r="A32" s="14">
        <f t="shared" si="0"/>
        <v>44296</v>
      </c>
      <c r="B32" s="4" t="s">
        <v>15</v>
      </c>
      <c r="C32" s="16" t="s">
        <v>198</v>
      </c>
      <c r="D32" s="16"/>
      <c r="E32" s="16"/>
      <c r="F32" s="15"/>
      <c r="G32" s="18"/>
      <c r="H32" s="15"/>
      <c r="J32" s="16" t="s">
        <v>168</v>
      </c>
      <c r="K32" s="169">
        <v>0</v>
      </c>
      <c r="L32" s="15">
        <v>3</v>
      </c>
      <c r="M32" s="18">
        <v>0</v>
      </c>
      <c r="N32" s="15">
        <v>0</v>
      </c>
      <c r="P32" s="16" t="s">
        <v>176</v>
      </c>
      <c r="Q32" s="169">
        <v>0</v>
      </c>
      <c r="R32" s="15">
        <v>3</v>
      </c>
      <c r="S32" s="18">
        <v>0</v>
      </c>
      <c r="T32" s="15">
        <v>0</v>
      </c>
    </row>
    <row r="33" spans="1:21" ht="15.75" x14ac:dyDescent="0.25">
      <c r="A33" s="14">
        <f t="shared" si="0"/>
        <v>44296</v>
      </c>
      <c r="B33" s="4" t="s">
        <v>16</v>
      </c>
      <c r="C33" s="16"/>
      <c r="D33" s="16"/>
      <c r="E33" s="16"/>
      <c r="F33" s="15"/>
      <c r="G33" s="18"/>
      <c r="H33" s="15"/>
      <c r="J33" s="16" t="s">
        <v>168</v>
      </c>
      <c r="K33" s="169">
        <v>0</v>
      </c>
      <c r="L33" s="15">
        <v>2</v>
      </c>
      <c r="M33" s="18">
        <v>0</v>
      </c>
      <c r="N33" s="15">
        <v>0</v>
      </c>
      <c r="P33" s="16" t="s">
        <v>170</v>
      </c>
      <c r="Q33" s="169">
        <v>0</v>
      </c>
      <c r="R33" s="15">
        <v>4</v>
      </c>
      <c r="S33" s="18">
        <v>0</v>
      </c>
      <c r="T33" s="15">
        <v>0</v>
      </c>
    </row>
    <row r="34" spans="1:21" ht="15.75" x14ac:dyDescent="0.25">
      <c r="A34" s="14">
        <f t="shared" si="0"/>
        <v>44297</v>
      </c>
      <c r="B34" s="4" t="s">
        <v>14</v>
      </c>
      <c r="C34" s="16" t="s">
        <v>197</v>
      </c>
      <c r="D34" s="16"/>
      <c r="E34" s="16"/>
      <c r="F34" s="15"/>
      <c r="G34" s="18"/>
      <c r="H34" s="15"/>
      <c r="J34" s="16" t="s">
        <v>175</v>
      </c>
      <c r="K34" s="169">
        <v>0</v>
      </c>
      <c r="L34" s="15">
        <v>3</v>
      </c>
      <c r="M34" s="18">
        <v>0</v>
      </c>
      <c r="N34" s="15">
        <v>0</v>
      </c>
      <c r="P34" s="16" t="s">
        <v>169</v>
      </c>
      <c r="Q34" s="169">
        <v>1</v>
      </c>
      <c r="R34" s="15">
        <v>5</v>
      </c>
      <c r="S34" s="18">
        <v>0</v>
      </c>
      <c r="T34" s="15">
        <v>0</v>
      </c>
    </row>
    <row r="35" spans="1:21" ht="15.75" x14ac:dyDescent="0.25">
      <c r="A35" s="14">
        <f t="shared" si="0"/>
        <v>44297</v>
      </c>
      <c r="B35" s="4" t="s">
        <v>15</v>
      </c>
      <c r="C35" s="16" t="s">
        <v>198</v>
      </c>
      <c r="D35" s="16"/>
      <c r="E35" s="16"/>
      <c r="F35" s="15"/>
      <c r="G35" s="18"/>
      <c r="H35" s="15"/>
      <c r="J35" s="16" t="s">
        <v>175</v>
      </c>
      <c r="K35" s="169">
        <v>1</v>
      </c>
      <c r="L35" s="15">
        <v>2</v>
      </c>
      <c r="M35" s="18">
        <v>0</v>
      </c>
      <c r="N35" s="15">
        <v>0</v>
      </c>
      <c r="P35" s="16" t="s">
        <v>176</v>
      </c>
      <c r="Q35" s="169">
        <v>0</v>
      </c>
      <c r="R35" s="15">
        <v>5</v>
      </c>
      <c r="S35" s="18">
        <v>1</v>
      </c>
      <c r="T35" s="15">
        <v>0</v>
      </c>
    </row>
    <row r="36" spans="1:21" ht="15.75" x14ac:dyDescent="0.25">
      <c r="A36" s="14">
        <f t="shared" si="0"/>
        <v>44297</v>
      </c>
      <c r="B36" s="4" t="s">
        <v>16</v>
      </c>
      <c r="C36" s="16"/>
      <c r="D36" s="16"/>
      <c r="E36" s="16"/>
      <c r="F36" s="15"/>
      <c r="G36" s="18"/>
      <c r="H36" s="15"/>
      <c r="J36" s="16" t="s">
        <v>174</v>
      </c>
      <c r="K36" s="169">
        <v>0</v>
      </c>
      <c r="L36" s="15">
        <v>0</v>
      </c>
      <c r="M36" s="18">
        <v>0</v>
      </c>
      <c r="N36" s="15">
        <v>0</v>
      </c>
      <c r="P36" s="16" t="s">
        <v>171</v>
      </c>
      <c r="Q36" s="169">
        <v>0</v>
      </c>
      <c r="R36" s="15">
        <v>3</v>
      </c>
      <c r="S36" s="18">
        <v>1</v>
      </c>
      <c r="T36" s="15">
        <v>0</v>
      </c>
    </row>
    <row r="37" spans="1:21" ht="15.75" x14ac:dyDescent="0.25">
      <c r="A37" s="14">
        <f t="shared" si="0"/>
        <v>44298</v>
      </c>
      <c r="B37" s="4" t="s">
        <v>14</v>
      </c>
      <c r="C37" s="16" t="s">
        <v>197</v>
      </c>
      <c r="D37" s="16"/>
      <c r="E37" s="16"/>
      <c r="F37" s="15"/>
      <c r="G37" s="18"/>
      <c r="H37" s="15"/>
      <c r="J37" s="16"/>
      <c r="K37" s="169">
        <v>0</v>
      </c>
      <c r="L37" s="15">
        <v>0</v>
      </c>
      <c r="M37" s="18">
        <v>0</v>
      </c>
      <c r="N37" s="15">
        <v>0</v>
      </c>
      <c r="P37" s="16" t="s">
        <v>169</v>
      </c>
      <c r="Q37" s="169">
        <v>1</v>
      </c>
      <c r="R37" s="15">
        <v>3</v>
      </c>
      <c r="S37" s="18">
        <v>0</v>
      </c>
      <c r="T37" s="15">
        <v>0</v>
      </c>
    </row>
    <row r="38" spans="1:21" ht="15.75" x14ac:dyDescent="0.25">
      <c r="A38" s="14">
        <f t="shared" si="0"/>
        <v>44298</v>
      </c>
      <c r="B38" s="4" t="s">
        <v>15</v>
      </c>
      <c r="C38" s="16" t="s">
        <v>198</v>
      </c>
      <c r="D38" s="16"/>
      <c r="E38" s="16"/>
      <c r="F38" s="15"/>
      <c r="G38" s="18"/>
      <c r="H38" s="15"/>
      <c r="J38" s="16" t="s">
        <v>168</v>
      </c>
      <c r="K38" s="169">
        <v>0</v>
      </c>
      <c r="L38" s="15">
        <v>0</v>
      </c>
      <c r="M38" s="18">
        <v>0</v>
      </c>
      <c r="N38" s="15">
        <v>0</v>
      </c>
      <c r="P38" s="16" t="s">
        <v>170</v>
      </c>
      <c r="Q38" s="169">
        <v>0</v>
      </c>
      <c r="R38" s="15">
        <v>3</v>
      </c>
      <c r="S38" s="18">
        <v>0</v>
      </c>
      <c r="T38" s="15">
        <v>0</v>
      </c>
    </row>
    <row r="39" spans="1:21" ht="15.75" x14ac:dyDescent="0.25">
      <c r="A39" s="14">
        <f t="shared" si="0"/>
        <v>44298</v>
      </c>
      <c r="B39" s="4" t="s">
        <v>16</v>
      </c>
      <c r="C39" s="16" t="s">
        <v>196</v>
      </c>
      <c r="D39" s="16"/>
      <c r="E39" s="16"/>
      <c r="F39" s="15"/>
      <c r="G39" s="18"/>
      <c r="H39" s="15"/>
      <c r="J39" s="16" t="s">
        <v>173</v>
      </c>
      <c r="K39" s="169">
        <v>0</v>
      </c>
      <c r="L39" s="15">
        <v>0</v>
      </c>
      <c r="M39" s="18">
        <v>0</v>
      </c>
      <c r="N39" s="15">
        <v>0</v>
      </c>
      <c r="P39" s="16" t="s">
        <v>171</v>
      </c>
      <c r="Q39" s="169">
        <v>0</v>
      </c>
      <c r="R39" s="15">
        <v>3</v>
      </c>
      <c r="S39" s="18">
        <v>0</v>
      </c>
      <c r="T39" s="15">
        <v>0</v>
      </c>
    </row>
    <row r="40" spans="1:21" ht="15.75" x14ac:dyDescent="0.25">
      <c r="A40" s="14">
        <f t="shared" si="0"/>
        <v>44299</v>
      </c>
      <c r="B40" s="4" t="s">
        <v>14</v>
      </c>
      <c r="C40" s="16" t="s">
        <v>197</v>
      </c>
      <c r="D40" s="16"/>
      <c r="E40" s="16"/>
      <c r="F40" s="15"/>
      <c r="G40" s="18"/>
      <c r="H40" s="15"/>
      <c r="J40" s="16" t="s">
        <v>168</v>
      </c>
      <c r="K40" s="169">
        <v>0</v>
      </c>
      <c r="L40" s="15">
        <v>0</v>
      </c>
      <c r="M40" s="18">
        <v>0</v>
      </c>
      <c r="N40" s="15">
        <v>0</v>
      </c>
      <c r="P40" s="16" t="s">
        <v>176</v>
      </c>
      <c r="Q40" s="169">
        <v>1</v>
      </c>
      <c r="R40" s="15">
        <v>3</v>
      </c>
      <c r="S40" s="18">
        <v>0</v>
      </c>
      <c r="T40" s="15">
        <v>0</v>
      </c>
    </row>
    <row r="41" spans="1:21" ht="15.75" x14ac:dyDescent="0.25">
      <c r="A41" s="14">
        <f t="shared" si="0"/>
        <v>44299</v>
      </c>
      <c r="B41" s="4" t="s">
        <v>15</v>
      </c>
      <c r="C41" s="16" t="s">
        <v>198</v>
      </c>
      <c r="D41" s="16"/>
      <c r="E41" s="16"/>
      <c r="F41" s="15"/>
      <c r="G41" s="18"/>
      <c r="H41" s="15"/>
      <c r="J41" s="16" t="s">
        <v>175</v>
      </c>
      <c r="K41" s="169">
        <v>0</v>
      </c>
      <c r="L41" s="181">
        <v>1</v>
      </c>
      <c r="M41" s="18">
        <v>0</v>
      </c>
      <c r="N41" s="15">
        <v>0</v>
      </c>
      <c r="P41" s="16" t="s">
        <v>174</v>
      </c>
      <c r="Q41" s="169">
        <v>0</v>
      </c>
      <c r="R41" s="15">
        <v>3</v>
      </c>
      <c r="S41" s="18">
        <v>0</v>
      </c>
      <c r="T41" s="15">
        <v>0</v>
      </c>
    </row>
    <row r="42" spans="1:21" ht="15.75" x14ac:dyDescent="0.25">
      <c r="A42" s="14">
        <f t="shared" si="0"/>
        <v>44299</v>
      </c>
      <c r="B42" s="4" t="s">
        <v>16</v>
      </c>
      <c r="C42" s="16" t="s">
        <v>196</v>
      </c>
      <c r="D42" s="16"/>
      <c r="E42" s="16"/>
      <c r="F42" s="15"/>
      <c r="G42" s="18"/>
      <c r="H42" s="15"/>
      <c r="J42" s="16" t="s">
        <v>173</v>
      </c>
      <c r="K42" s="169">
        <v>0</v>
      </c>
      <c r="L42" s="181">
        <v>4</v>
      </c>
      <c r="M42" s="18">
        <v>0</v>
      </c>
      <c r="N42" s="15">
        <v>0</v>
      </c>
      <c r="P42" s="16" t="s">
        <v>171</v>
      </c>
      <c r="Q42" s="169">
        <v>0</v>
      </c>
      <c r="R42" s="15">
        <v>4</v>
      </c>
      <c r="S42" s="18">
        <v>1</v>
      </c>
      <c r="T42" s="15">
        <v>0</v>
      </c>
    </row>
    <row r="43" spans="1:21" ht="15.75" x14ac:dyDescent="0.25">
      <c r="A43" s="14">
        <f t="shared" si="0"/>
        <v>44300</v>
      </c>
      <c r="B43" s="4" t="s">
        <v>14</v>
      </c>
      <c r="C43" s="16" t="s">
        <v>197</v>
      </c>
      <c r="D43" s="16"/>
      <c r="E43" s="16"/>
      <c r="F43" s="15"/>
      <c r="G43" s="18"/>
      <c r="H43" s="15"/>
      <c r="J43" s="16" t="s">
        <v>168</v>
      </c>
      <c r="K43" s="169">
        <v>0</v>
      </c>
      <c r="L43" s="181">
        <v>2</v>
      </c>
      <c r="M43" s="18">
        <v>0</v>
      </c>
      <c r="N43" s="15">
        <v>0</v>
      </c>
      <c r="P43" s="16" t="s">
        <v>176</v>
      </c>
      <c r="Q43" s="169">
        <v>1</v>
      </c>
      <c r="R43" s="15">
        <v>3</v>
      </c>
      <c r="S43" s="18">
        <v>0</v>
      </c>
      <c r="T43" s="15">
        <v>0</v>
      </c>
    </row>
    <row r="44" spans="1:21" ht="15.75" x14ac:dyDescent="0.25">
      <c r="A44" s="14">
        <f t="shared" si="0"/>
        <v>44300</v>
      </c>
      <c r="B44" s="4" t="s">
        <v>15</v>
      </c>
      <c r="C44" s="16" t="s">
        <v>198</v>
      </c>
      <c r="D44" s="16"/>
      <c r="E44" s="16"/>
      <c r="F44" s="15"/>
      <c r="G44" s="18"/>
      <c r="H44" s="15"/>
      <c r="J44" s="16" t="s">
        <v>175</v>
      </c>
      <c r="K44" s="169">
        <v>1</v>
      </c>
      <c r="L44" s="181">
        <v>2</v>
      </c>
      <c r="M44" s="18">
        <v>0</v>
      </c>
      <c r="N44" s="15">
        <v>0</v>
      </c>
      <c r="P44" s="16" t="s">
        <v>170</v>
      </c>
      <c r="Q44" s="169">
        <v>0</v>
      </c>
      <c r="R44" s="15">
        <v>3</v>
      </c>
      <c r="S44" s="18">
        <v>1</v>
      </c>
      <c r="T44" s="15">
        <v>0</v>
      </c>
    </row>
    <row r="45" spans="1:21" ht="15.75" x14ac:dyDescent="0.25">
      <c r="A45" s="14">
        <f t="shared" si="0"/>
        <v>44300</v>
      </c>
      <c r="B45" s="4" t="s">
        <v>16</v>
      </c>
      <c r="C45" s="16" t="s">
        <v>196</v>
      </c>
      <c r="D45" s="16"/>
      <c r="E45" s="16"/>
      <c r="F45" s="15"/>
      <c r="G45" s="18"/>
      <c r="H45" s="15"/>
      <c r="J45" s="16" t="s">
        <v>173</v>
      </c>
      <c r="K45" s="169">
        <v>0</v>
      </c>
      <c r="L45" s="181">
        <v>2</v>
      </c>
      <c r="M45" s="18">
        <v>1</v>
      </c>
      <c r="N45" s="15">
        <v>0</v>
      </c>
      <c r="P45" s="16" t="s">
        <v>171</v>
      </c>
      <c r="Q45" s="169">
        <v>0</v>
      </c>
      <c r="R45" s="15">
        <v>3</v>
      </c>
      <c r="S45" s="18">
        <v>0</v>
      </c>
      <c r="T45" s="15">
        <v>0</v>
      </c>
    </row>
    <row r="46" spans="1:21" ht="15.75" x14ac:dyDescent="0.25">
      <c r="A46" s="14">
        <f t="shared" si="0"/>
        <v>44301</v>
      </c>
      <c r="B46" s="4" t="s">
        <v>14</v>
      </c>
      <c r="C46" s="16" t="s">
        <v>197</v>
      </c>
      <c r="D46" s="16"/>
      <c r="E46" s="16"/>
      <c r="F46" s="15"/>
      <c r="G46" s="18"/>
      <c r="H46" s="15"/>
      <c r="J46" s="16" t="s">
        <v>175</v>
      </c>
      <c r="K46" s="169">
        <v>1</v>
      </c>
      <c r="L46" s="181">
        <v>1</v>
      </c>
      <c r="M46" s="18">
        <v>0</v>
      </c>
      <c r="N46" s="15">
        <v>0</v>
      </c>
      <c r="P46" s="16" t="s">
        <v>176</v>
      </c>
      <c r="Q46" s="169">
        <v>1</v>
      </c>
      <c r="R46" s="15">
        <v>3</v>
      </c>
      <c r="S46" s="18">
        <v>1</v>
      </c>
      <c r="T46" s="15">
        <v>0</v>
      </c>
    </row>
    <row r="47" spans="1:21" ht="15.75" x14ac:dyDescent="0.25">
      <c r="A47" s="14">
        <f t="shared" si="0"/>
        <v>44301</v>
      </c>
      <c r="B47" s="4" t="s">
        <v>15</v>
      </c>
      <c r="C47" s="16" t="s">
        <v>198</v>
      </c>
      <c r="D47" s="16"/>
      <c r="E47" s="16"/>
      <c r="F47" s="15"/>
      <c r="G47" s="18"/>
      <c r="H47" s="15"/>
      <c r="J47" s="16" t="s">
        <v>174</v>
      </c>
      <c r="K47" s="169">
        <v>0</v>
      </c>
      <c r="L47" s="181">
        <v>0</v>
      </c>
      <c r="M47" s="18">
        <v>0</v>
      </c>
      <c r="N47" s="15">
        <v>0</v>
      </c>
      <c r="P47" s="16" t="s">
        <v>170</v>
      </c>
      <c r="Q47" s="169">
        <v>0</v>
      </c>
      <c r="R47" s="15">
        <v>4</v>
      </c>
      <c r="S47" s="18">
        <v>0</v>
      </c>
      <c r="T47" s="15">
        <v>0</v>
      </c>
      <c r="U47" s="134"/>
    </row>
    <row r="48" spans="1:21" ht="15.75" x14ac:dyDescent="0.25">
      <c r="A48" s="14">
        <f t="shared" si="0"/>
        <v>44301</v>
      </c>
      <c r="B48" s="4" t="s">
        <v>16</v>
      </c>
      <c r="C48" s="16" t="s">
        <v>196</v>
      </c>
      <c r="D48" s="16"/>
      <c r="E48" s="16"/>
      <c r="F48" s="15"/>
      <c r="G48" s="18"/>
      <c r="H48" s="15"/>
      <c r="J48" s="16" t="s">
        <v>173</v>
      </c>
      <c r="K48" s="169">
        <v>0</v>
      </c>
      <c r="L48" s="181">
        <v>0</v>
      </c>
      <c r="M48" s="18">
        <v>0</v>
      </c>
      <c r="N48" s="15">
        <v>0</v>
      </c>
      <c r="P48" s="16" t="s">
        <v>171</v>
      </c>
      <c r="Q48" s="169">
        <v>0</v>
      </c>
      <c r="R48" s="15">
        <v>3</v>
      </c>
      <c r="S48" s="18">
        <v>0</v>
      </c>
      <c r="T48" s="15">
        <v>0</v>
      </c>
    </row>
    <row r="49" spans="1:20" ht="15.75" x14ac:dyDescent="0.25">
      <c r="A49" s="14">
        <f t="shared" si="0"/>
        <v>44302</v>
      </c>
      <c r="B49" s="4" t="s">
        <v>14</v>
      </c>
      <c r="C49" s="16" t="s">
        <v>197</v>
      </c>
      <c r="D49" s="16"/>
      <c r="E49" s="16"/>
      <c r="F49" s="15"/>
      <c r="G49" s="18"/>
      <c r="H49" s="15"/>
      <c r="J49" s="16" t="s">
        <v>168</v>
      </c>
      <c r="K49" s="169">
        <v>0</v>
      </c>
      <c r="L49" s="181">
        <v>0</v>
      </c>
      <c r="M49" s="18">
        <v>0</v>
      </c>
      <c r="N49" s="15">
        <v>0</v>
      </c>
      <c r="P49" s="16" t="s">
        <v>176</v>
      </c>
      <c r="Q49" s="169">
        <v>1</v>
      </c>
      <c r="R49" s="15">
        <v>2</v>
      </c>
      <c r="S49" s="18">
        <v>1</v>
      </c>
      <c r="T49" s="15">
        <v>0</v>
      </c>
    </row>
    <row r="50" spans="1:20" ht="15.75" x14ac:dyDescent="0.25">
      <c r="A50" s="14">
        <f t="shared" si="0"/>
        <v>44302</v>
      </c>
      <c r="B50" s="4" t="s">
        <v>15</v>
      </c>
      <c r="C50" s="16"/>
      <c r="D50" s="16"/>
      <c r="E50" s="16"/>
      <c r="F50" s="15"/>
      <c r="G50" s="18"/>
      <c r="H50" s="15"/>
      <c r="J50" s="16" t="s">
        <v>174</v>
      </c>
      <c r="K50" s="169">
        <v>0</v>
      </c>
      <c r="L50" s="181">
        <v>2</v>
      </c>
      <c r="M50" s="18">
        <v>0</v>
      </c>
      <c r="N50" s="15">
        <v>0</v>
      </c>
      <c r="P50" s="16" t="s">
        <v>170</v>
      </c>
      <c r="Q50" s="169">
        <v>0</v>
      </c>
      <c r="R50" s="181">
        <v>3</v>
      </c>
      <c r="S50" s="18">
        <v>1</v>
      </c>
      <c r="T50" s="15">
        <v>0</v>
      </c>
    </row>
    <row r="51" spans="1:20" ht="15.75" x14ac:dyDescent="0.25">
      <c r="A51" s="14">
        <f t="shared" si="0"/>
        <v>44302</v>
      </c>
      <c r="B51" s="4" t="s">
        <v>16</v>
      </c>
      <c r="C51" s="16" t="s">
        <v>196</v>
      </c>
      <c r="D51" s="16"/>
      <c r="E51" s="16"/>
      <c r="F51" s="15"/>
      <c r="G51" s="18"/>
      <c r="H51" s="15"/>
      <c r="J51" s="16" t="s">
        <v>171</v>
      </c>
      <c r="K51" s="169">
        <v>0</v>
      </c>
      <c r="L51" s="181">
        <v>3</v>
      </c>
      <c r="M51" s="18">
        <v>0</v>
      </c>
      <c r="N51" s="15">
        <v>0</v>
      </c>
      <c r="P51" s="16" t="s">
        <v>169</v>
      </c>
      <c r="Q51" s="169">
        <v>0</v>
      </c>
      <c r="R51" s="15">
        <v>4</v>
      </c>
      <c r="S51" s="18">
        <v>0</v>
      </c>
      <c r="T51" s="15">
        <v>0</v>
      </c>
    </row>
    <row r="52" spans="1:20" ht="15.75" x14ac:dyDescent="0.25">
      <c r="A52" s="14">
        <f t="shared" si="0"/>
        <v>44303</v>
      </c>
      <c r="B52" s="4" t="s">
        <v>14</v>
      </c>
      <c r="C52" s="16" t="s">
        <v>198</v>
      </c>
      <c r="D52" s="16"/>
      <c r="E52" s="16"/>
      <c r="F52" s="15"/>
      <c r="G52" s="18"/>
      <c r="H52" s="15"/>
      <c r="J52" s="16" t="s">
        <v>168</v>
      </c>
      <c r="K52" s="169">
        <v>0</v>
      </c>
      <c r="L52" s="181">
        <v>3</v>
      </c>
      <c r="M52" s="18">
        <v>0</v>
      </c>
      <c r="N52" s="15">
        <v>0</v>
      </c>
      <c r="P52" s="16" t="s">
        <v>176</v>
      </c>
      <c r="Q52" s="169">
        <v>1</v>
      </c>
      <c r="R52" s="15">
        <v>2</v>
      </c>
      <c r="S52" s="18">
        <v>1</v>
      </c>
      <c r="T52" s="15">
        <v>0</v>
      </c>
    </row>
    <row r="53" spans="1:20" ht="15.75" x14ac:dyDescent="0.25">
      <c r="A53" s="14">
        <f t="shared" si="0"/>
        <v>44303</v>
      </c>
      <c r="B53" s="4" t="s">
        <v>15</v>
      </c>
      <c r="C53" s="16"/>
      <c r="D53" s="16"/>
      <c r="E53" s="16"/>
      <c r="F53" s="15"/>
      <c r="G53" s="18"/>
      <c r="H53" s="15"/>
      <c r="J53" s="16" t="s">
        <v>174</v>
      </c>
      <c r="K53" s="169">
        <v>0</v>
      </c>
      <c r="L53" s="181">
        <v>0</v>
      </c>
      <c r="M53" s="18">
        <v>0</v>
      </c>
      <c r="N53" s="15">
        <v>0</v>
      </c>
      <c r="P53" s="16" t="s">
        <v>170</v>
      </c>
      <c r="Q53" s="169">
        <v>0</v>
      </c>
      <c r="R53" s="15">
        <v>2</v>
      </c>
      <c r="S53" s="18">
        <v>0</v>
      </c>
      <c r="T53" s="15">
        <v>0</v>
      </c>
    </row>
    <row r="54" spans="1:20" ht="15.75" x14ac:dyDescent="0.25">
      <c r="A54" s="14">
        <f t="shared" si="0"/>
        <v>44303</v>
      </c>
      <c r="B54" s="4" t="s">
        <v>16</v>
      </c>
      <c r="C54" s="16" t="s">
        <v>196</v>
      </c>
      <c r="D54" s="16"/>
      <c r="E54" s="16"/>
      <c r="F54" s="15"/>
      <c r="G54" s="18"/>
      <c r="H54" s="15"/>
      <c r="J54" s="16" t="s">
        <v>173</v>
      </c>
      <c r="K54" s="169">
        <v>0</v>
      </c>
      <c r="L54" s="181">
        <v>0</v>
      </c>
      <c r="M54" s="18">
        <v>0</v>
      </c>
      <c r="N54" s="15">
        <v>0</v>
      </c>
      <c r="P54" s="16" t="s">
        <v>169</v>
      </c>
      <c r="Q54" s="169">
        <v>0</v>
      </c>
      <c r="R54" s="15">
        <v>3</v>
      </c>
      <c r="S54" s="18">
        <v>1</v>
      </c>
      <c r="T54" s="15">
        <v>0</v>
      </c>
    </row>
    <row r="55" spans="1:20" ht="15.75" x14ac:dyDescent="0.25">
      <c r="A55" s="14">
        <f t="shared" si="0"/>
        <v>44304</v>
      </c>
      <c r="B55" s="4" t="s">
        <v>14</v>
      </c>
      <c r="C55" s="16" t="s">
        <v>198</v>
      </c>
      <c r="D55" s="16"/>
      <c r="E55" s="16"/>
      <c r="F55" s="15"/>
      <c r="G55" s="18"/>
      <c r="H55" s="15"/>
      <c r="J55" s="16" t="s">
        <v>168</v>
      </c>
      <c r="K55" s="169">
        <v>0</v>
      </c>
      <c r="L55" s="15">
        <v>0</v>
      </c>
      <c r="M55" s="18">
        <v>0</v>
      </c>
      <c r="N55" s="15">
        <v>0</v>
      </c>
      <c r="P55" s="16" t="s">
        <v>176</v>
      </c>
      <c r="Q55" s="169">
        <v>1</v>
      </c>
      <c r="R55" s="15">
        <v>3</v>
      </c>
      <c r="S55" s="18">
        <v>0</v>
      </c>
      <c r="T55" s="15">
        <v>0</v>
      </c>
    </row>
    <row r="56" spans="1:20" ht="15.75" x14ac:dyDescent="0.25">
      <c r="A56" s="14">
        <f t="shared" si="0"/>
        <v>44304</v>
      </c>
      <c r="B56" s="4" t="s">
        <v>15</v>
      </c>
      <c r="C56" s="16" t="s">
        <v>197</v>
      </c>
      <c r="D56" s="16"/>
      <c r="E56" s="16"/>
      <c r="F56" s="15"/>
      <c r="G56" s="18"/>
      <c r="H56" s="15"/>
      <c r="J56" s="16" t="s">
        <v>174</v>
      </c>
      <c r="K56" s="169">
        <v>0</v>
      </c>
      <c r="L56" s="15">
        <v>0</v>
      </c>
      <c r="M56" s="18">
        <v>0</v>
      </c>
      <c r="N56" s="15">
        <v>0</v>
      </c>
      <c r="P56" s="16" t="s">
        <v>171</v>
      </c>
      <c r="Q56" s="169">
        <v>0</v>
      </c>
      <c r="R56" s="15">
        <v>4</v>
      </c>
      <c r="S56" s="18">
        <v>0</v>
      </c>
      <c r="T56" s="15">
        <v>0</v>
      </c>
    </row>
    <row r="57" spans="1:20" ht="15.75" x14ac:dyDescent="0.25">
      <c r="A57" s="14">
        <f t="shared" si="0"/>
        <v>44304</v>
      </c>
      <c r="B57" s="4" t="s">
        <v>16</v>
      </c>
      <c r="C57" s="16"/>
      <c r="D57" s="16"/>
      <c r="E57" s="16"/>
      <c r="F57" s="15"/>
      <c r="G57" s="18"/>
      <c r="H57" s="15"/>
      <c r="J57" s="16" t="s">
        <v>175</v>
      </c>
      <c r="K57" s="169">
        <v>0</v>
      </c>
      <c r="L57" s="15">
        <v>0</v>
      </c>
      <c r="M57" s="18">
        <v>0</v>
      </c>
      <c r="N57" s="15">
        <v>0</v>
      </c>
      <c r="P57" s="16" t="s">
        <v>169</v>
      </c>
      <c r="Q57" s="169">
        <v>0</v>
      </c>
      <c r="R57" s="15">
        <v>4</v>
      </c>
      <c r="S57" s="18">
        <v>1</v>
      </c>
      <c r="T57" s="15">
        <v>0</v>
      </c>
    </row>
    <row r="58" spans="1:20" ht="15.75" x14ac:dyDescent="0.25">
      <c r="A58" s="14">
        <f t="shared" si="0"/>
        <v>44305</v>
      </c>
      <c r="B58" s="4" t="s">
        <v>14</v>
      </c>
      <c r="C58" s="16" t="s">
        <v>198</v>
      </c>
      <c r="D58" s="16"/>
      <c r="E58" s="16"/>
      <c r="F58" s="15"/>
      <c r="G58" s="18"/>
      <c r="H58" s="15"/>
      <c r="J58" s="16" t="s">
        <v>176</v>
      </c>
      <c r="K58" s="169">
        <v>0</v>
      </c>
      <c r="L58" s="15">
        <v>0</v>
      </c>
      <c r="M58" s="18">
        <v>0</v>
      </c>
      <c r="N58" s="15">
        <v>0</v>
      </c>
      <c r="P58" s="16" t="s">
        <v>168</v>
      </c>
      <c r="Q58" s="169">
        <v>0</v>
      </c>
      <c r="R58" s="15">
        <v>3</v>
      </c>
      <c r="S58" s="18">
        <v>2</v>
      </c>
      <c r="T58" s="15">
        <v>0</v>
      </c>
    </row>
    <row r="59" spans="1:20" ht="15.75" x14ac:dyDescent="0.25">
      <c r="A59" s="14">
        <f t="shared" si="0"/>
        <v>44305</v>
      </c>
      <c r="B59" s="4" t="s">
        <v>15</v>
      </c>
      <c r="C59" s="16" t="s">
        <v>196</v>
      </c>
      <c r="D59" s="16"/>
      <c r="E59" s="16"/>
      <c r="F59" s="15"/>
      <c r="G59" s="18"/>
      <c r="H59" s="15"/>
      <c r="J59" s="16" t="s">
        <v>170</v>
      </c>
      <c r="K59" s="169">
        <v>0</v>
      </c>
      <c r="L59" s="15">
        <v>0</v>
      </c>
      <c r="M59" s="18">
        <v>0</v>
      </c>
      <c r="N59" s="15">
        <v>0</v>
      </c>
      <c r="P59" s="16" t="s">
        <v>171</v>
      </c>
      <c r="Q59" s="169">
        <v>0</v>
      </c>
      <c r="R59" s="15">
        <v>4</v>
      </c>
      <c r="S59" s="18">
        <v>0</v>
      </c>
      <c r="T59" s="15">
        <v>0</v>
      </c>
    </row>
    <row r="60" spans="1:20" ht="15.75" x14ac:dyDescent="0.25">
      <c r="A60" s="14">
        <f t="shared" si="0"/>
        <v>44305</v>
      </c>
      <c r="B60" s="4" t="s">
        <v>16</v>
      </c>
      <c r="C60" s="16" t="s">
        <v>197</v>
      </c>
      <c r="D60" s="16"/>
      <c r="E60" s="16"/>
      <c r="F60" s="15"/>
      <c r="G60" s="18"/>
      <c r="H60" s="15"/>
      <c r="J60" s="16" t="s">
        <v>175</v>
      </c>
      <c r="K60" s="169">
        <v>0</v>
      </c>
      <c r="L60" s="15">
        <v>0</v>
      </c>
      <c r="M60" s="18">
        <v>0</v>
      </c>
      <c r="N60" s="15">
        <v>0</v>
      </c>
      <c r="P60" s="16" t="s">
        <v>169</v>
      </c>
      <c r="Q60" s="169">
        <v>0</v>
      </c>
      <c r="R60" s="15">
        <v>4</v>
      </c>
      <c r="S60" s="18">
        <v>0</v>
      </c>
      <c r="T60" s="15">
        <v>0</v>
      </c>
    </row>
    <row r="61" spans="1:20" ht="15.75" x14ac:dyDescent="0.25">
      <c r="A61" s="14">
        <f t="shared" si="0"/>
        <v>44306</v>
      </c>
      <c r="B61" s="4" t="s">
        <v>14</v>
      </c>
      <c r="C61" s="16" t="s">
        <v>198</v>
      </c>
      <c r="D61" s="16"/>
      <c r="E61" s="16"/>
      <c r="F61" s="15"/>
      <c r="G61" s="18"/>
      <c r="H61" s="15"/>
      <c r="J61" s="16" t="s">
        <v>172</v>
      </c>
      <c r="K61" s="169">
        <v>0</v>
      </c>
      <c r="L61" s="15">
        <v>0</v>
      </c>
      <c r="M61" s="18">
        <v>0</v>
      </c>
      <c r="N61" s="15">
        <v>0</v>
      </c>
      <c r="P61" s="16" t="s">
        <v>168</v>
      </c>
      <c r="Q61" s="169">
        <v>1</v>
      </c>
      <c r="R61" s="15">
        <v>3</v>
      </c>
      <c r="S61" s="18">
        <v>0</v>
      </c>
      <c r="T61" s="15">
        <v>0</v>
      </c>
    </row>
    <row r="62" spans="1:20" ht="15.75" x14ac:dyDescent="0.25">
      <c r="A62" s="14">
        <f t="shared" si="0"/>
        <v>44306</v>
      </c>
      <c r="B62" s="4" t="s">
        <v>15</v>
      </c>
      <c r="C62" s="16" t="s">
        <v>196</v>
      </c>
      <c r="D62" s="16"/>
      <c r="E62" s="16"/>
      <c r="F62" s="15"/>
      <c r="G62" s="18"/>
      <c r="H62" s="15"/>
      <c r="J62" s="16" t="s">
        <v>170</v>
      </c>
      <c r="K62" s="169">
        <v>0</v>
      </c>
      <c r="L62" s="15">
        <v>0</v>
      </c>
      <c r="M62" s="18">
        <v>0</v>
      </c>
      <c r="N62" s="15">
        <v>0</v>
      </c>
      <c r="P62" s="16" t="s">
        <v>171</v>
      </c>
      <c r="Q62" s="169">
        <v>0</v>
      </c>
      <c r="R62" s="15">
        <v>3</v>
      </c>
      <c r="S62" s="18">
        <v>0</v>
      </c>
      <c r="T62" s="15">
        <v>0</v>
      </c>
    </row>
    <row r="63" spans="1:20" ht="15.75" x14ac:dyDescent="0.25">
      <c r="A63" s="14">
        <f t="shared" si="0"/>
        <v>44306</v>
      </c>
      <c r="B63" s="4" t="s">
        <v>16</v>
      </c>
      <c r="C63" s="16" t="s">
        <v>197</v>
      </c>
      <c r="D63" s="16"/>
      <c r="E63" s="16"/>
      <c r="F63" s="15"/>
      <c r="G63" s="18"/>
      <c r="H63" s="15"/>
      <c r="J63" s="16" t="s">
        <v>175</v>
      </c>
      <c r="K63" s="169">
        <v>0</v>
      </c>
      <c r="L63" s="15">
        <v>0</v>
      </c>
      <c r="M63" s="18">
        <v>0</v>
      </c>
      <c r="N63" s="15">
        <v>0</v>
      </c>
      <c r="P63" s="16" t="s">
        <v>176</v>
      </c>
      <c r="Q63" s="169">
        <v>0</v>
      </c>
      <c r="R63" s="15">
        <v>4</v>
      </c>
      <c r="S63" s="18">
        <v>0</v>
      </c>
      <c r="T63" s="15">
        <v>0</v>
      </c>
    </row>
    <row r="64" spans="1:20" ht="15.75" x14ac:dyDescent="0.25">
      <c r="A64" s="14">
        <f t="shared" si="0"/>
        <v>44307</v>
      </c>
      <c r="B64" s="4" t="s">
        <v>14</v>
      </c>
      <c r="C64" s="16" t="s">
        <v>198</v>
      </c>
      <c r="D64" s="16"/>
      <c r="E64" s="16"/>
      <c r="F64" s="15"/>
      <c r="G64" s="18"/>
      <c r="H64" s="15"/>
      <c r="J64" s="16" t="s">
        <v>172</v>
      </c>
      <c r="K64" s="169">
        <v>0</v>
      </c>
      <c r="L64" s="15">
        <v>0</v>
      </c>
      <c r="M64" s="18">
        <v>0</v>
      </c>
      <c r="N64" s="15">
        <v>0</v>
      </c>
      <c r="P64" s="16" t="s">
        <v>168</v>
      </c>
      <c r="Q64" s="169">
        <v>1</v>
      </c>
      <c r="R64" s="15">
        <v>4</v>
      </c>
      <c r="S64" s="18">
        <v>0</v>
      </c>
      <c r="T64" s="15">
        <v>0</v>
      </c>
    </row>
    <row r="65" spans="1:20" ht="15.75" x14ac:dyDescent="0.25">
      <c r="A65" s="14">
        <f t="shared" si="0"/>
        <v>44307</v>
      </c>
      <c r="B65" s="4" t="s">
        <v>15</v>
      </c>
      <c r="C65" s="16" t="s">
        <v>196</v>
      </c>
      <c r="D65" s="16"/>
      <c r="E65" s="16"/>
      <c r="F65" s="15"/>
      <c r="G65" s="18"/>
      <c r="H65" s="15"/>
      <c r="J65" s="16" t="s">
        <v>173</v>
      </c>
      <c r="K65" s="169">
        <v>0</v>
      </c>
      <c r="L65" s="15">
        <v>0</v>
      </c>
      <c r="M65" s="18">
        <v>0</v>
      </c>
      <c r="N65" s="15">
        <v>0</v>
      </c>
      <c r="P65" s="16" t="s">
        <v>171</v>
      </c>
      <c r="Q65" s="169">
        <v>0</v>
      </c>
      <c r="R65" s="15">
        <v>5</v>
      </c>
      <c r="S65" s="18">
        <v>1</v>
      </c>
      <c r="T65" s="15">
        <v>0</v>
      </c>
    </row>
    <row r="66" spans="1:20" ht="15.75" x14ac:dyDescent="0.25">
      <c r="A66" s="14">
        <f t="shared" si="0"/>
        <v>44307</v>
      </c>
      <c r="B66" s="4" t="s">
        <v>16</v>
      </c>
      <c r="C66" s="16"/>
      <c r="D66" s="16"/>
      <c r="E66" s="16"/>
      <c r="F66" s="15"/>
      <c r="G66" s="18"/>
      <c r="H66" s="15"/>
      <c r="J66" s="16" t="s">
        <v>175</v>
      </c>
      <c r="K66" s="169">
        <v>0</v>
      </c>
      <c r="L66" s="15">
        <v>0</v>
      </c>
      <c r="M66" s="18">
        <v>0</v>
      </c>
      <c r="N66" s="15">
        <v>0</v>
      </c>
      <c r="P66" s="16" t="s">
        <v>176</v>
      </c>
      <c r="Q66" s="169">
        <v>0</v>
      </c>
      <c r="R66" s="15">
        <v>3</v>
      </c>
      <c r="S66" s="18">
        <v>2</v>
      </c>
      <c r="T66" s="15">
        <v>0</v>
      </c>
    </row>
    <row r="67" spans="1:20" ht="15.75" x14ac:dyDescent="0.25">
      <c r="A67" s="14">
        <f t="shared" si="0"/>
        <v>44308</v>
      </c>
      <c r="B67" s="4" t="s">
        <v>14</v>
      </c>
      <c r="C67" s="16" t="s">
        <v>199</v>
      </c>
      <c r="D67" s="16"/>
      <c r="E67" s="16"/>
      <c r="F67" s="15"/>
      <c r="G67" s="18"/>
      <c r="H67" s="15"/>
      <c r="J67" s="16" t="s">
        <v>172</v>
      </c>
      <c r="K67" s="169">
        <v>0</v>
      </c>
      <c r="L67" s="15">
        <v>0</v>
      </c>
      <c r="M67" s="18">
        <v>0</v>
      </c>
      <c r="N67" s="15">
        <v>0</v>
      </c>
      <c r="P67" s="16" t="s">
        <v>170</v>
      </c>
      <c r="Q67" s="169">
        <v>1</v>
      </c>
      <c r="R67" s="15">
        <v>3</v>
      </c>
      <c r="S67" s="18">
        <v>1</v>
      </c>
      <c r="T67" s="15">
        <v>0</v>
      </c>
    </row>
    <row r="68" spans="1:20" ht="15.75" x14ac:dyDescent="0.25">
      <c r="A68" s="14">
        <f t="shared" si="0"/>
        <v>44308</v>
      </c>
      <c r="B68" s="4" t="s">
        <v>15</v>
      </c>
      <c r="C68" s="16" t="s">
        <v>196</v>
      </c>
      <c r="D68" s="16"/>
      <c r="E68" s="16"/>
      <c r="F68" s="15"/>
      <c r="G68" s="18"/>
      <c r="H68" s="15"/>
      <c r="J68" s="16" t="s">
        <v>171</v>
      </c>
      <c r="K68" s="169">
        <v>0</v>
      </c>
      <c r="L68" s="15">
        <v>0</v>
      </c>
      <c r="M68" s="18">
        <v>0</v>
      </c>
      <c r="N68" s="15">
        <v>0</v>
      </c>
      <c r="P68" s="16" t="s">
        <v>169</v>
      </c>
      <c r="Q68" s="169">
        <v>0</v>
      </c>
      <c r="R68" s="15">
        <v>2.5</v>
      </c>
      <c r="S68" s="18">
        <v>2</v>
      </c>
      <c r="T68" s="15">
        <v>0</v>
      </c>
    </row>
    <row r="69" spans="1:20" ht="15.75" x14ac:dyDescent="0.25">
      <c r="A69" s="14">
        <f t="shared" si="0"/>
        <v>44308</v>
      </c>
      <c r="B69" s="4" t="s">
        <v>16</v>
      </c>
      <c r="C69" s="16" t="s">
        <v>197</v>
      </c>
      <c r="D69" s="16"/>
      <c r="E69" s="16"/>
      <c r="F69" s="15"/>
      <c r="G69" s="18"/>
      <c r="H69" s="15"/>
      <c r="J69" s="16" t="s">
        <v>175</v>
      </c>
      <c r="K69" s="169">
        <v>0</v>
      </c>
      <c r="L69" s="15">
        <v>0</v>
      </c>
      <c r="M69" s="18">
        <v>0</v>
      </c>
      <c r="N69" s="15">
        <v>0</v>
      </c>
      <c r="P69" s="16" t="s">
        <v>176</v>
      </c>
      <c r="Q69" s="169">
        <v>0</v>
      </c>
      <c r="R69" s="15">
        <v>3.5</v>
      </c>
      <c r="S69" s="18">
        <v>1</v>
      </c>
      <c r="T69" s="15">
        <v>0</v>
      </c>
    </row>
    <row r="70" spans="1:20" ht="15.75" x14ac:dyDescent="0.25">
      <c r="A70" s="14">
        <f t="shared" si="0"/>
        <v>44309</v>
      </c>
      <c r="B70" s="4" t="s">
        <v>14</v>
      </c>
      <c r="C70" s="16" t="s">
        <v>199</v>
      </c>
      <c r="D70" s="16"/>
      <c r="E70" s="16"/>
      <c r="F70" s="15"/>
      <c r="G70" s="18"/>
      <c r="H70" s="15"/>
      <c r="J70" s="16" t="s">
        <v>172</v>
      </c>
      <c r="K70" s="169">
        <v>0</v>
      </c>
      <c r="L70" s="15">
        <v>0</v>
      </c>
      <c r="M70" s="18">
        <v>0</v>
      </c>
      <c r="N70" s="15">
        <v>0</v>
      </c>
      <c r="P70" s="16" t="s">
        <v>170</v>
      </c>
      <c r="Q70" s="169">
        <v>1</v>
      </c>
      <c r="R70" s="15">
        <v>3</v>
      </c>
      <c r="S70" s="18">
        <v>1</v>
      </c>
      <c r="T70" s="15">
        <v>0</v>
      </c>
    </row>
    <row r="71" spans="1:20" ht="15.75" x14ac:dyDescent="0.25">
      <c r="A71" s="14">
        <f t="shared" si="0"/>
        <v>44309</v>
      </c>
      <c r="B71" s="4" t="s">
        <v>15</v>
      </c>
      <c r="C71" s="16" t="s">
        <v>196</v>
      </c>
      <c r="D71" s="16"/>
      <c r="E71" s="16"/>
      <c r="F71" s="15"/>
      <c r="G71" s="18"/>
      <c r="H71" s="15"/>
      <c r="J71" s="16" t="s">
        <v>173</v>
      </c>
      <c r="K71" s="169">
        <v>0</v>
      </c>
      <c r="L71" s="15">
        <v>0</v>
      </c>
      <c r="M71" s="18">
        <v>0</v>
      </c>
      <c r="N71" s="15">
        <v>0</v>
      </c>
      <c r="P71" s="16" t="s">
        <v>169</v>
      </c>
      <c r="Q71" s="169">
        <v>0</v>
      </c>
      <c r="R71" s="15">
        <v>4</v>
      </c>
      <c r="S71" s="18">
        <v>1</v>
      </c>
      <c r="T71" s="15">
        <v>0</v>
      </c>
    </row>
    <row r="72" spans="1:20" ht="15.75" x14ac:dyDescent="0.25">
      <c r="A72" s="14">
        <f t="shared" ref="A72:A96" si="1">A69+1</f>
        <v>44309</v>
      </c>
      <c r="B72" s="4" t="s">
        <v>16</v>
      </c>
      <c r="C72" s="16" t="s">
        <v>197</v>
      </c>
      <c r="D72" s="16"/>
      <c r="E72" s="16"/>
      <c r="F72" s="15"/>
      <c r="G72" s="18"/>
      <c r="H72" s="15"/>
      <c r="J72" s="16" t="s">
        <v>168</v>
      </c>
      <c r="K72" s="169">
        <v>1</v>
      </c>
      <c r="L72" s="15">
        <v>2</v>
      </c>
      <c r="M72" s="18">
        <v>1</v>
      </c>
      <c r="N72" s="15">
        <v>0</v>
      </c>
      <c r="P72" s="16" t="s">
        <v>176</v>
      </c>
      <c r="Q72" s="169">
        <v>0</v>
      </c>
      <c r="R72" s="15">
        <v>4</v>
      </c>
      <c r="S72" s="18">
        <v>1</v>
      </c>
      <c r="T72" s="15">
        <v>0</v>
      </c>
    </row>
    <row r="73" spans="1:20" ht="15.75" x14ac:dyDescent="0.25">
      <c r="A73" s="14">
        <f t="shared" si="1"/>
        <v>44310</v>
      </c>
      <c r="B73" s="4" t="s">
        <v>14</v>
      </c>
      <c r="C73" s="16" t="s">
        <v>199</v>
      </c>
      <c r="D73" s="16"/>
      <c r="E73" s="16"/>
      <c r="F73" s="15"/>
      <c r="G73" s="18"/>
      <c r="H73" s="15"/>
      <c r="J73" s="16" t="s">
        <v>172</v>
      </c>
      <c r="K73" s="169">
        <v>0</v>
      </c>
      <c r="L73" s="15">
        <v>2</v>
      </c>
      <c r="M73" s="18">
        <v>1</v>
      </c>
      <c r="N73" s="15">
        <v>0</v>
      </c>
      <c r="P73" s="16" t="s">
        <v>170</v>
      </c>
      <c r="Q73" s="169">
        <v>1</v>
      </c>
      <c r="R73" s="15">
        <v>4</v>
      </c>
      <c r="S73" s="18">
        <v>1</v>
      </c>
      <c r="T73" s="15">
        <v>0</v>
      </c>
    </row>
    <row r="74" spans="1:20" ht="15.75" x14ac:dyDescent="0.25">
      <c r="A74" s="14">
        <f t="shared" si="1"/>
        <v>44310</v>
      </c>
      <c r="B74" s="4" t="s">
        <v>15</v>
      </c>
      <c r="C74" s="16" t="s">
        <v>196</v>
      </c>
      <c r="D74" s="16"/>
      <c r="E74" s="16"/>
      <c r="F74" s="15"/>
      <c r="G74" s="18"/>
      <c r="H74" s="15"/>
      <c r="J74" s="16" t="s">
        <v>173</v>
      </c>
      <c r="K74" s="169">
        <v>0</v>
      </c>
      <c r="L74" s="15">
        <v>3</v>
      </c>
      <c r="M74" s="18">
        <v>1</v>
      </c>
      <c r="N74" s="15">
        <v>0</v>
      </c>
      <c r="P74" s="16" t="s">
        <v>169</v>
      </c>
      <c r="Q74" s="169">
        <v>0</v>
      </c>
      <c r="R74" s="15">
        <v>4</v>
      </c>
      <c r="S74" s="18">
        <v>1</v>
      </c>
      <c r="T74" s="15">
        <v>0</v>
      </c>
    </row>
    <row r="75" spans="1:20" ht="15.75" x14ac:dyDescent="0.25">
      <c r="A75" s="14">
        <f t="shared" si="1"/>
        <v>44310</v>
      </c>
      <c r="B75" s="4" t="s">
        <v>16</v>
      </c>
      <c r="C75" s="16" t="s">
        <v>198</v>
      </c>
      <c r="D75" s="16"/>
      <c r="E75" s="16"/>
      <c r="F75" s="15"/>
      <c r="G75" s="18"/>
      <c r="H75" s="15"/>
      <c r="J75" s="16" t="s">
        <v>168</v>
      </c>
      <c r="K75" s="169">
        <v>0</v>
      </c>
      <c r="L75" s="15">
        <v>3</v>
      </c>
      <c r="M75" s="18">
        <v>0</v>
      </c>
      <c r="N75" s="15">
        <v>0</v>
      </c>
      <c r="P75" s="16" t="s">
        <v>176</v>
      </c>
      <c r="Q75" s="169">
        <v>1</v>
      </c>
      <c r="R75" s="15">
        <v>4</v>
      </c>
      <c r="S75" s="18">
        <v>1</v>
      </c>
      <c r="T75" s="15">
        <v>0</v>
      </c>
    </row>
    <row r="76" spans="1:20" ht="15.75" x14ac:dyDescent="0.25">
      <c r="A76" s="14">
        <f t="shared" si="1"/>
        <v>44311</v>
      </c>
      <c r="B76" s="4" t="s">
        <v>14</v>
      </c>
      <c r="C76" s="16"/>
      <c r="D76" s="16"/>
      <c r="E76" s="16"/>
      <c r="F76" s="15"/>
      <c r="G76" s="18"/>
      <c r="H76" s="15"/>
      <c r="J76" s="16" t="s">
        <v>172</v>
      </c>
      <c r="K76" s="169">
        <v>0</v>
      </c>
      <c r="L76" s="15">
        <v>2</v>
      </c>
      <c r="M76" s="18">
        <v>0</v>
      </c>
      <c r="N76" s="15">
        <v>0</v>
      </c>
      <c r="P76" s="16" t="s">
        <v>171</v>
      </c>
      <c r="Q76" s="169">
        <v>1</v>
      </c>
      <c r="R76" s="15">
        <v>4</v>
      </c>
      <c r="S76" s="18">
        <v>0</v>
      </c>
      <c r="T76" s="15">
        <v>0</v>
      </c>
    </row>
    <row r="77" spans="1:20" ht="15.75" x14ac:dyDescent="0.25">
      <c r="A77" s="14">
        <f t="shared" si="1"/>
        <v>44311</v>
      </c>
      <c r="B77" s="4" t="s">
        <v>15</v>
      </c>
      <c r="C77" s="16" t="s">
        <v>197</v>
      </c>
      <c r="D77" s="16"/>
      <c r="E77" s="16"/>
      <c r="F77" s="15"/>
      <c r="G77" s="18"/>
      <c r="H77" s="15"/>
      <c r="J77" s="16" t="s">
        <v>175</v>
      </c>
      <c r="K77" s="169">
        <v>1</v>
      </c>
      <c r="L77" s="15">
        <v>3</v>
      </c>
      <c r="M77" s="18">
        <v>1</v>
      </c>
      <c r="N77" s="15">
        <v>0</v>
      </c>
      <c r="P77" s="16" t="s">
        <v>169</v>
      </c>
      <c r="Q77" s="169">
        <v>0</v>
      </c>
      <c r="R77" s="15">
        <v>3</v>
      </c>
      <c r="S77" s="18">
        <v>1</v>
      </c>
      <c r="T77" s="15">
        <v>0</v>
      </c>
    </row>
    <row r="78" spans="1:20" ht="15.75" x14ac:dyDescent="0.25">
      <c r="A78" s="14">
        <f t="shared" si="1"/>
        <v>44311</v>
      </c>
      <c r="B78" s="4" t="s">
        <v>16</v>
      </c>
      <c r="C78" s="16" t="s">
        <v>198</v>
      </c>
      <c r="D78" s="16"/>
      <c r="E78" s="16"/>
      <c r="F78" s="15"/>
      <c r="G78" s="18"/>
      <c r="H78" s="15"/>
      <c r="J78" s="16" t="s">
        <v>168</v>
      </c>
      <c r="K78" s="169">
        <v>0</v>
      </c>
      <c r="L78" s="15">
        <v>3</v>
      </c>
      <c r="M78" s="18">
        <v>1</v>
      </c>
      <c r="N78" s="15">
        <v>0</v>
      </c>
      <c r="P78" s="135" t="s">
        <v>176</v>
      </c>
      <c r="Q78" s="170">
        <v>0</v>
      </c>
      <c r="R78" s="134">
        <v>3</v>
      </c>
      <c r="S78" s="136">
        <v>1</v>
      </c>
      <c r="T78" s="136">
        <v>0</v>
      </c>
    </row>
    <row r="79" spans="1:20" ht="15.75" x14ac:dyDescent="0.25">
      <c r="A79" s="14">
        <f t="shared" si="1"/>
        <v>44312</v>
      </c>
      <c r="B79" s="4" t="s">
        <v>14</v>
      </c>
      <c r="C79" s="16" t="s">
        <v>199</v>
      </c>
      <c r="D79" s="16"/>
      <c r="E79" s="16"/>
      <c r="F79" s="15"/>
      <c r="G79" s="18"/>
      <c r="H79" s="15"/>
      <c r="J79" s="16" t="s">
        <v>173</v>
      </c>
      <c r="K79" s="169">
        <v>0</v>
      </c>
      <c r="L79" s="15">
        <v>3</v>
      </c>
      <c r="M79" s="18">
        <v>1</v>
      </c>
      <c r="N79" s="15">
        <v>0</v>
      </c>
      <c r="P79" s="16" t="s">
        <v>171</v>
      </c>
      <c r="Q79" s="169">
        <v>0</v>
      </c>
      <c r="R79" s="15">
        <v>1.5</v>
      </c>
      <c r="S79" s="18">
        <v>1</v>
      </c>
      <c r="T79" s="15">
        <v>0</v>
      </c>
    </row>
    <row r="80" spans="1:20" ht="15.75" x14ac:dyDescent="0.25">
      <c r="A80" s="14">
        <f t="shared" si="1"/>
        <v>44312</v>
      </c>
      <c r="B80" s="4" t="s">
        <v>15</v>
      </c>
      <c r="C80" s="16" t="s">
        <v>197</v>
      </c>
      <c r="D80" s="16"/>
      <c r="E80" s="16"/>
      <c r="F80" s="15"/>
      <c r="G80" s="18"/>
      <c r="H80" s="15"/>
      <c r="J80" s="16" t="s">
        <v>175</v>
      </c>
      <c r="K80" s="169">
        <v>1</v>
      </c>
      <c r="L80" s="15">
        <v>1.5</v>
      </c>
      <c r="M80" s="18">
        <v>0</v>
      </c>
      <c r="N80" s="15">
        <v>0</v>
      </c>
      <c r="P80" s="16" t="s">
        <v>169</v>
      </c>
      <c r="Q80" s="169">
        <v>0</v>
      </c>
      <c r="R80" s="15">
        <v>0.5</v>
      </c>
      <c r="S80" s="18">
        <v>0</v>
      </c>
      <c r="T80" s="15">
        <v>0</v>
      </c>
    </row>
    <row r="81" spans="1:20" ht="15.75" x14ac:dyDescent="0.25">
      <c r="A81" s="14">
        <f t="shared" si="1"/>
        <v>44312</v>
      </c>
      <c r="B81" s="4" t="s">
        <v>16</v>
      </c>
      <c r="C81" s="16" t="s">
        <v>198</v>
      </c>
      <c r="D81" s="16"/>
      <c r="E81" s="16"/>
      <c r="F81" s="15"/>
      <c r="G81" s="18"/>
      <c r="H81" s="15"/>
      <c r="J81" s="16" t="s">
        <v>168</v>
      </c>
      <c r="K81" s="169">
        <v>0</v>
      </c>
      <c r="L81" s="15">
        <v>2.5</v>
      </c>
      <c r="M81" s="18">
        <v>1</v>
      </c>
      <c r="N81" s="15">
        <v>0</v>
      </c>
      <c r="P81" s="16" t="s">
        <v>170</v>
      </c>
      <c r="Q81" s="169">
        <v>1</v>
      </c>
      <c r="R81" s="15">
        <v>3</v>
      </c>
      <c r="S81" s="18">
        <v>1</v>
      </c>
      <c r="T81" s="15">
        <v>0</v>
      </c>
    </row>
    <row r="82" spans="1:20" ht="15.75" x14ac:dyDescent="0.25">
      <c r="A82" s="14">
        <f t="shared" si="1"/>
        <v>44313</v>
      </c>
      <c r="B82" s="4" t="s">
        <v>14</v>
      </c>
      <c r="C82" s="16" t="s">
        <v>199</v>
      </c>
      <c r="D82" s="16"/>
      <c r="E82" s="16"/>
      <c r="F82" s="15"/>
      <c r="G82" s="18"/>
      <c r="H82" s="15"/>
      <c r="J82" s="16" t="s">
        <v>173</v>
      </c>
      <c r="K82" s="169">
        <v>0</v>
      </c>
      <c r="L82" s="15">
        <v>1</v>
      </c>
      <c r="M82" s="18">
        <v>0</v>
      </c>
      <c r="N82" s="15">
        <v>0</v>
      </c>
      <c r="P82" s="16" t="s">
        <v>171</v>
      </c>
      <c r="Q82" s="169">
        <v>1</v>
      </c>
      <c r="R82" s="15">
        <v>1</v>
      </c>
      <c r="S82" s="18">
        <v>0</v>
      </c>
      <c r="T82" s="15">
        <v>0</v>
      </c>
    </row>
    <row r="83" spans="1:20" ht="15.75" x14ac:dyDescent="0.25">
      <c r="A83" s="14">
        <f t="shared" si="1"/>
        <v>44313</v>
      </c>
      <c r="B83" s="4" t="s">
        <v>15</v>
      </c>
      <c r="C83" s="16" t="s">
        <v>197</v>
      </c>
      <c r="D83" s="16"/>
      <c r="E83" s="16"/>
      <c r="F83" s="15"/>
      <c r="G83" s="18"/>
      <c r="H83" s="15"/>
      <c r="J83" s="16" t="s">
        <v>175</v>
      </c>
      <c r="K83" s="169">
        <v>1</v>
      </c>
      <c r="L83" s="15">
        <v>2.5</v>
      </c>
      <c r="M83" s="18">
        <v>1</v>
      </c>
      <c r="N83" s="15">
        <v>0</v>
      </c>
      <c r="P83" s="16" t="s">
        <v>176</v>
      </c>
      <c r="Q83" s="169">
        <v>0</v>
      </c>
      <c r="R83" s="15">
        <v>2</v>
      </c>
      <c r="S83" s="18">
        <v>0</v>
      </c>
      <c r="T83" s="15">
        <v>0</v>
      </c>
    </row>
    <row r="84" spans="1:20" ht="15.75" x14ac:dyDescent="0.25">
      <c r="A84" s="14">
        <f t="shared" si="1"/>
        <v>44313</v>
      </c>
      <c r="B84" s="4" t="s">
        <v>16</v>
      </c>
      <c r="C84" s="16" t="s">
        <v>198</v>
      </c>
      <c r="D84" s="16"/>
      <c r="E84" s="16"/>
      <c r="F84" s="15"/>
      <c r="G84" s="18"/>
      <c r="H84" s="15"/>
      <c r="J84" s="16" t="s">
        <v>168</v>
      </c>
      <c r="K84" s="169">
        <v>0</v>
      </c>
      <c r="L84" s="15">
        <v>1.5</v>
      </c>
      <c r="M84" s="18">
        <v>0</v>
      </c>
      <c r="N84" s="15">
        <v>0</v>
      </c>
      <c r="P84" s="16" t="s">
        <v>170</v>
      </c>
      <c r="Q84" s="169">
        <v>0</v>
      </c>
      <c r="R84" s="15">
        <v>3</v>
      </c>
      <c r="S84" s="18">
        <v>0</v>
      </c>
      <c r="T84" s="15">
        <v>0</v>
      </c>
    </row>
    <row r="85" spans="1:20" ht="15.75" x14ac:dyDescent="0.25">
      <c r="A85" s="14">
        <f t="shared" si="1"/>
        <v>44314</v>
      </c>
      <c r="B85" s="4" t="s">
        <v>14</v>
      </c>
      <c r="C85" s="16" t="s">
        <v>196</v>
      </c>
      <c r="D85" s="16"/>
      <c r="E85" s="16"/>
      <c r="F85" s="15"/>
      <c r="G85" s="18"/>
      <c r="H85" s="15"/>
      <c r="J85" s="16" t="s">
        <v>173</v>
      </c>
      <c r="K85" s="169">
        <v>0</v>
      </c>
      <c r="L85" s="15">
        <v>2</v>
      </c>
      <c r="M85" s="18">
        <v>0</v>
      </c>
      <c r="N85" s="15">
        <v>0</v>
      </c>
      <c r="P85" s="16" t="s">
        <v>169</v>
      </c>
      <c r="Q85" s="169">
        <v>1</v>
      </c>
      <c r="R85" s="15">
        <v>3</v>
      </c>
      <c r="S85" s="18">
        <v>0</v>
      </c>
      <c r="T85" s="15">
        <v>0</v>
      </c>
    </row>
    <row r="86" spans="1:20" ht="15.75" x14ac:dyDescent="0.25">
      <c r="A86" s="14">
        <f t="shared" si="1"/>
        <v>44314</v>
      </c>
      <c r="B86" s="4" t="s">
        <v>15</v>
      </c>
      <c r="C86" s="16"/>
      <c r="D86" s="16"/>
      <c r="E86" s="16"/>
      <c r="F86" s="15"/>
      <c r="G86" s="18"/>
      <c r="H86" s="15"/>
      <c r="J86" s="16" t="s">
        <v>172</v>
      </c>
      <c r="K86" s="169">
        <v>0</v>
      </c>
      <c r="L86" s="15">
        <v>1</v>
      </c>
      <c r="M86" s="18">
        <v>1</v>
      </c>
      <c r="N86" s="15">
        <v>0</v>
      </c>
      <c r="P86" s="16" t="s">
        <v>176</v>
      </c>
      <c r="Q86" s="169">
        <v>0</v>
      </c>
      <c r="R86" s="15">
        <v>3</v>
      </c>
      <c r="S86" s="18">
        <v>1</v>
      </c>
      <c r="T86" s="15">
        <v>0</v>
      </c>
    </row>
    <row r="87" spans="1:20" ht="15.75" x14ac:dyDescent="0.25">
      <c r="A87" s="14">
        <f t="shared" si="1"/>
        <v>44314</v>
      </c>
      <c r="B87" s="4" t="s">
        <v>16</v>
      </c>
      <c r="C87" s="16" t="s">
        <v>198</v>
      </c>
      <c r="D87" s="16"/>
      <c r="E87" s="16"/>
      <c r="F87" s="15"/>
      <c r="G87" s="18"/>
      <c r="H87" s="15"/>
      <c r="J87" s="16" t="s">
        <v>168</v>
      </c>
      <c r="K87" s="169">
        <v>0</v>
      </c>
      <c r="L87" s="15">
        <v>0</v>
      </c>
      <c r="M87" s="18">
        <v>0</v>
      </c>
      <c r="N87" s="15">
        <v>0</v>
      </c>
      <c r="P87" s="16" t="s">
        <v>170</v>
      </c>
      <c r="Q87" s="169">
        <v>0</v>
      </c>
      <c r="R87" s="15">
        <v>3</v>
      </c>
      <c r="S87" s="18">
        <v>0</v>
      </c>
      <c r="T87" s="15">
        <v>0</v>
      </c>
    </row>
    <row r="88" spans="1:20" ht="15.75" x14ac:dyDescent="0.25">
      <c r="A88" s="14">
        <f t="shared" si="1"/>
        <v>44315</v>
      </c>
      <c r="B88" s="4" t="s">
        <v>14</v>
      </c>
      <c r="C88" s="16" t="s">
        <v>196</v>
      </c>
      <c r="D88" s="16"/>
      <c r="E88" s="16"/>
      <c r="F88" s="15"/>
      <c r="G88" s="18"/>
      <c r="H88" s="15"/>
      <c r="J88" s="16" t="s">
        <v>173</v>
      </c>
      <c r="K88" s="169">
        <v>0</v>
      </c>
      <c r="L88" s="15">
        <v>0</v>
      </c>
      <c r="M88" s="18">
        <v>0</v>
      </c>
      <c r="N88" s="15">
        <v>0</v>
      </c>
      <c r="P88" s="16" t="s">
        <v>169</v>
      </c>
      <c r="Q88" s="169">
        <v>1</v>
      </c>
      <c r="R88" s="15">
        <v>0</v>
      </c>
      <c r="S88" s="18">
        <v>0</v>
      </c>
      <c r="T88" s="15">
        <v>0</v>
      </c>
    </row>
    <row r="89" spans="1:20" ht="15.75" x14ac:dyDescent="0.25">
      <c r="A89" s="14">
        <f t="shared" si="1"/>
        <v>44315</v>
      </c>
      <c r="B89" s="4" t="s">
        <v>15</v>
      </c>
      <c r="C89" s="16"/>
      <c r="D89" s="16"/>
      <c r="E89" s="16"/>
      <c r="F89" s="15"/>
      <c r="G89" s="18"/>
      <c r="H89" s="15"/>
      <c r="J89" s="16" t="s">
        <v>175</v>
      </c>
      <c r="K89" s="169">
        <v>1</v>
      </c>
      <c r="L89" s="15">
        <v>1.5</v>
      </c>
      <c r="M89" s="18">
        <v>1</v>
      </c>
      <c r="N89" s="15">
        <v>0</v>
      </c>
      <c r="P89" s="16" t="s">
        <v>172</v>
      </c>
      <c r="Q89" s="169">
        <v>0</v>
      </c>
      <c r="R89" s="15">
        <v>3</v>
      </c>
      <c r="S89" s="18">
        <v>0</v>
      </c>
      <c r="T89" s="15">
        <v>0</v>
      </c>
    </row>
    <row r="90" spans="1:20" ht="15.75" x14ac:dyDescent="0.25">
      <c r="A90" s="14">
        <f t="shared" si="1"/>
        <v>44315</v>
      </c>
      <c r="B90" s="4" t="s">
        <v>16</v>
      </c>
      <c r="C90" s="16"/>
      <c r="D90" s="16"/>
      <c r="E90" s="16"/>
      <c r="F90" s="15"/>
      <c r="G90" s="18"/>
      <c r="H90" s="15"/>
      <c r="J90" s="16" t="s">
        <v>174</v>
      </c>
      <c r="K90" s="169">
        <v>0</v>
      </c>
      <c r="L90" s="15">
        <v>1</v>
      </c>
      <c r="M90" s="18">
        <v>0</v>
      </c>
      <c r="N90" s="15">
        <v>0</v>
      </c>
      <c r="P90" s="16" t="s">
        <v>170</v>
      </c>
      <c r="Q90" s="169">
        <v>0</v>
      </c>
      <c r="R90" s="15">
        <v>4</v>
      </c>
      <c r="S90" s="18">
        <v>1</v>
      </c>
      <c r="T90" s="15">
        <v>0</v>
      </c>
    </row>
    <row r="91" spans="1:20" ht="15.75" x14ac:dyDescent="0.25">
      <c r="A91" s="14">
        <f t="shared" si="1"/>
        <v>44316</v>
      </c>
      <c r="B91" s="4" t="s">
        <v>14</v>
      </c>
      <c r="C91" s="16"/>
      <c r="D91" s="16"/>
      <c r="E91" s="16"/>
      <c r="F91" s="15"/>
      <c r="G91" s="18"/>
      <c r="H91" s="15"/>
      <c r="J91" s="16" t="s">
        <v>173</v>
      </c>
      <c r="K91" s="169">
        <v>0</v>
      </c>
      <c r="L91" s="15">
        <v>0.5</v>
      </c>
      <c r="M91" s="18">
        <v>0</v>
      </c>
      <c r="N91" s="15">
        <v>0</v>
      </c>
      <c r="P91" s="16" t="s">
        <v>171</v>
      </c>
      <c r="Q91" s="169">
        <v>0</v>
      </c>
      <c r="R91" s="15">
        <v>2</v>
      </c>
      <c r="S91" s="18">
        <v>0</v>
      </c>
      <c r="T91" s="15">
        <v>0</v>
      </c>
    </row>
    <row r="92" spans="1:20" ht="15.75" x14ac:dyDescent="0.25">
      <c r="A92" s="14">
        <f t="shared" si="1"/>
        <v>44316</v>
      </c>
      <c r="B92" s="4" t="s">
        <v>15</v>
      </c>
      <c r="C92" s="16"/>
      <c r="D92" s="16"/>
      <c r="E92" s="16"/>
      <c r="F92" s="15"/>
      <c r="G92" s="18"/>
      <c r="H92" s="15"/>
      <c r="J92" s="16"/>
      <c r="K92" s="169"/>
      <c r="L92" s="15"/>
      <c r="M92" s="18"/>
      <c r="N92" s="15"/>
      <c r="P92" s="16"/>
      <c r="Q92" s="169"/>
      <c r="R92" s="15"/>
      <c r="S92" s="18"/>
      <c r="T92" s="15"/>
    </row>
    <row r="93" spans="1:20" ht="15.75" x14ac:dyDescent="0.25">
      <c r="A93" s="14">
        <f t="shared" si="1"/>
        <v>44316</v>
      </c>
      <c r="B93" s="4" t="s">
        <v>16</v>
      </c>
      <c r="C93" s="16"/>
      <c r="D93" s="16"/>
      <c r="E93" s="16"/>
      <c r="F93" s="15"/>
      <c r="G93" s="18"/>
      <c r="H93" s="15"/>
      <c r="J93" s="16"/>
      <c r="K93" s="169"/>
      <c r="L93" s="15"/>
      <c r="M93" s="18"/>
      <c r="N93" s="15"/>
      <c r="P93" s="16"/>
      <c r="Q93" s="169"/>
      <c r="R93" s="15"/>
      <c r="S93" s="18"/>
      <c r="T93" s="15"/>
    </row>
    <row r="94" spans="1:20" ht="15.75" x14ac:dyDescent="0.25">
      <c r="A94" s="14">
        <f t="shared" si="1"/>
        <v>44317</v>
      </c>
      <c r="B94" s="4" t="s">
        <v>14</v>
      </c>
      <c r="C94" s="16"/>
      <c r="D94" s="16"/>
      <c r="E94" s="16"/>
      <c r="F94" s="15"/>
      <c r="G94" s="18"/>
      <c r="H94" s="15"/>
      <c r="J94" s="16"/>
      <c r="K94" s="169"/>
      <c r="L94" s="15"/>
      <c r="M94" s="18"/>
      <c r="N94" s="15"/>
      <c r="P94" s="16"/>
      <c r="Q94" s="169"/>
      <c r="R94" s="15"/>
      <c r="S94" s="18"/>
      <c r="T94" s="15"/>
    </row>
    <row r="95" spans="1:20" ht="15.75" x14ac:dyDescent="0.25">
      <c r="A95" s="14">
        <f t="shared" si="1"/>
        <v>44317</v>
      </c>
      <c r="B95" s="4" t="s">
        <v>15</v>
      </c>
      <c r="C95" s="16"/>
      <c r="D95" s="16"/>
      <c r="E95" s="16"/>
      <c r="F95" s="15"/>
      <c r="G95" s="18"/>
      <c r="H95" s="15"/>
      <c r="J95" s="16"/>
      <c r="K95" s="169"/>
      <c r="L95" s="15"/>
      <c r="M95" s="18"/>
      <c r="N95" s="15"/>
      <c r="P95" s="16"/>
      <c r="Q95" s="169"/>
      <c r="R95" s="15"/>
      <c r="S95" s="18"/>
      <c r="T95" s="15"/>
    </row>
    <row r="96" spans="1:20" ht="15.75" x14ac:dyDescent="0.25">
      <c r="A96" s="14">
        <f t="shared" si="1"/>
        <v>44317</v>
      </c>
      <c r="B96" s="4" t="s">
        <v>16</v>
      </c>
      <c r="C96" s="16"/>
      <c r="D96" s="16"/>
      <c r="E96" s="16"/>
      <c r="F96" s="15"/>
      <c r="G96" s="18"/>
      <c r="H96" s="15"/>
      <c r="J96" s="16"/>
      <c r="K96" s="169"/>
      <c r="L96" s="15"/>
      <c r="M96" s="18"/>
      <c r="N96" s="15"/>
      <c r="P96" s="16"/>
      <c r="Q96" s="169"/>
      <c r="R96" s="15"/>
      <c r="S96" s="18"/>
      <c r="T96" s="15"/>
    </row>
  </sheetData>
  <mergeCells count="5">
    <mergeCell ref="A1:T1"/>
    <mergeCell ref="J2:N2"/>
    <mergeCell ref="P2:T2"/>
    <mergeCell ref="D2:H2"/>
    <mergeCell ref="A2:C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Basis!$T$2:$T$16</xm:f>
          </x14:formula1>
          <xm:sqref>J4:J96</xm:sqref>
        </x14:dataValidation>
        <x14:dataValidation type="list" allowBlank="1" showInputMessage="1" showErrorMessage="1">
          <x14:formula1>
            <xm:f>Basis!$T$2:$T$18</xm:f>
          </x14:formula1>
          <xm:sqref>D4:D96 P4:P77 P79:P96</xm:sqref>
        </x14:dataValidation>
        <x14:dataValidation type="list" allowBlank="1" showInputMessage="1" showErrorMessage="1">
          <x14:formula1>
            <xm:f>Basis!$S$2:$S$5</xm:f>
          </x14:formula1>
          <xm:sqref>C4:C96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20"/>
  <sheetViews>
    <sheetView zoomScale="80" zoomScaleNormal="80" workbookViewId="0">
      <selection sqref="A1:L1"/>
    </sheetView>
  </sheetViews>
  <sheetFormatPr defaultRowHeight="15" x14ac:dyDescent="0.25"/>
  <cols>
    <col min="1" max="1" width="6.140625" bestFit="1" customWidth="1"/>
    <col min="2" max="2" width="17.140625" style="2" customWidth="1"/>
    <col min="3" max="3" width="18.28515625" customWidth="1"/>
    <col min="4" max="4" width="15.42578125" customWidth="1"/>
    <col min="5" max="5" width="12" customWidth="1"/>
    <col min="6" max="6" width="11.5703125" customWidth="1"/>
    <col min="7" max="7" width="20.28515625" customWidth="1"/>
    <col min="8" max="8" width="14" style="2" customWidth="1"/>
    <col min="9" max="10" width="12.140625" style="2" customWidth="1"/>
    <col min="11" max="11" width="36" customWidth="1"/>
    <col min="12" max="12" width="38" customWidth="1"/>
  </cols>
  <sheetData>
    <row r="1" spans="1:12" ht="38.25" customHeight="1" x14ac:dyDescent="0.25">
      <c r="A1" s="214" t="s">
        <v>106</v>
      </c>
      <c r="B1" s="214"/>
      <c r="C1" s="214"/>
      <c r="D1" s="214"/>
      <c r="E1" s="214"/>
      <c r="F1" s="214"/>
      <c r="G1" s="214"/>
      <c r="H1" s="214"/>
      <c r="I1" s="214"/>
      <c r="J1" s="214"/>
      <c r="K1" s="214"/>
      <c r="L1" s="214"/>
    </row>
    <row r="2" spans="1:12" ht="45" x14ac:dyDescent="0.25">
      <c r="A2" s="21" t="s">
        <v>108</v>
      </c>
      <c r="B2" s="21" t="s">
        <v>111</v>
      </c>
      <c r="C2" s="21" t="s">
        <v>112</v>
      </c>
      <c r="D2" s="21" t="s">
        <v>33</v>
      </c>
      <c r="E2" s="21" t="s">
        <v>113</v>
      </c>
      <c r="F2" s="21" t="s">
        <v>114</v>
      </c>
      <c r="G2" s="21" t="s">
        <v>115</v>
      </c>
      <c r="H2" s="21" t="s">
        <v>109</v>
      </c>
      <c r="I2" s="21" t="s">
        <v>110</v>
      </c>
      <c r="J2" s="21" t="s">
        <v>32</v>
      </c>
      <c r="K2" s="21" t="s">
        <v>116</v>
      </c>
      <c r="L2" s="21" t="s">
        <v>107</v>
      </c>
    </row>
    <row r="3" spans="1:12" x14ac:dyDescent="0.25">
      <c r="A3" s="15"/>
      <c r="B3" s="15"/>
      <c r="C3" s="15"/>
      <c r="D3" s="15"/>
      <c r="E3" s="15"/>
      <c r="F3" s="15"/>
      <c r="G3" s="15"/>
      <c r="H3" s="15"/>
      <c r="I3" s="15"/>
      <c r="J3" s="15"/>
      <c r="K3" s="15"/>
      <c r="L3" s="15"/>
    </row>
    <row r="4" spans="1:12" x14ac:dyDescent="0.25">
      <c r="A4" s="15"/>
      <c r="B4" s="15"/>
      <c r="C4" s="15"/>
      <c r="D4" s="15"/>
      <c r="E4" s="15"/>
      <c r="F4" s="15"/>
      <c r="G4" s="15"/>
      <c r="H4" s="15"/>
      <c r="I4" s="15"/>
      <c r="J4" s="15"/>
      <c r="K4" s="15"/>
      <c r="L4" s="15"/>
    </row>
    <row r="5" spans="1:12" x14ac:dyDescent="0.25">
      <c r="A5" s="15"/>
      <c r="B5" s="15"/>
      <c r="C5" s="15"/>
      <c r="D5" s="15"/>
      <c r="E5" s="15"/>
      <c r="F5" s="15"/>
      <c r="G5" s="15"/>
      <c r="H5" s="15"/>
      <c r="I5" s="15"/>
      <c r="J5" s="15"/>
      <c r="K5" s="15"/>
      <c r="L5" s="15"/>
    </row>
    <row r="6" spans="1:12" x14ac:dyDescent="0.25">
      <c r="A6" s="15"/>
      <c r="B6" s="15"/>
      <c r="C6" s="15"/>
      <c r="D6" s="15"/>
      <c r="E6" s="15"/>
      <c r="F6" s="15"/>
      <c r="G6" s="15"/>
      <c r="H6" s="15"/>
      <c r="I6" s="15"/>
      <c r="J6" s="15"/>
      <c r="K6" s="15"/>
      <c r="L6" s="15"/>
    </row>
    <row r="7" spans="1:12" x14ac:dyDescent="0.25">
      <c r="A7" s="15"/>
      <c r="B7" s="15"/>
      <c r="C7" s="15"/>
      <c r="D7" s="15"/>
      <c r="E7" s="15"/>
      <c r="F7" s="15"/>
      <c r="G7" s="15"/>
      <c r="H7" s="15"/>
      <c r="I7" s="15"/>
      <c r="J7" s="15"/>
      <c r="K7" s="15"/>
      <c r="L7" s="15"/>
    </row>
    <row r="8" spans="1:12" x14ac:dyDescent="0.25">
      <c r="A8" s="15"/>
      <c r="B8" s="15"/>
      <c r="C8" s="15"/>
      <c r="D8" s="15"/>
      <c r="E8" s="15"/>
      <c r="F8" s="15"/>
      <c r="G8" s="15"/>
      <c r="H8" s="15"/>
      <c r="I8" s="15"/>
      <c r="J8" s="15"/>
      <c r="K8" s="15"/>
      <c r="L8" s="15"/>
    </row>
    <row r="9" spans="1:12" x14ac:dyDescent="0.25">
      <c r="A9" s="15"/>
      <c r="B9" s="15"/>
      <c r="C9" s="15"/>
      <c r="D9" s="15"/>
      <c r="E9" s="15"/>
      <c r="F9" s="15"/>
      <c r="G9" s="15"/>
      <c r="H9" s="15"/>
      <c r="I9" s="15"/>
      <c r="J9" s="15"/>
      <c r="K9" s="15"/>
      <c r="L9" s="15"/>
    </row>
    <row r="10" spans="1:12" x14ac:dyDescent="0.25">
      <c r="A10" s="15"/>
      <c r="B10" s="15"/>
      <c r="C10" s="15"/>
      <c r="D10" s="15"/>
      <c r="E10" s="15"/>
      <c r="F10" s="15"/>
      <c r="G10" s="15"/>
      <c r="H10" s="15"/>
      <c r="I10" s="15"/>
      <c r="J10" s="15"/>
      <c r="K10" s="15"/>
      <c r="L10" s="15"/>
    </row>
    <row r="11" spans="1:12" x14ac:dyDescent="0.25">
      <c r="A11" s="15"/>
      <c r="B11" s="15"/>
      <c r="C11" s="15"/>
      <c r="D11" s="15"/>
      <c r="E11" s="15"/>
      <c r="F11" s="15"/>
      <c r="G11" s="15"/>
      <c r="H11" s="15"/>
      <c r="I11" s="15"/>
      <c r="J11" s="15"/>
      <c r="K11" s="15"/>
      <c r="L11" s="15"/>
    </row>
    <row r="12" spans="1:12" x14ac:dyDescent="0.25">
      <c r="A12" s="15"/>
      <c r="B12" s="15"/>
      <c r="C12" s="15"/>
      <c r="D12" s="15"/>
      <c r="E12" s="15"/>
      <c r="F12" s="15"/>
      <c r="G12" s="15"/>
      <c r="H12" s="15"/>
      <c r="I12" s="15"/>
      <c r="J12" s="15"/>
      <c r="K12" s="15"/>
      <c r="L12" s="15"/>
    </row>
    <row r="13" spans="1:12" x14ac:dyDescent="0.25">
      <c r="A13" s="15"/>
      <c r="B13" s="15"/>
      <c r="C13" s="15"/>
      <c r="D13" s="15"/>
      <c r="E13" s="15"/>
      <c r="F13" s="15"/>
      <c r="G13" s="15"/>
      <c r="H13" s="15"/>
      <c r="I13" s="15"/>
      <c r="J13" s="15"/>
      <c r="K13" s="15"/>
      <c r="L13" s="15"/>
    </row>
    <row r="14" spans="1:12" x14ac:dyDescent="0.25">
      <c r="A14" s="15"/>
      <c r="B14" s="15"/>
      <c r="C14" s="15"/>
      <c r="D14" s="15"/>
      <c r="E14" s="15"/>
      <c r="F14" s="15"/>
      <c r="G14" s="15"/>
      <c r="H14" s="15"/>
      <c r="I14" s="15"/>
      <c r="J14" s="15"/>
      <c r="K14" s="15"/>
      <c r="L14" s="15"/>
    </row>
    <row r="15" spans="1:12" x14ac:dyDescent="0.25">
      <c r="A15" s="15"/>
      <c r="B15" s="15"/>
      <c r="C15" s="15"/>
      <c r="D15" s="15"/>
      <c r="E15" s="15"/>
      <c r="F15" s="15"/>
      <c r="G15" s="15"/>
      <c r="H15" s="15"/>
      <c r="I15" s="15"/>
      <c r="J15" s="15"/>
      <c r="K15" s="15"/>
      <c r="L15" s="15"/>
    </row>
    <row r="16" spans="1:12" x14ac:dyDescent="0.25">
      <c r="A16" s="15"/>
      <c r="B16" s="15"/>
      <c r="C16" s="15"/>
      <c r="D16" s="15"/>
      <c r="E16" s="15"/>
      <c r="F16" s="15"/>
      <c r="G16" s="15"/>
      <c r="H16" s="15"/>
      <c r="I16" s="15"/>
      <c r="J16" s="15"/>
      <c r="K16" s="15"/>
      <c r="L16" s="15"/>
    </row>
    <row r="17" spans="1:12" x14ac:dyDescent="0.25">
      <c r="A17" s="15"/>
      <c r="B17" s="15"/>
      <c r="C17" s="15"/>
      <c r="D17" s="15"/>
      <c r="E17" s="15"/>
      <c r="F17" s="15"/>
      <c r="G17" s="15"/>
      <c r="H17" s="15"/>
      <c r="I17" s="15"/>
      <c r="J17" s="15"/>
      <c r="K17" s="15"/>
      <c r="L17" s="15"/>
    </row>
    <row r="18" spans="1:12" x14ac:dyDescent="0.25">
      <c r="A18" s="15"/>
      <c r="B18" s="15"/>
      <c r="C18" s="15"/>
      <c r="D18" s="15"/>
      <c r="E18" s="15"/>
      <c r="F18" s="15"/>
      <c r="G18" s="15"/>
      <c r="H18" s="15"/>
      <c r="I18" s="15"/>
      <c r="J18" s="15"/>
      <c r="K18" s="15"/>
      <c r="L18" s="15"/>
    </row>
    <row r="19" spans="1:12" x14ac:dyDescent="0.25">
      <c r="A19" s="15"/>
      <c r="B19" s="15"/>
      <c r="C19" s="15"/>
      <c r="D19" s="15"/>
      <c r="E19" s="15"/>
      <c r="F19" s="15"/>
      <c r="G19" s="15"/>
      <c r="H19" s="15"/>
      <c r="I19" s="15"/>
      <c r="J19" s="15"/>
      <c r="K19" s="15"/>
      <c r="L19" s="15"/>
    </row>
    <row r="20" spans="1:12" x14ac:dyDescent="0.25">
      <c r="A20" s="15"/>
      <c r="B20" s="15"/>
      <c r="C20" s="15"/>
      <c r="D20" s="15"/>
      <c r="E20" s="15"/>
      <c r="F20" s="15"/>
      <c r="G20" s="15"/>
      <c r="H20" s="15"/>
      <c r="I20" s="15"/>
      <c r="J20" s="15"/>
      <c r="K20" s="15"/>
      <c r="L20" s="15"/>
    </row>
  </sheetData>
  <mergeCells count="1">
    <mergeCell ref="A1:L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Basis!$T$2:$T$18</xm:f>
          </x14:formula1>
          <xm:sqref>H3:H20</xm:sqref>
        </x14:dataValidation>
        <x14:dataValidation type="list" allowBlank="1" showInputMessage="1" showErrorMessage="1">
          <x14:formula1>
            <xm:f>Basis!$S$2:$S$5</xm:f>
          </x14:formula1>
          <xm:sqref>I3:I20</xm:sqref>
        </x14:dataValidation>
        <x14:dataValidation type="list" allowBlank="1" showInputMessage="1" showErrorMessage="1">
          <x14:formula1>
            <xm:f>Basis!$A$2:$A$4</xm:f>
          </x14:formula1>
          <xm:sqref>J3:J20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V291"/>
  <sheetViews>
    <sheetView topLeftCell="A191" zoomScale="80" zoomScaleNormal="80" workbookViewId="0">
      <selection activeCell="M201" sqref="M201"/>
    </sheetView>
  </sheetViews>
  <sheetFormatPr defaultRowHeight="15" x14ac:dyDescent="0.25"/>
  <cols>
    <col min="1" max="1" width="9.140625" style="30"/>
    <col min="2" max="2" width="13.140625" style="30" bestFit="1" customWidth="1"/>
    <col min="3" max="3" width="5.5703125" style="30" bestFit="1" customWidth="1"/>
    <col min="4" max="4" width="11" style="77" bestFit="1" customWidth="1"/>
    <col min="5" max="5" width="16.28515625" style="77" bestFit="1" customWidth="1"/>
    <col min="6" max="6" width="12.42578125" style="56" customWidth="1"/>
    <col min="7" max="7" width="12.140625" style="56" customWidth="1"/>
    <col min="8" max="8" width="10.5703125" style="56" customWidth="1"/>
    <col min="9" max="11" width="9.7109375" style="56" customWidth="1"/>
    <col min="12" max="12" width="10" style="56" customWidth="1"/>
    <col min="13" max="13" width="11" style="58" customWidth="1"/>
    <col min="14" max="14" width="10.7109375" style="56" customWidth="1"/>
    <col min="15" max="19" width="13.5703125" style="78" customWidth="1"/>
    <col min="20" max="20" width="15.28515625" style="56" customWidth="1"/>
    <col min="21" max="21" width="10" style="78" customWidth="1"/>
    <col min="22" max="22" width="11.85546875" style="30" customWidth="1"/>
    <col min="23" max="23" width="9.140625" style="30"/>
    <col min="24" max="26" width="11.85546875" style="30" customWidth="1"/>
    <col min="27" max="27" width="11.140625" style="30" customWidth="1"/>
    <col min="28" max="28" width="9.140625" style="30" customWidth="1"/>
    <col min="29" max="29" width="11.85546875" style="30" customWidth="1"/>
    <col min="30" max="30" width="12.7109375" style="30" customWidth="1"/>
    <col min="31" max="31" width="11.5703125" style="30" customWidth="1"/>
    <col min="32" max="41" width="9.140625" style="30"/>
    <col min="42" max="42" width="12.85546875" style="30" hidden="1" customWidth="1"/>
    <col min="43" max="43" width="14.28515625" style="30" hidden="1" customWidth="1"/>
    <col min="44" max="48" width="9.140625" style="30" hidden="1" customWidth="1"/>
    <col min="49" max="16384" width="9.140625" style="30"/>
  </cols>
  <sheetData>
    <row r="1" spans="1:48" ht="19.5" customHeight="1" x14ac:dyDescent="0.35">
      <c r="B1" s="75" t="s">
        <v>35</v>
      </c>
      <c r="C1" s="75" t="s">
        <v>133</v>
      </c>
      <c r="D1" s="76"/>
    </row>
    <row r="2" spans="1:48" ht="63" x14ac:dyDescent="0.25">
      <c r="A2" s="34" t="s">
        <v>180</v>
      </c>
      <c r="B2" s="34" t="s">
        <v>0</v>
      </c>
      <c r="C2" s="34" t="s">
        <v>13</v>
      </c>
      <c r="D2" s="79" t="s">
        <v>68</v>
      </c>
      <c r="E2" s="79" t="s">
        <v>20</v>
      </c>
      <c r="F2" s="34" t="s">
        <v>157</v>
      </c>
      <c r="G2" s="34" t="s">
        <v>148</v>
      </c>
      <c r="H2" s="80" t="s">
        <v>28</v>
      </c>
      <c r="I2" s="81" t="s">
        <v>89</v>
      </c>
      <c r="J2" s="81" t="s">
        <v>159</v>
      </c>
      <c r="K2" s="81" t="s">
        <v>160</v>
      </c>
      <c r="L2" s="34" t="s">
        <v>101</v>
      </c>
      <c r="M2" s="82" t="s">
        <v>102</v>
      </c>
      <c r="N2" s="34" t="s">
        <v>11</v>
      </c>
      <c r="O2" s="81" t="s">
        <v>103</v>
      </c>
      <c r="P2" s="83" t="s">
        <v>104</v>
      </c>
      <c r="Q2" s="81" t="s">
        <v>165</v>
      </c>
      <c r="R2" s="81" t="s">
        <v>185</v>
      </c>
      <c r="S2" s="81" t="s">
        <v>71</v>
      </c>
      <c r="T2" s="35" t="s">
        <v>21</v>
      </c>
      <c r="U2" s="35" t="s">
        <v>29</v>
      </c>
      <c r="V2" s="35" t="s">
        <v>31</v>
      </c>
      <c r="W2" s="35" t="s">
        <v>26</v>
      </c>
      <c r="X2" s="35" t="s">
        <v>161</v>
      </c>
      <c r="Y2" s="35" t="s">
        <v>162</v>
      </c>
      <c r="Z2" s="35" t="s">
        <v>164</v>
      </c>
      <c r="AA2" s="35" t="s">
        <v>163</v>
      </c>
      <c r="AB2" s="35" t="s">
        <v>37</v>
      </c>
      <c r="AC2" s="35" t="s">
        <v>36</v>
      </c>
      <c r="AD2" s="35" t="s">
        <v>21</v>
      </c>
      <c r="AE2" s="35" t="s">
        <v>6</v>
      </c>
      <c r="AF2" s="35" t="s">
        <v>19</v>
      </c>
      <c r="AG2" s="35" t="s">
        <v>26</v>
      </c>
      <c r="AH2" s="84"/>
      <c r="AI2" s="35" t="s">
        <v>187</v>
      </c>
      <c r="AJ2" s="35" t="s">
        <v>188</v>
      </c>
      <c r="AK2" s="35" t="s">
        <v>190</v>
      </c>
      <c r="AL2" s="35" t="s">
        <v>186</v>
      </c>
      <c r="AM2" s="35" t="s">
        <v>189</v>
      </c>
      <c r="AN2" s="35" t="s">
        <v>191</v>
      </c>
      <c r="AP2" s="35" t="s">
        <v>166</v>
      </c>
      <c r="AQ2" s="35" t="s">
        <v>74</v>
      </c>
      <c r="AR2" s="35" t="s">
        <v>167</v>
      </c>
      <c r="AS2" s="35" t="s">
        <v>79</v>
      </c>
      <c r="AT2" s="35" t="s">
        <v>81</v>
      </c>
      <c r="AU2" s="35" t="s">
        <v>80</v>
      </c>
      <c r="AV2" s="35" t="s">
        <v>78</v>
      </c>
    </row>
    <row r="3" spans="1:48" ht="15.75" x14ac:dyDescent="0.25">
      <c r="A3" s="30" t="s">
        <v>133</v>
      </c>
      <c r="B3" s="40">
        <f>'Idle time data'!A4</f>
        <v>44287</v>
      </c>
      <c r="C3" s="40" t="str">
        <f>'Idle time data'!B4</f>
        <v>A</v>
      </c>
      <c r="D3" s="85" t="str">
        <f>'Idle time data'!C4</f>
        <v>Ahmed Ali</v>
      </c>
      <c r="E3" s="86">
        <f>'Idle time data'!D4</f>
        <v>0</v>
      </c>
      <c r="F3" s="86">
        <f>'Idle time data'!E4</f>
        <v>0</v>
      </c>
      <c r="G3" s="86">
        <f>'Idle time data'!F4</f>
        <v>0</v>
      </c>
      <c r="H3" s="86">
        <f>'Idle time data'!G4</f>
        <v>0</v>
      </c>
      <c r="I3" s="87">
        <f>SUMIFS('Production data'!I:I,'Production data'!A:A,Performance!B3,'Production data'!C:C,Performance!C3,'Production data'!B:B,Performance!$C$1)</f>
        <v>0</v>
      </c>
      <c r="J3" s="87">
        <f>SUMIFS('Production data'!K:K,'Production data'!A:A,Performance!B3,'Production data'!C:C,Performance!C3,'Production data'!B:B,Performance!$C$1)</f>
        <v>0</v>
      </c>
      <c r="K3" s="87">
        <f>SUMIFS('Production data'!N:N,'Production data'!A:A,Performance!B3,'Production data'!C:C,Performance!C3,'Production data'!B:B,Performance!$C$1)</f>
        <v>0</v>
      </c>
      <c r="L3" s="87">
        <v>8</v>
      </c>
      <c r="M3" s="87">
        <f>(F3*Basis!$B$15+G3*Basis!$B$16+H3*Basis!$B$17)/60</f>
        <v>0</v>
      </c>
      <c r="N3" s="87">
        <f>SUMIFS('DT Data'!J:J,'DT Data'!A:A,Performance!B3,'DT Data'!C:C,Performance!C3,'DT Data'!B:B,Performance!$C$1,'DT Data'!D:D,Basis!$J$5)</f>
        <v>0</v>
      </c>
      <c r="O3" s="88">
        <f t="shared" ref="O3:O34" si="0">IF(I3=0,0,L3-N3)</f>
        <v>0</v>
      </c>
      <c r="P3" s="88">
        <f>SUMIFS('DT Data'!J:J,'DT Data'!A:A,Performance!B3,'DT Data'!C:C,Performance!C3,'DT Data'!B:B,Performance!$C$1)-N3</f>
        <v>0</v>
      </c>
      <c r="Q3" s="89">
        <f>O3-P3</f>
        <v>0</v>
      </c>
      <c r="R3" s="89">
        <f>Q3-M3</f>
        <v>0</v>
      </c>
      <c r="S3" s="89">
        <f>IF(I3=0,0,R3*Basis!$B$2*60)</f>
        <v>0</v>
      </c>
      <c r="T3" s="90">
        <f t="shared" ref="T3:T34" si="1">IFERROR(I3/S3,0)</f>
        <v>0</v>
      </c>
      <c r="U3" s="90">
        <f t="shared" ref="U3:U34" si="2">IFERROR((J3-K3)/J3,0)</f>
        <v>0</v>
      </c>
      <c r="V3" s="90">
        <f t="shared" ref="V3:V34" si="3">IFERROR(Q3/O3,0)</f>
        <v>0</v>
      </c>
      <c r="W3" s="90">
        <f>T3*U3*V3</f>
        <v>0</v>
      </c>
      <c r="X3" s="227">
        <f>I3+I4+I5</f>
        <v>0</v>
      </c>
      <c r="Y3" s="215">
        <f>S3+S4+S5</f>
        <v>0</v>
      </c>
      <c r="Z3" s="215">
        <f>J3+J4+J5</f>
        <v>0</v>
      </c>
      <c r="AA3" s="215">
        <f>K3+K4+K5</f>
        <v>0</v>
      </c>
      <c r="AB3" s="217">
        <f>O3+O4+O5</f>
        <v>0</v>
      </c>
      <c r="AC3" s="217">
        <f>Q3+Q4+Q5</f>
        <v>0</v>
      </c>
      <c r="AD3" s="219">
        <f>IFERROR(X3/Y3,0)</f>
        <v>0</v>
      </c>
      <c r="AE3" s="219">
        <f>IFERROR(AC3/AB3,0)</f>
        <v>0</v>
      </c>
      <c r="AF3" s="219">
        <f>IFERROR((Z3-AA3)/Z3,0)</f>
        <v>0</v>
      </c>
      <c r="AG3" s="219">
        <f>AD3*AE3*AF3</f>
        <v>0</v>
      </c>
      <c r="AH3" s="91"/>
      <c r="AI3" s="92">
        <f>SUMIFS('DT Data'!$J:$J,'DT Data'!$B:$B,Basis!$A$2,'DT Data'!$D:$D,Basis!$J$4,'DT Data'!$A:$A,$B3,'DT Data'!$B:$B,Performance!A3)</f>
        <v>0</v>
      </c>
      <c r="AJ3" s="92">
        <f>SUMIFS('DT Data'!$J:$J,'DT Data'!$B:$B,Basis!$A$2,'DT Data'!$D:$D,Basis!$J$3,'DT Data'!$A:$A,$B3,'DT Data'!$B:$B,Performance!A3)</f>
        <v>0</v>
      </c>
      <c r="AK3" s="92">
        <f>SUMIFS('DT Data'!$J:$J,'DT Data'!$B:$B,Basis!$A$2,'DT Data'!$D:$D,Basis!$J$2,'DT Data'!$A:$A,$B3,'DT Data'!$B:$B,Performance!A3)</f>
        <v>0</v>
      </c>
      <c r="AL3" s="215">
        <f>AI3+AI4+AI5</f>
        <v>0</v>
      </c>
      <c r="AM3" s="215">
        <f>AJ3+AJ4+AJ5</f>
        <v>0</v>
      </c>
      <c r="AN3" s="215">
        <f>AK3+AK4+AK5</f>
        <v>0</v>
      </c>
      <c r="AP3" s="93">
        <f>SUMIFS('Production data'!L:L,'Production data'!A:A,Performance!B3,'Production data'!C:C,Performance!C3,'Production data'!B:B,Performance!$C$1)</f>
        <v>0</v>
      </c>
      <c r="AQ3" s="93">
        <f t="shared" ref="AQ3:AQ34" si="4">J3-AP3</f>
        <v>0</v>
      </c>
      <c r="AR3" s="41">
        <f t="shared" ref="AR3:AR34" si="5">IFERROR(AQ3/AP3,0)</f>
        <v>0</v>
      </c>
      <c r="AS3" s="221">
        <f>J3+J4+J5</f>
        <v>0</v>
      </c>
      <c r="AT3" s="221">
        <f t="shared" ref="AT3" si="6">AP3+AP4+AP5</f>
        <v>0</v>
      </c>
      <c r="AU3" s="221">
        <f>AQ3+AQ4+AQ5</f>
        <v>0</v>
      </c>
      <c r="AV3" s="224">
        <f>IFERROR(AU3/AS3,0)</f>
        <v>0</v>
      </c>
    </row>
    <row r="4" spans="1:48" ht="15.75" x14ac:dyDescent="0.25">
      <c r="A4" s="30" t="s">
        <v>133</v>
      </c>
      <c r="B4" s="40">
        <f>B3</f>
        <v>44287</v>
      </c>
      <c r="C4" s="40" t="str">
        <f>'Idle time data'!B5</f>
        <v>B</v>
      </c>
      <c r="D4" s="85" t="str">
        <f>'Idle time data'!C5</f>
        <v>Umair Ali</v>
      </c>
      <c r="E4" s="87">
        <f>'Idle time data'!D5</f>
        <v>0</v>
      </c>
      <c r="F4" s="87">
        <f>'Idle time data'!E5</f>
        <v>0</v>
      </c>
      <c r="G4" s="87">
        <f>'Idle time data'!F5</f>
        <v>0</v>
      </c>
      <c r="H4" s="87">
        <f>'Idle time data'!G5</f>
        <v>0</v>
      </c>
      <c r="I4" s="87">
        <f>SUMIFS('Production data'!I:I,'Production data'!A:A,Performance!B4,'Production data'!C:C,Performance!C4,'Production data'!B:B,Performance!$C$1)</f>
        <v>0</v>
      </c>
      <c r="J4" s="87">
        <f>SUMIFS('Production data'!K:K,'Production data'!A:A,Performance!B4,'Production data'!C:C,Performance!C4,'Production data'!B:B,Performance!$C$1)</f>
        <v>0</v>
      </c>
      <c r="K4" s="87">
        <f>SUMIFS('Production data'!N:N,'Production data'!A:A,Performance!B4,'Production data'!C:C,Performance!C4,'Production data'!B:B,Performance!$C$1)</f>
        <v>0</v>
      </c>
      <c r="L4" s="87">
        <v>8</v>
      </c>
      <c r="M4" s="87">
        <f>(F4*Basis!$B$15+G4*Basis!$B$16+H4*Basis!$B$17)/60</f>
        <v>0</v>
      </c>
      <c r="N4" s="87">
        <f>SUMIFS('DT Data'!J:J,'DT Data'!A:A,Performance!B4,'DT Data'!C:C,Performance!C4,'DT Data'!B:B,Performance!$C$1,'DT Data'!D:D,Basis!$J$5)</f>
        <v>0</v>
      </c>
      <c r="O4" s="88">
        <f t="shared" si="0"/>
        <v>0</v>
      </c>
      <c r="P4" s="88">
        <f>SUMIFS('DT Data'!J:J,'DT Data'!A:A,Performance!B4,'DT Data'!C:C,Performance!C4,'DT Data'!B:B,Performance!$C$1)-N4</f>
        <v>0</v>
      </c>
      <c r="Q4" s="89">
        <f t="shared" ref="Q4:Q67" si="7">O4-P4</f>
        <v>0</v>
      </c>
      <c r="R4" s="89">
        <f t="shared" ref="R4:R67" si="8">Q4-M4</f>
        <v>0</v>
      </c>
      <c r="S4" s="89">
        <f>IF(I4=0,0,R4*Basis!$B$2*60)</f>
        <v>0</v>
      </c>
      <c r="T4" s="90">
        <f t="shared" si="1"/>
        <v>0</v>
      </c>
      <c r="U4" s="90">
        <f t="shared" si="2"/>
        <v>0</v>
      </c>
      <c r="V4" s="90">
        <f t="shared" si="3"/>
        <v>0</v>
      </c>
      <c r="W4" s="90">
        <f t="shared" ref="W4:W67" si="9">T4*U4*V4</f>
        <v>0</v>
      </c>
      <c r="X4" s="228"/>
      <c r="Y4" s="216"/>
      <c r="Z4" s="216"/>
      <c r="AA4" s="216"/>
      <c r="AB4" s="218"/>
      <c r="AC4" s="218"/>
      <c r="AD4" s="220"/>
      <c r="AE4" s="220"/>
      <c r="AF4" s="220"/>
      <c r="AG4" s="220"/>
      <c r="AH4" s="94"/>
      <c r="AI4" s="95">
        <f>SUMIFS('DT Data'!$J:$J,'DT Data'!$B:$B,Basis!$A$2,'DT Data'!$D:$D,Basis!$J$4,'DT Data'!$A:$A,$B4,'DT Data'!$B:$B,Performance!A4)</f>
        <v>0</v>
      </c>
      <c r="AJ4" s="95">
        <f>SUMIFS('DT Data'!$J:$J,'DT Data'!$B:$B,Basis!$A$2,'DT Data'!$D:$D,Basis!$J$3,'DT Data'!$A:$A,$B4,'DT Data'!$B:$B,Performance!A4)</f>
        <v>0</v>
      </c>
      <c r="AK4" s="95">
        <f>SUMIFS('DT Data'!$J:$J,'DT Data'!$B:$B,Basis!$A$2,'DT Data'!$D:$D,Basis!$J$2,'DT Data'!$A:$A,$B4,'DT Data'!$B:$B,Performance!A4)</f>
        <v>0</v>
      </c>
      <c r="AL4" s="216"/>
      <c r="AM4" s="216"/>
      <c r="AN4" s="216"/>
      <c r="AP4" s="93">
        <f>SUMIFS('Production data'!L:L,'Production data'!A:A,Performance!B4,'Production data'!C:C,Performance!C4,'Production data'!B:B,Performance!$C$1)</f>
        <v>0</v>
      </c>
      <c r="AQ4" s="93">
        <f t="shared" si="4"/>
        <v>0</v>
      </c>
      <c r="AR4" s="41">
        <f t="shared" si="5"/>
        <v>0</v>
      </c>
      <c r="AS4" s="222"/>
      <c r="AT4" s="222"/>
      <c r="AU4" s="222"/>
      <c r="AV4" s="225"/>
    </row>
    <row r="5" spans="1:48" ht="15.75" x14ac:dyDescent="0.25">
      <c r="A5" s="30" t="s">
        <v>133</v>
      </c>
      <c r="B5" s="40">
        <f>B3</f>
        <v>44287</v>
      </c>
      <c r="C5" s="40" t="str">
        <f>'Idle time data'!B6</f>
        <v>C</v>
      </c>
      <c r="D5" s="85" t="str">
        <f>'Idle time data'!C6</f>
        <v>Ali Ahmed</v>
      </c>
      <c r="E5" s="87">
        <f>'Idle time data'!D6</f>
        <v>0</v>
      </c>
      <c r="F5" s="87">
        <f>'Idle time data'!E6</f>
        <v>0</v>
      </c>
      <c r="G5" s="87">
        <f>'Idle time data'!F6</f>
        <v>0</v>
      </c>
      <c r="H5" s="87">
        <f>'Idle time data'!G6</f>
        <v>0</v>
      </c>
      <c r="I5" s="87">
        <f>SUMIFS('Production data'!I:I,'Production data'!A:A,Performance!B5,'Production data'!C:C,Performance!C5,'Production data'!B:B,Performance!$C$1)</f>
        <v>0</v>
      </c>
      <c r="J5" s="87">
        <f>SUMIFS('Production data'!K:K,'Production data'!A:A,Performance!B5,'Production data'!C:C,Performance!C5,'Production data'!B:B,Performance!$C$1)</f>
        <v>0</v>
      </c>
      <c r="K5" s="87">
        <f>SUMIFS('Production data'!N:N,'Production data'!A:A,Performance!B5,'Production data'!C:C,Performance!C5,'Production data'!B:B,Performance!$C$1)</f>
        <v>0</v>
      </c>
      <c r="L5" s="87">
        <v>8</v>
      </c>
      <c r="M5" s="87">
        <f>(F5*Basis!$B$15+G5*Basis!$B$16+H5*Basis!$B$17)/60</f>
        <v>0</v>
      </c>
      <c r="N5" s="87">
        <f>SUMIFS('DT Data'!J:J,'DT Data'!A:A,Performance!B5,'DT Data'!C:C,Performance!C5,'DT Data'!B:B,Performance!$C$1,'DT Data'!D:D,Basis!$J$5)</f>
        <v>0</v>
      </c>
      <c r="O5" s="88">
        <f t="shared" si="0"/>
        <v>0</v>
      </c>
      <c r="P5" s="88">
        <f>SUMIFS('DT Data'!J:J,'DT Data'!A:A,Performance!B5,'DT Data'!C:C,Performance!C5,'DT Data'!B:B,Performance!$C$1)-N5</f>
        <v>0</v>
      </c>
      <c r="Q5" s="89">
        <f t="shared" si="7"/>
        <v>0</v>
      </c>
      <c r="R5" s="89">
        <f t="shared" si="8"/>
        <v>0</v>
      </c>
      <c r="S5" s="89">
        <f>IF(I5=0,0,R5*Basis!$B$2*60)</f>
        <v>0</v>
      </c>
      <c r="T5" s="90">
        <f t="shared" si="1"/>
        <v>0</v>
      </c>
      <c r="U5" s="90">
        <f t="shared" si="2"/>
        <v>0</v>
      </c>
      <c r="V5" s="90">
        <f t="shared" si="3"/>
        <v>0</v>
      </c>
      <c r="W5" s="90">
        <f t="shared" si="9"/>
        <v>0</v>
      </c>
      <c r="X5" s="228"/>
      <c r="Y5" s="216"/>
      <c r="Z5" s="216"/>
      <c r="AA5" s="216"/>
      <c r="AB5" s="218"/>
      <c r="AC5" s="218"/>
      <c r="AD5" s="220"/>
      <c r="AE5" s="220"/>
      <c r="AF5" s="220"/>
      <c r="AG5" s="220"/>
      <c r="AH5" s="94"/>
      <c r="AI5" s="95">
        <f>SUMIFS('DT Data'!$J:$J,'DT Data'!$B:$B,Basis!$A$2,'DT Data'!$D:$D,Basis!$J$4,'DT Data'!$A:$A,$B5,'DT Data'!$B:$B,Performance!A5)</f>
        <v>0</v>
      </c>
      <c r="AJ5" s="95">
        <f>SUMIFS('DT Data'!$J:$J,'DT Data'!$B:$B,Basis!$A$2,'DT Data'!$D:$D,Basis!$J$3,'DT Data'!$A:$A,$B5,'DT Data'!$B:$B,Performance!A5)</f>
        <v>0</v>
      </c>
      <c r="AK5" s="95">
        <f>SUMIFS('DT Data'!$J:$J,'DT Data'!$B:$B,Basis!$A$2,'DT Data'!$D:$D,Basis!$J$2,'DT Data'!$A:$A,$B5,'DT Data'!$B:$B,Performance!A5)</f>
        <v>0</v>
      </c>
      <c r="AL5" s="216"/>
      <c r="AM5" s="216"/>
      <c r="AN5" s="216"/>
      <c r="AP5" s="93">
        <f>SUMIFS('Production data'!L:L,'Production data'!A:A,Performance!B5,'Production data'!C:C,Performance!C5,'Production data'!B:B,Performance!$C$1)</f>
        <v>0</v>
      </c>
      <c r="AQ5" s="93">
        <f t="shared" si="4"/>
        <v>0</v>
      </c>
      <c r="AR5" s="41">
        <f t="shared" si="5"/>
        <v>0</v>
      </c>
      <c r="AS5" s="223"/>
      <c r="AT5" s="223"/>
      <c r="AU5" s="223"/>
      <c r="AV5" s="226"/>
    </row>
    <row r="6" spans="1:48" ht="15.75" x14ac:dyDescent="0.25">
      <c r="A6" s="30" t="s">
        <v>133</v>
      </c>
      <c r="B6" s="40">
        <f>B3+1</f>
        <v>44288</v>
      </c>
      <c r="C6" s="40" t="str">
        <f>'Idle time data'!B7</f>
        <v>A</v>
      </c>
      <c r="D6" s="85" t="str">
        <f>'Idle time data'!C7</f>
        <v>Umair Ali</v>
      </c>
      <c r="E6" s="87">
        <f>'Idle time data'!D7</f>
        <v>0</v>
      </c>
      <c r="F6" s="87">
        <f>'Idle time data'!E7</f>
        <v>0</v>
      </c>
      <c r="G6" s="87">
        <f>'Idle time data'!F7</f>
        <v>0</v>
      </c>
      <c r="H6" s="87">
        <f>'Idle time data'!G7</f>
        <v>0</v>
      </c>
      <c r="I6" s="87">
        <f>SUMIFS('Production data'!I:I,'Production data'!A:A,Performance!B6,'Production data'!C:C,Performance!C6,'Production data'!B:B,Performance!$C$1)</f>
        <v>0</v>
      </c>
      <c r="J6" s="87">
        <f>SUMIFS('Production data'!K:K,'Production data'!A:A,Performance!B6,'Production data'!C:C,Performance!C6,'Production data'!B:B,Performance!$C$1)</f>
        <v>0</v>
      </c>
      <c r="K6" s="87">
        <f>SUMIFS('Production data'!N:N,'Production data'!A:A,Performance!B6,'Production data'!C:C,Performance!C6,'Production data'!B:B,Performance!$C$1)</f>
        <v>0</v>
      </c>
      <c r="L6" s="87">
        <v>8</v>
      </c>
      <c r="M6" s="87">
        <f>(F6*Basis!$B$15+G6*Basis!$B$16+H6*Basis!$B$17)/60</f>
        <v>0</v>
      </c>
      <c r="N6" s="87">
        <f>SUMIFS('DT Data'!J:J,'DT Data'!A:A,Performance!B6,'DT Data'!C:C,Performance!C6,'DT Data'!B:B,Performance!$C$1,'DT Data'!D:D,Basis!$J$5)</f>
        <v>0</v>
      </c>
      <c r="O6" s="88">
        <f t="shared" si="0"/>
        <v>0</v>
      </c>
      <c r="P6" s="88">
        <f>SUMIFS('DT Data'!J:J,'DT Data'!A:A,Performance!B6,'DT Data'!C:C,Performance!C6,'DT Data'!B:B,Performance!$C$1)-N6</f>
        <v>0</v>
      </c>
      <c r="Q6" s="89">
        <f t="shared" si="7"/>
        <v>0</v>
      </c>
      <c r="R6" s="89">
        <f t="shared" si="8"/>
        <v>0</v>
      </c>
      <c r="S6" s="89">
        <f>IF(I6=0,0,R6*Basis!$B$2*60)</f>
        <v>0</v>
      </c>
      <c r="T6" s="90">
        <f t="shared" si="1"/>
        <v>0</v>
      </c>
      <c r="U6" s="90">
        <f t="shared" si="2"/>
        <v>0</v>
      </c>
      <c r="V6" s="90">
        <f t="shared" si="3"/>
        <v>0</v>
      </c>
      <c r="W6" s="90">
        <f t="shared" si="9"/>
        <v>0</v>
      </c>
      <c r="X6" s="227">
        <f>I6+I7+I8</f>
        <v>0</v>
      </c>
      <c r="Y6" s="215">
        <f>S6+S7+S8</f>
        <v>0</v>
      </c>
      <c r="Z6" s="215">
        <f>J6+J7+J8</f>
        <v>0</v>
      </c>
      <c r="AA6" s="215">
        <f>K6+K7+K8</f>
        <v>0</v>
      </c>
      <c r="AB6" s="229">
        <f>O6+O7+O8</f>
        <v>0</v>
      </c>
      <c r="AC6" s="229">
        <f>Q6+Q7+Q8</f>
        <v>0</v>
      </c>
      <c r="AD6" s="219">
        <f>IFERROR(X6/Y6,0)</f>
        <v>0</v>
      </c>
      <c r="AE6" s="219">
        <f>IFERROR(AC6/AB6,0)</f>
        <v>0</v>
      </c>
      <c r="AF6" s="219">
        <f>IFERROR((X6-AA6)/X6,0)</f>
        <v>0</v>
      </c>
      <c r="AG6" s="219">
        <f>AD6*AE6*AF6</f>
        <v>0</v>
      </c>
      <c r="AH6" s="91"/>
      <c r="AI6" s="92">
        <f>SUMIFS('DT Data'!$J:$J,'DT Data'!$B:$B,Basis!$A$2,'DT Data'!$D:$D,Basis!$J$4,'DT Data'!$A:$A,$B6,'DT Data'!$B:$B,Performance!A6)</f>
        <v>0</v>
      </c>
      <c r="AJ6" s="92">
        <f>SUMIFS('DT Data'!$J:$J,'DT Data'!$B:$B,Basis!$A$2,'DT Data'!$D:$D,Basis!$J$3,'DT Data'!$A:$A,$B6,'DT Data'!$B:$B,Performance!A6)</f>
        <v>0</v>
      </c>
      <c r="AK6" s="92">
        <f>SUMIFS('DT Data'!$J:$J,'DT Data'!$B:$B,Basis!$A$2,'DT Data'!$D:$D,Basis!$J$2,'DT Data'!$A:$A,$B6,'DT Data'!$B:$B,Performance!A6)</f>
        <v>0</v>
      </c>
      <c r="AL6" s="215">
        <f>AI6+AI7+AI8</f>
        <v>0</v>
      </c>
      <c r="AM6" s="215">
        <f>AJ6+AJ7+AJ8</f>
        <v>0</v>
      </c>
      <c r="AN6" s="215">
        <f>AK6+AK7+AK8</f>
        <v>0</v>
      </c>
      <c r="AP6" s="93">
        <f>SUMIFS('Production data'!L:L,'Production data'!A:A,Performance!B6,'Production data'!C:C,Performance!C6,'Production data'!B:B,Performance!$C$1)</f>
        <v>0</v>
      </c>
      <c r="AQ6" s="93">
        <f t="shared" si="4"/>
        <v>0</v>
      </c>
      <c r="AR6" s="41">
        <f t="shared" si="5"/>
        <v>0</v>
      </c>
      <c r="AS6" s="221">
        <f>J6+J7+J8</f>
        <v>0</v>
      </c>
      <c r="AT6" s="221">
        <f t="shared" ref="AT6:AT69" si="10">AP6+AP7+AP8</f>
        <v>0</v>
      </c>
      <c r="AU6" s="221">
        <f>AQ6+AQ7+AQ8</f>
        <v>0</v>
      </c>
      <c r="AV6" s="224">
        <f>IFERROR(AU6/AS6,0)</f>
        <v>0</v>
      </c>
    </row>
    <row r="7" spans="1:48" ht="15.75" x14ac:dyDescent="0.25">
      <c r="A7" s="30" t="s">
        <v>133</v>
      </c>
      <c r="B7" s="40">
        <f t="shared" ref="B7:B70" si="11">B4+1</f>
        <v>44288</v>
      </c>
      <c r="C7" s="40" t="str">
        <f>'Idle time data'!B8</f>
        <v>B</v>
      </c>
      <c r="D7" s="85">
        <f>'Idle time data'!C8</f>
        <v>0</v>
      </c>
      <c r="E7" s="87">
        <f>'Idle time data'!D8</f>
        <v>0</v>
      </c>
      <c r="F7" s="87">
        <f>'Idle time data'!E8</f>
        <v>0</v>
      </c>
      <c r="G7" s="87">
        <f>'Idle time data'!F8</f>
        <v>0</v>
      </c>
      <c r="H7" s="87">
        <f>'Idle time data'!G8</f>
        <v>0</v>
      </c>
      <c r="I7" s="87">
        <f>SUMIFS('Production data'!I:I,'Production data'!A:A,Performance!B7,'Production data'!C:C,Performance!C7,'Production data'!B:B,Performance!$C$1)</f>
        <v>0</v>
      </c>
      <c r="J7" s="87">
        <f>SUMIFS('Production data'!K:K,'Production data'!A:A,Performance!B7,'Production data'!C:C,Performance!C7,'Production data'!B:B,Performance!$C$1)</f>
        <v>0</v>
      </c>
      <c r="K7" s="87">
        <f>SUMIFS('Production data'!N:N,'Production data'!A:A,Performance!B7,'Production data'!C:C,Performance!C7,'Production data'!B:B,Performance!$C$1)</f>
        <v>0</v>
      </c>
      <c r="L7" s="87">
        <v>8</v>
      </c>
      <c r="M7" s="87">
        <f>(F7*Basis!$B$15+G7*Basis!$B$16+H7*Basis!$B$17)/60</f>
        <v>0</v>
      </c>
      <c r="N7" s="87">
        <f>SUMIFS('DT Data'!J:J,'DT Data'!A:A,Performance!B7,'DT Data'!C:C,Performance!C7,'DT Data'!B:B,Performance!$C$1,'DT Data'!D:D,Basis!$J$5)</f>
        <v>0</v>
      </c>
      <c r="O7" s="88">
        <f t="shared" si="0"/>
        <v>0</v>
      </c>
      <c r="P7" s="88">
        <f>SUMIFS('DT Data'!J:J,'DT Data'!A:A,Performance!B7,'DT Data'!C:C,Performance!C7,'DT Data'!B:B,Performance!$C$1)-N7</f>
        <v>0</v>
      </c>
      <c r="Q7" s="89">
        <f t="shared" si="7"/>
        <v>0</v>
      </c>
      <c r="R7" s="89">
        <f t="shared" si="8"/>
        <v>0</v>
      </c>
      <c r="S7" s="89">
        <f>IF(I7=0,0,R7*Basis!$B$2*60)</f>
        <v>0</v>
      </c>
      <c r="T7" s="90">
        <f t="shared" si="1"/>
        <v>0</v>
      </c>
      <c r="U7" s="90">
        <f t="shared" si="2"/>
        <v>0</v>
      </c>
      <c r="V7" s="90">
        <f t="shared" si="3"/>
        <v>0</v>
      </c>
      <c r="W7" s="90">
        <f t="shared" si="9"/>
        <v>0</v>
      </c>
      <c r="X7" s="228"/>
      <c r="Y7" s="216"/>
      <c r="Z7" s="216"/>
      <c r="AA7" s="216"/>
      <c r="AB7" s="230"/>
      <c r="AC7" s="230"/>
      <c r="AD7" s="220"/>
      <c r="AE7" s="220"/>
      <c r="AF7" s="220"/>
      <c r="AG7" s="220"/>
      <c r="AH7" s="94"/>
      <c r="AI7" s="95">
        <f>SUMIFS('DT Data'!$J:$J,'DT Data'!$B:$B,Basis!$A$2,'DT Data'!$D:$D,Basis!$J$4,'DT Data'!$A:$A,$B7,'DT Data'!$B:$B,Performance!A7)</f>
        <v>0</v>
      </c>
      <c r="AJ7" s="95">
        <f>SUMIFS('DT Data'!$J:$J,'DT Data'!$B:$B,Basis!$A$2,'DT Data'!$D:$D,Basis!$J$3,'DT Data'!$A:$A,$B7,'DT Data'!$B:$B,Performance!A7)</f>
        <v>0</v>
      </c>
      <c r="AK7" s="95">
        <f>SUMIFS('DT Data'!$J:$J,'DT Data'!$B:$B,Basis!$A$2,'DT Data'!$D:$D,Basis!$J$2,'DT Data'!$A:$A,$B7,'DT Data'!$B:$B,Performance!A7)</f>
        <v>0</v>
      </c>
      <c r="AL7" s="216"/>
      <c r="AM7" s="216"/>
      <c r="AN7" s="216"/>
      <c r="AP7" s="93">
        <f>SUMIFS('Production data'!L:L,'Production data'!A:A,Performance!B7,'Production data'!C:C,Performance!C7,'Production data'!B:B,Performance!$C$1)</f>
        <v>0</v>
      </c>
      <c r="AQ7" s="93">
        <f t="shared" si="4"/>
        <v>0</v>
      </c>
      <c r="AR7" s="41">
        <f t="shared" si="5"/>
        <v>0</v>
      </c>
      <c r="AS7" s="222"/>
      <c r="AT7" s="222"/>
      <c r="AU7" s="222"/>
      <c r="AV7" s="225"/>
    </row>
    <row r="8" spans="1:48" ht="15.75" x14ac:dyDescent="0.25">
      <c r="A8" s="30" t="s">
        <v>133</v>
      </c>
      <c r="B8" s="40">
        <f t="shared" si="11"/>
        <v>44288</v>
      </c>
      <c r="C8" s="40" t="str">
        <f>'Idle time data'!B9</f>
        <v>C</v>
      </c>
      <c r="D8" s="85" t="str">
        <f>'Idle time data'!C9</f>
        <v>Ali Ahmed</v>
      </c>
      <c r="E8" s="87">
        <f>'Idle time data'!D9</f>
        <v>0</v>
      </c>
      <c r="F8" s="87">
        <f>'Idle time data'!E9</f>
        <v>0</v>
      </c>
      <c r="G8" s="87">
        <f>'Idle time data'!F9</f>
        <v>0</v>
      </c>
      <c r="H8" s="87">
        <f>'Idle time data'!G9</f>
        <v>0</v>
      </c>
      <c r="I8" s="87">
        <f>SUMIFS('Production data'!I:I,'Production data'!A:A,Performance!B8,'Production data'!C:C,Performance!C8,'Production data'!B:B,Performance!$C$1)</f>
        <v>0</v>
      </c>
      <c r="J8" s="87">
        <f>SUMIFS('Production data'!K:K,'Production data'!A:A,Performance!B8,'Production data'!C:C,Performance!C8,'Production data'!B:B,Performance!$C$1)</f>
        <v>0</v>
      </c>
      <c r="K8" s="87">
        <f>SUMIFS('Production data'!N:N,'Production data'!A:A,Performance!B8,'Production data'!C:C,Performance!C8,'Production data'!B:B,Performance!$C$1)</f>
        <v>0</v>
      </c>
      <c r="L8" s="87">
        <v>8</v>
      </c>
      <c r="M8" s="87">
        <f>(F8*Basis!$B$15+G8*Basis!$B$16+H8*Basis!$B$17)/60</f>
        <v>0</v>
      </c>
      <c r="N8" s="87">
        <f>SUMIFS('DT Data'!J:J,'DT Data'!A:A,Performance!B8,'DT Data'!C:C,Performance!C8,'DT Data'!B:B,Performance!$C$1,'DT Data'!D:D,Basis!$J$5)</f>
        <v>0</v>
      </c>
      <c r="O8" s="88">
        <f t="shared" si="0"/>
        <v>0</v>
      </c>
      <c r="P8" s="88">
        <f>SUMIFS('DT Data'!J:J,'DT Data'!A:A,Performance!B8,'DT Data'!C:C,Performance!C8,'DT Data'!B:B,Performance!$C$1)-N8</f>
        <v>0</v>
      </c>
      <c r="Q8" s="89">
        <f t="shared" si="7"/>
        <v>0</v>
      </c>
      <c r="R8" s="89">
        <f t="shared" si="8"/>
        <v>0</v>
      </c>
      <c r="S8" s="89">
        <f>IF(I8=0,0,R8*Basis!$B$2*60)</f>
        <v>0</v>
      </c>
      <c r="T8" s="90">
        <f t="shared" si="1"/>
        <v>0</v>
      </c>
      <c r="U8" s="90">
        <f t="shared" si="2"/>
        <v>0</v>
      </c>
      <c r="V8" s="90">
        <f t="shared" si="3"/>
        <v>0</v>
      </c>
      <c r="W8" s="90">
        <f t="shared" si="9"/>
        <v>0</v>
      </c>
      <c r="X8" s="228"/>
      <c r="Y8" s="216"/>
      <c r="Z8" s="216"/>
      <c r="AA8" s="216"/>
      <c r="AB8" s="230"/>
      <c r="AC8" s="230"/>
      <c r="AD8" s="220"/>
      <c r="AE8" s="220"/>
      <c r="AF8" s="220"/>
      <c r="AG8" s="220"/>
      <c r="AH8" s="94"/>
      <c r="AI8" s="95">
        <f>SUMIFS('DT Data'!$J:$J,'DT Data'!$B:$B,Basis!$A$2,'DT Data'!$D:$D,Basis!$J$4,'DT Data'!$A:$A,$B8,'DT Data'!$B:$B,Performance!A8)</f>
        <v>0</v>
      </c>
      <c r="AJ8" s="95">
        <f>SUMIFS('DT Data'!$J:$J,'DT Data'!$B:$B,Basis!$A$2,'DT Data'!$D:$D,Basis!$J$3,'DT Data'!$A:$A,$B8,'DT Data'!$B:$B,Performance!A8)</f>
        <v>0</v>
      </c>
      <c r="AK8" s="95">
        <f>SUMIFS('DT Data'!$J:$J,'DT Data'!$B:$B,Basis!$A$2,'DT Data'!$D:$D,Basis!$J$2,'DT Data'!$A:$A,$B8,'DT Data'!$B:$B,Performance!A8)</f>
        <v>0</v>
      </c>
      <c r="AL8" s="216"/>
      <c r="AM8" s="216"/>
      <c r="AN8" s="216"/>
      <c r="AP8" s="93">
        <f>SUMIFS('Production data'!L:L,'Production data'!A:A,Performance!B8,'Production data'!C:C,Performance!C8,'Production data'!B:B,Performance!$C$1)</f>
        <v>0</v>
      </c>
      <c r="AQ8" s="93">
        <f t="shared" si="4"/>
        <v>0</v>
      </c>
      <c r="AR8" s="41">
        <f t="shared" si="5"/>
        <v>0</v>
      </c>
      <c r="AS8" s="223"/>
      <c r="AT8" s="223"/>
      <c r="AU8" s="223"/>
      <c r="AV8" s="226"/>
    </row>
    <row r="9" spans="1:48" ht="15.75" x14ac:dyDescent="0.25">
      <c r="A9" s="30" t="s">
        <v>133</v>
      </c>
      <c r="B9" s="40">
        <f t="shared" si="11"/>
        <v>44289</v>
      </c>
      <c r="C9" s="40" t="str">
        <f>'Idle time data'!B10</f>
        <v>A</v>
      </c>
      <c r="D9" s="85">
        <f>'Idle time data'!C10</f>
        <v>0</v>
      </c>
      <c r="E9" s="87">
        <f>'Idle time data'!D10</f>
        <v>0</v>
      </c>
      <c r="F9" s="87">
        <f>'Idle time data'!E10</f>
        <v>0</v>
      </c>
      <c r="G9" s="87">
        <f>'Idle time data'!F10</f>
        <v>0</v>
      </c>
      <c r="H9" s="87">
        <f>'Idle time data'!G10</f>
        <v>0</v>
      </c>
      <c r="I9" s="87">
        <f>SUMIFS('Production data'!I:I,'Production data'!A:A,Performance!B9,'Production data'!C:C,Performance!C9,'Production data'!B:B,Performance!$C$1)</f>
        <v>0</v>
      </c>
      <c r="J9" s="87">
        <f>SUMIFS('Production data'!K:K,'Production data'!A:A,Performance!B9,'Production data'!C:C,Performance!C9,'Production data'!B:B,Performance!$C$1)</f>
        <v>0</v>
      </c>
      <c r="K9" s="87">
        <f>SUMIFS('Production data'!N:N,'Production data'!A:A,Performance!B9,'Production data'!C:C,Performance!C9,'Production data'!B:B,Performance!$C$1)</f>
        <v>0</v>
      </c>
      <c r="L9" s="87">
        <v>8</v>
      </c>
      <c r="M9" s="87">
        <f>(F9*Basis!$B$15+G9*Basis!$B$16+H9*Basis!$B$17)/60</f>
        <v>0</v>
      </c>
      <c r="N9" s="87">
        <f>SUMIFS('DT Data'!J:J,'DT Data'!A:A,Performance!B9,'DT Data'!C:C,Performance!C9,'DT Data'!B:B,Performance!$C$1,'DT Data'!D:D,Basis!$J$5)</f>
        <v>0</v>
      </c>
      <c r="O9" s="88">
        <f t="shared" si="0"/>
        <v>0</v>
      </c>
      <c r="P9" s="88">
        <f>SUMIFS('DT Data'!J:J,'DT Data'!A:A,Performance!B9,'DT Data'!C:C,Performance!C9,'DT Data'!B:B,Performance!$C$1)-N9</f>
        <v>0</v>
      </c>
      <c r="Q9" s="89">
        <f t="shared" si="7"/>
        <v>0</v>
      </c>
      <c r="R9" s="89">
        <f t="shared" si="8"/>
        <v>0</v>
      </c>
      <c r="S9" s="89">
        <f>IF(I9=0,0,R9*Basis!$B$2*60)</f>
        <v>0</v>
      </c>
      <c r="T9" s="90">
        <f t="shared" si="1"/>
        <v>0</v>
      </c>
      <c r="U9" s="90">
        <f t="shared" si="2"/>
        <v>0</v>
      </c>
      <c r="V9" s="90">
        <f t="shared" si="3"/>
        <v>0</v>
      </c>
      <c r="W9" s="90">
        <f t="shared" si="9"/>
        <v>0</v>
      </c>
      <c r="X9" s="227">
        <f>I9+I10+I11</f>
        <v>0</v>
      </c>
      <c r="Y9" s="215">
        <f>S9+S10+S11</f>
        <v>0</v>
      </c>
      <c r="Z9" s="215">
        <f>J9+J10+J11</f>
        <v>0</v>
      </c>
      <c r="AA9" s="215">
        <f>K9+K10+K11</f>
        <v>0</v>
      </c>
      <c r="AB9" s="229">
        <f>O9+O10+O11</f>
        <v>0</v>
      </c>
      <c r="AC9" s="229">
        <f>Q9+Q10+Q11</f>
        <v>0</v>
      </c>
      <c r="AD9" s="219">
        <f>IFERROR(X9/Y9,0)</f>
        <v>0</v>
      </c>
      <c r="AE9" s="219">
        <f>IFERROR(AC9/AB9,0)</f>
        <v>0</v>
      </c>
      <c r="AF9" s="219">
        <f>IFERROR((X9-AA9)/X9,0)</f>
        <v>0</v>
      </c>
      <c r="AG9" s="219">
        <f>AD9*AE9*AF9</f>
        <v>0</v>
      </c>
      <c r="AH9" s="91"/>
      <c r="AI9" s="92">
        <f>SUMIFS('DT Data'!$J:$J,'DT Data'!$B:$B,Basis!$A$2,'DT Data'!$D:$D,Basis!$J$4,'DT Data'!$A:$A,$B9,'DT Data'!$B:$B,Performance!A9)</f>
        <v>0</v>
      </c>
      <c r="AJ9" s="92">
        <f>SUMIFS('DT Data'!$J:$J,'DT Data'!$B:$B,Basis!$A$2,'DT Data'!$D:$D,Basis!$J$3,'DT Data'!$A:$A,$B9,'DT Data'!$B:$B,Performance!A9)</f>
        <v>0</v>
      </c>
      <c r="AK9" s="92">
        <f>SUMIFS('DT Data'!$J:$J,'DT Data'!$B:$B,Basis!$A$2,'DT Data'!$D:$D,Basis!$J$2,'DT Data'!$A:$A,$B9,'DT Data'!$B:$B,Performance!A9)</f>
        <v>0</v>
      </c>
      <c r="AL9" s="215">
        <f>AI9+AI10+AI11</f>
        <v>0</v>
      </c>
      <c r="AM9" s="215">
        <f>AJ9+AJ10+AJ11</f>
        <v>0</v>
      </c>
      <c r="AN9" s="215">
        <f>AK9+AK10+AK11</f>
        <v>0</v>
      </c>
      <c r="AP9" s="93">
        <f>SUMIFS('Production data'!L:L,'Production data'!A:A,Performance!B9,'Production data'!C:C,Performance!C9,'Production data'!B:B,Performance!$C$1)</f>
        <v>0</v>
      </c>
      <c r="AQ9" s="93">
        <f t="shared" si="4"/>
        <v>0</v>
      </c>
      <c r="AR9" s="41">
        <f t="shared" si="5"/>
        <v>0</v>
      </c>
      <c r="AS9" s="221">
        <f>J9+J10+J11</f>
        <v>0</v>
      </c>
      <c r="AT9" s="221">
        <f t="shared" si="10"/>
        <v>0</v>
      </c>
      <c r="AU9" s="221">
        <f>AQ9+AQ10+AQ11</f>
        <v>0</v>
      </c>
      <c r="AV9" s="224">
        <f>IFERROR(AU9/AS9,0)</f>
        <v>0</v>
      </c>
    </row>
    <row r="10" spans="1:48" ht="15.75" x14ac:dyDescent="0.25">
      <c r="A10" s="30" t="s">
        <v>133</v>
      </c>
      <c r="B10" s="40">
        <f t="shared" si="11"/>
        <v>44289</v>
      </c>
      <c r="C10" s="40" t="str">
        <f>'Idle time data'!B11</f>
        <v>B</v>
      </c>
      <c r="D10" s="85" t="str">
        <f>'Idle time data'!C11</f>
        <v>Umair Ali</v>
      </c>
      <c r="E10" s="87">
        <f>'Idle time data'!D11</f>
        <v>0</v>
      </c>
      <c r="F10" s="87">
        <f>'Idle time data'!E11</f>
        <v>0</v>
      </c>
      <c r="G10" s="87">
        <f>'Idle time data'!F11</f>
        <v>0</v>
      </c>
      <c r="H10" s="87">
        <f>'Idle time data'!G11</f>
        <v>0</v>
      </c>
      <c r="I10" s="87">
        <f>SUMIFS('Production data'!I:I,'Production data'!A:A,Performance!B10,'Production data'!C:C,Performance!C10,'Production data'!B:B,Performance!$C$1)</f>
        <v>0</v>
      </c>
      <c r="J10" s="87">
        <f>SUMIFS('Production data'!K:K,'Production data'!A:A,Performance!B10,'Production data'!C:C,Performance!C10,'Production data'!B:B,Performance!$C$1)</f>
        <v>0</v>
      </c>
      <c r="K10" s="87">
        <f>SUMIFS('Production data'!N:N,'Production data'!A:A,Performance!B10,'Production data'!C:C,Performance!C10,'Production data'!B:B,Performance!$C$1)</f>
        <v>0</v>
      </c>
      <c r="L10" s="87">
        <v>8</v>
      </c>
      <c r="M10" s="87">
        <f>(F10*Basis!$B$15+G10*Basis!$B$16+H10*Basis!$B$17)/60</f>
        <v>0</v>
      </c>
      <c r="N10" s="87">
        <f>SUMIFS('DT Data'!J:J,'DT Data'!A:A,Performance!B10,'DT Data'!C:C,Performance!C10,'DT Data'!B:B,Performance!$C$1,'DT Data'!D:D,Basis!$J$5)</f>
        <v>0</v>
      </c>
      <c r="O10" s="88">
        <f t="shared" si="0"/>
        <v>0</v>
      </c>
      <c r="P10" s="88">
        <f>SUMIFS('DT Data'!J:J,'DT Data'!A:A,Performance!B10,'DT Data'!C:C,Performance!C10,'DT Data'!B:B,Performance!$C$1)-N10</f>
        <v>0</v>
      </c>
      <c r="Q10" s="89">
        <f t="shared" si="7"/>
        <v>0</v>
      </c>
      <c r="R10" s="89">
        <f t="shared" si="8"/>
        <v>0</v>
      </c>
      <c r="S10" s="89">
        <f>IF(I10=0,0,R10*Basis!$B$2*60)</f>
        <v>0</v>
      </c>
      <c r="T10" s="90">
        <f t="shared" si="1"/>
        <v>0</v>
      </c>
      <c r="U10" s="90">
        <f t="shared" si="2"/>
        <v>0</v>
      </c>
      <c r="V10" s="90">
        <f t="shared" si="3"/>
        <v>0</v>
      </c>
      <c r="W10" s="90">
        <f t="shared" si="9"/>
        <v>0</v>
      </c>
      <c r="X10" s="228"/>
      <c r="Y10" s="216"/>
      <c r="Z10" s="216"/>
      <c r="AA10" s="216"/>
      <c r="AB10" s="230"/>
      <c r="AC10" s="230"/>
      <c r="AD10" s="220"/>
      <c r="AE10" s="220"/>
      <c r="AF10" s="220"/>
      <c r="AG10" s="220"/>
      <c r="AH10" s="94"/>
      <c r="AI10" s="95">
        <f>SUMIFS('DT Data'!$J:$J,'DT Data'!$B:$B,Basis!$A$2,'DT Data'!$D:$D,Basis!$J$4,'DT Data'!$A:$A,$B10,'DT Data'!$B:$B,Performance!A10)</f>
        <v>0</v>
      </c>
      <c r="AJ10" s="95">
        <f>SUMIFS('DT Data'!$J:$J,'DT Data'!$B:$B,Basis!$A$2,'DT Data'!$D:$D,Basis!$J$3,'DT Data'!$A:$A,$B10,'DT Data'!$B:$B,Performance!A10)</f>
        <v>0</v>
      </c>
      <c r="AK10" s="95">
        <f>SUMIFS('DT Data'!$J:$J,'DT Data'!$B:$B,Basis!$A$2,'DT Data'!$D:$D,Basis!$J$2,'DT Data'!$A:$A,$B10,'DT Data'!$B:$B,Performance!A10)</f>
        <v>0</v>
      </c>
      <c r="AL10" s="216"/>
      <c r="AM10" s="216"/>
      <c r="AN10" s="216"/>
      <c r="AP10" s="93">
        <f>SUMIFS('Production data'!L:L,'Production data'!A:A,Performance!B10,'Production data'!C:C,Performance!C10,'Production data'!B:B,Performance!$C$1)</f>
        <v>0</v>
      </c>
      <c r="AQ10" s="93">
        <f t="shared" si="4"/>
        <v>0</v>
      </c>
      <c r="AR10" s="41">
        <f t="shared" si="5"/>
        <v>0</v>
      </c>
      <c r="AS10" s="222"/>
      <c r="AT10" s="222"/>
      <c r="AU10" s="222"/>
      <c r="AV10" s="225"/>
    </row>
    <row r="11" spans="1:48" ht="15.75" x14ac:dyDescent="0.25">
      <c r="A11" s="30" t="s">
        <v>133</v>
      </c>
      <c r="B11" s="40">
        <f t="shared" si="11"/>
        <v>44289</v>
      </c>
      <c r="C11" s="40" t="str">
        <f>'Idle time data'!B12</f>
        <v>C</v>
      </c>
      <c r="D11" s="85" t="str">
        <f>'Idle time data'!C12</f>
        <v>Ahmed Ali</v>
      </c>
      <c r="E11" s="87">
        <f>'Idle time data'!D12</f>
        <v>0</v>
      </c>
      <c r="F11" s="87">
        <f>'Idle time data'!E12</f>
        <v>0</v>
      </c>
      <c r="G11" s="87">
        <f>'Idle time data'!F12</f>
        <v>0</v>
      </c>
      <c r="H11" s="87">
        <f>'Idle time data'!G12</f>
        <v>0</v>
      </c>
      <c r="I11" s="87">
        <f>SUMIFS('Production data'!I:I,'Production data'!A:A,Performance!B11,'Production data'!C:C,Performance!C11,'Production data'!B:B,Performance!$C$1)</f>
        <v>0</v>
      </c>
      <c r="J11" s="87">
        <f>SUMIFS('Production data'!K:K,'Production data'!A:A,Performance!B11,'Production data'!C:C,Performance!C11,'Production data'!B:B,Performance!$C$1)</f>
        <v>0</v>
      </c>
      <c r="K11" s="87">
        <f>SUMIFS('Production data'!N:N,'Production data'!A:A,Performance!B11,'Production data'!C:C,Performance!C11,'Production data'!B:B,Performance!$C$1)</f>
        <v>0</v>
      </c>
      <c r="L11" s="87">
        <v>8</v>
      </c>
      <c r="M11" s="87">
        <f>(F11*Basis!$B$15+G11*Basis!$B$16+H11*Basis!$B$17)/60</f>
        <v>0</v>
      </c>
      <c r="N11" s="87">
        <f>SUMIFS('DT Data'!J:J,'DT Data'!A:A,Performance!B11,'DT Data'!C:C,Performance!C11,'DT Data'!B:B,Performance!$C$1,'DT Data'!D:D,Basis!$J$5)</f>
        <v>0</v>
      </c>
      <c r="O11" s="88">
        <f t="shared" si="0"/>
        <v>0</v>
      </c>
      <c r="P11" s="88">
        <f>SUMIFS('DT Data'!J:J,'DT Data'!A:A,Performance!B11,'DT Data'!C:C,Performance!C11,'DT Data'!B:B,Performance!$C$1)-N11</f>
        <v>0</v>
      </c>
      <c r="Q11" s="89">
        <f t="shared" si="7"/>
        <v>0</v>
      </c>
      <c r="R11" s="89">
        <f t="shared" si="8"/>
        <v>0</v>
      </c>
      <c r="S11" s="89">
        <f>IF(I11=0,0,R11*Basis!$B$2*60)</f>
        <v>0</v>
      </c>
      <c r="T11" s="90">
        <f t="shared" si="1"/>
        <v>0</v>
      </c>
      <c r="U11" s="90">
        <f t="shared" si="2"/>
        <v>0</v>
      </c>
      <c r="V11" s="90">
        <f t="shared" si="3"/>
        <v>0</v>
      </c>
      <c r="W11" s="90">
        <f t="shared" si="9"/>
        <v>0</v>
      </c>
      <c r="X11" s="228"/>
      <c r="Y11" s="216"/>
      <c r="Z11" s="216"/>
      <c r="AA11" s="216"/>
      <c r="AB11" s="230"/>
      <c r="AC11" s="230"/>
      <c r="AD11" s="220"/>
      <c r="AE11" s="220"/>
      <c r="AF11" s="220"/>
      <c r="AG11" s="220"/>
      <c r="AH11" s="94"/>
      <c r="AI11" s="95">
        <f>SUMIFS('DT Data'!$J:$J,'DT Data'!$B:$B,Basis!$A$2,'DT Data'!$D:$D,Basis!$J$4,'DT Data'!$A:$A,$B11,'DT Data'!$B:$B,Performance!A11)</f>
        <v>0</v>
      </c>
      <c r="AJ11" s="95">
        <f>SUMIFS('DT Data'!$J:$J,'DT Data'!$B:$B,Basis!$A$2,'DT Data'!$D:$D,Basis!$J$3,'DT Data'!$A:$A,$B11,'DT Data'!$B:$B,Performance!A11)</f>
        <v>0</v>
      </c>
      <c r="AK11" s="95">
        <f>SUMIFS('DT Data'!$J:$J,'DT Data'!$B:$B,Basis!$A$2,'DT Data'!$D:$D,Basis!$J$2,'DT Data'!$A:$A,$B11,'DT Data'!$B:$B,Performance!A11)</f>
        <v>0</v>
      </c>
      <c r="AL11" s="216"/>
      <c r="AM11" s="216"/>
      <c r="AN11" s="216"/>
      <c r="AP11" s="93">
        <f>SUMIFS('Production data'!L:L,'Production data'!A:A,Performance!B11,'Production data'!C:C,Performance!C11,'Production data'!B:B,Performance!$C$1)</f>
        <v>0</v>
      </c>
      <c r="AQ11" s="93">
        <f t="shared" si="4"/>
        <v>0</v>
      </c>
      <c r="AR11" s="41">
        <f t="shared" si="5"/>
        <v>0</v>
      </c>
      <c r="AS11" s="223"/>
      <c r="AT11" s="223"/>
      <c r="AU11" s="223"/>
      <c r="AV11" s="226"/>
    </row>
    <row r="12" spans="1:48" ht="15.75" x14ac:dyDescent="0.25">
      <c r="A12" s="30" t="s">
        <v>133</v>
      </c>
      <c r="B12" s="40">
        <f t="shared" si="11"/>
        <v>44290</v>
      </c>
      <c r="C12" s="40" t="str">
        <f>'Idle time data'!B13</f>
        <v>A</v>
      </c>
      <c r="D12" s="85">
        <f>'Idle time data'!C13</f>
        <v>0</v>
      </c>
      <c r="E12" s="87">
        <f>'Idle time data'!D13</f>
        <v>0</v>
      </c>
      <c r="F12" s="87">
        <f>'Idle time data'!E13</f>
        <v>0</v>
      </c>
      <c r="G12" s="87">
        <f>'Idle time data'!F13</f>
        <v>0</v>
      </c>
      <c r="H12" s="87">
        <f>'Idle time data'!G13</f>
        <v>0</v>
      </c>
      <c r="I12" s="87">
        <f>SUMIFS('Production data'!I:I,'Production data'!A:A,Performance!B12,'Production data'!C:C,Performance!C12,'Production data'!B:B,Performance!$C$1)</f>
        <v>0</v>
      </c>
      <c r="J12" s="87">
        <f>SUMIFS('Production data'!K:K,'Production data'!A:A,Performance!B12,'Production data'!C:C,Performance!C12,'Production data'!B:B,Performance!$C$1)</f>
        <v>0</v>
      </c>
      <c r="K12" s="87">
        <f>SUMIFS('Production data'!N:N,'Production data'!A:A,Performance!B12,'Production data'!C:C,Performance!C12,'Production data'!B:B,Performance!$C$1)</f>
        <v>0</v>
      </c>
      <c r="L12" s="87">
        <v>8</v>
      </c>
      <c r="M12" s="87">
        <f>(F12*Basis!$B$15+G12*Basis!$B$16+H12*Basis!$B$17)/60</f>
        <v>0</v>
      </c>
      <c r="N12" s="87">
        <f>SUMIFS('DT Data'!J:J,'DT Data'!A:A,Performance!B12,'DT Data'!C:C,Performance!C12,'DT Data'!B:B,Performance!$C$1,'DT Data'!D:D,Basis!$J$5)</f>
        <v>0</v>
      </c>
      <c r="O12" s="88">
        <f t="shared" si="0"/>
        <v>0</v>
      </c>
      <c r="P12" s="88">
        <f>SUMIFS('DT Data'!J:J,'DT Data'!A:A,Performance!B12,'DT Data'!C:C,Performance!C12,'DT Data'!B:B,Performance!$C$1)-N12</f>
        <v>0</v>
      </c>
      <c r="Q12" s="89">
        <f t="shared" si="7"/>
        <v>0</v>
      </c>
      <c r="R12" s="89">
        <f t="shared" si="8"/>
        <v>0</v>
      </c>
      <c r="S12" s="89">
        <f>IF(I12=0,0,R12*Basis!$B$2*60)</f>
        <v>0</v>
      </c>
      <c r="T12" s="90">
        <f t="shared" si="1"/>
        <v>0</v>
      </c>
      <c r="U12" s="90">
        <f t="shared" si="2"/>
        <v>0</v>
      </c>
      <c r="V12" s="90">
        <f t="shared" si="3"/>
        <v>0</v>
      </c>
      <c r="W12" s="90">
        <f t="shared" si="9"/>
        <v>0</v>
      </c>
      <c r="X12" s="227">
        <f>I12+I13+I14</f>
        <v>0</v>
      </c>
      <c r="Y12" s="215">
        <f>S12+S13+S14</f>
        <v>0</v>
      </c>
      <c r="Z12" s="215">
        <f>J12+J13+J14</f>
        <v>0</v>
      </c>
      <c r="AA12" s="215">
        <f>K12+K13+K14</f>
        <v>0</v>
      </c>
      <c r="AB12" s="229">
        <f>O12+O13+O14</f>
        <v>0</v>
      </c>
      <c r="AC12" s="229">
        <f>Q12+Q13+Q14</f>
        <v>0</v>
      </c>
      <c r="AD12" s="219">
        <f>IFERROR(X12/Y12,0)</f>
        <v>0</v>
      </c>
      <c r="AE12" s="219">
        <f>IFERROR(AC12/AB12,0)</f>
        <v>0</v>
      </c>
      <c r="AF12" s="219">
        <f>IFERROR((X12-AA12)/X12,0)</f>
        <v>0</v>
      </c>
      <c r="AG12" s="219">
        <f>AD12*AE12*AF12</f>
        <v>0</v>
      </c>
      <c r="AH12" s="91"/>
      <c r="AI12" s="92">
        <f>SUMIFS('DT Data'!$J:$J,'DT Data'!$B:$B,Basis!$A$2,'DT Data'!$D:$D,Basis!$J$4,'DT Data'!$A:$A,$B12,'DT Data'!$B:$B,Performance!A12)</f>
        <v>0</v>
      </c>
      <c r="AJ12" s="92">
        <f>SUMIFS('DT Data'!$J:$J,'DT Data'!$B:$B,Basis!$A$2,'DT Data'!$D:$D,Basis!$J$3,'DT Data'!$A:$A,$B12,'DT Data'!$B:$B,Performance!A12)</f>
        <v>0</v>
      </c>
      <c r="AK12" s="92">
        <f>SUMIFS('DT Data'!$J:$J,'DT Data'!$B:$B,Basis!$A$2,'DT Data'!$D:$D,Basis!$J$2,'DT Data'!$A:$A,$B12,'DT Data'!$B:$B,Performance!A12)</f>
        <v>0</v>
      </c>
      <c r="AL12" s="215">
        <f>AI12+AI13+AI14</f>
        <v>0</v>
      </c>
      <c r="AM12" s="215">
        <f>AJ12+AJ13+AJ14</f>
        <v>0</v>
      </c>
      <c r="AN12" s="215">
        <f>AK12+AK13+AK14</f>
        <v>0</v>
      </c>
      <c r="AP12" s="93">
        <f>SUMIFS('Production data'!L:L,'Production data'!A:A,Performance!B12,'Production data'!C:C,Performance!C12,'Production data'!B:B,Performance!$C$1)</f>
        <v>0</v>
      </c>
      <c r="AQ12" s="93">
        <f t="shared" si="4"/>
        <v>0</v>
      </c>
      <c r="AR12" s="41">
        <f t="shared" si="5"/>
        <v>0</v>
      </c>
      <c r="AS12" s="221">
        <f>J12+J13+J14</f>
        <v>0</v>
      </c>
      <c r="AT12" s="221">
        <f t="shared" si="10"/>
        <v>0</v>
      </c>
      <c r="AU12" s="221">
        <f>AQ12+AQ13+AQ14</f>
        <v>0</v>
      </c>
      <c r="AV12" s="224">
        <f>IFERROR(AU12/AS12,0)</f>
        <v>0</v>
      </c>
    </row>
    <row r="13" spans="1:48" ht="15.75" x14ac:dyDescent="0.25">
      <c r="A13" s="30" t="s">
        <v>133</v>
      </c>
      <c r="B13" s="40">
        <f t="shared" si="11"/>
        <v>44290</v>
      </c>
      <c r="C13" s="40" t="str">
        <f>'Idle time data'!B14</f>
        <v>B</v>
      </c>
      <c r="D13" s="85" t="str">
        <f>'Idle time data'!C14</f>
        <v>Ali Ahmed</v>
      </c>
      <c r="E13" s="87">
        <f>'Idle time data'!D14</f>
        <v>0</v>
      </c>
      <c r="F13" s="87">
        <f>'Idle time data'!E14</f>
        <v>0</v>
      </c>
      <c r="G13" s="87">
        <f>'Idle time data'!F14</f>
        <v>0</v>
      </c>
      <c r="H13" s="87">
        <f>'Idle time data'!G14</f>
        <v>0</v>
      </c>
      <c r="I13" s="87">
        <f>SUMIFS('Production data'!I:I,'Production data'!A:A,Performance!B13,'Production data'!C:C,Performance!C13,'Production data'!B:B,Performance!$C$1)</f>
        <v>0</v>
      </c>
      <c r="J13" s="87">
        <f>SUMIFS('Production data'!K:K,'Production data'!A:A,Performance!B13,'Production data'!C:C,Performance!C13,'Production data'!B:B,Performance!$C$1)</f>
        <v>0</v>
      </c>
      <c r="K13" s="87">
        <f>SUMIFS('Production data'!N:N,'Production data'!A:A,Performance!B13,'Production data'!C:C,Performance!C13,'Production data'!B:B,Performance!$C$1)</f>
        <v>0</v>
      </c>
      <c r="L13" s="87">
        <v>8</v>
      </c>
      <c r="M13" s="87">
        <f>(F13*Basis!$B$15+G13*Basis!$B$16+H13*Basis!$B$17)/60</f>
        <v>0</v>
      </c>
      <c r="N13" s="87">
        <f>SUMIFS('DT Data'!J:J,'DT Data'!A:A,Performance!B13,'DT Data'!C:C,Performance!C13,'DT Data'!B:B,Performance!$C$1,'DT Data'!D:D,Basis!$J$5)</f>
        <v>0</v>
      </c>
      <c r="O13" s="88">
        <f t="shared" si="0"/>
        <v>0</v>
      </c>
      <c r="P13" s="88">
        <f>SUMIFS('DT Data'!J:J,'DT Data'!A:A,Performance!B13,'DT Data'!C:C,Performance!C13,'DT Data'!B:B,Performance!$C$1)-N13</f>
        <v>0</v>
      </c>
      <c r="Q13" s="89">
        <f t="shared" si="7"/>
        <v>0</v>
      </c>
      <c r="R13" s="89">
        <f t="shared" si="8"/>
        <v>0</v>
      </c>
      <c r="S13" s="89">
        <f>IF(I13=0,0,R13*Basis!$B$2*60)</f>
        <v>0</v>
      </c>
      <c r="T13" s="90">
        <f t="shared" si="1"/>
        <v>0</v>
      </c>
      <c r="U13" s="90">
        <f t="shared" si="2"/>
        <v>0</v>
      </c>
      <c r="V13" s="90">
        <f t="shared" si="3"/>
        <v>0</v>
      </c>
      <c r="W13" s="90">
        <f t="shared" si="9"/>
        <v>0</v>
      </c>
      <c r="X13" s="228"/>
      <c r="Y13" s="216"/>
      <c r="Z13" s="216"/>
      <c r="AA13" s="216"/>
      <c r="AB13" s="230"/>
      <c r="AC13" s="230"/>
      <c r="AD13" s="220"/>
      <c r="AE13" s="220"/>
      <c r="AF13" s="220"/>
      <c r="AG13" s="220"/>
      <c r="AH13" s="94"/>
      <c r="AI13" s="95">
        <f>SUMIFS('DT Data'!$J:$J,'DT Data'!$B:$B,Basis!$A$2,'DT Data'!$D:$D,Basis!$J$4,'DT Data'!$A:$A,$B13,'DT Data'!$B:$B,Performance!A13)</f>
        <v>0</v>
      </c>
      <c r="AJ13" s="95">
        <f>SUMIFS('DT Data'!$J:$J,'DT Data'!$B:$B,Basis!$A$2,'DT Data'!$D:$D,Basis!$J$3,'DT Data'!$A:$A,$B13,'DT Data'!$B:$B,Performance!A13)</f>
        <v>0</v>
      </c>
      <c r="AK13" s="95">
        <f>SUMIFS('DT Data'!$J:$J,'DT Data'!$B:$B,Basis!$A$2,'DT Data'!$D:$D,Basis!$J$2,'DT Data'!$A:$A,$B13,'DT Data'!$B:$B,Performance!A13)</f>
        <v>0</v>
      </c>
      <c r="AL13" s="216"/>
      <c r="AM13" s="216"/>
      <c r="AN13" s="216"/>
      <c r="AP13" s="93">
        <f>SUMIFS('Production data'!L:L,'Production data'!A:A,Performance!B13,'Production data'!C:C,Performance!C13,'Production data'!B:B,Performance!$C$1)</f>
        <v>0</v>
      </c>
      <c r="AQ13" s="93">
        <f t="shared" si="4"/>
        <v>0</v>
      </c>
      <c r="AR13" s="41">
        <f t="shared" si="5"/>
        <v>0</v>
      </c>
      <c r="AS13" s="222"/>
      <c r="AT13" s="222"/>
      <c r="AU13" s="222"/>
      <c r="AV13" s="225"/>
    </row>
    <row r="14" spans="1:48" ht="15.75" x14ac:dyDescent="0.25">
      <c r="A14" s="30" t="s">
        <v>133</v>
      </c>
      <c r="B14" s="40">
        <f t="shared" si="11"/>
        <v>44290</v>
      </c>
      <c r="C14" s="40" t="str">
        <f>'Idle time data'!B15</f>
        <v>C</v>
      </c>
      <c r="D14" s="85" t="str">
        <f>'Idle time data'!C15</f>
        <v>Ahmed Ali</v>
      </c>
      <c r="E14" s="87">
        <f>'Idle time data'!D15</f>
        <v>0</v>
      </c>
      <c r="F14" s="87">
        <f>'Idle time data'!E15</f>
        <v>0</v>
      </c>
      <c r="G14" s="87">
        <f>'Idle time data'!F15</f>
        <v>0</v>
      </c>
      <c r="H14" s="87">
        <f>'Idle time data'!G15</f>
        <v>0</v>
      </c>
      <c r="I14" s="87">
        <f>SUMIFS('Production data'!I:I,'Production data'!A:A,Performance!B14,'Production data'!C:C,Performance!C14,'Production data'!B:B,Performance!$C$1)</f>
        <v>0</v>
      </c>
      <c r="J14" s="87">
        <f>SUMIFS('Production data'!K:K,'Production data'!A:A,Performance!B14,'Production data'!C:C,Performance!C14,'Production data'!B:B,Performance!$C$1)</f>
        <v>0</v>
      </c>
      <c r="K14" s="87">
        <f>SUMIFS('Production data'!N:N,'Production data'!A:A,Performance!B14,'Production data'!C:C,Performance!C14,'Production data'!B:B,Performance!$C$1)</f>
        <v>0</v>
      </c>
      <c r="L14" s="87">
        <v>8</v>
      </c>
      <c r="M14" s="87">
        <f>(F14*Basis!$B$15+G14*Basis!$B$16+H14*Basis!$B$17)/60</f>
        <v>0</v>
      </c>
      <c r="N14" s="87">
        <f>SUMIFS('DT Data'!J:J,'DT Data'!A:A,Performance!B14,'DT Data'!C:C,Performance!C14,'DT Data'!B:B,Performance!$C$1,'DT Data'!D:D,Basis!$J$5)</f>
        <v>0</v>
      </c>
      <c r="O14" s="88">
        <f t="shared" si="0"/>
        <v>0</v>
      </c>
      <c r="P14" s="88">
        <f>SUMIFS('DT Data'!J:J,'DT Data'!A:A,Performance!B14,'DT Data'!C:C,Performance!C14,'DT Data'!B:B,Performance!$C$1)-N14</f>
        <v>0</v>
      </c>
      <c r="Q14" s="89">
        <f t="shared" si="7"/>
        <v>0</v>
      </c>
      <c r="R14" s="89">
        <f t="shared" si="8"/>
        <v>0</v>
      </c>
      <c r="S14" s="89">
        <f>IF(I14=0,0,R14*Basis!$B$2*60)</f>
        <v>0</v>
      </c>
      <c r="T14" s="90">
        <f t="shared" si="1"/>
        <v>0</v>
      </c>
      <c r="U14" s="90">
        <f t="shared" si="2"/>
        <v>0</v>
      </c>
      <c r="V14" s="90">
        <f t="shared" si="3"/>
        <v>0</v>
      </c>
      <c r="W14" s="90">
        <f t="shared" si="9"/>
        <v>0</v>
      </c>
      <c r="X14" s="228"/>
      <c r="Y14" s="216"/>
      <c r="Z14" s="216"/>
      <c r="AA14" s="216"/>
      <c r="AB14" s="230"/>
      <c r="AC14" s="230"/>
      <c r="AD14" s="220"/>
      <c r="AE14" s="220"/>
      <c r="AF14" s="220"/>
      <c r="AG14" s="220"/>
      <c r="AH14" s="94"/>
      <c r="AI14" s="95">
        <f>SUMIFS('DT Data'!$J:$J,'DT Data'!$B:$B,Basis!$A$2,'DT Data'!$D:$D,Basis!$J$4,'DT Data'!$A:$A,$B14,'DT Data'!$B:$B,Performance!A14)</f>
        <v>0</v>
      </c>
      <c r="AJ14" s="95">
        <f>SUMIFS('DT Data'!$J:$J,'DT Data'!$B:$B,Basis!$A$2,'DT Data'!$D:$D,Basis!$J$3,'DT Data'!$A:$A,$B14,'DT Data'!$B:$B,Performance!A14)</f>
        <v>0</v>
      </c>
      <c r="AK14" s="95">
        <f>SUMIFS('DT Data'!$J:$J,'DT Data'!$B:$B,Basis!$A$2,'DT Data'!$D:$D,Basis!$J$2,'DT Data'!$A:$A,$B14,'DT Data'!$B:$B,Performance!A14)</f>
        <v>0</v>
      </c>
      <c r="AL14" s="216"/>
      <c r="AM14" s="216"/>
      <c r="AN14" s="216"/>
      <c r="AP14" s="93">
        <f>SUMIFS('Production data'!L:L,'Production data'!A:A,Performance!B14,'Production data'!C:C,Performance!C14,'Production data'!B:B,Performance!$C$1)</f>
        <v>0</v>
      </c>
      <c r="AQ14" s="93">
        <f t="shared" si="4"/>
        <v>0</v>
      </c>
      <c r="AR14" s="41">
        <f t="shared" si="5"/>
        <v>0</v>
      </c>
      <c r="AS14" s="223"/>
      <c r="AT14" s="223"/>
      <c r="AU14" s="223"/>
      <c r="AV14" s="226"/>
    </row>
    <row r="15" spans="1:48" ht="15.75" x14ac:dyDescent="0.25">
      <c r="A15" s="30" t="s">
        <v>133</v>
      </c>
      <c r="B15" s="40">
        <f t="shared" si="11"/>
        <v>44291</v>
      </c>
      <c r="C15" s="40" t="str">
        <f>'Idle time data'!B16</f>
        <v>A</v>
      </c>
      <c r="D15" s="85" t="str">
        <f>'Idle time data'!C16</f>
        <v>Ali Ahmed</v>
      </c>
      <c r="E15" s="87">
        <f>'Idle time data'!D16</f>
        <v>0</v>
      </c>
      <c r="F15" s="87">
        <f>'Idle time data'!E16</f>
        <v>0</v>
      </c>
      <c r="G15" s="87">
        <f>'Idle time data'!F16</f>
        <v>0</v>
      </c>
      <c r="H15" s="87">
        <f>'Idle time data'!G16</f>
        <v>0</v>
      </c>
      <c r="I15" s="87">
        <f>SUMIFS('Production data'!I:I,'Production data'!A:A,Performance!B15,'Production data'!C:C,Performance!C15,'Production data'!B:B,Performance!$C$1)</f>
        <v>0</v>
      </c>
      <c r="J15" s="87">
        <f>SUMIFS('Production data'!K:K,'Production data'!A:A,Performance!B15,'Production data'!C:C,Performance!C15,'Production data'!B:B,Performance!$C$1)</f>
        <v>0</v>
      </c>
      <c r="K15" s="87">
        <f>SUMIFS('Production data'!N:N,'Production data'!A:A,Performance!B15,'Production data'!C:C,Performance!C15,'Production data'!B:B,Performance!$C$1)</f>
        <v>0</v>
      </c>
      <c r="L15" s="87">
        <v>8</v>
      </c>
      <c r="M15" s="87">
        <f>(F15*Basis!$B$15+G15*Basis!$B$16+H15*Basis!$B$17)/60</f>
        <v>0</v>
      </c>
      <c r="N15" s="87">
        <f>SUMIFS('DT Data'!J:J,'DT Data'!A:A,Performance!B15,'DT Data'!C:C,Performance!C15,'DT Data'!B:B,Performance!$C$1,'DT Data'!D:D,Basis!$J$5)</f>
        <v>0</v>
      </c>
      <c r="O15" s="88">
        <f t="shared" si="0"/>
        <v>0</v>
      </c>
      <c r="P15" s="88">
        <f>SUMIFS('DT Data'!J:J,'DT Data'!A:A,Performance!B15,'DT Data'!C:C,Performance!C15,'DT Data'!B:B,Performance!$C$1)-N15</f>
        <v>0</v>
      </c>
      <c r="Q15" s="89">
        <f t="shared" si="7"/>
        <v>0</v>
      </c>
      <c r="R15" s="89">
        <f t="shared" si="8"/>
        <v>0</v>
      </c>
      <c r="S15" s="89">
        <f>IF(I15=0,0,R15*Basis!$B$2*60)</f>
        <v>0</v>
      </c>
      <c r="T15" s="90">
        <f t="shared" si="1"/>
        <v>0</v>
      </c>
      <c r="U15" s="90">
        <f t="shared" si="2"/>
        <v>0</v>
      </c>
      <c r="V15" s="90">
        <f t="shared" si="3"/>
        <v>0</v>
      </c>
      <c r="W15" s="90">
        <f t="shared" si="9"/>
        <v>0</v>
      </c>
      <c r="X15" s="227">
        <f>I15+I16+I17</f>
        <v>0</v>
      </c>
      <c r="Y15" s="215">
        <f>S15+S16+S17</f>
        <v>0</v>
      </c>
      <c r="Z15" s="215">
        <f>J15+J16+J17</f>
        <v>0</v>
      </c>
      <c r="AA15" s="215">
        <f>K15+K16+K17</f>
        <v>0</v>
      </c>
      <c r="AB15" s="229">
        <f>O15+O16+O17</f>
        <v>0</v>
      </c>
      <c r="AC15" s="229">
        <f>Q15+Q16+Q17</f>
        <v>0</v>
      </c>
      <c r="AD15" s="219">
        <f>IFERROR(X15/Y15,0)</f>
        <v>0</v>
      </c>
      <c r="AE15" s="219">
        <f>IFERROR(AC15/AB15,0)</f>
        <v>0</v>
      </c>
      <c r="AF15" s="219">
        <f>IFERROR((X15-AA15)/X15,0)</f>
        <v>0</v>
      </c>
      <c r="AG15" s="219">
        <f>AD15*AE15*AF15</f>
        <v>0</v>
      </c>
      <c r="AH15" s="91"/>
      <c r="AI15" s="92">
        <f>SUMIFS('DT Data'!$J:$J,'DT Data'!$B:$B,Basis!$A$2,'DT Data'!$D:$D,Basis!$J$4,'DT Data'!$A:$A,$B15,'DT Data'!$B:$B,Performance!A15)</f>
        <v>0</v>
      </c>
      <c r="AJ15" s="92">
        <f>SUMIFS('DT Data'!$J:$J,'DT Data'!$B:$B,Basis!$A$2,'DT Data'!$D:$D,Basis!$J$3,'DT Data'!$A:$A,$B15,'DT Data'!$B:$B,Performance!A15)</f>
        <v>0</v>
      </c>
      <c r="AK15" s="92">
        <f>SUMIFS('DT Data'!$J:$J,'DT Data'!$B:$B,Basis!$A$2,'DT Data'!$D:$D,Basis!$J$2,'DT Data'!$A:$A,$B15,'DT Data'!$B:$B,Performance!A15)</f>
        <v>0</v>
      </c>
      <c r="AL15" s="215">
        <f>AI15+AI16+AI17</f>
        <v>0</v>
      </c>
      <c r="AM15" s="215">
        <f>AJ15+AJ16+AJ17</f>
        <v>0</v>
      </c>
      <c r="AN15" s="215">
        <f>AK15+AK16+AK17</f>
        <v>0</v>
      </c>
      <c r="AP15" s="93">
        <f>SUMIFS('Production data'!L:L,'Production data'!A:A,Performance!B15,'Production data'!C:C,Performance!C15,'Production data'!B:B,Performance!$C$1)</f>
        <v>0</v>
      </c>
      <c r="AQ15" s="93">
        <f t="shared" si="4"/>
        <v>0</v>
      </c>
      <c r="AR15" s="41">
        <f t="shared" si="5"/>
        <v>0</v>
      </c>
      <c r="AS15" s="221">
        <f>J15+J16+J17</f>
        <v>0</v>
      </c>
      <c r="AT15" s="221">
        <f t="shared" si="10"/>
        <v>0</v>
      </c>
      <c r="AU15" s="221">
        <f>AQ15+AQ16+AQ17</f>
        <v>0</v>
      </c>
      <c r="AV15" s="224">
        <f>IFERROR(AU15/AS15,0)</f>
        <v>0</v>
      </c>
    </row>
    <row r="16" spans="1:48" ht="15.75" x14ac:dyDescent="0.25">
      <c r="A16" s="30" t="s">
        <v>133</v>
      </c>
      <c r="B16" s="40">
        <f t="shared" si="11"/>
        <v>44291</v>
      </c>
      <c r="C16" s="40" t="str">
        <f>'Idle time data'!B17</f>
        <v>B</v>
      </c>
      <c r="D16" s="85" t="str">
        <f>'Idle time data'!C17</f>
        <v>Umair Ali</v>
      </c>
      <c r="E16" s="87">
        <f>'Idle time data'!D17</f>
        <v>0</v>
      </c>
      <c r="F16" s="87">
        <f>'Idle time data'!E17</f>
        <v>0</v>
      </c>
      <c r="G16" s="87">
        <f>'Idle time data'!F17</f>
        <v>0</v>
      </c>
      <c r="H16" s="87">
        <f>'Idle time data'!G17</f>
        <v>0</v>
      </c>
      <c r="I16" s="87">
        <f>SUMIFS('Production data'!I:I,'Production data'!A:A,Performance!B16,'Production data'!C:C,Performance!C16,'Production data'!B:B,Performance!$C$1)</f>
        <v>0</v>
      </c>
      <c r="J16" s="87">
        <f>SUMIFS('Production data'!K:K,'Production data'!A:A,Performance!B16,'Production data'!C:C,Performance!C16,'Production data'!B:B,Performance!$C$1)</f>
        <v>0</v>
      </c>
      <c r="K16" s="87">
        <f>SUMIFS('Production data'!N:N,'Production data'!A:A,Performance!B16,'Production data'!C:C,Performance!C16,'Production data'!B:B,Performance!$C$1)</f>
        <v>0</v>
      </c>
      <c r="L16" s="87">
        <v>8</v>
      </c>
      <c r="M16" s="87">
        <f>(F16*Basis!$B$15+G16*Basis!$B$16+H16*Basis!$B$17)/60</f>
        <v>0</v>
      </c>
      <c r="N16" s="87">
        <f>SUMIFS('DT Data'!J:J,'DT Data'!A:A,Performance!B16,'DT Data'!C:C,Performance!C16,'DT Data'!B:B,Performance!$C$1,'DT Data'!D:D,Basis!$J$5)</f>
        <v>0</v>
      </c>
      <c r="O16" s="88">
        <f t="shared" si="0"/>
        <v>0</v>
      </c>
      <c r="P16" s="88">
        <f>SUMIFS('DT Data'!J:J,'DT Data'!A:A,Performance!B16,'DT Data'!C:C,Performance!C16,'DT Data'!B:B,Performance!$C$1)-N16</f>
        <v>0</v>
      </c>
      <c r="Q16" s="89">
        <f t="shared" si="7"/>
        <v>0</v>
      </c>
      <c r="R16" s="89">
        <f t="shared" si="8"/>
        <v>0</v>
      </c>
      <c r="S16" s="89">
        <f>IF(I16=0,0,R16*Basis!$B$2*60)</f>
        <v>0</v>
      </c>
      <c r="T16" s="90">
        <f t="shared" si="1"/>
        <v>0</v>
      </c>
      <c r="U16" s="90">
        <f t="shared" si="2"/>
        <v>0</v>
      </c>
      <c r="V16" s="90">
        <f t="shared" si="3"/>
        <v>0</v>
      </c>
      <c r="W16" s="90">
        <f t="shared" si="9"/>
        <v>0</v>
      </c>
      <c r="X16" s="228"/>
      <c r="Y16" s="216"/>
      <c r="Z16" s="216"/>
      <c r="AA16" s="216"/>
      <c r="AB16" s="230"/>
      <c r="AC16" s="230"/>
      <c r="AD16" s="220"/>
      <c r="AE16" s="220"/>
      <c r="AF16" s="220"/>
      <c r="AG16" s="220"/>
      <c r="AH16" s="94"/>
      <c r="AI16" s="95">
        <f>SUMIFS('DT Data'!$J:$J,'DT Data'!$B:$B,Basis!$A$2,'DT Data'!$D:$D,Basis!$J$4,'DT Data'!$A:$A,$B16,'DT Data'!$B:$B,Performance!A16)</f>
        <v>0</v>
      </c>
      <c r="AJ16" s="95">
        <f>SUMIFS('DT Data'!$J:$J,'DT Data'!$B:$B,Basis!$A$2,'DT Data'!$D:$D,Basis!$J$3,'DT Data'!$A:$A,$B16,'DT Data'!$B:$B,Performance!A16)</f>
        <v>0</v>
      </c>
      <c r="AK16" s="95">
        <f>SUMIFS('DT Data'!$J:$J,'DT Data'!$B:$B,Basis!$A$2,'DT Data'!$D:$D,Basis!$J$2,'DT Data'!$A:$A,$B16,'DT Data'!$B:$B,Performance!A16)</f>
        <v>0</v>
      </c>
      <c r="AL16" s="216"/>
      <c r="AM16" s="216"/>
      <c r="AN16" s="216"/>
      <c r="AP16" s="93">
        <f>SUMIFS('Production data'!L:L,'Production data'!A:A,Performance!B16,'Production data'!C:C,Performance!C16,'Production data'!B:B,Performance!$C$1)</f>
        <v>0</v>
      </c>
      <c r="AQ16" s="93">
        <f t="shared" si="4"/>
        <v>0</v>
      </c>
      <c r="AR16" s="41">
        <f t="shared" si="5"/>
        <v>0</v>
      </c>
      <c r="AS16" s="222"/>
      <c r="AT16" s="222"/>
      <c r="AU16" s="222"/>
      <c r="AV16" s="225"/>
    </row>
    <row r="17" spans="1:48" ht="15.75" x14ac:dyDescent="0.25">
      <c r="A17" s="30" t="s">
        <v>133</v>
      </c>
      <c r="B17" s="40">
        <f t="shared" si="11"/>
        <v>44291</v>
      </c>
      <c r="C17" s="40" t="str">
        <f>'Idle time data'!B18</f>
        <v>C</v>
      </c>
      <c r="D17" s="85">
        <f>'Idle time data'!C18</f>
        <v>0</v>
      </c>
      <c r="E17" s="87">
        <f>'Idle time data'!D18</f>
        <v>0</v>
      </c>
      <c r="F17" s="87">
        <f>'Idle time data'!E18</f>
        <v>0</v>
      </c>
      <c r="G17" s="87">
        <f>'Idle time data'!F18</f>
        <v>0</v>
      </c>
      <c r="H17" s="87">
        <f>'Idle time data'!G18</f>
        <v>0</v>
      </c>
      <c r="I17" s="87">
        <f>SUMIFS('Production data'!I:I,'Production data'!A:A,Performance!B17,'Production data'!C:C,Performance!C17,'Production data'!B:B,Performance!$C$1)</f>
        <v>0</v>
      </c>
      <c r="J17" s="87">
        <f>SUMIFS('Production data'!K:K,'Production data'!A:A,Performance!B17,'Production data'!C:C,Performance!C17,'Production data'!B:B,Performance!$C$1)</f>
        <v>0</v>
      </c>
      <c r="K17" s="87">
        <f>SUMIFS('Production data'!N:N,'Production data'!A:A,Performance!B17,'Production data'!C:C,Performance!C17,'Production data'!B:B,Performance!$C$1)</f>
        <v>0</v>
      </c>
      <c r="L17" s="87">
        <v>8</v>
      </c>
      <c r="M17" s="87">
        <f>(F17*Basis!$B$15+G17*Basis!$B$16+H17*Basis!$B$17)/60</f>
        <v>0</v>
      </c>
      <c r="N17" s="87">
        <f>SUMIFS('DT Data'!J:J,'DT Data'!A:A,Performance!B17,'DT Data'!C:C,Performance!C17,'DT Data'!B:B,Performance!$C$1,'DT Data'!D:D,Basis!$J$5)</f>
        <v>0</v>
      </c>
      <c r="O17" s="88">
        <f t="shared" si="0"/>
        <v>0</v>
      </c>
      <c r="P17" s="88">
        <f>SUMIFS('DT Data'!J:J,'DT Data'!A:A,Performance!B17,'DT Data'!C:C,Performance!C17,'DT Data'!B:B,Performance!$C$1)-N17</f>
        <v>0</v>
      </c>
      <c r="Q17" s="89">
        <f t="shared" si="7"/>
        <v>0</v>
      </c>
      <c r="R17" s="89">
        <f t="shared" si="8"/>
        <v>0</v>
      </c>
      <c r="S17" s="89">
        <f>IF(I17=0,0,R17*Basis!$B$2*60)</f>
        <v>0</v>
      </c>
      <c r="T17" s="90">
        <f t="shared" si="1"/>
        <v>0</v>
      </c>
      <c r="U17" s="90">
        <f t="shared" si="2"/>
        <v>0</v>
      </c>
      <c r="V17" s="90">
        <f t="shared" si="3"/>
        <v>0</v>
      </c>
      <c r="W17" s="90">
        <f t="shared" si="9"/>
        <v>0</v>
      </c>
      <c r="X17" s="228"/>
      <c r="Y17" s="216"/>
      <c r="Z17" s="216"/>
      <c r="AA17" s="216"/>
      <c r="AB17" s="230"/>
      <c r="AC17" s="230"/>
      <c r="AD17" s="220"/>
      <c r="AE17" s="220"/>
      <c r="AF17" s="220"/>
      <c r="AG17" s="220"/>
      <c r="AH17" s="94"/>
      <c r="AI17" s="95">
        <f>SUMIFS('DT Data'!$J:$J,'DT Data'!$B:$B,Basis!$A$2,'DT Data'!$D:$D,Basis!$J$4,'DT Data'!$A:$A,$B17,'DT Data'!$B:$B,Performance!A17)</f>
        <v>0</v>
      </c>
      <c r="AJ17" s="95">
        <f>SUMIFS('DT Data'!$J:$J,'DT Data'!$B:$B,Basis!$A$2,'DT Data'!$D:$D,Basis!$J$3,'DT Data'!$A:$A,$B17,'DT Data'!$B:$B,Performance!A17)</f>
        <v>0</v>
      </c>
      <c r="AK17" s="95">
        <f>SUMIFS('DT Data'!$J:$J,'DT Data'!$B:$B,Basis!$A$2,'DT Data'!$D:$D,Basis!$J$2,'DT Data'!$A:$A,$B17,'DT Data'!$B:$B,Performance!A17)</f>
        <v>0</v>
      </c>
      <c r="AL17" s="216"/>
      <c r="AM17" s="216"/>
      <c r="AN17" s="216"/>
      <c r="AP17" s="93">
        <f>SUMIFS('Production data'!L:L,'Production data'!A:A,Performance!B17,'Production data'!C:C,Performance!C17,'Production data'!B:B,Performance!$C$1)</f>
        <v>0</v>
      </c>
      <c r="AQ17" s="93">
        <f t="shared" si="4"/>
        <v>0</v>
      </c>
      <c r="AR17" s="41">
        <f t="shared" si="5"/>
        <v>0</v>
      </c>
      <c r="AS17" s="223"/>
      <c r="AT17" s="223"/>
      <c r="AU17" s="223"/>
      <c r="AV17" s="226"/>
    </row>
    <row r="18" spans="1:48" ht="15.75" x14ac:dyDescent="0.25">
      <c r="A18" s="30" t="s">
        <v>133</v>
      </c>
      <c r="B18" s="40">
        <f t="shared" si="11"/>
        <v>44292</v>
      </c>
      <c r="C18" s="40" t="str">
        <f>'Idle time data'!B19</f>
        <v>A</v>
      </c>
      <c r="D18" s="85" t="str">
        <f>'Idle time data'!C19</f>
        <v>Umair Ali</v>
      </c>
      <c r="E18" s="87">
        <f>'Idle time data'!D19</f>
        <v>0</v>
      </c>
      <c r="F18" s="87">
        <f>'Idle time data'!E19</f>
        <v>0</v>
      </c>
      <c r="G18" s="87">
        <f>'Idle time data'!F19</f>
        <v>0</v>
      </c>
      <c r="H18" s="87">
        <f>'Idle time data'!G19</f>
        <v>0</v>
      </c>
      <c r="I18" s="87">
        <f>SUMIFS('Production data'!I:I,'Production data'!A:A,Performance!B18,'Production data'!C:C,Performance!C18,'Production data'!B:B,Performance!$C$1)</f>
        <v>0</v>
      </c>
      <c r="J18" s="87">
        <f>SUMIFS('Production data'!K:K,'Production data'!A:A,Performance!B18,'Production data'!C:C,Performance!C18,'Production data'!B:B,Performance!$C$1)</f>
        <v>0</v>
      </c>
      <c r="K18" s="87">
        <f>SUMIFS('Production data'!N:N,'Production data'!A:A,Performance!B18,'Production data'!C:C,Performance!C18,'Production data'!B:B,Performance!$C$1)</f>
        <v>0</v>
      </c>
      <c r="L18" s="87">
        <v>8</v>
      </c>
      <c r="M18" s="87">
        <f>(F18*Basis!$B$15+G18*Basis!$B$16+H18*Basis!$B$17)/60</f>
        <v>0</v>
      </c>
      <c r="N18" s="87">
        <f>SUMIFS('DT Data'!J:J,'DT Data'!A:A,Performance!B18,'DT Data'!C:C,Performance!C18,'DT Data'!B:B,Performance!$C$1,'DT Data'!D:D,Basis!$J$5)</f>
        <v>0</v>
      </c>
      <c r="O18" s="88">
        <f t="shared" si="0"/>
        <v>0</v>
      </c>
      <c r="P18" s="88">
        <f>SUMIFS('DT Data'!J:J,'DT Data'!A:A,Performance!B18,'DT Data'!C:C,Performance!C18,'DT Data'!B:B,Performance!$C$1)-N18</f>
        <v>0</v>
      </c>
      <c r="Q18" s="89">
        <f t="shared" si="7"/>
        <v>0</v>
      </c>
      <c r="R18" s="89">
        <f t="shared" si="8"/>
        <v>0</v>
      </c>
      <c r="S18" s="89">
        <f>IF(I18=0,0,R18*Basis!$B$2*60)</f>
        <v>0</v>
      </c>
      <c r="T18" s="90">
        <f t="shared" si="1"/>
        <v>0</v>
      </c>
      <c r="U18" s="90">
        <f t="shared" si="2"/>
        <v>0</v>
      </c>
      <c r="V18" s="90">
        <f t="shared" si="3"/>
        <v>0</v>
      </c>
      <c r="W18" s="90">
        <f t="shared" si="9"/>
        <v>0</v>
      </c>
      <c r="X18" s="227">
        <f>I18+I19+I20</f>
        <v>0</v>
      </c>
      <c r="Y18" s="215">
        <f>S18+S19+S20</f>
        <v>0</v>
      </c>
      <c r="Z18" s="215">
        <f>J18+J19+J20</f>
        <v>0</v>
      </c>
      <c r="AA18" s="215">
        <f>K18+K19+K20</f>
        <v>0</v>
      </c>
      <c r="AB18" s="229">
        <f>O18+O19+O20</f>
        <v>0</v>
      </c>
      <c r="AC18" s="229">
        <f>Q18+Q19+Q20</f>
        <v>0</v>
      </c>
      <c r="AD18" s="219">
        <f>IFERROR(X18/Y18,0)</f>
        <v>0</v>
      </c>
      <c r="AE18" s="219">
        <f>IFERROR(AC18/AB18,0)</f>
        <v>0</v>
      </c>
      <c r="AF18" s="219">
        <f>IFERROR((X18-AA18)/X18,0)</f>
        <v>0</v>
      </c>
      <c r="AG18" s="219">
        <f>AD18*AE18*AF18</f>
        <v>0</v>
      </c>
      <c r="AH18" s="91"/>
      <c r="AI18" s="92">
        <f>SUMIFS('DT Data'!$J:$J,'DT Data'!$B:$B,Basis!$A$2,'DT Data'!$D:$D,Basis!$J$4,'DT Data'!$A:$A,$B18,'DT Data'!$B:$B,Performance!A18)</f>
        <v>0</v>
      </c>
      <c r="AJ18" s="92">
        <f>SUMIFS('DT Data'!$J:$J,'DT Data'!$B:$B,Basis!$A$2,'DT Data'!$D:$D,Basis!$J$3,'DT Data'!$A:$A,$B18,'DT Data'!$B:$B,Performance!A18)</f>
        <v>0</v>
      </c>
      <c r="AK18" s="92">
        <f>SUMIFS('DT Data'!$J:$J,'DT Data'!$B:$B,Basis!$A$2,'DT Data'!$D:$D,Basis!$J$2,'DT Data'!$A:$A,$B18,'DT Data'!$B:$B,Performance!A18)</f>
        <v>0</v>
      </c>
      <c r="AL18" s="215">
        <f>AI18+AI19+AI20</f>
        <v>0</v>
      </c>
      <c r="AM18" s="215">
        <f>AJ18+AJ19+AJ20</f>
        <v>0</v>
      </c>
      <c r="AN18" s="215">
        <f>AK18+AK19+AK20</f>
        <v>0</v>
      </c>
      <c r="AP18" s="93">
        <f>SUMIFS('Production data'!L:L,'Production data'!A:A,Performance!B18,'Production data'!C:C,Performance!C18,'Production data'!B:B,Performance!$C$1)</f>
        <v>0</v>
      </c>
      <c r="AQ18" s="93">
        <f t="shared" si="4"/>
        <v>0</v>
      </c>
      <c r="AR18" s="41">
        <f t="shared" si="5"/>
        <v>0</v>
      </c>
      <c r="AS18" s="221">
        <f>J18+J19+J20</f>
        <v>0</v>
      </c>
      <c r="AT18" s="221">
        <f t="shared" si="10"/>
        <v>0</v>
      </c>
      <c r="AU18" s="221">
        <f>AQ18+AQ19+AQ20</f>
        <v>0</v>
      </c>
      <c r="AV18" s="224">
        <f>IFERROR(AU18/AS18,0)</f>
        <v>0</v>
      </c>
    </row>
    <row r="19" spans="1:48" ht="15.75" x14ac:dyDescent="0.25">
      <c r="A19" s="30" t="s">
        <v>133</v>
      </c>
      <c r="B19" s="40">
        <f t="shared" si="11"/>
        <v>44292</v>
      </c>
      <c r="C19" s="40" t="str">
        <f>'Idle time data'!B20</f>
        <v>B</v>
      </c>
      <c r="D19" s="85">
        <f>'Idle time data'!C20</f>
        <v>0</v>
      </c>
      <c r="E19" s="87">
        <f>'Idle time data'!D20</f>
        <v>0</v>
      </c>
      <c r="F19" s="87">
        <f>'Idle time data'!E20</f>
        <v>0</v>
      </c>
      <c r="G19" s="87">
        <f>'Idle time data'!F20</f>
        <v>0</v>
      </c>
      <c r="H19" s="87">
        <f>'Idle time data'!G20</f>
        <v>0</v>
      </c>
      <c r="I19" s="87">
        <f>SUMIFS('Production data'!I:I,'Production data'!A:A,Performance!B19,'Production data'!C:C,Performance!C19,'Production data'!B:B,Performance!$C$1)</f>
        <v>0</v>
      </c>
      <c r="J19" s="87">
        <f>SUMIFS('Production data'!K:K,'Production data'!A:A,Performance!B19,'Production data'!C:C,Performance!C19,'Production data'!B:B,Performance!$C$1)</f>
        <v>0</v>
      </c>
      <c r="K19" s="87">
        <f>SUMIFS('Production data'!N:N,'Production data'!A:A,Performance!B19,'Production data'!C:C,Performance!C19,'Production data'!B:B,Performance!$C$1)</f>
        <v>0</v>
      </c>
      <c r="L19" s="87">
        <v>8</v>
      </c>
      <c r="M19" s="87">
        <f>(F19*Basis!$B$15+G19*Basis!$B$16+H19*Basis!$B$17)/60</f>
        <v>0</v>
      </c>
      <c r="N19" s="87">
        <f>SUMIFS('DT Data'!J:J,'DT Data'!A:A,Performance!B19,'DT Data'!C:C,Performance!C19,'DT Data'!B:B,Performance!$C$1,'DT Data'!D:D,Basis!$J$5)</f>
        <v>0</v>
      </c>
      <c r="O19" s="88">
        <f t="shared" si="0"/>
        <v>0</v>
      </c>
      <c r="P19" s="88">
        <f>SUMIFS('DT Data'!J:J,'DT Data'!A:A,Performance!B19,'DT Data'!C:C,Performance!C19,'DT Data'!B:B,Performance!$C$1)-N19</f>
        <v>0</v>
      </c>
      <c r="Q19" s="89">
        <f t="shared" si="7"/>
        <v>0</v>
      </c>
      <c r="R19" s="89">
        <f t="shared" si="8"/>
        <v>0</v>
      </c>
      <c r="S19" s="89">
        <f>IF(I19=0,0,R19*Basis!$B$2*60)</f>
        <v>0</v>
      </c>
      <c r="T19" s="90">
        <f t="shared" si="1"/>
        <v>0</v>
      </c>
      <c r="U19" s="90">
        <f t="shared" si="2"/>
        <v>0</v>
      </c>
      <c r="V19" s="90">
        <f t="shared" si="3"/>
        <v>0</v>
      </c>
      <c r="W19" s="90">
        <f t="shared" si="9"/>
        <v>0</v>
      </c>
      <c r="X19" s="228"/>
      <c r="Y19" s="216"/>
      <c r="Z19" s="216"/>
      <c r="AA19" s="216"/>
      <c r="AB19" s="230"/>
      <c r="AC19" s="230"/>
      <c r="AD19" s="220"/>
      <c r="AE19" s="220"/>
      <c r="AF19" s="220"/>
      <c r="AG19" s="220"/>
      <c r="AH19" s="94"/>
      <c r="AI19" s="95">
        <f>SUMIFS('DT Data'!$J:$J,'DT Data'!$B:$B,Basis!$A$2,'DT Data'!$D:$D,Basis!$J$4,'DT Data'!$A:$A,$B19,'DT Data'!$B:$B,Performance!A19)</f>
        <v>0</v>
      </c>
      <c r="AJ19" s="95">
        <f>SUMIFS('DT Data'!$J:$J,'DT Data'!$B:$B,Basis!$A$2,'DT Data'!$D:$D,Basis!$J$3,'DT Data'!$A:$A,$B19,'DT Data'!$B:$B,Performance!A19)</f>
        <v>0</v>
      </c>
      <c r="AK19" s="95">
        <f>SUMIFS('DT Data'!$J:$J,'DT Data'!$B:$B,Basis!$A$2,'DT Data'!$D:$D,Basis!$J$2,'DT Data'!$A:$A,$B19,'DT Data'!$B:$B,Performance!A19)</f>
        <v>0</v>
      </c>
      <c r="AL19" s="216"/>
      <c r="AM19" s="216"/>
      <c r="AN19" s="216"/>
      <c r="AP19" s="93">
        <f>SUMIFS('Production data'!L:L,'Production data'!A:A,Performance!B19,'Production data'!C:C,Performance!C19,'Production data'!B:B,Performance!$C$1)</f>
        <v>0</v>
      </c>
      <c r="AQ19" s="93">
        <f t="shared" si="4"/>
        <v>0</v>
      </c>
      <c r="AR19" s="41">
        <f t="shared" si="5"/>
        <v>0</v>
      </c>
      <c r="AS19" s="222"/>
      <c r="AT19" s="222"/>
      <c r="AU19" s="222"/>
      <c r="AV19" s="225"/>
    </row>
    <row r="20" spans="1:48" ht="15.75" x14ac:dyDescent="0.25">
      <c r="A20" s="30" t="s">
        <v>133</v>
      </c>
      <c r="B20" s="40">
        <f t="shared" si="11"/>
        <v>44292</v>
      </c>
      <c r="C20" s="40" t="str">
        <f>'Idle time data'!B21</f>
        <v>C</v>
      </c>
      <c r="D20" s="85">
        <f>'Idle time data'!C21</f>
        <v>0</v>
      </c>
      <c r="E20" s="87">
        <f>'Idle time data'!D21</f>
        <v>0</v>
      </c>
      <c r="F20" s="87">
        <f>'Idle time data'!E21</f>
        <v>0</v>
      </c>
      <c r="G20" s="87">
        <f>'Idle time data'!F21</f>
        <v>0</v>
      </c>
      <c r="H20" s="87">
        <f>'Idle time data'!G21</f>
        <v>0</v>
      </c>
      <c r="I20" s="87">
        <f>SUMIFS('Production data'!I:I,'Production data'!A:A,Performance!B20,'Production data'!C:C,Performance!C20,'Production data'!B:B,Performance!$C$1)</f>
        <v>0</v>
      </c>
      <c r="J20" s="87">
        <f>SUMIFS('Production data'!K:K,'Production data'!A:A,Performance!B20,'Production data'!C:C,Performance!C20,'Production data'!B:B,Performance!$C$1)</f>
        <v>0</v>
      </c>
      <c r="K20" s="87">
        <f>SUMIFS('Production data'!N:N,'Production data'!A:A,Performance!B20,'Production data'!C:C,Performance!C20,'Production data'!B:B,Performance!$C$1)</f>
        <v>0</v>
      </c>
      <c r="L20" s="87">
        <v>8</v>
      </c>
      <c r="M20" s="87">
        <f>(F20*Basis!$B$15+G20*Basis!$B$16+H20*Basis!$B$17)/60</f>
        <v>0</v>
      </c>
      <c r="N20" s="87">
        <f>SUMIFS('DT Data'!J:J,'DT Data'!A:A,Performance!B20,'DT Data'!C:C,Performance!C20,'DT Data'!B:B,Performance!$C$1,'DT Data'!D:D,Basis!$J$5)</f>
        <v>0</v>
      </c>
      <c r="O20" s="88">
        <f t="shared" si="0"/>
        <v>0</v>
      </c>
      <c r="P20" s="88">
        <f>SUMIFS('DT Data'!J:J,'DT Data'!A:A,Performance!B20,'DT Data'!C:C,Performance!C20,'DT Data'!B:B,Performance!$C$1)-N20</f>
        <v>0</v>
      </c>
      <c r="Q20" s="89">
        <f t="shared" si="7"/>
        <v>0</v>
      </c>
      <c r="R20" s="89">
        <f t="shared" si="8"/>
        <v>0</v>
      </c>
      <c r="S20" s="89">
        <f>IF(I20=0,0,R20*Basis!$B$2*60)</f>
        <v>0</v>
      </c>
      <c r="T20" s="90">
        <f t="shared" si="1"/>
        <v>0</v>
      </c>
      <c r="U20" s="90">
        <f t="shared" si="2"/>
        <v>0</v>
      </c>
      <c r="V20" s="90">
        <f t="shared" si="3"/>
        <v>0</v>
      </c>
      <c r="W20" s="90">
        <f t="shared" si="9"/>
        <v>0</v>
      </c>
      <c r="X20" s="228"/>
      <c r="Y20" s="216"/>
      <c r="Z20" s="216"/>
      <c r="AA20" s="216"/>
      <c r="AB20" s="230"/>
      <c r="AC20" s="230"/>
      <c r="AD20" s="220"/>
      <c r="AE20" s="220"/>
      <c r="AF20" s="220"/>
      <c r="AG20" s="220"/>
      <c r="AH20" s="94"/>
      <c r="AI20" s="95">
        <f>SUMIFS('DT Data'!$J:$J,'DT Data'!$B:$B,Basis!$A$2,'DT Data'!$D:$D,Basis!$J$4,'DT Data'!$A:$A,$B20,'DT Data'!$B:$B,Performance!A20)</f>
        <v>0</v>
      </c>
      <c r="AJ20" s="95">
        <f>SUMIFS('DT Data'!$J:$J,'DT Data'!$B:$B,Basis!$A$2,'DT Data'!$D:$D,Basis!$J$3,'DT Data'!$A:$A,$B20,'DT Data'!$B:$B,Performance!A20)</f>
        <v>0</v>
      </c>
      <c r="AK20" s="95">
        <f>SUMIFS('DT Data'!$J:$J,'DT Data'!$B:$B,Basis!$A$2,'DT Data'!$D:$D,Basis!$J$2,'DT Data'!$A:$A,$B20,'DT Data'!$B:$B,Performance!A20)</f>
        <v>0</v>
      </c>
      <c r="AL20" s="216"/>
      <c r="AM20" s="216"/>
      <c r="AN20" s="216"/>
      <c r="AP20" s="93">
        <f>SUMIFS('Production data'!L:L,'Production data'!A:A,Performance!B20,'Production data'!C:C,Performance!C20,'Production data'!B:B,Performance!$C$1)</f>
        <v>0</v>
      </c>
      <c r="AQ20" s="93">
        <f t="shared" si="4"/>
        <v>0</v>
      </c>
      <c r="AR20" s="41">
        <f t="shared" si="5"/>
        <v>0</v>
      </c>
      <c r="AS20" s="223"/>
      <c r="AT20" s="223"/>
      <c r="AU20" s="223"/>
      <c r="AV20" s="226"/>
    </row>
    <row r="21" spans="1:48" ht="15.75" x14ac:dyDescent="0.25">
      <c r="A21" s="30" t="s">
        <v>133</v>
      </c>
      <c r="B21" s="40">
        <f t="shared" si="11"/>
        <v>44293</v>
      </c>
      <c r="C21" s="40" t="str">
        <f>'Idle time data'!B22</f>
        <v>A</v>
      </c>
      <c r="D21" s="85" t="str">
        <f>'Idle time data'!C22</f>
        <v>Umair Ali</v>
      </c>
      <c r="E21" s="87">
        <f>'Idle time data'!D22</f>
        <v>0</v>
      </c>
      <c r="F21" s="87">
        <f>'Idle time data'!E22</f>
        <v>0</v>
      </c>
      <c r="G21" s="87">
        <f>'Idle time data'!F22</f>
        <v>0</v>
      </c>
      <c r="H21" s="87">
        <f>'Idle time data'!G22</f>
        <v>0</v>
      </c>
      <c r="I21" s="87">
        <f>SUMIFS('Production data'!I:I,'Production data'!A:A,Performance!B21,'Production data'!C:C,Performance!C21,'Production data'!B:B,Performance!$C$1)</f>
        <v>0</v>
      </c>
      <c r="J21" s="87">
        <f>SUMIFS('Production data'!K:K,'Production data'!A:A,Performance!B21,'Production data'!C:C,Performance!C21,'Production data'!B:B,Performance!$C$1)</f>
        <v>0</v>
      </c>
      <c r="K21" s="87">
        <f>SUMIFS('Production data'!N:N,'Production data'!A:A,Performance!B21,'Production data'!C:C,Performance!C21,'Production data'!B:B,Performance!$C$1)</f>
        <v>0</v>
      </c>
      <c r="L21" s="87">
        <v>8</v>
      </c>
      <c r="M21" s="87">
        <f>(F21*Basis!$B$15+G21*Basis!$B$16+H21*Basis!$B$17)/60</f>
        <v>0</v>
      </c>
      <c r="N21" s="87">
        <f>SUMIFS('DT Data'!J:J,'DT Data'!A:A,Performance!B21,'DT Data'!C:C,Performance!C21,'DT Data'!B:B,Performance!$C$1,'DT Data'!D:D,Basis!$J$5)</f>
        <v>0</v>
      </c>
      <c r="O21" s="88">
        <f t="shared" si="0"/>
        <v>0</v>
      </c>
      <c r="P21" s="88">
        <f>SUMIFS('DT Data'!J:J,'DT Data'!A:A,Performance!B21,'DT Data'!C:C,Performance!C21,'DT Data'!B:B,Performance!$C$1)-N21</f>
        <v>0</v>
      </c>
      <c r="Q21" s="89">
        <f t="shared" si="7"/>
        <v>0</v>
      </c>
      <c r="R21" s="89">
        <f t="shared" si="8"/>
        <v>0</v>
      </c>
      <c r="S21" s="89">
        <f>IF(I21=0,0,R21*Basis!$B$2*60)</f>
        <v>0</v>
      </c>
      <c r="T21" s="90">
        <f t="shared" si="1"/>
        <v>0</v>
      </c>
      <c r="U21" s="90">
        <f t="shared" si="2"/>
        <v>0</v>
      </c>
      <c r="V21" s="90">
        <f t="shared" si="3"/>
        <v>0</v>
      </c>
      <c r="W21" s="90">
        <f t="shared" si="9"/>
        <v>0</v>
      </c>
      <c r="X21" s="227">
        <f>I21+I22+I23</f>
        <v>0</v>
      </c>
      <c r="Y21" s="215">
        <f>S21+S22+S23</f>
        <v>0</v>
      </c>
      <c r="Z21" s="215">
        <f>J21+J22+J23</f>
        <v>0</v>
      </c>
      <c r="AA21" s="215">
        <f>K21+K22+K23</f>
        <v>0</v>
      </c>
      <c r="AB21" s="229">
        <f>O21+O22+O23</f>
        <v>0</v>
      </c>
      <c r="AC21" s="229">
        <f>Q21+Q22+Q23</f>
        <v>0</v>
      </c>
      <c r="AD21" s="219">
        <f>IFERROR(X21/Y21,0)</f>
        <v>0</v>
      </c>
      <c r="AE21" s="219">
        <f>IFERROR(AC21/AB21,0)</f>
        <v>0</v>
      </c>
      <c r="AF21" s="219">
        <f>IFERROR((X21-AA21)/X21,0)</f>
        <v>0</v>
      </c>
      <c r="AG21" s="219">
        <f>AD21*AE21*AF21</f>
        <v>0</v>
      </c>
      <c r="AH21" s="91"/>
      <c r="AI21" s="92">
        <f>SUMIFS('DT Data'!$J:$J,'DT Data'!$B:$B,Basis!$A$2,'DT Data'!$D:$D,Basis!$J$4,'DT Data'!$A:$A,$B21,'DT Data'!$B:$B,Performance!A21)</f>
        <v>0</v>
      </c>
      <c r="AJ21" s="92">
        <f>SUMIFS('DT Data'!$J:$J,'DT Data'!$B:$B,Basis!$A$2,'DT Data'!$D:$D,Basis!$J$3,'DT Data'!$A:$A,$B21,'DT Data'!$B:$B,Performance!A21)</f>
        <v>0</v>
      </c>
      <c r="AK21" s="92">
        <f>SUMIFS('DT Data'!$J:$J,'DT Data'!$B:$B,Basis!$A$2,'DT Data'!$D:$D,Basis!$J$2,'DT Data'!$A:$A,$B21,'DT Data'!$B:$B,Performance!A21)</f>
        <v>0</v>
      </c>
      <c r="AL21" s="215">
        <f>AI21+AI22+AI23</f>
        <v>0</v>
      </c>
      <c r="AM21" s="215">
        <f>AJ21+AJ22+AJ23</f>
        <v>0</v>
      </c>
      <c r="AN21" s="215">
        <f>AK21+AK22+AK23</f>
        <v>0</v>
      </c>
      <c r="AP21" s="93">
        <f>SUMIFS('Production data'!L:L,'Production data'!A:A,Performance!B21,'Production data'!C:C,Performance!C21,'Production data'!B:B,Performance!$C$1)</f>
        <v>0</v>
      </c>
      <c r="AQ21" s="93">
        <f t="shared" si="4"/>
        <v>0</v>
      </c>
      <c r="AR21" s="41">
        <f t="shared" si="5"/>
        <v>0</v>
      </c>
      <c r="AS21" s="221">
        <f>J21+J22+J23</f>
        <v>0</v>
      </c>
      <c r="AT21" s="221">
        <f t="shared" si="10"/>
        <v>0</v>
      </c>
      <c r="AU21" s="221">
        <f>AQ21+AQ22+AQ23</f>
        <v>0</v>
      </c>
      <c r="AV21" s="224">
        <f>IFERROR(AU21/AS21,0)</f>
        <v>0</v>
      </c>
    </row>
    <row r="22" spans="1:48" ht="15.75" x14ac:dyDescent="0.25">
      <c r="A22" s="30" t="s">
        <v>133</v>
      </c>
      <c r="B22" s="40">
        <f t="shared" si="11"/>
        <v>44293</v>
      </c>
      <c r="C22" s="40" t="str">
        <f>'Idle time data'!B23</f>
        <v>B</v>
      </c>
      <c r="D22" s="85" t="str">
        <f>'Idle time data'!C23</f>
        <v>Ali Ahmed</v>
      </c>
      <c r="E22" s="87">
        <f>'Idle time data'!D23</f>
        <v>0</v>
      </c>
      <c r="F22" s="87">
        <f>'Idle time data'!E23</f>
        <v>0</v>
      </c>
      <c r="G22" s="87">
        <f>'Idle time data'!F23</f>
        <v>0</v>
      </c>
      <c r="H22" s="87">
        <f>'Idle time data'!G23</f>
        <v>0</v>
      </c>
      <c r="I22" s="87">
        <f>SUMIFS('Production data'!I:I,'Production data'!A:A,Performance!B22,'Production data'!C:C,Performance!C22,'Production data'!B:B,Performance!$C$1)</f>
        <v>0</v>
      </c>
      <c r="J22" s="87">
        <f>SUMIFS('Production data'!K:K,'Production data'!A:A,Performance!B22,'Production data'!C:C,Performance!C22,'Production data'!B:B,Performance!$C$1)</f>
        <v>0</v>
      </c>
      <c r="K22" s="87">
        <f>SUMIFS('Production data'!N:N,'Production data'!A:A,Performance!B22,'Production data'!C:C,Performance!C22,'Production data'!B:B,Performance!$C$1)</f>
        <v>0</v>
      </c>
      <c r="L22" s="87">
        <v>8</v>
      </c>
      <c r="M22" s="87">
        <f>(F22*Basis!$B$15+G22*Basis!$B$16+H22*Basis!$B$17)/60</f>
        <v>0</v>
      </c>
      <c r="N22" s="87">
        <f>SUMIFS('DT Data'!J:J,'DT Data'!A:A,Performance!B22,'DT Data'!C:C,Performance!C22,'DT Data'!B:B,Performance!$C$1,'DT Data'!D:D,Basis!$J$5)</f>
        <v>0</v>
      </c>
      <c r="O22" s="88">
        <f t="shared" si="0"/>
        <v>0</v>
      </c>
      <c r="P22" s="88">
        <f>SUMIFS('DT Data'!J:J,'DT Data'!A:A,Performance!B22,'DT Data'!C:C,Performance!C22,'DT Data'!B:B,Performance!$C$1)-N22</f>
        <v>0</v>
      </c>
      <c r="Q22" s="89">
        <f t="shared" si="7"/>
        <v>0</v>
      </c>
      <c r="R22" s="89">
        <f t="shared" si="8"/>
        <v>0</v>
      </c>
      <c r="S22" s="89">
        <f>IF(I22=0,0,R22*Basis!$B$2*60)</f>
        <v>0</v>
      </c>
      <c r="T22" s="90">
        <f t="shared" si="1"/>
        <v>0</v>
      </c>
      <c r="U22" s="90">
        <f t="shared" si="2"/>
        <v>0</v>
      </c>
      <c r="V22" s="90">
        <f t="shared" si="3"/>
        <v>0</v>
      </c>
      <c r="W22" s="90">
        <f t="shared" si="9"/>
        <v>0</v>
      </c>
      <c r="X22" s="228"/>
      <c r="Y22" s="216"/>
      <c r="Z22" s="216"/>
      <c r="AA22" s="216"/>
      <c r="AB22" s="230"/>
      <c r="AC22" s="230"/>
      <c r="AD22" s="220"/>
      <c r="AE22" s="220"/>
      <c r="AF22" s="220"/>
      <c r="AG22" s="220"/>
      <c r="AH22" s="94"/>
      <c r="AI22" s="95">
        <f>SUMIFS('DT Data'!$J:$J,'DT Data'!$B:$B,Basis!$A$2,'DT Data'!$D:$D,Basis!$J$4,'DT Data'!$A:$A,$B22,'DT Data'!$B:$B,Performance!A22)</f>
        <v>0</v>
      </c>
      <c r="AJ22" s="95">
        <f>SUMIFS('DT Data'!$J:$J,'DT Data'!$B:$B,Basis!$A$2,'DT Data'!$D:$D,Basis!$J$3,'DT Data'!$A:$A,$B22,'DT Data'!$B:$B,Performance!A22)</f>
        <v>0</v>
      </c>
      <c r="AK22" s="95">
        <f>SUMIFS('DT Data'!$J:$J,'DT Data'!$B:$B,Basis!$A$2,'DT Data'!$D:$D,Basis!$J$2,'DT Data'!$A:$A,$B22,'DT Data'!$B:$B,Performance!A22)</f>
        <v>0</v>
      </c>
      <c r="AL22" s="216"/>
      <c r="AM22" s="216"/>
      <c r="AN22" s="216"/>
      <c r="AP22" s="93">
        <f>SUMIFS('Production data'!L:L,'Production data'!A:A,Performance!B22,'Production data'!C:C,Performance!C22,'Production data'!B:B,Performance!$C$1)</f>
        <v>0</v>
      </c>
      <c r="AQ22" s="93">
        <f t="shared" si="4"/>
        <v>0</v>
      </c>
      <c r="AR22" s="41">
        <f t="shared" si="5"/>
        <v>0</v>
      </c>
      <c r="AS22" s="222"/>
      <c r="AT22" s="222"/>
      <c r="AU22" s="222"/>
      <c r="AV22" s="225"/>
    </row>
    <row r="23" spans="1:48" ht="15.75" x14ac:dyDescent="0.25">
      <c r="A23" s="30" t="s">
        <v>133</v>
      </c>
      <c r="B23" s="40">
        <f t="shared" si="11"/>
        <v>44293</v>
      </c>
      <c r="C23" s="40" t="str">
        <f>'Idle time data'!B24</f>
        <v>C</v>
      </c>
      <c r="D23" s="85" t="str">
        <f>'Idle time data'!C24</f>
        <v>Ahmed Ali</v>
      </c>
      <c r="E23" s="87">
        <f>'Idle time data'!D24</f>
        <v>0</v>
      </c>
      <c r="F23" s="87">
        <f>'Idle time data'!E24</f>
        <v>0</v>
      </c>
      <c r="G23" s="87">
        <f>'Idle time data'!F24</f>
        <v>0</v>
      </c>
      <c r="H23" s="87">
        <f>'Idle time data'!G24</f>
        <v>0</v>
      </c>
      <c r="I23" s="87">
        <f>SUMIFS('Production data'!I:I,'Production data'!A:A,Performance!B23,'Production data'!C:C,Performance!C23,'Production data'!B:B,Performance!$C$1)</f>
        <v>0</v>
      </c>
      <c r="J23" s="87">
        <f>SUMIFS('Production data'!K:K,'Production data'!A:A,Performance!B23,'Production data'!C:C,Performance!C23,'Production data'!B:B,Performance!$C$1)</f>
        <v>0</v>
      </c>
      <c r="K23" s="87">
        <f>SUMIFS('Production data'!N:N,'Production data'!A:A,Performance!B23,'Production data'!C:C,Performance!C23,'Production data'!B:B,Performance!$C$1)</f>
        <v>0</v>
      </c>
      <c r="L23" s="87">
        <v>8</v>
      </c>
      <c r="M23" s="87">
        <f>(F23*Basis!$B$15+G23*Basis!$B$16+H23*Basis!$B$17)/60</f>
        <v>0</v>
      </c>
      <c r="N23" s="87">
        <f>SUMIFS('DT Data'!J:J,'DT Data'!A:A,Performance!B23,'DT Data'!C:C,Performance!C23,'DT Data'!B:B,Performance!$C$1,'DT Data'!D:D,Basis!$J$5)</f>
        <v>0</v>
      </c>
      <c r="O23" s="88">
        <f t="shared" si="0"/>
        <v>0</v>
      </c>
      <c r="P23" s="88">
        <f>SUMIFS('DT Data'!J:J,'DT Data'!A:A,Performance!B23,'DT Data'!C:C,Performance!C23,'DT Data'!B:B,Performance!$C$1)-N23</f>
        <v>0</v>
      </c>
      <c r="Q23" s="89">
        <f t="shared" si="7"/>
        <v>0</v>
      </c>
      <c r="R23" s="89">
        <f t="shared" si="8"/>
        <v>0</v>
      </c>
      <c r="S23" s="89">
        <f>IF(I23=0,0,R23*Basis!$B$2*60)</f>
        <v>0</v>
      </c>
      <c r="T23" s="90">
        <f t="shared" si="1"/>
        <v>0</v>
      </c>
      <c r="U23" s="90">
        <f t="shared" si="2"/>
        <v>0</v>
      </c>
      <c r="V23" s="90">
        <f t="shared" si="3"/>
        <v>0</v>
      </c>
      <c r="W23" s="90">
        <f t="shared" si="9"/>
        <v>0</v>
      </c>
      <c r="X23" s="228"/>
      <c r="Y23" s="216"/>
      <c r="Z23" s="216"/>
      <c r="AA23" s="216"/>
      <c r="AB23" s="230"/>
      <c r="AC23" s="230"/>
      <c r="AD23" s="220"/>
      <c r="AE23" s="220"/>
      <c r="AF23" s="220"/>
      <c r="AG23" s="220"/>
      <c r="AH23" s="94"/>
      <c r="AI23" s="95">
        <f>SUMIFS('DT Data'!$J:$J,'DT Data'!$B:$B,Basis!$A$2,'DT Data'!$D:$D,Basis!$J$4,'DT Data'!$A:$A,$B23,'DT Data'!$B:$B,Performance!A23)</f>
        <v>0</v>
      </c>
      <c r="AJ23" s="95">
        <f>SUMIFS('DT Data'!$J:$J,'DT Data'!$B:$B,Basis!$A$2,'DT Data'!$D:$D,Basis!$J$3,'DT Data'!$A:$A,$B23,'DT Data'!$B:$B,Performance!A23)</f>
        <v>0</v>
      </c>
      <c r="AK23" s="95">
        <f>SUMIFS('DT Data'!$J:$J,'DT Data'!$B:$B,Basis!$A$2,'DT Data'!$D:$D,Basis!$J$2,'DT Data'!$A:$A,$B23,'DT Data'!$B:$B,Performance!A23)</f>
        <v>0</v>
      </c>
      <c r="AL23" s="216"/>
      <c r="AM23" s="216"/>
      <c r="AN23" s="216"/>
      <c r="AP23" s="93">
        <f>SUMIFS('Production data'!L:L,'Production data'!A:A,Performance!B23,'Production data'!C:C,Performance!C23,'Production data'!B:B,Performance!$C$1)</f>
        <v>0</v>
      </c>
      <c r="AQ23" s="93">
        <f t="shared" si="4"/>
        <v>0</v>
      </c>
      <c r="AR23" s="41">
        <f t="shared" si="5"/>
        <v>0</v>
      </c>
      <c r="AS23" s="223"/>
      <c r="AT23" s="223"/>
      <c r="AU23" s="223"/>
      <c r="AV23" s="226"/>
    </row>
    <row r="24" spans="1:48" ht="15.75" x14ac:dyDescent="0.25">
      <c r="A24" s="30" t="s">
        <v>133</v>
      </c>
      <c r="B24" s="40">
        <f t="shared" si="11"/>
        <v>44294</v>
      </c>
      <c r="C24" s="40" t="str">
        <f>'Idle time data'!B25</f>
        <v>A</v>
      </c>
      <c r="D24" s="85" t="str">
        <f>'Idle time data'!C25</f>
        <v>Umair Ali</v>
      </c>
      <c r="E24" s="87">
        <f>'Idle time data'!D25</f>
        <v>0</v>
      </c>
      <c r="F24" s="87">
        <f>'Idle time data'!E25</f>
        <v>0</v>
      </c>
      <c r="G24" s="87">
        <f>'Idle time data'!F25</f>
        <v>0</v>
      </c>
      <c r="H24" s="87">
        <f>'Idle time data'!G25</f>
        <v>0</v>
      </c>
      <c r="I24" s="87">
        <f>SUMIFS('Production data'!I:I,'Production data'!A:A,Performance!B24,'Production data'!C:C,Performance!C24,'Production data'!B:B,Performance!$C$1)</f>
        <v>0</v>
      </c>
      <c r="J24" s="87">
        <f>SUMIFS('Production data'!K:K,'Production data'!A:A,Performance!B24,'Production data'!C:C,Performance!C24,'Production data'!B:B,Performance!$C$1)</f>
        <v>0</v>
      </c>
      <c r="K24" s="87">
        <f>SUMIFS('Production data'!N:N,'Production data'!A:A,Performance!B24,'Production data'!C:C,Performance!C24,'Production data'!B:B,Performance!$C$1)</f>
        <v>0</v>
      </c>
      <c r="L24" s="87">
        <v>8</v>
      </c>
      <c r="M24" s="87">
        <f>(F24*Basis!$B$15+G24*Basis!$B$16+H24*Basis!$B$17)/60</f>
        <v>0</v>
      </c>
      <c r="N24" s="87">
        <f>SUMIFS('DT Data'!J:J,'DT Data'!A:A,Performance!B24,'DT Data'!C:C,Performance!C24,'DT Data'!B:B,Performance!$C$1,'DT Data'!D:D,Basis!$J$5)</f>
        <v>0</v>
      </c>
      <c r="O24" s="88">
        <f t="shared" si="0"/>
        <v>0</v>
      </c>
      <c r="P24" s="88">
        <f>SUMIFS('DT Data'!J:J,'DT Data'!A:A,Performance!B24,'DT Data'!C:C,Performance!C24,'DT Data'!B:B,Performance!$C$1)-N24</f>
        <v>0</v>
      </c>
      <c r="Q24" s="89">
        <f t="shared" si="7"/>
        <v>0</v>
      </c>
      <c r="R24" s="89">
        <f t="shared" si="8"/>
        <v>0</v>
      </c>
      <c r="S24" s="89">
        <f>IF(I24=0,0,R24*Basis!$B$2*60)</f>
        <v>0</v>
      </c>
      <c r="T24" s="90">
        <f t="shared" si="1"/>
        <v>0</v>
      </c>
      <c r="U24" s="90">
        <f t="shared" si="2"/>
        <v>0</v>
      </c>
      <c r="V24" s="90">
        <f t="shared" si="3"/>
        <v>0</v>
      </c>
      <c r="W24" s="90">
        <f t="shared" si="9"/>
        <v>0</v>
      </c>
      <c r="X24" s="227">
        <f>I24+I25+I26</f>
        <v>0</v>
      </c>
      <c r="Y24" s="215">
        <f>S24+S25+S26</f>
        <v>0</v>
      </c>
      <c r="Z24" s="215">
        <f>J24+J25+J26</f>
        <v>0</v>
      </c>
      <c r="AA24" s="215">
        <f>K24+K25+K26</f>
        <v>0</v>
      </c>
      <c r="AB24" s="229">
        <f>O24+O25+O26</f>
        <v>0</v>
      </c>
      <c r="AC24" s="229">
        <f>Q24+Q25+Q26</f>
        <v>0</v>
      </c>
      <c r="AD24" s="219">
        <f>IFERROR(X24/Y24,0)</f>
        <v>0</v>
      </c>
      <c r="AE24" s="219">
        <f>IFERROR(AC24/AB24,0)</f>
        <v>0</v>
      </c>
      <c r="AF24" s="219">
        <f>IFERROR((X24-AA24)/X24,0)</f>
        <v>0</v>
      </c>
      <c r="AG24" s="219">
        <f>AD24*AE24*AF24</f>
        <v>0</v>
      </c>
      <c r="AH24" s="91"/>
      <c r="AI24" s="92">
        <f>SUMIFS('DT Data'!$J:$J,'DT Data'!$B:$B,Basis!$A$2,'DT Data'!$D:$D,Basis!$J$4,'DT Data'!$A:$A,$B24,'DT Data'!$B:$B,Performance!A24)</f>
        <v>0</v>
      </c>
      <c r="AJ24" s="92">
        <f>SUMIFS('DT Data'!$J:$J,'DT Data'!$B:$B,Basis!$A$2,'DT Data'!$D:$D,Basis!$J$3,'DT Data'!$A:$A,$B24,'DT Data'!$B:$B,Performance!A24)</f>
        <v>0</v>
      </c>
      <c r="AK24" s="92">
        <f>SUMIFS('DT Data'!$J:$J,'DT Data'!$B:$B,Basis!$A$2,'DT Data'!$D:$D,Basis!$J$2,'DT Data'!$A:$A,$B24,'DT Data'!$B:$B,Performance!A24)</f>
        <v>0</v>
      </c>
      <c r="AL24" s="215">
        <f>AI24+AI25+AI26</f>
        <v>0</v>
      </c>
      <c r="AM24" s="215">
        <f>AJ24+AJ25+AJ26</f>
        <v>0</v>
      </c>
      <c r="AN24" s="215">
        <f>AK24+AK25+AK26</f>
        <v>0</v>
      </c>
      <c r="AP24" s="93">
        <f>SUMIFS('Production data'!L:L,'Production data'!A:A,Performance!B24,'Production data'!C:C,Performance!C24,'Production data'!B:B,Performance!$C$1)</f>
        <v>0</v>
      </c>
      <c r="AQ24" s="93">
        <f t="shared" si="4"/>
        <v>0</v>
      </c>
      <c r="AR24" s="41">
        <f t="shared" si="5"/>
        <v>0</v>
      </c>
      <c r="AS24" s="221">
        <f>J24+J25+J26</f>
        <v>0</v>
      </c>
      <c r="AT24" s="221">
        <f t="shared" si="10"/>
        <v>0</v>
      </c>
      <c r="AU24" s="221">
        <f>AQ24+AQ25+AQ26</f>
        <v>0</v>
      </c>
      <c r="AV24" s="224">
        <f>IFERROR(AU24/AS24,0)</f>
        <v>0</v>
      </c>
    </row>
    <row r="25" spans="1:48" ht="15.75" x14ac:dyDescent="0.25">
      <c r="A25" s="30" t="s">
        <v>133</v>
      </c>
      <c r="B25" s="40">
        <f t="shared" si="11"/>
        <v>44294</v>
      </c>
      <c r="C25" s="40" t="str">
        <f>'Idle time data'!B26</f>
        <v>B</v>
      </c>
      <c r="D25" s="85" t="str">
        <f>'Idle time data'!C26</f>
        <v>Ali Ahmed</v>
      </c>
      <c r="E25" s="87">
        <f>'Idle time data'!D26</f>
        <v>0</v>
      </c>
      <c r="F25" s="87">
        <f>'Idle time data'!E26</f>
        <v>0</v>
      </c>
      <c r="G25" s="87">
        <f>'Idle time data'!F26</f>
        <v>0</v>
      </c>
      <c r="H25" s="87">
        <f>'Idle time data'!G26</f>
        <v>0</v>
      </c>
      <c r="I25" s="87">
        <f>SUMIFS('Production data'!I:I,'Production data'!A:A,Performance!B25,'Production data'!C:C,Performance!C25,'Production data'!B:B,Performance!$C$1)</f>
        <v>0</v>
      </c>
      <c r="J25" s="87">
        <f>SUMIFS('Production data'!K:K,'Production data'!A:A,Performance!B25,'Production data'!C:C,Performance!C25,'Production data'!B:B,Performance!$C$1)</f>
        <v>0</v>
      </c>
      <c r="K25" s="87">
        <f>SUMIFS('Production data'!N:N,'Production data'!A:A,Performance!B25,'Production data'!C:C,Performance!C25,'Production data'!B:B,Performance!$C$1)</f>
        <v>0</v>
      </c>
      <c r="L25" s="87">
        <v>8</v>
      </c>
      <c r="M25" s="87">
        <f>(F25*Basis!$B$15+G25*Basis!$B$16+H25*Basis!$B$17)/60</f>
        <v>0</v>
      </c>
      <c r="N25" s="87">
        <f>SUMIFS('DT Data'!J:J,'DT Data'!A:A,Performance!B25,'DT Data'!C:C,Performance!C25,'DT Data'!B:B,Performance!$C$1,'DT Data'!D:D,Basis!$J$5)</f>
        <v>0</v>
      </c>
      <c r="O25" s="88">
        <f t="shared" si="0"/>
        <v>0</v>
      </c>
      <c r="P25" s="88">
        <f>SUMIFS('DT Data'!J:J,'DT Data'!A:A,Performance!B25,'DT Data'!C:C,Performance!C25,'DT Data'!B:B,Performance!$C$1)-N25</f>
        <v>0</v>
      </c>
      <c r="Q25" s="89">
        <f t="shared" si="7"/>
        <v>0</v>
      </c>
      <c r="R25" s="89">
        <f t="shared" si="8"/>
        <v>0</v>
      </c>
      <c r="S25" s="89">
        <f>IF(I25=0,0,R25*Basis!$B$2*60)</f>
        <v>0</v>
      </c>
      <c r="T25" s="90">
        <f t="shared" si="1"/>
        <v>0</v>
      </c>
      <c r="U25" s="90">
        <f t="shared" si="2"/>
        <v>0</v>
      </c>
      <c r="V25" s="90">
        <f t="shared" si="3"/>
        <v>0</v>
      </c>
      <c r="W25" s="90">
        <f t="shared" si="9"/>
        <v>0</v>
      </c>
      <c r="X25" s="228"/>
      <c r="Y25" s="216"/>
      <c r="Z25" s="216"/>
      <c r="AA25" s="216"/>
      <c r="AB25" s="230"/>
      <c r="AC25" s="230"/>
      <c r="AD25" s="220"/>
      <c r="AE25" s="220"/>
      <c r="AF25" s="220"/>
      <c r="AG25" s="220"/>
      <c r="AH25" s="94"/>
      <c r="AI25" s="95">
        <f>SUMIFS('DT Data'!$J:$J,'DT Data'!$B:$B,Basis!$A$2,'DT Data'!$D:$D,Basis!$J$4,'DT Data'!$A:$A,$B25,'DT Data'!$B:$B,Performance!A25)</f>
        <v>0</v>
      </c>
      <c r="AJ25" s="95">
        <f>SUMIFS('DT Data'!$J:$J,'DT Data'!$B:$B,Basis!$A$2,'DT Data'!$D:$D,Basis!$J$3,'DT Data'!$A:$A,$B25,'DT Data'!$B:$B,Performance!A25)</f>
        <v>0</v>
      </c>
      <c r="AK25" s="95">
        <f>SUMIFS('DT Data'!$J:$J,'DT Data'!$B:$B,Basis!$A$2,'DT Data'!$D:$D,Basis!$J$2,'DT Data'!$A:$A,$B25,'DT Data'!$B:$B,Performance!A25)</f>
        <v>0</v>
      </c>
      <c r="AL25" s="216"/>
      <c r="AM25" s="216"/>
      <c r="AN25" s="216"/>
      <c r="AP25" s="93">
        <f>SUMIFS('Production data'!L:L,'Production data'!A:A,Performance!B25,'Production data'!C:C,Performance!C25,'Production data'!B:B,Performance!$C$1)</f>
        <v>0</v>
      </c>
      <c r="AQ25" s="93">
        <f t="shared" si="4"/>
        <v>0</v>
      </c>
      <c r="AR25" s="41">
        <f t="shared" si="5"/>
        <v>0</v>
      </c>
      <c r="AS25" s="222"/>
      <c r="AT25" s="222"/>
      <c r="AU25" s="222"/>
      <c r="AV25" s="225"/>
    </row>
    <row r="26" spans="1:48" ht="15.75" x14ac:dyDescent="0.25">
      <c r="A26" s="30" t="s">
        <v>133</v>
      </c>
      <c r="B26" s="40">
        <f t="shared" si="11"/>
        <v>44294</v>
      </c>
      <c r="C26" s="40" t="str">
        <f>'Idle time data'!B27</f>
        <v>C</v>
      </c>
      <c r="D26" s="85" t="str">
        <f>'Idle time data'!C27</f>
        <v>Ahmed Ali</v>
      </c>
      <c r="E26" s="87">
        <f>'Idle time data'!D27</f>
        <v>0</v>
      </c>
      <c r="F26" s="87">
        <f>'Idle time data'!E27</f>
        <v>0</v>
      </c>
      <c r="G26" s="87">
        <f>'Idle time data'!F27</f>
        <v>0</v>
      </c>
      <c r="H26" s="87">
        <f>'Idle time data'!G27</f>
        <v>0</v>
      </c>
      <c r="I26" s="87">
        <f>SUMIFS('Production data'!I:I,'Production data'!A:A,Performance!B26,'Production data'!C:C,Performance!C26,'Production data'!B:B,Performance!$C$1)</f>
        <v>0</v>
      </c>
      <c r="J26" s="87">
        <f>SUMIFS('Production data'!K:K,'Production data'!A:A,Performance!B26,'Production data'!C:C,Performance!C26,'Production data'!B:B,Performance!$C$1)</f>
        <v>0</v>
      </c>
      <c r="K26" s="87">
        <f>SUMIFS('Production data'!N:N,'Production data'!A:A,Performance!B26,'Production data'!C:C,Performance!C26,'Production data'!B:B,Performance!$C$1)</f>
        <v>0</v>
      </c>
      <c r="L26" s="87">
        <v>8</v>
      </c>
      <c r="M26" s="87">
        <f>(F26*Basis!$B$15+G26*Basis!$B$16+H26*Basis!$B$17)/60</f>
        <v>0</v>
      </c>
      <c r="N26" s="87">
        <f>SUMIFS('DT Data'!J:J,'DT Data'!A:A,Performance!B26,'DT Data'!C:C,Performance!C26,'DT Data'!B:B,Performance!$C$1,'DT Data'!D:D,Basis!$J$5)</f>
        <v>0</v>
      </c>
      <c r="O26" s="88">
        <f t="shared" si="0"/>
        <v>0</v>
      </c>
      <c r="P26" s="88">
        <f>SUMIFS('DT Data'!J:J,'DT Data'!A:A,Performance!B26,'DT Data'!C:C,Performance!C26,'DT Data'!B:B,Performance!$C$1)-N26</f>
        <v>0</v>
      </c>
      <c r="Q26" s="89">
        <f t="shared" si="7"/>
        <v>0</v>
      </c>
      <c r="R26" s="89">
        <f t="shared" si="8"/>
        <v>0</v>
      </c>
      <c r="S26" s="89">
        <f>IF(I26=0,0,R26*Basis!$B$2*60)</f>
        <v>0</v>
      </c>
      <c r="T26" s="90">
        <f t="shared" si="1"/>
        <v>0</v>
      </c>
      <c r="U26" s="90">
        <f t="shared" si="2"/>
        <v>0</v>
      </c>
      <c r="V26" s="90">
        <f t="shared" si="3"/>
        <v>0</v>
      </c>
      <c r="W26" s="90">
        <f t="shared" si="9"/>
        <v>0</v>
      </c>
      <c r="X26" s="228"/>
      <c r="Y26" s="216"/>
      <c r="Z26" s="216"/>
      <c r="AA26" s="216"/>
      <c r="AB26" s="230"/>
      <c r="AC26" s="230"/>
      <c r="AD26" s="220"/>
      <c r="AE26" s="220"/>
      <c r="AF26" s="220"/>
      <c r="AG26" s="220"/>
      <c r="AH26" s="94"/>
      <c r="AI26" s="95">
        <f>SUMIFS('DT Data'!$J:$J,'DT Data'!$B:$B,Basis!$A$2,'DT Data'!$D:$D,Basis!$J$4,'DT Data'!$A:$A,$B26,'DT Data'!$B:$B,Performance!A26)</f>
        <v>0</v>
      </c>
      <c r="AJ26" s="95">
        <f>SUMIFS('DT Data'!$J:$J,'DT Data'!$B:$B,Basis!$A$2,'DT Data'!$D:$D,Basis!$J$3,'DT Data'!$A:$A,$B26,'DT Data'!$B:$B,Performance!A26)</f>
        <v>0</v>
      </c>
      <c r="AK26" s="95">
        <f>SUMIFS('DT Data'!$J:$J,'DT Data'!$B:$B,Basis!$A$2,'DT Data'!$D:$D,Basis!$J$2,'DT Data'!$A:$A,$B26,'DT Data'!$B:$B,Performance!A26)</f>
        <v>0</v>
      </c>
      <c r="AL26" s="216"/>
      <c r="AM26" s="216"/>
      <c r="AN26" s="216"/>
      <c r="AP26" s="93">
        <f>SUMIFS('Production data'!L:L,'Production data'!A:A,Performance!B26,'Production data'!C:C,Performance!C26,'Production data'!B:B,Performance!$C$1)</f>
        <v>0</v>
      </c>
      <c r="AQ26" s="93">
        <f t="shared" si="4"/>
        <v>0</v>
      </c>
      <c r="AR26" s="41">
        <f t="shared" si="5"/>
        <v>0</v>
      </c>
      <c r="AS26" s="223"/>
      <c r="AT26" s="223"/>
      <c r="AU26" s="223"/>
      <c r="AV26" s="226"/>
    </row>
    <row r="27" spans="1:48" ht="15.75" x14ac:dyDescent="0.25">
      <c r="A27" s="30" t="s">
        <v>133</v>
      </c>
      <c r="B27" s="40">
        <f t="shared" si="11"/>
        <v>44295</v>
      </c>
      <c r="C27" s="40" t="str">
        <f>'Idle time data'!B28</f>
        <v>A</v>
      </c>
      <c r="D27" s="85" t="str">
        <f>'Idle time data'!C28</f>
        <v>Umair Ali</v>
      </c>
      <c r="E27" s="87">
        <f>'Idle time data'!D28</f>
        <v>0</v>
      </c>
      <c r="F27" s="87">
        <f>'Idle time data'!E28</f>
        <v>0</v>
      </c>
      <c r="G27" s="87">
        <f>'Idle time data'!F28</f>
        <v>0</v>
      </c>
      <c r="H27" s="87">
        <f>'Idle time data'!G28</f>
        <v>0</v>
      </c>
      <c r="I27" s="87">
        <f>SUMIFS('Production data'!I:I,'Production data'!A:A,Performance!B27,'Production data'!C:C,Performance!C27,'Production data'!B:B,Performance!$C$1)</f>
        <v>0</v>
      </c>
      <c r="J27" s="87">
        <f>SUMIFS('Production data'!K:K,'Production data'!A:A,Performance!B27,'Production data'!C:C,Performance!C27,'Production data'!B:B,Performance!$C$1)</f>
        <v>0</v>
      </c>
      <c r="K27" s="87">
        <f>SUMIFS('Production data'!N:N,'Production data'!A:A,Performance!B27,'Production data'!C:C,Performance!C27,'Production data'!B:B,Performance!$C$1)</f>
        <v>0</v>
      </c>
      <c r="L27" s="87">
        <v>8</v>
      </c>
      <c r="M27" s="87">
        <f>(F27*Basis!$B$15+G27*Basis!$B$16+H27*Basis!$B$17)/60</f>
        <v>0</v>
      </c>
      <c r="N27" s="87">
        <f>SUMIFS('DT Data'!J:J,'DT Data'!A:A,Performance!B27,'DT Data'!C:C,Performance!C27,'DT Data'!B:B,Performance!$C$1,'DT Data'!D:D,Basis!$J$5)</f>
        <v>0</v>
      </c>
      <c r="O27" s="88">
        <f t="shared" si="0"/>
        <v>0</v>
      </c>
      <c r="P27" s="88">
        <f>SUMIFS('DT Data'!J:J,'DT Data'!A:A,Performance!B27,'DT Data'!C:C,Performance!C27,'DT Data'!B:B,Performance!$C$1)-N27</f>
        <v>0</v>
      </c>
      <c r="Q27" s="89">
        <f t="shared" si="7"/>
        <v>0</v>
      </c>
      <c r="R27" s="89">
        <f t="shared" si="8"/>
        <v>0</v>
      </c>
      <c r="S27" s="89">
        <f>IF(I27=0,0,R27*Basis!$B$2*60)</f>
        <v>0</v>
      </c>
      <c r="T27" s="90">
        <f t="shared" si="1"/>
        <v>0</v>
      </c>
      <c r="U27" s="90">
        <f t="shared" si="2"/>
        <v>0</v>
      </c>
      <c r="V27" s="90">
        <f t="shared" si="3"/>
        <v>0</v>
      </c>
      <c r="W27" s="90">
        <f t="shared" si="9"/>
        <v>0</v>
      </c>
      <c r="X27" s="227">
        <f>I27+I28+I29</f>
        <v>0</v>
      </c>
      <c r="Y27" s="215">
        <f>S27+S28+S29</f>
        <v>0</v>
      </c>
      <c r="Z27" s="215">
        <f>J27+J28+J29</f>
        <v>0</v>
      </c>
      <c r="AA27" s="215">
        <f>K27+K28+K29</f>
        <v>0</v>
      </c>
      <c r="AB27" s="229">
        <f>O27+O28+O29</f>
        <v>0</v>
      </c>
      <c r="AC27" s="229">
        <f>Q27+Q28+Q29</f>
        <v>0</v>
      </c>
      <c r="AD27" s="219">
        <f>IFERROR(X27/Y27,0)</f>
        <v>0</v>
      </c>
      <c r="AE27" s="219">
        <f>IFERROR(AC27/AB27,0)</f>
        <v>0</v>
      </c>
      <c r="AF27" s="219">
        <f>IFERROR((X27-AA27)/X27,0)</f>
        <v>0</v>
      </c>
      <c r="AG27" s="219">
        <f>AD27*AE27*AF27</f>
        <v>0</v>
      </c>
      <c r="AH27" s="91"/>
      <c r="AI27" s="92">
        <f>SUMIFS('DT Data'!$J:$J,'DT Data'!$B:$B,Basis!$A$2,'DT Data'!$D:$D,Basis!$J$4,'DT Data'!$A:$A,$B27,'DT Data'!$B:$B,Performance!A27)</f>
        <v>0</v>
      </c>
      <c r="AJ27" s="92">
        <f>SUMIFS('DT Data'!$J:$J,'DT Data'!$B:$B,Basis!$A$2,'DT Data'!$D:$D,Basis!$J$3,'DT Data'!$A:$A,$B27,'DT Data'!$B:$B,Performance!A27)</f>
        <v>0</v>
      </c>
      <c r="AK27" s="92">
        <f>SUMIFS('DT Data'!$J:$J,'DT Data'!$B:$B,Basis!$A$2,'DT Data'!$D:$D,Basis!$J$2,'DT Data'!$A:$A,$B27,'DT Data'!$B:$B,Performance!A27)</f>
        <v>0</v>
      </c>
      <c r="AL27" s="215">
        <f>AI27+AI28+AI29</f>
        <v>0</v>
      </c>
      <c r="AM27" s="215">
        <f>AJ27+AJ28+AJ29</f>
        <v>0</v>
      </c>
      <c r="AN27" s="215">
        <f>AK27+AK28+AK29</f>
        <v>0</v>
      </c>
      <c r="AP27" s="93">
        <f>SUMIFS('Production data'!L:L,'Production data'!A:A,Performance!B27,'Production data'!C:C,Performance!C27,'Production data'!B:B,Performance!$C$1)</f>
        <v>0</v>
      </c>
      <c r="AQ27" s="93">
        <f t="shared" si="4"/>
        <v>0</v>
      </c>
      <c r="AR27" s="41">
        <f t="shared" si="5"/>
        <v>0</v>
      </c>
      <c r="AS27" s="221">
        <f>J27+J28+J29</f>
        <v>0</v>
      </c>
      <c r="AT27" s="221">
        <f t="shared" si="10"/>
        <v>0</v>
      </c>
      <c r="AU27" s="221">
        <f>AQ27+AQ28+AQ29</f>
        <v>0</v>
      </c>
      <c r="AV27" s="224">
        <f>IFERROR(AU27/AS27,0)</f>
        <v>0</v>
      </c>
    </row>
    <row r="28" spans="1:48" ht="15.75" x14ac:dyDescent="0.25">
      <c r="A28" s="30" t="s">
        <v>133</v>
      </c>
      <c r="B28" s="40">
        <f t="shared" si="11"/>
        <v>44295</v>
      </c>
      <c r="C28" s="40" t="str">
        <f>'Idle time data'!B29</f>
        <v>B</v>
      </c>
      <c r="D28" s="85" t="str">
        <f>'Idle time data'!C29</f>
        <v>Ali Ahmed</v>
      </c>
      <c r="E28" s="87">
        <f>'Idle time data'!D29</f>
        <v>0</v>
      </c>
      <c r="F28" s="87">
        <f>'Idle time data'!E29</f>
        <v>0</v>
      </c>
      <c r="G28" s="87">
        <f>'Idle time data'!F29</f>
        <v>0</v>
      </c>
      <c r="H28" s="87">
        <f>'Idle time data'!G29</f>
        <v>0</v>
      </c>
      <c r="I28" s="87">
        <f>SUMIFS('Production data'!I:I,'Production data'!A:A,Performance!B28,'Production data'!C:C,Performance!C28,'Production data'!B:B,Performance!$C$1)</f>
        <v>0</v>
      </c>
      <c r="J28" s="87">
        <f>SUMIFS('Production data'!K:K,'Production data'!A:A,Performance!B28,'Production data'!C:C,Performance!C28,'Production data'!B:B,Performance!$C$1)</f>
        <v>0</v>
      </c>
      <c r="K28" s="87">
        <f>SUMIFS('Production data'!N:N,'Production data'!A:A,Performance!B28,'Production data'!C:C,Performance!C28,'Production data'!B:B,Performance!$C$1)</f>
        <v>0</v>
      </c>
      <c r="L28" s="87">
        <v>8</v>
      </c>
      <c r="M28" s="87">
        <f>(F28*Basis!$B$15+G28*Basis!$B$16+H28*Basis!$B$17)/60</f>
        <v>0</v>
      </c>
      <c r="N28" s="87">
        <f>SUMIFS('DT Data'!J:J,'DT Data'!A:A,Performance!B28,'DT Data'!C:C,Performance!C28,'DT Data'!B:B,Performance!$C$1,'DT Data'!D:D,Basis!$J$5)</f>
        <v>0</v>
      </c>
      <c r="O28" s="88">
        <f t="shared" si="0"/>
        <v>0</v>
      </c>
      <c r="P28" s="88">
        <f>SUMIFS('DT Data'!J:J,'DT Data'!A:A,Performance!B28,'DT Data'!C:C,Performance!C28,'DT Data'!B:B,Performance!$C$1)-N28</f>
        <v>0</v>
      </c>
      <c r="Q28" s="89">
        <f t="shared" si="7"/>
        <v>0</v>
      </c>
      <c r="R28" s="89">
        <f t="shared" si="8"/>
        <v>0</v>
      </c>
      <c r="S28" s="89">
        <f>IF(I28=0,0,R28*Basis!$B$2*60)</f>
        <v>0</v>
      </c>
      <c r="T28" s="90">
        <f t="shared" si="1"/>
        <v>0</v>
      </c>
      <c r="U28" s="90">
        <f t="shared" si="2"/>
        <v>0</v>
      </c>
      <c r="V28" s="90">
        <f t="shared" si="3"/>
        <v>0</v>
      </c>
      <c r="W28" s="90">
        <f t="shared" si="9"/>
        <v>0</v>
      </c>
      <c r="X28" s="228"/>
      <c r="Y28" s="216"/>
      <c r="Z28" s="216"/>
      <c r="AA28" s="216"/>
      <c r="AB28" s="230"/>
      <c r="AC28" s="230"/>
      <c r="AD28" s="220"/>
      <c r="AE28" s="220"/>
      <c r="AF28" s="220"/>
      <c r="AG28" s="220"/>
      <c r="AH28" s="94"/>
      <c r="AI28" s="95">
        <f>SUMIFS('DT Data'!$J:$J,'DT Data'!$B:$B,Basis!$A$2,'DT Data'!$D:$D,Basis!$J$4,'DT Data'!$A:$A,$B28,'DT Data'!$B:$B,Performance!A28)</f>
        <v>0</v>
      </c>
      <c r="AJ28" s="95">
        <f>SUMIFS('DT Data'!$J:$J,'DT Data'!$B:$B,Basis!$A$2,'DT Data'!$D:$D,Basis!$J$3,'DT Data'!$A:$A,$B28,'DT Data'!$B:$B,Performance!A28)</f>
        <v>0</v>
      </c>
      <c r="AK28" s="95">
        <f>SUMIFS('DT Data'!$J:$J,'DT Data'!$B:$B,Basis!$A$2,'DT Data'!$D:$D,Basis!$J$2,'DT Data'!$A:$A,$B28,'DT Data'!$B:$B,Performance!A28)</f>
        <v>0</v>
      </c>
      <c r="AL28" s="216"/>
      <c r="AM28" s="216"/>
      <c r="AN28" s="216"/>
      <c r="AP28" s="93">
        <f>SUMIFS('Production data'!L:L,'Production data'!A:A,Performance!B28,'Production data'!C:C,Performance!C28,'Production data'!B:B,Performance!$C$1)</f>
        <v>0</v>
      </c>
      <c r="AQ28" s="93">
        <f t="shared" si="4"/>
        <v>0</v>
      </c>
      <c r="AR28" s="41">
        <f t="shared" si="5"/>
        <v>0</v>
      </c>
      <c r="AS28" s="222"/>
      <c r="AT28" s="222"/>
      <c r="AU28" s="222"/>
      <c r="AV28" s="225"/>
    </row>
    <row r="29" spans="1:48" ht="15.75" x14ac:dyDescent="0.25">
      <c r="A29" s="30" t="s">
        <v>133</v>
      </c>
      <c r="B29" s="40">
        <f t="shared" si="11"/>
        <v>44295</v>
      </c>
      <c r="C29" s="40" t="str">
        <f>'Idle time data'!B30</f>
        <v>C</v>
      </c>
      <c r="D29" s="85">
        <f>'Idle time data'!C30</f>
        <v>0</v>
      </c>
      <c r="E29" s="87">
        <f>'Idle time data'!D30</f>
        <v>0</v>
      </c>
      <c r="F29" s="87">
        <f>'Idle time data'!E30</f>
        <v>0</v>
      </c>
      <c r="G29" s="87">
        <f>'Idle time data'!F30</f>
        <v>0</v>
      </c>
      <c r="H29" s="87">
        <f>'Idle time data'!G30</f>
        <v>0</v>
      </c>
      <c r="I29" s="87">
        <f>SUMIFS('Production data'!I:I,'Production data'!A:A,Performance!B29,'Production data'!C:C,Performance!C29,'Production data'!B:B,Performance!$C$1)</f>
        <v>0</v>
      </c>
      <c r="J29" s="87">
        <f>SUMIFS('Production data'!K:K,'Production data'!A:A,Performance!B29,'Production data'!C:C,Performance!C29,'Production data'!B:B,Performance!$C$1)</f>
        <v>0</v>
      </c>
      <c r="K29" s="87">
        <f>SUMIFS('Production data'!N:N,'Production data'!A:A,Performance!B29,'Production data'!C:C,Performance!C29,'Production data'!B:B,Performance!$C$1)</f>
        <v>0</v>
      </c>
      <c r="L29" s="87">
        <v>8</v>
      </c>
      <c r="M29" s="87">
        <f>(F29*Basis!$B$15+G29*Basis!$B$16+H29*Basis!$B$17)/60</f>
        <v>0</v>
      </c>
      <c r="N29" s="87">
        <f>SUMIFS('DT Data'!J:J,'DT Data'!A:A,Performance!B29,'DT Data'!C:C,Performance!C29,'DT Data'!B:B,Performance!$C$1,'DT Data'!D:D,Basis!$J$5)</f>
        <v>0</v>
      </c>
      <c r="O29" s="88">
        <f t="shared" si="0"/>
        <v>0</v>
      </c>
      <c r="P29" s="88">
        <f>SUMIFS('DT Data'!J:J,'DT Data'!A:A,Performance!B29,'DT Data'!C:C,Performance!C29,'DT Data'!B:B,Performance!$C$1)-N29</f>
        <v>0</v>
      </c>
      <c r="Q29" s="89">
        <f t="shared" si="7"/>
        <v>0</v>
      </c>
      <c r="R29" s="89">
        <f t="shared" si="8"/>
        <v>0</v>
      </c>
      <c r="S29" s="89">
        <f>IF(I29=0,0,R29*Basis!$B$2*60)</f>
        <v>0</v>
      </c>
      <c r="T29" s="90">
        <f t="shared" si="1"/>
        <v>0</v>
      </c>
      <c r="U29" s="90">
        <f t="shared" si="2"/>
        <v>0</v>
      </c>
      <c r="V29" s="90">
        <f t="shared" si="3"/>
        <v>0</v>
      </c>
      <c r="W29" s="90">
        <f t="shared" si="9"/>
        <v>0</v>
      </c>
      <c r="X29" s="228"/>
      <c r="Y29" s="216"/>
      <c r="Z29" s="216"/>
      <c r="AA29" s="216"/>
      <c r="AB29" s="230"/>
      <c r="AC29" s="230"/>
      <c r="AD29" s="220"/>
      <c r="AE29" s="220"/>
      <c r="AF29" s="220"/>
      <c r="AG29" s="220"/>
      <c r="AH29" s="94"/>
      <c r="AI29" s="95">
        <f>SUMIFS('DT Data'!$J:$J,'DT Data'!$B:$B,Basis!$A$2,'DT Data'!$D:$D,Basis!$J$4,'DT Data'!$A:$A,$B29,'DT Data'!$B:$B,Performance!A29)</f>
        <v>0</v>
      </c>
      <c r="AJ29" s="95">
        <f>SUMIFS('DT Data'!$J:$J,'DT Data'!$B:$B,Basis!$A$2,'DT Data'!$D:$D,Basis!$J$3,'DT Data'!$A:$A,$B29,'DT Data'!$B:$B,Performance!A29)</f>
        <v>0</v>
      </c>
      <c r="AK29" s="95">
        <f>SUMIFS('DT Data'!$J:$J,'DT Data'!$B:$B,Basis!$A$2,'DT Data'!$D:$D,Basis!$J$2,'DT Data'!$A:$A,$B29,'DT Data'!$B:$B,Performance!A29)</f>
        <v>0</v>
      </c>
      <c r="AL29" s="216"/>
      <c r="AM29" s="216"/>
      <c r="AN29" s="216"/>
      <c r="AP29" s="93">
        <f>SUMIFS('Production data'!L:L,'Production data'!A:A,Performance!B29,'Production data'!C:C,Performance!C29,'Production data'!B:B,Performance!$C$1)</f>
        <v>0</v>
      </c>
      <c r="AQ29" s="93">
        <f t="shared" si="4"/>
        <v>0</v>
      </c>
      <c r="AR29" s="41">
        <f t="shared" si="5"/>
        <v>0</v>
      </c>
      <c r="AS29" s="223"/>
      <c r="AT29" s="223"/>
      <c r="AU29" s="223"/>
      <c r="AV29" s="226"/>
    </row>
    <row r="30" spans="1:48" ht="15.75" x14ac:dyDescent="0.25">
      <c r="A30" s="30" t="s">
        <v>133</v>
      </c>
      <c r="B30" s="40">
        <f t="shared" si="11"/>
        <v>44296</v>
      </c>
      <c r="C30" s="40" t="str">
        <f>'Idle time data'!B31</f>
        <v>A</v>
      </c>
      <c r="D30" s="85" t="str">
        <f>'Idle time data'!C31</f>
        <v>Umair Ali</v>
      </c>
      <c r="E30" s="87">
        <f>'Idle time data'!D31</f>
        <v>0</v>
      </c>
      <c r="F30" s="87">
        <f>'Idle time data'!E31</f>
        <v>0</v>
      </c>
      <c r="G30" s="87">
        <f>'Idle time data'!F31</f>
        <v>0</v>
      </c>
      <c r="H30" s="87">
        <f>'Idle time data'!G31</f>
        <v>0</v>
      </c>
      <c r="I30" s="87">
        <f>SUMIFS('Production data'!I:I,'Production data'!A:A,Performance!B30,'Production data'!C:C,Performance!C30,'Production data'!B:B,Performance!$C$1)</f>
        <v>0</v>
      </c>
      <c r="J30" s="87">
        <f>SUMIFS('Production data'!K:K,'Production data'!A:A,Performance!B30,'Production data'!C:C,Performance!C30,'Production data'!B:B,Performance!$C$1)</f>
        <v>0</v>
      </c>
      <c r="K30" s="87">
        <f>SUMIFS('Production data'!N:N,'Production data'!A:A,Performance!B30,'Production data'!C:C,Performance!C30,'Production data'!B:B,Performance!$C$1)</f>
        <v>0</v>
      </c>
      <c r="L30" s="87">
        <v>8</v>
      </c>
      <c r="M30" s="87">
        <f>(F30*Basis!$B$15+G30*Basis!$B$16+H30*Basis!$B$17)/60</f>
        <v>0</v>
      </c>
      <c r="N30" s="87">
        <f>SUMIFS('DT Data'!J:J,'DT Data'!A:A,Performance!B30,'DT Data'!C:C,Performance!C30,'DT Data'!B:B,Performance!$C$1,'DT Data'!D:D,Basis!$J$5)</f>
        <v>0</v>
      </c>
      <c r="O30" s="88">
        <f t="shared" si="0"/>
        <v>0</v>
      </c>
      <c r="P30" s="88">
        <f>SUMIFS('DT Data'!J:J,'DT Data'!A:A,Performance!B30,'DT Data'!C:C,Performance!C30,'DT Data'!B:B,Performance!$C$1)-N30</f>
        <v>0</v>
      </c>
      <c r="Q30" s="89">
        <f t="shared" si="7"/>
        <v>0</v>
      </c>
      <c r="R30" s="89">
        <f t="shared" si="8"/>
        <v>0</v>
      </c>
      <c r="S30" s="89">
        <f>IF(I30=0,0,R30*Basis!$B$2*60)</f>
        <v>0</v>
      </c>
      <c r="T30" s="90">
        <f t="shared" si="1"/>
        <v>0</v>
      </c>
      <c r="U30" s="90">
        <f t="shared" si="2"/>
        <v>0</v>
      </c>
      <c r="V30" s="90">
        <f t="shared" si="3"/>
        <v>0</v>
      </c>
      <c r="W30" s="90">
        <f t="shared" si="9"/>
        <v>0</v>
      </c>
      <c r="X30" s="227">
        <f>I30+I31+I32</f>
        <v>0</v>
      </c>
      <c r="Y30" s="215">
        <f>S30+S31+S32</f>
        <v>0</v>
      </c>
      <c r="Z30" s="215">
        <f>J30+J31+J32</f>
        <v>0</v>
      </c>
      <c r="AA30" s="215">
        <f>K30+K31+K32</f>
        <v>0</v>
      </c>
      <c r="AB30" s="229">
        <f>O30+O31+O32</f>
        <v>0</v>
      </c>
      <c r="AC30" s="229">
        <f>Q30+Q31+Q32</f>
        <v>0</v>
      </c>
      <c r="AD30" s="219">
        <f>IFERROR(X30/Y30,0)</f>
        <v>0</v>
      </c>
      <c r="AE30" s="219">
        <f>IFERROR(AC30/AB30,0)</f>
        <v>0</v>
      </c>
      <c r="AF30" s="219">
        <f>IFERROR((X30-AA30)/X30,0)</f>
        <v>0</v>
      </c>
      <c r="AG30" s="219">
        <f>AD30*AE30*AF30</f>
        <v>0</v>
      </c>
      <c r="AH30" s="91"/>
      <c r="AI30" s="92">
        <f>SUMIFS('DT Data'!$J:$J,'DT Data'!$B:$B,Basis!$A$2,'DT Data'!$D:$D,Basis!$J$4,'DT Data'!$A:$A,$B30,'DT Data'!$B:$B,Performance!A30)</f>
        <v>0</v>
      </c>
      <c r="AJ30" s="92">
        <f>SUMIFS('DT Data'!$J:$J,'DT Data'!$B:$B,Basis!$A$2,'DT Data'!$D:$D,Basis!$J$3,'DT Data'!$A:$A,$B30,'DT Data'!$B:$B,Performance!A30)</f>
        <v>0</v>
      </c>
      <c r="AK30" s="92">
        <f>SUMIFS('DT Data'!$J:$J,'DT Data'!$B:$B,Basis!$A$2,'DT Data'!$D:$D,Basis!$J$2,'DT Data'!$A:$A,$B30,'DT Data'!$B:$B,Performance!A30)</f>
        <v>0</v>
      </c>
      <c r="AL30" s="215">
        <f>AI30+AI31+AI32</f>
        <v>0</v>
      </c>
      <c r="AM30" s="215">
        <f>AJ30+AJ31+AJ32</f>
        <v>0</v>
      </c>
      <c r="AN30" s="215">
        <f>AK30+AK31+AK32</f>
        <v>0</v>
      </c>
      <c r="AP30" s="93">
        <f>SUMIFS('Production data'!L:L,'Production data'!A:A,Performance!B30,'Production data'!C:C,Performance!C30,'Production data'!B:B,Performance!$C$1)</f>
        <v>0</v>
      </c>
      <c r="AQ30" s="93">
        <f t="shared" si="4"/>
        <v>0</v>
      </c>
      <c r="AR30" s="41">
        <f t="shared" si="5"/>
        <v>0</v>
      </c>
      <c r="AS30" s="221">
        <f>J30+J31+J32</f>
        <v>0</v>
      </c>
      <c r="AT30" s="221">
        <f t="shared" si="10"/>
        <v>0</v>
      </c>
      <c r="AU30" s="221">
        <f>AQ30+AQ31+AQ32</f>
        <v>0</v>
      </c>
      <c r="AV30" s="224">
        <f>IFERROR(AU30/AS30,0)</f>
        <v>0</v>
      </c>
    </row>
    <row r="31" spans="1:48" ht="15.75" x14ac:dyDescent="0.25">
      <c r="A31" s="30" t="s">
        <v>133</v>
      </c>
      <c r="B31" s="40">
        <f t="shared" si="11"/>
        <v>44296</v>
      </c>
      <c r="C31" s="40" t="str">
        <f>'Idle time data'!B32</f>
        <v>B</v>
      </c>
      <c r="D31" s="85" t="str">
        <f>'Idle time data'!C32</f>
        <v>Ahmed Ali</v>
      </c>
      <c r="E31" s="87">
        <f>'Idle time data'!D32</f>
        <v>0</v>
      </c>
      <c r="F31" s="87">
        <f>'Idle time data'!E32</f>
        <v>0</v>
      </c>
      <c r="G31" s="87">
        <f>'Idle time data'!F32</f>
        <v>0</v>
      </c>
      <c r="H31" s="87">
        <f>'Idle time data'!G32</f>
        <v>0</v>
      </c>
      <c r="I31" s="87">
        <f>SUMIFS('Production data'!I:I,'Production data'!A:A,Performance!B31,'Production data'!C:C,Performance!C31,'Production data'!B:B,Performance!$C$1)</f>
        <v>0</v>
      </c>
      <c r="J31" s="87">
        <f>SUMIFS('Production data'!K:K,'Production data'!A:A,Performance!B31,'Production data'!C:C,Performance!C31,'Production data'!B:B,Performance!$C$1)</f>
        <v>0</v>
      </c>
      <c r="K31" s="87">
        <f>SUMIFS('Production data'!N:N,'Production data'!A:A,Performance!B31,'Production data'!C:C,Performance!C31,'Production data'!B:B,Performance!$C$1)</f>
        <v>0</v>
      </c>
      <c r="L31" s="87">
        <v>8</v>
      </c>
      <c r="M31" s="87">
        <f>(F31*Basis!$B$15+G31*Basis!$B$16+H31*Basis!$B$17)/60</f>
        <v>0</v>
      </c>
      <c r="N31" s="87">
        <f>SUMIFS('DT Data'!J:J,'DT Data'!A:A,Performance!B31,'DT Data'!C:C,Performance!C31,'DT Data'!B:B,Performance!$C$1,'DT Data'!D:D,Basis!$J$5)</f>
        <v>0</v>
      </c>
      <c r="O31" s="88">
        <f t="shared" si="0"/>
        <v>0</v>
      </c>
      <c r="P31" s="88">
        <f>SUMIFS('DT Data'!J:J,'DT Data'!A:A,Performance!B31,'DT Data'!C:C,Performance!C31,'DT Data'!B:B,Performance!$C$1)-N31</f>
        <v>0</v>
      </c>
      <c r="Q31" s="89">
        <f t="shared" si="7"/>
        <v>0</v>
      </c>
      <c r="R31" s="89">
        <f t="shared" si="8"/>
        <v>0</v>
      </c>
      <c r="S31" s="89">
        <f>IF(I31=0,0,R31*Basis!$B$2*60)</f>
        <v>0</v>
      </c>
      <c r="T31" s="90">
        <f t="shared" si="1"/>
        <v>0</v>
      </c>
      <c r="U31" s="90">
        <f t="shared" si="2"/>
        <v>0</v>
      </c>
      <c r="V31" s="90">
        <f t="shared" si="3"/>
        <v>0</v>
      </c>
      <c r="W31" s="90">
        <f t="shared" si="9"/>
        <v>0</v>
      </c>
      <c r="X31" s="228"/>
      <c r="Y31" s="216"/>
      <c r="Z31" s="216"/>
      <c r="AA31" s="216"/>
      <c r="AB31" s="230"/>
      <c r="AC31" s="230"/>
      <c r="AD31" s="220"/>
      <c r="AE31" s="220"/>
      <c r="AF31" s="220"/>
      <c r="AG31" s="220"/>
      <c r="AH31" s="94"/>
      <c r="AI31" s="95">
        <f>SUMIFS('DT Data'!$J:$J,'DT Data'!$B:$B,Basis!$A$2,'DT Data'!$D:$D,Basis!$J$4,'DT Data'!$A:$A,$B31,'DT Data'!$B:$B,Performance!A31)</f>
        <v>0</v>
      </c>
      <c r="AJ31" s="95">
        <f>SUMIFS('DT Data'!$J:$J,'DT Data'!$B:$B,Basis!$A$2,'DT Data'!$D:$D,Basis!$J$3,'DT Data'!$A:$A,$B31,'DT Data'!$B:$B,Performance!A31)</f>
        <v>0</v>
      </c>
      <c r="AK31" s="95">
        <f>SUMIFS('DT Data'!$J:$J,'DT Data'!$B:$B,Basis!$A$2,'DT Data'!$D:$D,Basis!$J$2,'DT Data'!$A:$A,$B31,'DT Data'!$B:$B,Performance!A31)</f>
        <v>0</v>
      </c>
      <c r="AL31" s="216"/>
      <c r="AM31" s="216"/>
      <c r="AN31" s="216"/>
      <c r="AP31" s="93">
        <f>SUMIFS('Production data'!L:L,'Production data'!A:A,Performance!B31,'Production data'!C:C,Performance!C31,'Production data'!B:B,Performance!$C$1)</f>
        <v>0</v>
      </c>
      <c r="AQ31" s="93">
        <f t="shared" si="4"/>
        <v>0</v>
      </c>
      <c r="AR31" s="41">
        <f t="shared" si="5"/>
        <v>0</v>
      </c>
      <c r="AS31" s="222"/>
      <c r="AT31" s="222"/>
      <c r="AU31" s="222"/>
      <c r="AV31" s="225"/>
    </row>
    <row r="32" spans="1:48" ht="15.75" x14ac:dyDescent="0.25">
      <c r="A32" s="30" t="s">
        <v>133</v>
      </c>
      <c r="B32" s="40">
        <f t="shared" si="11"/>
        <v>44296</v>
      </c>
      <c r="C32" s="40" t="str">
        <f>'Idle time data'!B33</f>
        <v>C</v>
      </c>
      <c r="D32" s="85">
        <f>'Idle time data'!C33</f>
        <v>0</v>
      </c>
      <c r="E32" s="87">
        <f>'Idle time data'!D33</f>
        <v>0</v>
      </c>
      <c r="F32" s="87">
        <f>'Idle time data'!E33</f>
        <v>0</v>
      </c>
      <c r="G32" s="87">
        <f>'Idle time data'!F33</f>
        <v>0</v>
      </c>
      <c r="H32" s="87">
        <f>'Idle time data'!G33</f>
        <v>0</v>
      </c>
      <c r="I32" s="87">
        <f>SUMIFS('Production data'!I:I,'Production data'!A:A,Performance!B32,'Production data'!C:C,Performance!C32,'Production data'!B:B,Performance!$C$1)</f>
        <v>0</v>
      </c>
      <c r="J32" s="87">
        <f>SUMIFS('Production data'!K:K,'Production data'!A:A,Performance!B32,'Production data'!C:C,Performance!C32,'Production data'!B:B,Performance!$C$1)</f>
        <v>0</v>
      </c>
      <c r="K32" s="87">
        <f>SUMIFS('Production data'!N:N,'Production data'!A:A,Performance!B32,'Production data'!C:C,Performance!C32,'Production data'!B:B,Performance!$C$1)</f>
        <v>0</v>
      </c>
      <c r="L32" s="87">
        <v>8</v>
      </c>
      <c r="M32" s="87">
        <f>(F32*Basis!$B$15+G32*Basis!$B$16+H32*Basis!$B$17)/60</f>
        <v>0</v>
      </c>
      <c r="N32" s="87">
        <f>SUMIFS('DT Data'!J:J,'DT Data'!A:A,Performance!B32,'DT Data'!C:C,Performance!C32,'DT Data'!B:B,Performance!$C$1,'DT Data'!D:D,Basis!$J$5)</f>
        <v>0</v>
      </c>
      <c r="O32" s="88">
        <f t="shared" si="0"/>
        <v>0</v>
      </c>
      <c r="P32" s="88">
        <f>SUMIFS('DT Data'!J:J,'DT Data'!A:A,Performance!B32,'DT Data'!C:C,Performance!C32,'DT Data'!B:B,Performance!$C$1)-N32</f>
        <v>0</v>
      </c>
      <c r="Q32" s="89">
        <f t="shared" si="7"/>
        <v>0</v>
      </c>
      <c r="R32" s="89">
        <f t="shared" si="8"/>
        <v>0</v>
      </c>
      <c r="S32" s="89">
        <f>IF(I32=0,0,R32*Basis!$B$2*60)</f>
        <v>0</v>
      </c>
      <c r="T32" s="90">
        <f t="shared" si="1"/>
        <v>0</v>
      </c>
      <c r="U32" s="90">
        <f t="shared" si="2"/>
        <v>0</v>
      </c>
      <c r="V32" s="90">
        <f t="shared" si="3"/>
        <v>0</v>
      </c>
      <c r="W32" s="90">
        <f t="shared" si="9"/>
        <v>0</v>
      </c>
      <c r="X32" s="228"/>
      <c r="Y32" s="216"/>
      <c r="Z32" s="216"/>
      <c r="AA32" s="216"/>
      <c r="AB32" s="230"/>
      <c r="AC32" s="230"/>
      <c r="AD32" s="220"/>
      <c r="AE32" s="220"/>
      <c r="AF32" s="220"/>
      <c r="AG32" s="220"/>
      <c r="AH32" s="94"/>
      <c r="AI32" s="95">
        <f>SUMIFS('DT Data'!$J:$J,'DT Data'!$B:$B,Basis!$A$2,'DT Data'!$D:$D,Basis!$J$4,'DT Data'!$A:$A,$B32,'DT Data'!$B:$B,Performance!A32)</f>
        <v>0</v>
      </c>
      <c r="AJ32" s="95">
        <f>SUMIFS('DT Data'!$J:$J,'DT Data'!$B:$B,Basis!$A$2,'DT Data'!$D:$D,Basis!$J$3,'DT Data'!$A:$A,$B32,'DT Data'!$B:$B,Performance!A32)</f>
        <v>0</v>
      </c>
      <c r="AK32" s="95">
        <f>SUMIFS('DT Data'!$J:$J,'DT Data'!$B:$B,Basis!$A$2,'DT Data'!$D:$D,Basis!$J$2,'DT Data'!$A:$A,$B32,'DT Data'!$B:$B,Performance!A32)</f>
        <v>0</v>
      </c>
      <c r="AL32" s="216"/>
      <c r="AM32" s="216"/>
      <c r="AN32" s="216"/>
      <c r="AP32" s="93">
        <f>SUMIFS('Production data'!L:L,'Production data'!A:A,Performance!B32,'Production data'!C:C,Performance!C32,'Production data'!B:B,Performance!$C$1)</f>
        <v>0</v>
      </c>
      <c r="AQ32" s="93">
        <f t="shared" si="4"/>
        <v>0</v>
      </c>
      <c r="AR32" s="41">
        <f t="shared" si="5"/>
        <v>0</v>
      </c>
      <c r="AS32" s="223"/>
      <c r="AT32" s="223"/>
      <c r="AU32" s="223"/>
      <c r="AV32" s="226"/>
    </row>
    <row r="33" spans="1:48" ht="16.5" customHeight="1" x14ac:dyDescent="0.25">
      <c r="A33" s="30" t="s">
        <v>133</v>
      </c>
      <c r="B33" s="40">
        <f t="shared" si="11"/>
        <v>44297</v>
      </c>
      <c r="C33" s="40" t="str">
        <f>'Idle time data'!B34</f>
        <v>A</v>
      </c>
      <c r="D33" s="85" t="str">
        <f>'Idle time data'!C34</f>
        <v>Ali Ahmed</v>
      </c>
      <c r="E33" s="87">
        <f>'Idle time data'!D34</f>
        <v>0</v>
      </c>
      <c r="F33" s="87">
        <f>'Idle time data'!E34</f>
        <v>0</v>
      </c>
      <c r="G33" s="87">
        <f>'Idle time data'!F34</f>
        <v>0</v>
      </c>
      <c r="H33" s="87">
        <f>'Idle time data'!G34</f>
        <v>0</v>
      </c>
      <c r="I33" s="87">
        <f>SUMIFS('Production data'!I:I,'Production data'!A:A,Performance!B33,'Production data'!C:C,Performance!C33,'Production data'!B:B,Performance!$C$1)</f>
        <v>0</v>
      </c>
      <c r="J33" s="87">
        <f>SUMIFS('Production data'!K:K,'Production data'!A:A,Performance!B33,'Production data'!C:C,Performance!C33,'Production data'!B:B,Performance!$C$1)</f>
        <v>0</v>
      </c>
      <c r="K33" s="87">
        <f>SUMIFS('Production data'!N:N,'Production data'!A:A,Performance!B33,'Production data'!C:C,Performance!C33,'Production data'!B:B,Performance!$C$1)</f>
        <v>0</v>
      </c>
      <c r="L33" s="87">
        <v>8</v>
      </c>
      <c r="M33" s="87">
        <f>(F33*Basis!$B$15+G33*Basis!$B$16+H33*Basis!$B$17)/60</f>
        <v>0</v>
      </c>
      <c r="N33" s="87">
        <f>SUMIFS('DT Data'!J:J,'DT Data'!A:A,Performance!B33,'DT Data'!C:C,Performance!C33,'DT Data'!B:B,Performance!$C$1,'DT Data'!D:D,Basis!$J$5)</f>
        <v>0</v>
      </c>
      <c r="O33" s="88">
        <f t="shared" si="0"/>
        <v>0</v>
      </c>
      <c r="P33" s="88">
        <f>SUMIFS('DT Data'!J:J,'DT Data'!A:A,Performance!B33,'DT Data'!C:C,Performance!C33,'DT Data'!B:B,Performance!$C$1)-N33</f>
        <v>0</v>
      </c>
      <c r="Q33" s="89">
        <f t="shared" si="7"/>
        <v>0</v>
      </c>
      <c r="R33" s="89">
        <f t="shared" si="8"/>
        <v>0</v>
      </c>
      <c r="S33" s="89">
        <f>IF(I33=0,0,R33*Basis!$B$2*60)</f>
        <v>0</v>
      </c>
      <c r="T33" s="90">
        <f t="shared" si="1"/>
        <v>0</v>
      </c>
      <c r="U33" s="90">
        <f t="shared" si="2"/>
        <v>0</v>
      </c>
      <c r="V33" s="90">
        <f t="shared" si="3"/>
        <v>0</v>
      </c>
      <c r="W33" s="90">
        <f t="shared" si="9"/>
        <v>0</v>
      </c>
      <c r="X33" s="227">
        <f>I33+I34+I35</f>
        <v>0</v>
      </c>
      <c r="Y33" s="215">
        <f>S33+S34+S35</f>
        <v>0</v>
      </c>
      <c r="Z33" s="215">
        <f>J33+J34+J35</f>
        <v>0</v>
      </c>
      <c r="AA33" s="215">
        <f>K33+K34+K35</f>
        <v>0</v>
      </c>
      <c r="AB33" s="229">
        <f>O33+O34+O35</f>
        <v>0</v>
      </c>
      <c r="AC33" s="229">
        <f>Q33+Q34+Q35</f>
        <v>0</v>
      </c>
      <c r="AD33" s="219">
        <f>IFERROR(X33/Y33,0)</f>
        <v>0</v>
      </c>
      <c r="AE33" s="219">
        <f>IFERROR(AC33/AB33,0)</f>
        <v>0</v>
      </c>
      <c r="AF33" s="219">
        <f>IFERROR((X33-AA33)/X33,0)</f>
        <v>0</v>
      </c>
      <c r="AG33" s="219">
        <f>AD33*AE33*AF33</f>
        <v>0</v>
      </c>
      <c r="AH33" s="91"/>
      <c r="AI33" s="92">
        <f>SUMIFS('DT Data'!$J:$J,'DT Data'!$B:$B,Basis!$A$2,'DT Data'!$D:$D,Basis!$J$4,'DT Data'!$A:$A,$B33,'DT Data'!$B:$B,Performance!A33)</f>
        <v>0</v>
      </c>
      <c r="AJ33" s="92">
        <f>SUMIFS('DT Data'!$J:$J,'DT Data'!$B:$B,Basis!$A$2,'DT Data'!$D:$D,Basis!$J$3,'DT Data'!$A:$A,$B33,'DT Data'!$B:$B,Performance!A33)</f>
        <v>0</v>
      </c>
      <c r="AK33" s="92">
        <f>SUMIFS('DT Data'!$J:$J,'DT Data'!$B:$B,Basis!$A$2,'DT Data'!$D:$D,Basis!$J$2,'DT Data'!$A:$A,$B33,'DT Data'!$B:$B,Performance!A33)</f>
        <v>0</v>
      </c>
      <c r="AL33" s="215">
        <f>AI33+AI34+AI35</f>
        <v>0</v>
      </c>
      <c r="AM33" s="215">
        <f>AJ33+AJ34+AJ35</f>
        <v>0</v>
      </c>
      <c r="AN33" s="215">
        <f>AK33+AK34+AK35</f>
        <v>0</v>
      </c>
      <c r="AP33" s="93">
        <f>SUMIFS('Production data'!L:L,'Production data'!A:A,Performance!B33,'Production data'!C:C,Performance!C33,'Production data'!B:B,Performance!$C$1)</f>
        <v>0</v>
      </c>
      <c r="AQ33" s="93">
        <f t="shared" si="4"/>
        <v>0</v>
      </c>
      <c r="AR33" s="41">
        <f t="shared" si="5"/>
        <v>0</v>
      </c>
      <c r="AS33" s="221">
        <f>J33+J34+J35</f>
        <v>0</v>
      </c>
      <c r="AT33" s="221">
        <f t="shared" si="10"/>
        <v>0</v>
      </c>
      <c r="AU33" s="221">
        <f>AQ33+AQ34+AQ35</f>
        <v>0</v>
      </c>
      <c r="AV33" s="224">
        <f>IFERROR(AU33/AS33,0)</f>
        <v>0</v>
      </c>
    </row>
    <row r="34" spans="1:48" ht="15.75" x14ac:dyDescent="0.25">
      <c r="A34" s="30" t="s">
        <v>133</v>
      </c>
      <c r="B34" s="40">
        <f t="shared" si="11"/>
        <v>44297</v>
      </c>
      <c r="C34" s="40" t="str">
        <f>'Idle time data'!B35</f>
        <v>B</v>
      </c>
      <c r="D34" s="85" t="str">
        <f>'Idle time data'!C35</f>
        <v>Ahmed Ali</v>
      </c>
      <c r="E34" s="87">
        <f>'Idle time data'!D35</f>
        <v>0</v>
      </c>
      <c r="F34" s="87">
        <f>'Idle time data'!E35</f>
        <v>0</v>
      </c>
      <c r="G34" s="87">
        <f>'Idle time data'!F35</f>
        <v>0</v>
      </c>
      <c r="H34" s="87">
        <f>'Idle time data'!G35</f>
        <v>0</v>
      </c>
      <c r="I34" s="87">
        <f>SUMIFS('Production data'!I:I,'Production data'!A:A,Performance!B34,'Production data'!C:C,Performance!C34,'Production data'!B:B,Performance!$C$1)</f>
        <v>0</v>
      </c>
      <c r="J34" s="87">
        <f>SUMIFS('Production data'!K:K,'Production data'!A:A,Performance!B34,'Production data'!C:C,Performance!C34,'Production data'!B:B,Performance!$C$1)</f>
        <v>0</v>
      </c>
      <c r="K34" s="87">
        <f>SUMIFS('Production data'!N:N,'Production data'!A:A,Performance!B34,'Production data'!C:C,Performance!C34,'Production data'!B:B,Performance!$C$1)</f>
        <v>0</v>
      </c>
      <c r="L34" s="87">
        <v>8</v>
      </c>
      <c r="M34" s="87">
        <f>(F34*Basis!$B$15+G34*Basis!$B$16+H34*Basis!$B$17)/60</f>
        <v>0</v>
      </c>
      <c r="N34" s="87">
        <f>SUMIFS('DT Data'!J:J,'DT Data'!A:A,Performance!B34,'DT Data'!C:C,Performance!C34,'DT Data'!B:B,Performance!$C$1,'DT Data'!D:D,Basis!$J$5)</f>
        <v>0</v>
      </c>
      <c r="O34" s="88">
        <f t="shared" si="0"/>
        <v>0</v>
      </c>
      <c r="P34" s="88">
        <f>SUMIFS('DT Data'!J:J,'DT Data'!A:A,Performance!B34,'DT Data'!C:C,Performance!C34,'DT Data'!B:B,Performance!$C$1)-N34</f>
        <v>0</v>
      </c>
      <c r="Q34" s="89">
        <f t="shared" si="7"/>
        <v>0</v>
      </c>
      <c r="R34" s="89">
        <f t="shared" si="8"/>
        <v>0</v>
      </c>
      <c r="S34" s="89">
        <f>IF(I34=0,0,R34*Basis!$B$2*60)</f>
        <v>0</v>
      </c>
      <c r="T34" s="90">
        <f t="shared" si="1"/>
        <v>0</v>
      </c>
      <c r="U34" s="90">
        <f t="shared" si="2"/>
        <v>0</v>
      </c>
      <c r="V34" s="90">
        <f t="shared" si="3"/>
        <v>0</v>
      </c>
      <c r="W34" s="90">
        <f t="shared" si="9"/>
        <v>0</v>
      </c>
      <c r="X34" s="228"/>
      <c r="Y34" s="216"/>
      <c r="Z34" s="216"/>
      <c r="AA34" s="216"/>
      <c r="AB34" s="230"/>
      <c r="AC34" s="230"/>
      <c r="AD34" s="220"/>
      <c r="AE34" s="220"/>
      <c r="AF34" s="220"/>
      <c r="AG34" s="220"/>
      <c r="AH34" s="94"/>
      <c r="AI34" s="95">
        <f>SUMIFS('DT Data'!$J:$J,'DT Data'!$B:$B,Basis!$A$2,'DT Data'!$D:$D,Basis!$J$4,'DT Data'!$A:$A,$B34,'DT Data'!$B:$B,Performance!A34)</f>
        <v>0</v>
      </c>
      <c r="AJ34" s="95">
        <f>SUMIFS('DT Data'!$J:$J,'DT Data'!$B:$B,Basis!$A$2,'DT Data'!$D:$D,Basis!$J$3,'DT Data'!$A:$A,$B34,'DT Data'!$B:$B,Performance!A34)</f>
        <v>0</v>
      </c>
      <c r="AK34" s="95">
        <f>SUMIFS('DT Data'!$J:$J,'DT Data'!$B:$B,Basis!$A$2,'DT Data'!$D:$D,Basis!$J$2,'DT Data'!$A:$A,$B34,'DT Data'!$B:$B,Performance!A34)</f>
        <v>0</v>
      </c>
      <c r="AL34" s="216"/>
      <c r="AM34" s="216"/>
      <c r="AN34" s="216"/>
      <c r="AP34" s="93">
        <f>SUMIFS('Production data'!L:L,'Production data'!A:A,Performance!B34,'Production data'!C:C,Performance!C34,'Production data'!B:B,Performance!$C$1)</f>
        <v>0</v>
      </c>
      <c r="AQ34" s="93">
        <f t="shared" si="4"/>
        <v>0</v>
      </c>
      <c r="AR34" s="41">
        <f t="shared" si="5"/>
        <v>0</v>
      </c>
      <c r="AS34" s="222"/>
      <c r="AT34" s="222"/>
      <c r="AU34" s="222"/>
      <c r="AV34" s="225"/>
    </row>
    <row r="35" spans="1:48" ht="15.75" x14ac:dyDescent="0.25">
      <c r="A35" s="30" t="s">
        <v>133</v>
      </c>
      <c r="B35" s="40">
        <f t="shared" si="11"/>
        <v>44297</v>
      </c>
      <c r="C35" s="40" t="str">
        <f>'Idle time data'!B36</f>
        <v>C</v>
      </c>
      <c r="D35" s="85">
        <f>'Idle time data'!C36</f>
        <v>0</v>
      </c>
      <c r="E35" s="87">
        <f>'Idle time data'!D36</f>
        <v>0</v>
      </c>
      <c r="F35" s="87">
        <f>'Idle time data'!E36</f>
        <v>0</v>
      </c>
      <c r="G35" s="87">
        <f>'Idle time data'!F36</f>
        <v>0</v>
      </c>
      <c r="H35" s="87">
        <f>'Idle time data'!G36</f>
        <v>0</v>
      </c>
      <c r="I35" s="87">
        <f>SUMIFS('Production data'!I:I,'Production data'!A:A,Performance!B35,'Production data'!C:C,Performance!C35,'Production data'!B:B,Performance!$C$1)</f>
        <v>0</v>
      </c>
      <c r="J35" s="87">
        <f>SUMIFS('Production data'!K:K,'Production data'!A:A,Performance!B35,'Production data'!C:C,Performance!C35,'Production data'!B:B,Performance!$C$1)</f>
        <v>0</v>
      </c>
      <c r="K35" s="87">
        <f>SUMIFS('Production data'!N:N,'Production data'!A:A,Performance!B35,'Production data'!C:C,Performance!C35,'Production data'!B:B,Performance!$C$1)</f>
        <v>0</v>
      </c>
      <c r="L35" s="87">
        <v>8</v>
      </c>
      <c r="M35" s="87">
        <f>(F35*Basis!$B$15+G35*Basis!$B$16+H35*Basis!$B$17)/60</f>
        <v>0</v>
      </c>
      <c r="N35" s="87">
        <f>SUMIFS('DT Data'!J:J,'DT Data'!A:A,Performance!B35,'DT Data'!C:C,Performance!C35,'DT Data'!B:B,Performance!$C$1,'DT Data'!D:D,Basis!$J$5)</f>
        <v>0</v>
      </c>
      <c r="O35" s="88">
        <f t="shared" ref="O35:O66" si="12">IF(I35=0,0,L35-N35)</f>
        <v>0</v>
      </c>
      <c r="P35" s="88">
        <f>SUMIFS('DT Data'!J:J,'DT Data'!A:A,Performance!B35,'DT Data'!C:C,Performance!C35,'DT Data'!B:B,Performance!$C$1)-N35</f>
        <v>0</v>
      </c>
      <c r="Q35" s="89">
        <f t="shared" si="7"/>
        <v>0</v>
      </c>
      <c r="R35" s="89">
        <f t="shared" si="8"/>
        <v>0</v>
      </c>
      <c r="S35" s="89">
        <f>IF(I35=0,0,R35*Basis!$B$2*60)</f>
        <v>0</v>
      </c>
      <c r="T35" s="90">
        <f t="shared" ref="T35:T66" si="13">IFERROR(I35/S35,0)</f>
        <v>0</v>
      </c>
      <c r="U35" s="90">
        <f t="shared" ref="U35:U66" si="14">IFERROR((J35-K35)/J35,0)</f>
        <v>0</v>
      </c>
      <c r="V35" s="90">
        <f t="shared" ref="V35:V66" si="15">IFERROR(Q35/O35,0)</f>
        <v>0</v>
      </c>
      <c r="W35" s="90">
        <f t="shared" si="9"/>
        <v>0</v>
      </c>
      <c r="X35" s="228"/>
      <c r="Y35" s="216"/>
      <c r="Z35" s="216"/>
      <c r="AA35" s="216"/>
      <c r="AB35" s="230"/>
      <c r="AC35" s="230"/>
      <c r="AD35" s="220"/>
      <c r="AE35" s="220"/>
      <c r="AF35" s="220"/>
      <c r="AG35" s="220"/>
      <c r="AH35" s="94"/>
      <c r="AI35" s="95">
        <f>SUMIFS('DT Data'!$J:$J,'DT Data'!$B:$B,Basis!$A$2,'DT Data'!$D:$D,Basis!$J$4,'DT Data'!$A:$A,$B35,'DT Data'!$B:$B,Performance!A35)</f>
        <v>0</v>
      </c>
      <c r="AJ35" s="95">
        <f>SUMIFS('DT Data'!$J:$J,'DT Data'!$B:$B,Basis!$A$2,'DT Data'!$D:$D,Basis!$J$3,'DT Data'!$A:$A,$B35,'DT Data'!$B:$B,Performance!A35)</f>
        <v>0</v>
      </c>
      <c r="AK35" s="95">
        <f>SUMIFS('DT Data'!$J:$J,'DT Data'!$B:$B,Basis!$A$2,'DT Data'!$D:$D,Basis!$J$2,'DT Data'!$A:$A,$B35,'DT Data'!$B:$B,Performance!A35)</f>
        <v>0</v>
      </c>
      <c r="AL35" s="216"/>
      <c r="AM35" s="216"/>
      <c r="AN35" s="216"/>
      <c r="AP35" s="93">
        <f>SUMIFS('Production data'!L:L,'Production data'!A:A,Performance!B35,'Production data'!C:C,Performance!C35,'Production data'!B:B,Performance!$C$1)</f>
        <v>0</v>
      </c>
      <c r="AQ35" s="93">
        <f t="shared" ref="AQ35:AQ66" si="16">J35-AP35</f>
        <v>0</v>
      </c>
      <c r="AR35" s="41">
        <f t="shared" ref="AR35:AR66" si="17">IFERROR(AQ35/AP35,0)</f>
        <v>0</v>
      </c>
      <c r="AS35" s="223"/>
      <c r="AT35" s="223"/>
      <c r="AU35" s="223"/>
      <c r="AV35" s="226"/>
    </row>
    <row r="36" spans="1:48" ht="15.75" x14ac:dyDescent="0.25">
      <c r="A36" s="30" t="s">
        <v>133</v>
      </c>
      <c r="B36" s="40">
        <f t="shared" si="11"/>
        <v>44298</v>
      </c>
      <c r="C36" s="40" t="str">
        <f>'Idle time data'!B37</f>
        <v>A</v>
      </c>
      <c r="D36" s="85" t="str">
        <f>'Idle time data'!C37</f>
        <v>Ali Ahmed</v>
      </c>
      <c r="E36" s="87">
        <f>'Idle time data'!D37</f>
        <v>0</v>
      </c>
      <c r="F36" s="87">
        <f>'Idle time data'!E37</f>
        <v>0</v>
      </c>
      <c r="G36" s="87">
        <f>'Idle time data'!F37</f>
        <v>0</v>
      </c>
      <c r="H36" s="87">
        <f>'Idle time data'!G37</f>
        <v>0</v>
      </c>
      <c r="I36" s="87">
        <f>SUMIFS('Production data'!I:I,'Production data'!A:A,Performance!B36,'Production data'!C:C,Performance!C36,'Production data'!B:B,Performance!$C$1)</f>
        <v>0</v>
      </c>
      <c r="J36" s="87">
        <f>SUMIFS('Production data'!K:K,'Production data'!A:A,Performance!B36,'Production data'!C:C,Performance!C36,'Production data'!B:B,Performance!$C$1)</f>
        <v>0</v>
      </c>
      <c r="K36" s="87">
        <f>SUMIFS('Production data'!N:N,'Production data'!A:A,Performance!B36,'Production data'!C:C,Performance!C36,'Production data'!B:B,Performance!$C$1)</f>
        <v>0</v>
      </c>
      <c r="L36" s="87">
        <v>8</v>
      </c>
      <c r="M36" s="87">
        <f>(F36*Basis!$B$15+G36*Basis!$B$16+H36*Basis!$B$17)/60</f>
        <v>0</v>
      </c>
      <c r="N36" s="87">
        <f>SUMIFS('DT Data'!J:J,'DT Data'!A:A,Performance!B36,'DT Data'!C:C,Performance!C36,'DT Data'!B:B,Performance!$C$1,'DT Data'!D:D,Basis!$J$5)</f>
        <v>0</v>
      </c>
      <c r="O36" s="88">
        <f t="shared" si="12"/>
        <v>0</v>
      </c>
      <c r="P36" s="88">
        <f>SUMIFS('DT Data'!J:J,'DT Data'!A:A,Performance!B36,'DT Data'!C:C,Performance!C36,'DT Data'!B:B,Performance!$C$1)-N36</f>
        <v>0</v>
      </c>
      <c r="Q36" s="89">
        <f t="shared" si="7"/>
        <v>0</v>
      </c>
      <c r="R36" s="89">
        <f t="shared" si="8"/>
        <v>0</v>
      </c>
      <c r="S36" s="89">
        <f>IF(I36=0,0,R36*Basis!$B$2*60)</f>
        <v>0</v>
      </c>
      <c r="T36" s="90">
        <f t="shared" si="13"/>
        <v>0</v>
      </c>
      <c r="U36" s="90">
        <f t="shared" si="14"/>
        <v>0</v>
      </c>
      <c r="V36" s="90">
        <f t="shared" si="15"/>
        <v>0</v>
      </c>
      <c r="W36" s="90">
        <f t="shared" si="9"/>
        <v>0</v>
      </c>
      <c r="X36" s="227">
        <f>I36+I37+I38</f>
        <v>0</v>
      </c>
      <c r="Y36" s="215">
        <f>S36+S37+S38</f>
        <v>0</v>
      </c>
      <c r="Z36" s="215">
        <f>J36+J37+J38</f>
        <v>0</v>
      </c>
      <c r="AA36" s="215">
        <f>K36+K37+K38</f>
        <v>0</v>
      </c>
      <c r="AB36" s="229">
        <f>O36+O37+O38</f>
        <v>0</v>
      </c>
      <c r="AC36" s="229">
        <f>Q36+Q37+Q38</f>
        <v>0</v>
      </c>
      <c r="AD36" s="219">
        <f>IFERROR(X36/Y36,0)</f>
        <v>0</v>
      </c>
      <c r="AE36" s="219">
        <f>IFERROR(AC36/AB36,0)</f>
        <v>0</v>
      </c>
      <c r="AF36" s="219">
        <f>IFERROR((X36-AA36)/X36,0)</f>
        <v>0</v>
      </c>
      <c r="AG36" s="219">
        <f>AD36*AE36*AF36</f>
        <v>0</v>
      </c>
      <c r="AH36" s="91"/>
      <c r="AI36" s="92">
        <f>SUMIFS('DT Data'!$J:$J,'DT Data'!$B:$B,Basis!$A$2,'DT Data'!$D:$D,Basis!$J$4,'DT Data'!$A:$A,$B36,'DT Data'!$B:$B,Performance!A36)</f>
        <v>0</v>
      </c>
      <c r="AJ36" s="92">
        <f>SUMIFS('DT Data'!$J:$J,'DT Data'!$B:$B,Basis!$A$2,'DT Data'!$D:$D,Basis!$J$3,'DT Data'!$A:$A,$B36,'DT Data'!$B:$B,Performance!A36)</f>
        <v>0</v>
      </c>
      <c r="AK36" s="92">
        <f>SUMIFS('DT Data'!$J:$J,'DT Data'!$B:$B,Basis!$A$2,'DT Data'!$D:$D,Basis!$J$2,'DT Data'!$A:$A,$B36,'DT Data'!$B:$B,Performance!A36)</f>
        <v>0</v>
      </c>
      <c r="AL36" s="215">
        <f>AI36+AI37+AI38</f>
        <v>0</v>
      </c>
      <c r="AM36" s="215">
        <f>AJ36+AJ37+AJ38</f>
        <v>0</v>
      </c>
      <c r="AN36" s="215">
        <f>AK36+AK37+AK38</f>
        <v>0</v>
      </c>
      <c r="AP36" s="93">
        <f>SUMIFS('Production data'!L:L,'Production data'!A:A,Performance!B36,'Production data'!C:C,Performance!C36,'Production data'!B:B,Performance!$C$1)</f>
        <v>0</v>
      </c>
      <c r="AQ36" s="93">
        <f t="shared" si="16"/>
        <v>0</v>
      </c>
      <c r="AR36" s="41">
        <f t="shared" si="17"/>
        <v>0</v>
      </c>
      <c r="AS36" s="221">
        <f>J36+J37+J38</f>
        <v>0</v>
      </c>
      <c r="AT36" s="221">
        <f t="shared" si="10"/>
        <v>0</v>
      </c>
      <c r="AU36" s="221">
        <f>AQ36+AQ37+AQ38</f>
        <v>0</v>
      </c>
      <c r="AV36" s="224">
        <f>IFERROR(AU36/AS36,0)</f>
        <v>0</v>
      </c>
    </row>
    <row r="37" spans="1:48" ht="15.75" x14ac:dyDescent="0.25">
      <c r="A37" s="30" t="s">
        <v>133</v>
      </c>
      <c r="B37" s="40">
        <f t="shared" si="11"/>
        <v>44298</v>
      </c>
      <c r="C37" s="40" t="str">
        <f>'Idle time data'!B38</f>
        <v>B</v>
      </c>
      <c r="D37" s="85" t="str">
        <f>'Idle time data'!C38</f>
        <v>Ahmed Ali</v>
      </c>
      <c r="E37" s="87">
        <f>'Idle time data'!D38</f>
        <v>0</v>
      </c>
      <c r="F37" s="87">
        <f>'Idle time data'!E38</f>
        <v>0</v>
      </c>
      <c r="G37" s="87">
        <f>'Idle time data'!F38</f>
        <v>0</v>
      </c>
      <c r="H37" s="87">
        <f>'Idle time data'!G38</f>
        <v>0</v>
      </c>
      <c r="I37" s="87">
        <f>SUMIFS('Production data'!I:I,'Production data'!A:A,Performance!B37,'Production data'!C:C,Performance!C37,'Production data'!B:B,Performance!$C$1)</f>
        <v>0</v>
      </c>
      <c r="J37" s="87">
        <f>SUMIFS('Production data'!K:K,'Production data'!A:A,Performance!B37,'Production data'!C:C,Performance!C37,'Production data'!B:B,Performance!$C$1)</f>
        <v>0</v>
      </c>
      <c r="K37" s="87">
        <f>SUMIFS('Production data'!N:N,'Production data'!A:A,Performance!B37,'Production data'!C:C,Performance!C37,'Production data'!B:B,Performance!$C$1)</f>
        <v>0</v>
      </c>
      <c r="L37" s="87">
        <v>8</v>
      </c>
      <c r="M37" s="87">
        <f>(F37*Basis!$B$15+G37*Basis!$B$16+H37*Basis!$B$17)/60</f>
        <v>0</v>
      </c>
      <c r="N37" s="87">
        <f>SUMIFS('DT Data'!J:J,'DT Data'!A:A,Performance!B37,'DT Data'!C:C,Performance!C37,'DT Data'!B:B,Performance!$C$1,'DT Data'!D:D,Basis!$J$5)</f>
        <v>0</v>
      </c>
      <c r="O37" s="88">
        <f t="shared" si="12"/>
        <v>0</v>
      </c>
      <c r="P37" s="88">
        <f>SUMIFS('DT Data'!J:J,'DT Data'!A:A,Performance!B37,'DT Data'!C:C,Performance!C37,'DT Data'!B:B,Performance!$C$1)-N37</f>
        <v>0</v>
      </c>
      <c r="Q37" s="89">
        <f t="shared" si="7"/>
        <v>0</v>
      </c>
      <c r="R37" s="89">
        <f t="shared" si="8"/>
        <v>0</v>
      </c>
      <c r="S37" s="89">
        <f>IF(I37=0,0,R37*Basis!$B$2*60)</f>
        <v>0</v>
      </c>
      <c r="T37" s="90">
        <f t="shared" si="13"/>
        <v>0</v>
      </c>
      <c r="U37" s="90">
        <f t="shared" si="14"/>
        <v>0</v>
      </c>
      <c r="V37" s="90">
        <f t="shared" si="15"/>
        <v>0</v>
      </c>
      <c r="W37" s="90">
        <f t="shared" si="9"/>
        <v>0</v>
      </c>
      <c r="X37" s="228"/>
      <c r="Y37" s="216"/>
      <c r="Z37" s="216"/>
      <c r="AA37" s="216"/>
      <c r="AB37" s="230"/>
      <c r="AC37" s="230"/>
      <c r="AD37" s="220"/>
      <c r="AE37" s="220"/>
      <c r="AF37" s="220"/>
      <c r="AG37" s="220"/>
      <c r="AH37" s="94"/>
      <c r="AI37" s="95">
        <f>SUMIFS('DT Data'!$J:$J,'DT Data'!$B:$B,Basis!$A$2,'DT Data'!$D:$D,Basis!$J$4,'DT Data'!$A:$A,$B37,'DT Data'!$B:$B,Performance!A37)</f>
        <v>0</v>
      </c>
      <c r="AJ37" s="95">
        <f>SUMIFS('DT Data'!$J:$J,'DT Data'!$B:$B,Basis!$A$2,'DT Data'!$D:$D,Basis!$J$3,'DT Data'!$A:$A,$B37,'DT Data'!$B:$B,Performance!A37)</f>
        <v>0</v>
      </c>
      <c r="AK37" s="95">
        <f>SUMIFS('DT Data'!$J:$J,'DT Data'!$B:$B,Basis!$A$2,'DT Data'!$D:$D,Basis!$J$2,'DT Data'!$A:$A,$B37,'DT Data'!$B:$B,Performance!A37)</f>
        <v>0</v>
      </c>
      <c r="AL37" s="216"/>
      <c r="AM37" s="216"/>
      <c r="AN37" s="216"/>
      <c r="AP37" s="93">
        <f>SUMIFS('Production data'!L:L,'Production data'!A:A,Performance!B37,'Production data'!C:C,Performance!C37,'Production data'!B:B,Performance!$C$1)</f>
        <v>0</v>
      </c>
      <c r="AQ37" s="93">
        <f t="shared" si="16"/>
        <v>0</v>
      </c>
      <c r="AR37" s="41">
        <f t="shared" si="17"/>
        <v>0</v>
      </c>
      <c r="AS37" s="222"/>
      <c r="AT37" s="222"/>
      <c r="AU37" s="222"/>
      <c r="AV37" s="225"/>
    </row>
    <row r="38" spans="1:48" ht="15.75" x14ac:dyDescent="0.25">
      <c r="A38" s="30" t="s">
        <v>133</v>
      </c>
      <c r="B38" s="40">
        <f t="shared" si="11"/>
        <v>44298</v>
      </c>
      <c r="C38" s="40" t="str">
        <f>'Idle time data'!B39</f>
        <v>C</v>
      </c>
      <c r="D38" s="85" t="str">
        <f>'Idle time data'!C39</f>
        <v>Umair Ali</v>
      </c>
      <c r="E38" s="87">
        <f>'Idle time data'!D39</f>
        <v>0</v>
      </c>
      <c r="F38" s="87">
        <f>'Idle time data'!E39</f>
        <v>0</v>
      </c>
      <c r="G38" s="87">
        <f>'Idle time data'!F39</f>
        <v>0</v>
      </c>
      <c r="H38" s="87">
        <f>'Idle time data'!G39</f>
        <v>0</v>
      </c>
      <c r="I38" s="87">
        <f>SUMIFS('Production data'!I:I,'Production data'!A:A,Performance!B38,'Production data'!C:C,Performance!C38,'Production data'!B:B,Performance!$C$1)</f>
        <v>0</v>
      </c>
      <c r="J38" s="87">
        <f>SUMIFS('Production data'!K:K,'Production data'!A:A,Performance!B38,'Production data'!C:C,Performance!C38,'Production data'!B:B,Performance!$C$1)</f>
        <v>0</v>
      </c>
      <c r="K38" s="87">
        <f>SUMIFS('Production data'!N:N,'Production data'!A:A,Performance!B38,'Production data'!C:C,Performance!C38,'Production data'!B:B,Performance!$C$1)</f>
        <v>0</v>
      </c>
      <c r="L38" s="87">
        <v>8</v>
      </c>
      <c r="M38" s="87">
        <f>(F38*Basis!$B$15+G38*Basis!$B$16+H38*Basis!$B$17)/60</f>
        <v>0</v>
      </c>
      <c r="N38" s="87">
        <f>SUMIFS('DT Data'!J:J,'DT Data'!A:A,Performance!B38,'DT Data'!C:C,Performance!C38,'DT Data'!B:B,Performance!$C$1,'DT Data'!D:D,Basis!$J$5)</f>
        <v>0</v>
      </c>
      <c r="O38" s="88">
        <f t="shared" si="12"/>
        <v>0</v>
      </c>
      <c r="P38" s="88">
        <f>SUMIFS('DT Data'!J:J,'DT Data'!A:A,Performance!B38,'DT Data'!C:C,Performance!C38,'DT Data'!B:B,Performance!$C$1)-N38</f>
        <v>0</v>
      </c>
      <c r="Q38" s="89">
        <f t="shared" si="7"/>
        <v>0</v>
      </c>
      <c r="R38" s="89">
        <f t="shared" si="8"/>
        <v>0</v>
      </c>
      <c r="S38" s="89">
        <f>IF(I38=0,0,R38*Basis!$B$2*60)</f>
        <v>0</v>
      </c>
      <c r="T38" s="90">
        <f t="shared" si="13"/>
        <v>0</v>
      </c>
      <c r="U38" s="90">
        <f t="shared" si="14"/>
        <v>0</v>
      </c>
      <c r="V38" s="90">
        <f t="shared" si="15"/>
        <v>0</v>
      </c>
      <c r="W38" s="90">
        <f t="shared" si="9"/>
        <v>0</v>
      </c>
      <c r="X38" s="228"/>
      <c r="Y38" s="216"/>
      <c r="Z38" s="216"/>
      <c r="AA38" s="216"/>
      <c r="AB38" s="230"/>
      <c r="AC38" s="230"/>
      <c r="AD38" s="220"/>
      <c r="AE38" s="220"/>
      <c r="AF38" s="220"/>
      <c r="AG38" s="220"/>
      <c r="AH38" s="94"/>
      <c r="AI38" s="95">
        <f>SUMIFS('DT Data'!$J:$J,'DT Data'!$B:$B,Basis!$A$2,'DT Data'!$D:$D,Basis!$J$4,'DT Data'!$A:$A,$B38,'DT Data'!$B:$B,Performance!A38)</f>
        <v>0</v>
      </c>
      <c r="AJ38" s="95">
        <f>SUMIFS('DT Data'!$J:$J,'DT Data'!$B:$B,Basis!$A$2,'DT Data'!$D:$D,Basis!$J$3,'DT Data'!$A:$A,$B38,'DT Data'!$B:$B,Performance!A38)</f>
        <v>0</v>
      </c>
      <c r="AK38" s="95">
        <f>SUMIFS('DT Data'!$J:$J,'DT Data'!$B:$B,Basis!$A$2,'DT Data'!$D:$D,Basis!$J$2,'DT Data'!$A:$A,$B38,'DT Data'!$B:$B,Performance!A38)</f>
        <v>0</v>
      </c>
      <c r="AL38" s="216"/>
      <c r="AM38" s="216"/>
      <c r="AN38" s="216"/>
      <c r="AP38" s="93">
        <f>SUMIFS('Production data'!L:L,'Production data'!A:A,Performance!B38,'Production data'!C:C,Performance!C38,'Production data'!B:B,Performance!$C$1)</f>
        <v>0</v>
      </c>
      <c r="AQ38" s="93">
        <f t="shared" si="16"/>
        <v>0</v>
      </c>
      <c r="AR38" s="41">
        <f t="shared" si="17"/>
        <v>0</v>
      </c>
      <c r="AS38" s="223"/>
      <c r="AT38" s="223"/>
      <c r="AU38" s="223"/>
      <c r="AV38" s="226"/>
    </row>
    <row r="39" spans="1:48" ht="15.75" x14ac:dyDescent="0.25">
      <c r="A39" s="30" t="s">
        <v>133</v>
      </c>
      <c r="B39" s="40">
        <f t="shared" si="11"/>
        <v>44299</v>
      </c>
      <c r="C39" s="40" t="str">
        <f>'Idle time data'!B40</f>
        <v>A</v>
      </c>
      <c r="D39" s="85" t="str">
        <f>'Idle time data'!C40</f>
        <v>Ali Ahmed</v>
      </c>
      <c r="E39" s="87">
        <f>'Idle time data'!D40</f>
        <v>0</v>
      </c>
      <c r="F39" s="87">
        <f>'Idle time data'!E40</f>
        <v>0</v>
      </c>
      <c r="G39" s="87">
        <f>'Idle time data'!F40</f>
        <v>0</v>
      </c>
      <c r="H39" s="87">
        <f>'Idle time data'!G40</f>
        <v>0</v>
      </c>
      <c r="I39" s="87">
        <f>SUMIFS('Production data'!I:I,'Production data'!A:A,Performance!B39,'Production data'!C:C,Performance!C39,'Production data'!B:B,Performance!$C$1)</f>
        <v>0</v>
      </c>
      <c r="J39" s="87">
        <f>SUMIFS('Production data'!K:K,'Production data'!A:A,Performance!B39,'Production data'!C:C,Performance!C39,'Production data'!B:B,Performance!$C$1)</f>
        <v>0</v>
      </c>
      <c r="K39" s="87">
        <f>SUMIFS('Production data'!N:N,'Production data'!A:A,Performance!B39,'Production data'!C:C,Performance!C39,'Production data'!B:B,Performance!$C$1)</f>
        <v>0</v>
      </c>
      <c r="L39" s="87">
        <v>8</v>
      </c>
      <c r="M39" s="87">
        <f>(F39*Basis!$B$15+G39*Basis!$B$16+H39*Basis!$B$17)/60</f>
        <v>0</v>
      </c>
      <c r="N39" s="87">
        <f>SUMIFS('DT Data'!J:J,'DT Data'!A:A,Performance!B39,'DT Data'!C:C,Performance!C39,'DT Data'!B:B,Performance!$C$1,'DT Data'!D:D,Basis!$J$5)</f>
        <v>0</v>
      </c>
      <c r="O39" s="88">
        <f t="shared" si="12"/>
        <v>0</v>
      </c>
      <c r="P39" s="88">
        <f>SUMIFS('DT Data'!J:J,'DT Data'!A:A,Performance!B39,'DT Data'!C:C,Performance!C39,'DT Data'!B:B,Performance!$C$1)-N39</f>
        <v>0</v>
      </c>
      <c r="Q39" s="89">
        <f t="shared" si="7"/>
        <v>0</v>
      </c>
      <c r="R39" s="89">
        <f t="shared" si="8"/>
        <v>0</v>
      </c>
      <c r="S39" s="89">
        <f>IF(I39=0,0,R39*Basis!$B$2*60)</f>
        <v>0</v>
      </c>
      <c r="T39" s="90">
        <f t="shared" si="13"/>
        <v>0</v>
      </c>
      <c r="U39" s="90">
        <f t="shared" si="14"/>
        <v>0</v>
      </c>
      <c r="V39" s="90">
        <f t="shared" si="15"/>
        <v>0</v>
      </c>
      <c r="W39" s="90">
        <f t="shared" si="9"/>
        <v>0</v>
      </c>
      <c r="X39" s="227">
        <f>I39+I40+I41</f>
        <v>0</v>
      </c>
      <c r="Y39" s="215">
        <f>S39+S40+S41</f>
        <v>0</v>
      </c>
      <c r="Z39" s="215">
        <f>J39+J40+J41</f>
        <v>0</v>
      </c>
      <c r="AA39" s="215">
        <f>K39+K40+K41</f>
        <v>0</v>
      </c>
      <c r="AB39" s="229">
        <f>O39+O40+O41</f>
        <v>0</v>
      </c>
      <c r="AC39" s="229">
        <f>Q39+Q40+Q41</f>
        <v>0</v>
      </c>
      <c r="AD39" s="219">
        <f>IFERROR(X39/Y39,0)</f>
        <v>0</v>
      </c>
      <c r="AE39" s="219">
        <f>IFERROR(AC39/AB39,0)</f>
        <v>0</v>
      </c>
      <c r="AF39" s="219">
        <f>IFERROR((X39-AA39)/X39,0)</f>
        <v>0</v>
      </c>
      <c r="AG39" s="219">
        <f>AD39*AE39*AF39</f>
        <v>0</v>
      </c>
      <c r="AH39" s="91"/>
      <c r="AI39" s="92">
        <f>SUMIFS('DT Data'!$J:$J,'DT Data'!$B:$B,Basis!$A$2,'DT Data'!$D:$D,Basis!$J$4,'DT Data'!$A:$A,$B39,'DT Data'!$B:$B,Performance!A39)</f>
        <v>0</v>
      </c>
      <c r="AJ39" s="92">
        <f>SUMIFS('DT Data'!$J:$J,'DT Data'!$B:$B,Basis!$A$2,'DT Data'!$D:$D,Basis!$J$3,'DT Data'!$A:$A,$B39,'DT Data'!$B:$B,Performance!A39)</f>
        <v>0</v>
      </c>
      <c r="AK39" s="92">
        <f>SUMIFS('DT Data'!$J:$J,'DT Data'!$B:$B,Basis!$A$2,'DT Data'!$D:$D,Basis!$J$2,'DT Data'!$A:$A,$B39,'DT Data'!$B:$B,Performance!A39)</f>
        <v>0</v>
      </c>
      <c r="AL39" s="215">
        <f>AI39+AI40+AI41</f>
        <v>0</v>
      </c>
      <c r="AM39" s="215">
        <f>AJ39+AJ40+AJ41</f>
        <v>0</v>
      </c>
      <c r="AN39" s="215">
        <f>AK39+AK40+AK41</f>
        <v>0</v>
      </c>
      <c r="AP39" s="93">
        <f>SUMIFS('Production data'!L:L,'Production data'!A:A,Performance!B39,'Production data'!C:C,Performance!C39,'Production data'!B:B,Performance!$C$1)</f>
        <v>0</v>
      </c>
      <c r="AQ39" s="93">
        <f t="shared" si="16"/>
        <v>0</v>
      </c>
      <c r="AR39" s="41">
        <f t="shared" si="17"/>
        <v>0</v>
      </c>
      <c r="AS39" s="221">
        <f>J39+J40+J41</f>
        <v>0</v>
      </c>
      <c r="AT39" s="221">
        <f t="shared" si="10"/>
        <v>0</v>
      </c>
      <c r="AU39" s="221">
        <f>AQ39+AQ40+AQ41</f>
        <v>0</v>
      </c>
      <c r="AV39" s="224">
        <f>IFERROR(AU39/AS39,0)</f>
        <v>0</v>
      </c>
    </row>
    <row r="40" spans="1:48" ht="15.75" x14ac:dyDescent="0.25">
      <c r="A40" s="30" t="s">
        <v>133</v>
      </c>
      <c r="B40" s="40">
        <f t="shared" si="11"/>
        <v>44299</v>
      </c>
      <c r="C40" s="40" t="str">
        <f>'Idle time data'!B41</f>
        <v>B</v>
      </c>
      <c r="D40" s="85" t="str">
        <f>'Idle time data'!C41</f>
        <v>Ahmed Ali</v>
      </c>
      <c r="E40" s="87">
        <f>'Idle time data'!D41</f>
        <v>0</v>
      </c>
      <c r="F40" s="87">
        <f>'Idle time data'!E41</f>
        <v>0</v>
      </c>
      <c r="G40" s="87">
        <f>'Idle time data'!F41</f>
        <v>0</v>
      </c>
      <c r="H40" s="87">
        <f>'Idle time data'!G41</f>
        <v>0</v>
      </c>
      <c r="I40" s="87">
        <f>SUMIFS('Production data'!I:I,'Production data'!A:A,Performance!B40,'Production data'!C:C,Performance!C40,'Production data'!B:B,Performance!$C$1)</f>
        <v>0</v>
      </c>
      <c r="J40" s="87">
        <f>SUMIFS('Production data'!K:K,'Production data'!A:A,Performance!B40,'Production data'!C:C,Performance!C40,'Production data'!B:B,Performance!$C$1)</f>
        <v>0</v>
      </c>
      <c r="K40" s="87">
        <f>SUMIFS('Production data'!N:N,'Production data'!A:A,Performance!B40,'Production data'!C:C,Performance!C40,'Production data'!B:B,Performance!$C$1)</f>
        <v>0</v>
      </c>
      <c r="L40" s="87">
        <v>8</v>
      </c>
      <c r="M40" s="87">
        <f>(F40*Basis!$B$15+G40*Basis!$B$16+H40*Basis!$B$17)/60</f>
        <v>0</v>
      </c>
      <c r="N40" s="87">
        <f>SUMIFS('DT Data'!J:J,'DT Data'!A:A,Performance!B40,'DT Data'!C:C,Performance!C40,'DT Data'!B:B,Performance!$C$1,'DT Data'!D:D,Basis!$J$5)</f>
        <v>0</v>
      </c>
      <c r="O40" s="88">
        <f t="shared" si="12"/>
        <v>0</v>
      </c>
      <c r="P40" s="88">
        <f>SUMIFS('DT Data'!J:J,'DT Data'!A:A,Performance!B40,'DT Data'!C:C,Performance!C40,'DT Data'!B:B,Performance!$C$1)-N40</f>
        <v>0</v>
      </c>
      <c r="Q40" s="89">
        <f t="shared" si="7"/>
        <v>0</v>
      </c>
      <c r="R40" s="89">
        <f t="shared" si="8"/>
        <v>0</v>
      </c>
      <c r="S40" s="89">
        <f>IF(I40=0,0,R40*Basis!$B$2*60)</f>
        <v>0</v>
      </c>
      <c r="T40" s="90">
        <f t="shared" si="13"/>
        <v>0</v>
      </c>
      <c r="U40" s="90">
        <f t="shared" si="14"/>
        <v>0</v>
      </c>
      <c r="V40" s="90">
        <f t="shared" si="15"/>
        <v>0</v>
      </c>
      <c r="W40" s="90">
        <f t="shared" si="9"/>
        <v>0</v>
      </c>
      <c r="X40" s="228"/>
      <c r="Y40" s="216"/>
      <c r="Z40" s="216"/>
      <c r="AA40" s="216"/>
      <c r="AB40" s="230"/>
      <c r="AC40" s="230"/>
      <c r="AD40" s="220"/>
      <c r="AE40" s="220"/>
      <c r="AF40" s="220"/>
      <c r="AG40" s="220"/>
      <c r="AH40" s="94"/>
      <c r="AI40" s="95">
        <f>SUMIFS('DT Data'!$J:$J,'DT Data'!$B:$B,Basis!$A$2,'DT Data'!$D:$D,Basis!$J$4,'DT Data'!$A:$A,$B40,'DT Data'!$B:$B,Performance!A40)</f>
        <v>0</v>
      </c>
      <c r="AJ40" s="95">
        <f>SUMIFS('DT Data'!$J:$J,'DT Data'!$B:$B,Basis!$A$2,'DT Data'!$D:$D,Basis!$J$3,'DT Data'!$A:$A,$B40,'DT Data'!$B:$B,Performance!A40)</f>
        <v>0</v>
      </c>
      <c r="AK40" s="95">
        <f>SUMIFS('DT Data'!$J:$J,'DT Data'!$B:$B,Basis!$A$2,'DT Data'!$D:$D,Basis!$J$2,'DT Data'!$A:$A,$B40,'DT Data'!$B:$B,Performance!A40)</f>
        <v>0</v>
      </c>
      <c r="AL40" s="216"/>
      <c r="AM40" s="216"/>
      <c r="AN40" s="216"/>
      <c r="AP40" s="93">
        <f>SUMIFS('Production data'!L:L,'Production data'!A:A,Performance!B40,'Production data'!C:C,Performance!C40,'Production data'!B:B,Performance!$C$1)</f>
        <v>0</v>
      </c>
      <c r="AQ40" s="93">
        <f t="shared" si="16"/>
        <v>0</v>
      </c>
      <c r="AR40" s="41">
        <f t="shared" si="17"/>
        <v>0</v>
      </c>
      <c r="AS40" s="222"/>
      <c r="AT40" s="222"/>
      <c r="AU40" s="222"/>
      <c r="AV40" s="225"/>
    </row>
    <row r="41" spans="1:48" ht="15.75" x14ac:dyDescent="0.25">
      <c r="A41" s="30" t="s">
        <v>133</v>
      </c>
      <c r="B41" s="40">
        <f t="shared" si="11"/>
        <v>44299</v>
      </c>
      <c r="C41" s="40" t="str">
        <f>'Idle time data'!B42</f>
        <v>C</v>
      </c>
      <c r="D41" s="85" t="str">
        <f>'Idle time data'!C42</f>
        <v>Umair Ali</v>
      </c>
      <c r="E41" s="87">
        <f>'Idle time data'!D42</f>
        <v>0</v>
      </c>
      <c r="F41" s="87">
        <f>'Idle time data'!E42</f>
        <v>0</v>
      </c>
      <c r="G41" s="87">
        <f>'Idle time data'!F42</f>
        <v>0</v>
      </c>
      <c r="H41" s="87">
        <f>'Idle time data'!G42</f>
        <v>0</v>
      </c>
      <c r="I41" s="87">
        <f>SUMIFS('Production data'!I:I,'Production data'!A:A,Performance!B41,'Production data'!C:C,Performance!C41,'Production data'!B:B,Performance!$C$1)</f>
        <v>0</v>
      </c>
      <c r="J41" s="87">
        <f>SUMIFS('Production data'!K:K,'Production data'!A:A,Performance!B41,'Production data'!C:C,Performance!C41,'Production data'!B:B,Performance!$C$1)</f>
        <v>0</v>
      </c>
      <c r="K41" s="87">
        <f>SUMIFS('Production data'!N:N,'Production data'!A:A,Performance!B41,'Production data'!C:C,Performance!C41,'Production data'!B:B,Performance!$C$1)</f>
        <v>0</v>
      </c>
      <c r="L41" s="87">
        <v>8</v>
      </c>
      <c r="M41" s="87">
        <f>(F41*Basis!$B$15+G41*Basis!$B$16+H41*Basis!$B$17)/60</f>
        <v>0</v>
      </c>
      <c r="N41" s="87">
        <f>SUMIFS('DT Data'!J:J,'DT Data'!A:A,Performance!B41,'DT Data'!C:C,Performance!C41,'DT Data'!B:B,Performance!$C$1,'DT Data'!D:D,Basis!$J$5)</f>
        <v>0</v>
      </c>
      <c r="O41" s="88">
        <f t="shared" si="12"/>
        <v>0</v>
      </c>
      <c r="P41" s="88">
        <f>SUMIFS('DT Data'!J:J,'DT Data'!A:A,Performance!B41,'DT Data'!C:C,Performance!C41,'DT Data'!B:B,Performance!$C$1)-N41</f>
        <v>0</v>
      </c>
      <c r="Q41" s="89">
        <f t="shared" si="7"/>
        <v>0</v>
      </c>
      <c r="R41" s="89">
        <f t="shared" si="8"/>
        <v>0</v>
      </c>
      <c r="S41" s="89">
        <f>IF(I41=0,0,R41*Basis!$B$2*60)</f>
        <v>0</v>
      </c>
      <c r="T41" s="90">
        <f t="shared" si="13"/>
        <v>0</v>
      </c>
      <c r="U41" s="90">
        <f t="shared" si="14"/>
        <v>0</v>
      </c>
      <c r="V41" s="90">
        <f t="shared" si="15"/>
        <v>0</v>
      </c>
      <c r="W41" s="90">
        <f t="shared" si="9"/>
        <v>0</v>
      </c>
      <c r="X41" s="228"/>
      <c r="Y41" s="216"/>
      <c r="Z41" s="216"/>
      <c r="AA41" s="216"/>
      <c r="AB41" s="230"/>
      <c r="AC41" s="230"/>
      <c r="AD41" s="220"/>
      <c r="AE41" s="220"/>
      <c r="AF41" s="220"/>
      <c r="AG41" s="220"/>
      <c r="AH41" s="94"/>
      <c r="AI41" s="95">
        <f>SUMIFS('DT Data'!$J:$J,'DT Data'!$B:$B,Basis!$A$2,'DT Data'!$D:$D,Basis!$J$4,'DT Data'!$A:$A,$B41,'DT Data'!$B:$B,Performance!A41)</f>
        <v>0</v>
      </c>
      <c r="AJ41" s="95">
        <f>SUMIFS('DT Data'!$J:$J,'DT Data'!$B:$B,Basis!$A$2,'DT Data'!$D:$D,Basis!$J$3,'DT Data'!$A:$A,$B41,'DT Data'!$B:$B,Performance!A41)</f>
        <v>0</v>
      </c>
      <c r="AK41" s="95">
        <f>SUMIFS('DT Data'!$J:$J,'DT Data'!$B:$B,Basis!$A$2,'DT Data'!$D:$D,Basis!$J$2,'DT Data'!$A:$A,$B41,'DT Data'!$B:$B,Performance!A41)</f>
        <v>0</v>
      </c>
      <c r="AL41" s="216"/>
      <c r="AM41" s="216"/>
      <c r="AN41" s="216"/>
      <c r="AP41" s="93">
        <f>SUMIFS('Production data'!L:L,'Production data'!A:A,Performance!B41,'Production data'!C:C,Performance!C41,'Production data'!B:B,Performance!$C$1)</f>
        <v>0</v>
      </c>
      <c r="AQ41" s="93">
        <f t="shared" si="16"/>
        <v>0</v>
      </c>
      <c r="AR41" s="41">
        <f t="shared" si="17"/>
        <v>0</v>
      </c>
      <c r="AS41" s="223"/>
      <c r="AT41" s="223"/>
      <c r="AU41" s="223"/>
      <c r="AV41" s="226"/>
    </row>
    <row r="42" spans="1:48" ht="15.75" x14ac:dyDescent="0.25">
      <c r="A42" s="30" t="s">
        <v>133</v>
      </c>
      <c r="B42" s="40">
        <f t="shared" si="11"/>
        <v>44300</v>
      </c>
      <c r="C42" s="40" t="str">
        <f>'Idle time data'!B43</f>
        <v>A</v>
      </c>
      <c r="D42" s="85" t="str">
        <f>'Idle time data'!C43</f>
        <v>Ali Ahmed</v>
      </c>
      <c r="E42" s="87">
        <f>'Idle time data'!D43</f>
        <v>0</v>
      </c>
      <c r="F42" s="87">
        <f>'Idle time data'!E43</f>
        <v>0</v>
      </c>
      <c r="G42" s="87">
        <f>'Idle time data'!F43</f>
        <v>0</v>
      </c>
      <c r="H42" s="87">
        <f>'Idle time data'!G43</f>
        <v>0</v>
      </c>
      <c r="I42" s="87">
        <f>SUMIFS('Production data'!I:I,'Production data'!A:A,Performance!B42,'Production data'!C:C,Performance!C42,'Production data'!B:B,Performance!$C$1)</f>
        <v>0</v>
      </c>
      <c r="J42" s="87">
        <f>SUMIFS('Production data'!K:K,'Production data'!A:A,Performance!B42,'Production data'!C:C,Performance!C42,'Production data'!B:B,Performance!$C$1)</f>
        <v>0</v>
      </c>
      <c r="K42" s="87">
        <f>SUMIFS('Production data'!N:N,'Production data'!A:A,Performance!B42,'Production data'!C:C,Performance!C42,'Production data'!B:B,Performance!$C$1)</f>
        <v>0</v>
      </c>
      <c r="L42" s="87">
        <v>8</v>
      </c>
      <c r="M42" s="87">
        <f>(F42*Basis!$B$15+G42*Basis!$B$16+H42*Basis!$B$17)/60</f>
        <v>0</v>
      </c>
      <c r="N42" s="87">
        <f>SUMIFS('DT Data'!J:J,'DT Data'!A:A,Performance!B42,'DT Data'!C:C,Performance!C42,'DT Data'!B:B,Performance!$C$1,'DT Data'!D:D,Basis!$J$5)</f>
        <v>0</v>
      </c>
      <c r="O42" s="88">
        <f t="shared" si="12"/>
        <v>0</v>
      </c>
      <c r="P42" s="88">
        <f>SUMIFS('DT Data'!J:J,'DT Data'!A:A,Performance!B42,'DT Data'!C:C,Performance!C42,'DT Data'!B:B,Performance!$C$1)-N42</f>
        <v>0</v>
      </c>
      <c r="Q42" s="89">
        <f t="shared" si="7"/>
        <v>0</v>
      </c>
      <c r="R42" s="89">
        <f t="shared" si="8"/>
        <v>0</v>
      </c>
      <c r="S42" s="89">
        <f>IF(I42=0,0,R42*Basis!$B$2*60)</f>
        <v>0</v>
      </c>
      <c r="T42" s="90">
        <f t="shared" si="13"/>
        <v>0</v>
      </c>
      <c r="U42" s="90">
        <f t="shared" si="14"/>
        <v>0</v>
      </c>
      <c r="V42" s="90">
        <f t="shared" si="15"/>
        <v>0</v>
      </c>
      <c r="W42" s="90">
        <f t="shared" si="9"/>
        <v>0</v>
      </c>
      <c r="X42" s="227">
        <f>I42+I43+I44</f>
        <v>0</v>
      </c>
      <c r="Y42" s="215">
        <f>S42+S43+S44</f>
        <v>0</v>
      </c>
      <c r="Z42" s="215">
        <f>J42+J43+J44</f>
        <v>0</v>
      </c>
      <c r="AA42" s="215">
        <f>K42+K43+K44</f>
        <v>0</v>
      </c>
      <c r="AB42" s="229">
        <f>O42+O43+O44</f>
        <v>0</v>
      </c>
      <c r="AC42" s="229">
        <f>Q42+Q43+Q44</f>
        <v>0</v>
      </c>
      <c r="AD42" s="219">
        <f>IFERROR(X42/Y42,0)</f>
        <v>0</v>
      </c>
      <c r="AE42" s="219">
        <f>IFERROR(AC42/AB42,0)</f>
        <v>0</v>
      </c>
      <c r="AF42" s="219">
        <f>IFERROR((X42-AA42)/X42,0)</f>
        <v>0</v>
      </c>
      <c r="AG42" s="219">
        <f>AD42*AE42*AF42</f>
        <v>0</v>
      </c>
      <c r="AH42" s="91"/>
      <c r="AI42" s="92">
        <f>SUMIFS('DT Data'!$J:$J,'DT Data'!$B:$B,Basis!$A$2,'DT Data'!$D:$D,Basis!$J$4,'DT Data'!$A:$A,$B42,'DT Data'!$B:$B,Performance!A42)</f>
        <v>0</v>
      </c>
      <c r="AJ42" s="92">
        <f>SUMIFS('DT Data'!$J:$J,'DT Data'!$B:$B,Basis!$A$2,'DT Data'!$D:$D,Basis!$J$3,'DT Data'!$A:$A,$B42,'DT Data'!$B:$B,Performance!A42)</f>
        <v>0</v>
      </c>
      <c r="AK42" s="92">
        <f>SUMIFS('DT Data'!$J:$J,'DT Data'!$B:$B,Basis!$A$2,'DT Data'!$D:$D,Basis!$J$2,'DT Data'!$A:$A,$B42,'DT Data'!$B:$B,Performance!A42)</f>
        <v>0</v>
      </c>
      <c r="AL42" s="215">
        <f>AI42+AI43+AI44</f>
        <v>0</v>
      </c>
      <c r="AM42" s="215">
        <f>AJ42+AJ43+AJ44</f>
        <v>0</v>
      </c>
      <c r="AN42" s="215">
        <f>AK42+AK43+AK44</f>
        <v>0</v>
      </c>
      <c r="AP42" s="93">
        <f>SUMIFS('Production data'!L:L,'Production data'!A:A,Performance!B42,'Production data'!C:C,Performance!C42,'Production data'!B:B,Performance!$C$1)</f>
        <v>0</v>
      </c>
      <c r="AQ42" s="93">
        <f t="shared" si="16"/>
        <v>0</v>
      </c>
      <c r="AR42" s="41">
        <f t="shared" si="17"/>
        <v>0</v>
      </c>
      <c r="AS42" s="221">
        <f>J42+J43+J44</f>
        <v>0</v>
      </c>
      <c r="AT42" s="221">
        <f t="shared" si="10"/>
        <v>0</v>
      </c>
      <c r="AU42" s="221">
        <f>AQ42+AQ43+AQ44</f>
        <v>0</v>
      </c>
      <c r="AV42" s="224">
        <f>IFERROR(AU42/AS42,0)</f>
        <v>0</v>
      </c>
    </row>
    <row r="43" spans="1:48" ht="15.75" x14ac:dyDescent="0.25">
      <c r="A43" s="30" t="s">
        <v>133</v>
      </c>
      <c r="B43" s="40">
        <f t="shared" si="11"/>
        <v>44300</v>
      </c>
      <c r="C43" s="40" t="str">
        <f>'Idle time data'!B44</f>
        <v>B</v>
      </c>
      <c r="D43" s="85" t="str">
        <f>'Idle time data'!C44</f>
        <v>Ahmed Ali</v>
      </c>
      <c r="E43" s="87">
        <f>'Idle time data'!D44</f>
        <v>0</v>
      </c>
      <c r="F43" s="87">
        <f>'Idle time data'!E44</f>
        <v>0</v>
      </c>
      <c r="G43" s="87">
        <f>'Idle time data'!F44</f>
        <v>0</v>
      </c>
      <c r="H43" s="87">
        <f>'Idle time data'!G44</f>
        <v>0</v>
      </c>
      <c r="I43" s="87">
        <f>SUMIFS('Production data'!I:I,'Production data'!A:A,Performance!B43,'Production data'!C:C,Performance!C43,'Production data'!B:B,Performance!$C$1)</f>
        <v>0</v>
      </c>
      <c r="J43" s="87">
        <f>SUMIFS('Production data'!K:K,'Production data'!A:A,Performance!B43,'Production data'!C:C,Performance!C43,'Production data'!B:B,Performance!$C$1)</f>
        <v>0</v>
      </c>
      <c r="K43" s="87">
        <f>SUMIFS('Production data'!N:N,'Production data'!A:A,Performance!B43,'Production data'!C:C,Performance!C43,'Production data'!B:B,Performance!$C$1)</f>
        <v>0</v>
      </c>
      <c r="L43" s="87">
        <v>8</v>
      </c>
      <c r="M43" s="87">
        <f>(F43*Basis!$B$15+G43*Basis!$B$16+H43*Basis!$B$17)/60</f>
        <v>0</v>
      </c>
      <c r="N43" s="87">
        <f>SUMIFS('DT Data'!J:J,'DT Data'!A:A,Performance!B43,'DT Data'!C:C,Performance!C43,'DT Data'!B:B,Performance!$C$1,'DT Data'!D:D,Basis!$J$5)</f>
        <v>0</v>
      </c>
      <c r="O43" s="88">
        <f t="shared" si="12"/>
        <v>0</v>
      </c>
      <c r="P43" s="88">
        <f>SUMIFS('DT Data'!J:J,'DT Data'!A:A,Performance!B43,'DT Data'!C:C,Performance!C43,'DT Data'!B:B,Performance!$C$1)-N43</f>
        <v>0</v>
      </c>
      <c r="Q43" s="89">
        <f t="shared" si="7"/>
        <v>0</v>
      </c>
      <c r="R43" s="89">
        <f t="shared" si="8"/>
        <v>0</v>
      </c>
      <c r="S43" s="89">
        <f>IF(I43=0,0,R43*Basis!$B$2*60)</f>
        <v>0</v>
      </c>
      <c r="T43" s="90">
        <f t="shared" si="13"/>
        <v>0</v>
      </c>
      <c r="U43" s="90">
        <f t="shared" si="14"/>
        <v>0</v>
      </c>
      <c r="V43" s="90">
        <f t="shared" si="15"/>
        <v>0</v>
      </c>
      <c r="W43" s="90">
        <f t="shared" si="9"/>
        <v>0</v>
      </c>
      <c r="X43" s="228"/>
      <c r="Y43" s="216"/>
      <c r="Z43" s="216"/>
      <c r="AA43" s="216"/>
      <c r="AB43" s="230"/>
      <c r="AC43" s="230"/>
      <c r="AD43" s="220"/>
      <c r="AE43" s="220"/>
      <c r="AF43" s="220"/>
      <c r="AG43" s="220"/>
      <c r="AH43" s="94"/>
      <c r="AI43" s="95">
        <f>SUMIFS('DT Data'!$J:$J,'DT Data'!$B:$B,Basis!$A$2,'DT Data'!$D:$D,Basis!$J$4,'DT Data'!$A:$A,$B43,'DT Data'!$B:$B,Performance!A43)</f>
        <v>0</v>
      </c>
      <c r="AJ43" s="95">
        <f>SUMIFS('DT Data'!$J:$J,'DT Data'!$B:$B,Basis!$A$2,'DT Data'!$D:$D,Basis!$J$3,'DT Data'!$A:$A,$B43,'DT Data'!$B:$B,Performance!A43)</f>
        <v>0</v>
      </c>
      <c r="AK43" s="95">
        <f>SUMIFS('DT Data'!$J:$J,'DT Data'!$B:$B,Basis!$A$2,'DT Data'!$D:$D,Basis!$J$2,'DT Data'!$A:$A,$B43,'DT Data'!$B:$B,Performance!A43)</f>
        <v>0</v>
      </c>
      <c r="AL43" s="216"/>
      <c r="AM43" s="216"/>
      <c r="AN43" s="216"/>
      <c r="AP43" s="93">
        <f>SUMIFS('Production data'!L:L,'Production data'!A:A,Performance!B43,'Production data'!C:C,Performance!C43,'Production data'!B:B,Performance!$C$1)</f>
        <v>0</v>
      </c>
      <c r="AQ43" s="93">
        <f t="shared" si="16"/>
        <v>0</v>
      </c>
      <c r="AR43" s="41">
        <f t="shared" si="17"/>
        <v>0</v>
      </c>
      <c r="AS43" s="222"/>
      <c r="AT43" s="222"/>
      <c r="AU43" s="222"/>
      <c r="AV43" s="225"/>
    </row>
    <row r="44" spans="1:48" ht="15.75" x14ac:dyDescent="0.25">
      <c r="A44" s="30" t="s">
        <v>133</v>
      </c>
      <c r="B44" s="40">
        <f t="shared" si="11"/>
        <v>44300</v>
      </c>
      <c r="C44" s="40" t="str">
        <f>'Idle time data'!B45</f>
        <v>C</v>
      </c>
      <c r="D44" s="85" t="str">
        <f>'Idle time data'!C45</f>
        <v>Umair Ali</v>
      </c>
      <c r="E44" s="87">
        <f>'Idle time data'!D45</f>
        <v>0</v>
      </c>
      <c r="F44" s="87">
        <f>'Idle time data'!E45</f>
        <v>0</v>
      </c>
      <c r="G44" s="87">
        <f>'Idle time data'!F45</f>
        <v>0</v>
      </c>
      <c r="H44" s="87">
        <f>'Idle time data'!G45</f>
        <v>0</v>
      </c>
      <c r="I44" s="87">
        <f>SUMIFS('Production data'!I:I,'Production data'!A:A,Performance!B44,'Production data'!C:C,Performance!C44,'Production data'!B:B,Performance!$C$1)</f>
        <v>0</v>
      </c>
      <c r="J44" s="87">
        <f>SUMIFS('Production data'!K:K,'Production data'!A:A,Performance!B44,'Production data'!C:C,Performance!C44,'Production data'!B:B,Performance!$C$1)</f>
        <v>0</v>
      </c>
      <c r="K44" s="87">
        <f>SUMIFS('Production data'!N:N,'Production data'!A:A,Performance!B44,'Production data'!C:C,Performance!C44,'Production data'!B:B,Performance!$C$1)</f>
        <v>0</v>
      </c>
      <c r="L44" s="87">
        <v>8</v>
      </c>
      <c r="M44" s="87">
        <f>(F44*Basis!$B$15+G44*Basis!$B$16+H44*Basis!$B$17)/60</f>
        <v>0</v>
      </c>
      <c r="N44" s="87">
        <f>SUMIFS('DT Data'!J:J,'DT Data'!A:A,Performance!B44,'DT Data'!C:C,Performance!C44,'DT Data'!B:B,Performance!$C$1,'DT Data'!D:D,Basis!$J$5)</f>
        <v>0</v>
      </c>
      <c r="O44" s="88">
        <f t="shared" si="12"/>
        <v>0</v>
      </c>
      <c r="P44" s="88">
        <f>SUMIFS('DT Data'!J:J,'DT Data'!A:A,Performance!B44,'DT Data'!C:C,Performance!C44,'DT Data'!B:B,Performance!$C$1)-N44</f>
        <v>0</v>
      </c>
      <c r="Q44" s="89">
        <f t="shared" si="7"/>
        <v>0</v>
      </c>
      <c r="R44" s="89">
        <f t="shared" si="8"/>
        <v>0</v>
      </c>
      <c r="S44" s="89">
        <f>IF(I44=0,0,R44*Basis!$B$2*60)</f>
        <v>0</v>
      </c>
      <c r="T44" s="90">
        <f t="shared" si="13"/>
        <v>0</v>
      </c>
      <c r="U44" s="90">
        <f t="shared" si="14"/>
        <v>0</v>
      </c>
      <c r="V44" s="90">
        <f t="shared" si="15"/>
        <v>0</v>
      </c>
      <c r="W44" s="90">
        <f t="shared" si="9"/>
        <v>0</v>
      </c>
      <c r="X44" s="228"/>
      <c r="Y44" s="216"/>
      <c r="Z44" s="216"/>
      <c r="AA44" s="216"/>
      <c r="AB44" s="230"/>
      <c r="AC44" s="230"/>
      <c r="AD44" s="220"/>
      <c r="AE44" s="220"/>
      <c r="AF44" s="220"/>
      <c r="AG44" s="220"/>
      <c r="AH44" s="94"/>
      <c r="AI44" s="95">
        <f>SUMIFS('DT Data'!$J:$J,'DT Data'!$B:$B,Basis!$A$2,'DT Data'!$D:$D,Basis!$J$4,'DT Data'!$A:$A,$B44,'DT Data'!$B:$B,Performance!A44)</f>
        <v>0</v>
      </c>
      <c r="AJ44" s="95">
        <f>SUMIFS('DT Data'!$J:$J,'DT Data'!$B:$B,Basis!$A$2,'DT Data'!$D:$D,Basis!$J$3,'DT Data'!$A:$A,$B44,'DT Data'!$B:$B,Performance!A44)</f>
        <v>0</v>
      </c>
      <c r="AK44" s="95">
        <f>SUMIFS('DT Data'!$J:$J,'DT Data'!$B:$B,Basis!$A$2,'DT Data'!$D:$D,Basis!$J$2,'DT Data'!$A:$A,$B44,'DT Data'!$B:$B,Performance!A44)</f>
        <v>0</v>
      </c>
      <c r="AL44" s="216"/>
      <c r="AM44" s="216"/>
      <c r="AN44" s="216"/>
      <c r="AP44" s="93">
        <f>SUMIFS('Production data'!L:L,'Production data'!A:A,Performance!B44,'Production data'!C:C,Performance!C44,'Production data'!B:B,Performance!$C$1)</f>
        <v>0</v>
      </c>
      <c r="AQ44" s="93">
        <f t="shared" si="16"/>
        <v>0</v>
      </c>
      <c r="AR44" s="41">
        <f t="shared" si="17"/>
        <v>0</v>
      </c>
      <c r="AS44" s="223"/>
      <c r="AT44" s="223"/>
      <c r="AU44" s="223"/>
      <c r="AV44" s="226"/>
    </row>
    <row r="45" spans="1:48" ht="15.75" x14ac:dyDescent="0.25">
      <c r="A45" s="30" t="s">
        <v>133</v>
      </c>
      <c r="B45" s="40">
        <f t="shared" si="11"/>
        <v>44301</v>
      </c>
      <c r="C45" s="40" t="str">
        <f>'Idle time data'!B46</f>
        <v>A</v>
      </c>
      <c r="D45" s="85" t="str">
        <f>'Idle time data'!C46</f>
        <v>Ali Ahmed</v>
      </c>
      <c r="E45" s="87">
        <f>'Idle time data'!D46</f>
        <v>0</v>
      </c>
      <c r="F45" s="87">
        <f>'Idle time data'!E46</f>
        <v>0</v>
      </c>
      <c r="G45" s="87">
        <f>'Idle time data'!F46</f>
        <v>0</v>
      </c>
      <c r="H45" s="87">
        <f>'Idle time data'!G46</f>
        <v>0</v>
      </c>
      <c r="I45" s="87">
        <f>SUMIFS('Production data'!I:I,'Production data'!A:A,Performance!B45,'Production data'!C:C,Performance!C45,'Production data'!B:B,Performance!$C$1)</f>
        <v>0</v>
      </c>
      <c r="J45" s="87">
        <f>SUMIFS('Production data'!K:K,'Production data'!A:A,Performance!B45,'Production data'!C:C,Performance!C45,'Production data'!B:B,Performance!$C$1)</f>
        <v>0</v>
      </c>
      <c r="K45" s="87">
        <f>SUMIFS('Production data'!N:N,'Production data'!A:A,Performance!B45,'Production data'!C:C,Performance!C45,'Production data'!B:B,Performance!$C$1)</f>
        <v>0</v>
      </c>
      <c r="L45" s="87">
        <v>8</v>
      </c>
      <c r="M45" s="87">
        <f>(F45*Basis!$B$15+G45*Basis!$B$16+H45*Basis!$B$17)/60</f>
        <v>0</v>
      </c>
      <c r="N45" s="87">
        <f>SUMIFS('DT Data'!J:J,'DT Data'!A:A,Performance!B45,'DT Data'!C:C,Performance!C45,'DT Data'!B:B,Performance!$C$1,'DT Data'!D:D,Basis!$J$5)</f>
        <v>0</v>
      </c>
      <c r="O45" s="88">
        <f t="shared" si="12"/>
        <v>0</v>
      </c>
      <c r="P45" s="88">
        <f>SUMIFS('DT Data'!J:J,'DT Data'!A:A,Performance!B45,'DT Data'!C:C,Performance!C45,'DT Data'!B:B,Performance!$C$1)-N45</f>
        <v>0</v>
      </c>
      <c r="Q45" s="89">
        <f t="shared" si="7"/>
        <v>0</v>
      </c>
      <c r="R45" s="89">
        <f t="shared" si="8"/>
        <v>0</v>
      </c>
      <c r="S45" s="89">
        <f>IF(I45=0,0,R45*Basis!$B$2*60)</f>
        <v>0</v>
      </c>
      <c r="T45" s="90">
        <f t="shared" si="13"/>
        <v>0</v>
      </c>
      <c r="U45" s="90">
        <f t="shared" si="14"/>
        <v>0</v>
      </c>
      <c r="V45" s="90">
        <f t="shared" si="15"/>
        <v>0</v>
      </c>
      <c r="W45" s="90">
        <f t="shared" si="9"/>
        <v>0</v>
      </c>
      <c r="X45" s="227">
        <f>I45+I46+I47</f>
        <v>0</v>
      </c>
      <c r="Y45" s="215">
        <f>S45+S46+S47</f>
        <v>0</v>
      </c>
      <c r="Z45" s="215">
        <f>J45+J46+J47</f>
        <v>0</v>
      </c>
      <c r="AA45" s="215">
        <f>K45+K46+K47</f>
        <v>0</v>
      </c>
      <c r="AB45" s="229">
        <f>O45+O46+O47</f>
        <v>0</v>
      </c>
      <c r="AC45" s="229">
        <f>Q45+Q46+Q47</f>
        <v>0</v>
      </c>
      <c r="AD45" s="219">
        <f>IFERROR(X45/Y45,0)</f>
        <v>0</v>
      </c>
      <c r="AE45" s="219">
        <f>IFERROR(AC45/AB45,0)</f>
        <v>0</v>
      </c>
      <c r="AF45" s="219">
        <f>IFERROR((X45-AA45)/X45,0)</f>
        <v>0</v>
      </c>
      <c r="AG45" s="219">
        <f>AD45*AE45*AF45</f>
        <v>0</v>
      </c>
      <c r="AH45" s="91"/>
      <c r="AI45" s="92">
        <f>SUMIFS('DT Data'!$J:$J,'DT Data'!$B:$B,Basis!$A$2,'DT Data'!$D:$D,Basis!$J$4,'DT Data'!$A:$A,$B45,'DT Data'!$B:$B,Performance!A45)</f>
        <v>0</v>
      </c>
      <c r="AJ45" s="92">
        <f>SUMIFS('DT Data'!$J:$J,'DT Data'!$B:$B,Basis!$A$2,'DT Data'!$D:$D,Basis!$J$3,'DT Data'!$A:$A,$B45,'DT Data'!$B:$B,Performance!A45)</f>
        <v>0</v>
      </c>
      <c r="AK45" s="92">
        <f>SUMIFS('DT Data'!$J:$J,'DT Data'!$B:$B,Basis!$A$2,'DT Data'!$D:$D,Basis!$J$2,'DT Data'!$A:$A,$B45,'DT Data'!$B:$B,Performance!A45)</f>
        <v>0</v>
      </c>
      <c r="AL45" s="215">
        <f>AI45+AI46+AI47</f>
        <v>0</v>
      </c>
      <c r="AM45" s="215">
        <f>AJ45+AJ46+AJ47</f>
        <v>0</v>
      </c>
      <c r="AN45" s="215">
        <f>AK45+AK46+AK47</f>
        <v>0</v>
      </c>
      <c r="AP45" s="93">
        <f>SUMIFS('Production data'!L:L,'Production data'!A:A,Performance!B45,'Production data'!C:C,Performance!C45,'Production data'!B:B,Performance!$C$1)</f>
        <v>0</v>
      </c>
      <c r="AQ45" s="93">
        <f t="shared" si="16"/>
        <v>0</v>
      </c>
      <c r="AR45" s="41">
        <f t="shared" si="17"/>
        <v>0</v>
      </c>
      <c r="AS45" s="221">
        <f>J45+J46+J47</f>
        <v>0</v>
      </c>
      <c r="AT45" s="221">
        <f t="shared" si="10"/>
        <v>0</v>
      </c>
      <c r="AU45" s="221">
        <f>AQ45+AQ46+AQ47</f>
        <v>0</v>
      </c>
      <c r="AV45" s="224">
        <f>IFERROR(AU45/AS45,0)</f>
        <v>0</v>
      </c>
    </row>
    <row r="46" spans="1:48" ht="15.75" x14ac:dyDescent="0.25">
      <c r="A46" s="30" t="s">
        <v>133</v>
      </c>
      <c r="B46" s="40">
        <f t="shared" si="11"/>
        <v>44301</v>
      </c>
      <c r="C46" s="40" t="str">
        <f>'Idle time data'!B47</f>
        <v>B</v>
      </c>
      <c r="D46" s="85" t="str">
        <f>'Idle time data'!C47</f>
        <v>Ahmed Ali</v>
      </c>
      <c r="E46" s="87">
        <f>'Idle time data'!D47</f>
        <v>0</v>
      </c>
      <c r="F46" s="87">
        <f>'Idle time data'!E47</f>
        <v>0</v>
      </c>
      <c r="G46" s="87">
        <f>'Idle time data'!F47</f>
        <v>0</v>
      </c>
      <c r="H46" s="87">
        <f>'Idle time data'!G47</f>
        <v>0</v>
      </c>
      <c r="I46" s="87">
        <f>SUMIFS('Production data'!I:I,'Production data'!A:A,Performance!B46,'Production data'!C:C,Performance!C46,'Production data'!B:B,Performance!$C$1)</f>
        <v>0</v>
      </c>
      <c r="J46" s="87">
        <f>SUMIFS('Production data'!K:K,'Production data'!A:A,Performance!B46,'Production data'!C:C,Performance!C46,'Production data'!B:B,Performance!$C$1)</f>
        <v>0</v>
      </c>
      <c r="K46" s="87">
        <f>SUMIFS('Production data'!N:N,'Production data'!A:A,Performance!B46,'Production data'!C:C,Performance!C46,'Production data'!B:B,Performance!$C$1)</f>
        <v>0</v>
      </c>
      <c r="L46" s="87">
        <v>8</v>
      </c>
      <c r="M46" s="87">
        <f>(F46*Basis!$B$15+G46*Basis!$B$16+H46*Basis!$B$17)/60</f>
        <v>0</v>
      </c>
      <c r="N46" s="87">
        <f>SUMIFS('DT Data'!J:J,'DT Data'!A:A,Performance!B46,'DT Data'!C:C,Performance!C46,'DT Data'!B:B,Performance!$C$1,'DT Data'!D:D,Basis!$J$5)</f>
        <v>0</v>
      </c>
      <c r="O46" s="88">
        <f t="shared" si="12"/>
        <v>0</v>
      </c>
      <c r="P46" s="88">
        <f>SUMIFS('DT Data'!J:J,'DT Data'!A:A,Performance!B46,'DT Data'!C:C,Performance!C46,'DT Data'!B:B,Performance!$C$1)-N46</f>
        <v>0</v>
      </c>
      <c r="Q46" s="89">
        <f t="shared" si="7"/>
        <v>0</v>
      </c>
      <c r="R46" s="89">
        <f t="shared" si="8"/>
        <v>0</v>
      </c>
      <c r="S46" s="89">
        <f>IF(I46=0,0,R46*Basis!$B$2*60)</f>
        <v>0</v>
      </c>
      <c r="T46" s="90">
        <f t="shared" si="13"/>
        <v>0</v>
      </c>
      <c r="U46" s="90">
        <f t="shared" si="14"/>
        <v>0</v>
      </c>
      <c r="V46" s="90">
        <f t="shared" si="15"/>
        <v>0</v>
      </c>
      <c r="W46" s="90">
        <f t="shared" si="9"/>
        <v>0</v>
      </c>
      <c r="X46" s="228"/>
      <c r="Y46" s="216"/>
      <c r="Z46" s="216"/>
      <c r="AA46" s="216"/>
      <c r="AB46" s="230"/>
      <c r="AC46" s="230"/>
      <c r="AD46" s="220"/>
      <c r="AE46" s="220"/>
      <c r="AF46" s="220"/>
      <c r="AG46" s="220"/>
      <c r="AH46" s="94"/>
      <c r="AI46" s="95">
        <f>SUMIFS('DT Data'!$J:$J,'DT Data'!$B:$B,Basis!$A$2,'DT Data'!$D:$D,Basis!$J$4,'DT Data'!$A:$A,$B46,'DT Data'!$B:$B,Performance!A46)</f>
        <v>0</v>
      </c>
      <c r="AJ46" s="95">
        <f>SUMIFS('DT Data'!$J:$J,'DT Data'!$B:$B,Basis!$A$2,'DT Data'!$D:$D,Basis!$J$3,'DT Data'!$A:$A,$B46,'DT Data'!$B:$B,Performance!A46)</f>
        <v>0</v>
      </c>
      <c r="AK46" s="95">
        <f>SUMIFS('DT Data'!$J:$J,'DT Data'!$B:$B,Basis!$A$2,'DT Data'!$D:$D,Basis!$J$2,'DT Data'!$A:$A,$B46,'DT Data'!$B:$B,Performance!A46)</f>
        <v>0</v>
      </c>
      <c r="AL46" s="216"/>
      <c r="AM46" s="216"/>
      <c r="AN46" s="216"/>
      <c r="AP46" s="93">
        <f>SUMIFS('Production data'!L:L,'Production data'!A:A,Performance!B46,'Production data'!C:C,Performance!C46,'Production data'!B:B,Performance!$C$1)</f>
        <v>0</v>
      </c>
      <c r="AQ46" s="93">
        <f t="shared" si="16"/>
        <v>0</v>
      </c>
      <c r="AR46" s="41">
        <f t="shared" si="17"/>
        <v>0</v>
      </c>
      <c r="AS46" s="222"/>
      <c r="AT46" s="222"/>
      <c r="AU46" s="222"/>
      <c r="AV46" s="225"/>
    </row>
    <row r="47" spans="1:48" ht="15.75" x14ac:dyDescent="0.25">
      <c r="A47" s="30" t="s">
        <v>133</v>
      </c>
      <c r="B47" s="40">
        <f t="shared" si="11"/>
        <v>44301</v>
      </c>
      <c r="C47" s="40" t="str">
        <f>'Idle time data'!B48</f>
        <v>C</v>
      </c>
      <c r="D47" s="85" t="str">
        <f>'Idle time data'!C48</f>
        <v>Umair Ali</v>
      </c>
      <c r="E47" s="87">
        <f>'Idle time data'!D48</f>
        <v>0</v>
      </c>
      <c r="F47" s="87">
        <f>'Idle time data'!E48</f>
        <v>0</v>
      </c>
      <c r="G47" s="87">
        <f>'Idle time data'!F48</f>
        <v>0</v>
      </c>
      <c r="H47" s="87">
        <f>'Idle time data'!G48</f>
        <v>0</v>
      </c>
      <c r="I47" s="87">
        <f>SUMIFS('Production data'!I:I,'Production data'!A:A,Performance!B47,'Production data'!C:C,Performance!C47,'Production data'!B:B,Performance!$C$1)</f>
        <v>0</v>
      </c>
      <c r="J47" s="87">
        <f>SUMIFS('Production data'!K:K,'Production data'!A:A,Performance!B47,'Production data'!C:C,Performance!C47,'Production data'!B:B,Performance!$C$1)</f>
        <v>0</v>
      </c>
      <c r="K47" s="87">
        <f>SUMIFS('Production data'!N:N,'Production data'!A:A,Performance!B47,'Production data'!C:C,Performance!C47,'Production data'!B:B,Performance!$C$1)</f>
        <v>0</v>
      </c>
      <c r="L47" s="87">
        <v>8</v>
      </c>
      <c r="M47" s="87">
        <f>(F47*Basis!$B$15+G47*Basis!$B$16+H47*Basis!$B$17)/60</f>
        <v>0</v>
      </c>
      <c r="N47" s="87">
        <f>SUMIFS('DT Data'!J:J,'DT Data'!A:A,Performance!B47,'DT Data'!C:C,Performance!C47,'DT Data'!B:B,Performance!$C$1,'DT Data'!D:D,Basis!$J$5)</f>
        <v>0</v>
      </c>
      <c r="O47" s="88">
        <f t="shared" si="12"/>
        <v>0</v>
      </c>
      <c r="P47" s="88">
        <f>SUMIFS('DT Data'!J:J,'DT Data'!A:A,Performance!B47,'DT Data'!C:C,Performance!C47,'DT Data'!B:B,Performance!$C$1)-N47</f>
        <v>0</v>
      </c>
      <c r="Q47" s="89">
        <f t="shared" si="7"/>
        <v>0</v>
      </c>
      <c r="R47" s="89">
        <f t="shared" si="8"/>
        <v>0</v>
      </c>
      <c r="S47" s="89">
        <f>IF(I47=0,0,R47*Basis!$B$2*60)</f>
        <v>0</v>
      </c>
      <c r="T47" s="90">
        <f t="shared" si="13"/>
        <v>0</v>
      </c>
      <c r="U47" s="90">
        <f t="shared" si="14"/>
        <v>0</v>
      </c>
      <c r="V47" s="90">
        <f t="shared" si="15"/>
        <v>0</v>
      </c>
      <c r="W47" s="90">
        <f t="shared" si="9"/>
        <v>0</v>
      </c>
      <c r="X47" s="228"/>
      <c r="Y47" s="216"/>
      <c r="Z47" s="216"/>
      <c r="AA47" s="216"/>
      <c r="AB47" s="230"/>
      <c r="AC47" s="230"/>
      <c r="AD47" s="220"/>
      <c r="AE47" s="220"/>
      <c r="AF47" s="220"/>
      <c r="AG47" s="220"/>
      <c r="AH47" s="94"/>
      <c r="AI47" s="95">
        <f>SUMIFS('DT Data'!$J:$J,'DT Data'!$B:$B,Basis!$A$2,'DT Data'!$D:$D,Basis!$J$4,'DT Data'!$A:$A,$B47,'DT Data'!$B:$B,Performance!A47)</f>
        <v>0</v>
      </c>
      <c r="AJ47" s="95">
        <f>SUMIFS('DT Data'!$J:$J,'DT Data'!$B:$B,Basis!$A$2,'DT Data'!$D:$D,Basis!$J$3,'DT Data'!$A:$A,$B47,'DT Data'!$B:$B,Performance!A47)</f>
        <v>0</v>
      </c>
      <c r="AK47" s="95">
        <f>SUMIFS('DT Data'!$J:$J,'DT Data'!$B:$B,Basis!$A$2,'DT Data'!$D:$D,Basis!$J$2,'DT Data'!$A:$A,$B47,'DT Data'!$B:$B,Performance!A47)</f>
        <v>0</v>
      </c>
      <c r="AL47" s="216"/>
      <c r="AM47" s="216"/>
      <c r="AN47" s="216"/>
      <c r="AP47" s="93">
        <f>SUMIFS('Production data'!L:L,'Production data'!A:A,Performance!B47,'Production data'!C:C,Performance!C47,'Production data'!B:B,Performance!$C$1)</f>
        <v>0</v>
      </c>
      <c r="AQ47" s="93">
        <f t="shared" si="16"/>
        <v>0</v>
      </c>
      <c r="AR47" s="41">
        <f t="shared" si="17"/>
        <v>0</v>
      </c>
      <c r="AS47" s="223"/>
      <c r="AT47" s="223"/>
      <c r="AU47" s="223"/>
      <c r="AV47" s="226"/>
    </row>
    <row r="48" spans="1:48" ht="15.75" x14ac:dyDescent="0.25">
      <c r="A48" s="30" t="s">
        <v>133</v>
      </c>
      <c r="B48" s="40">
        <f t="shared" si="11"/>
        <v>44302</v>
      </c>
      <c r="C48" s="40" t="str">
        <f>'Idle time data'!B49</f>
        <v>A</v>
      </c>
      <c r="D48" s="85" t="str">
        <f>'Idle time data'!C49</f>
        <v>Ali Ahmed</v>
      </c>
      <c r="E48" s="87">
        <f>'Idle time data'!D49</f>
        <v>0</v>
      </c>
      <c r="F48" s="87">
        <f>'Idle time data'!E49</f>
        <v>0</v>
      </c>
      <c r="G48" s="87">
        <f>'Idle time data'!F49</f>
        <v>0</v>
      </c>
      <c r="H48" s="87">
        <f>'Idle time data'!G49</f>
        <v>0</v>
      </c>
      <c r="I48" s="87">
        <f>SUMIFS('Production data'!I:I,'Production data'!A:A,Performance!B48,'Production data'!C:C,Performance!C48,'Production data'!B:B,Performance!$C$1)</f>
        <v>0</v>
      </c>
      <c r="J48" s="87">
        <f>SUMIFS('Production data'!K:K,'Production data'!A:A,Performance!B48,'Production data'!C:C,Performance!C48,'Production data'!B:B,Performance!$C$1)</f>
        <v>0</v>
      </c>
      <c r="K48" s="87">
        <f>SUMIFS('Production data'!N:N,'Production data'!A:A,Performance!B48,'Production data'!C:C,Performance!C48,'Production data'!B:B,Performance!$C$1)</f>
        <v>0</v>
      </c>
      <c r="L48" s="87">
        <v>8</v>
      </c>
      <c r="M48" s="87">
        <f>(F48*Basis!$B$15+G48*Basis!$B$16+H48*Basis!$B$17)/60</f>
        <v>0</v>
      </c>
      <c r="N48" s="87">
        <f>SUMIFS('DT Data'!J:J,'DT Data'!A:A,Performance!B48,'DT Data'!C:C,Performance!C48,'DT Data'!B:B,Performance!$C$1,'DT Data'!D:D,Basis!$J$5)</f>
        <v>0</v>
      </c>
      <c r="O48" s="88">
        <f t="shared" si="12"/>
        <v>0</v>
      </c>
      <c r="P48" s="88">
        <f>SUMIFS('DT Data'!J:J,'DT Data'!A:A,Performance!B48,'DT Data'!C:C,Performance!C48,'DT Data'!B:B,Performance!$C$1)-N48</f>
        <v>0</v>
      </c>
      <c r="Q48" s="89">
        <f t="shared" si="7"/>
        <v>0</v>
      </c>
      <c r="R48" s="89">
        <f t="shared" si="8"/>
        <v>0</v>
      </c>
      <c r="S48" s="89">
        <f>IF(I48=0,0,R48*Basis!$B$2*60)</f>
        <v>0</v>
      </c>
      <c r="T48" s="90">
        <f t="shared" si="13"/>
        <v>0</v>
      </c>
      <c r="U48" s="90">
        <f t="shared" si="14"/>
        <v>0</v>
      </c>
      <c r="V48" s="90">
        <f t="shared" si="15"/>
        <v>0</v>
      </c>
      <c r="W48" s="90">
        <f t="shared" si="9"/>
        <v>0</v>
      </c>
      <c r="X48" s="227">
        <f>I48+I49+I50</f>
        <v>0</v>
      </c>
      <c r="Y48" s="215">
        <f>S48+S49+S50</f>
        <v>0</v>
      </c>
      <c r="Z48" s="215">
        <f>J48+J49+J50</f>
        <v>0</v>
      </c>
      <c r="AA48" s="215">
        <f>K48+K49+K50</f>
        <v>0</v>
      </c>
      <c r="AB48" s="229">
        <f>O48+O49+O50</f>
        <v>0</v>
      </c>
      <c r="AC48" s="229">
        <f>Q48+Q49+Q50</f>
        <v>0</v>
      </c>
      <c r="AD48" s="219">
        <f>IFERROR(X48/Y48,0)</f>
        <v>0</v>
      </c>
      <c r="AE48" s="219">
        <f>IFERROR(AC48/AB48,0)</f>
        <v>0</v>
      </c>
      <c r="AF48" s="219">
        <f>IFERROR((X48-AA48)/X48,0)</f>
        <v>0</v>
      </c>
      <c r="AG48" s="219">
        <f>AD48*AE48*AF48</f>
        <v>0</v>
      </c>
      <c r="AH48" s="91"/>
      <c r="AI48" s="92">
        <f>SUMIFS('DT Data'!$J:$J,'DT Data'!$B:$B,Basis!$A$2,'DT Data'!$D:$D,Basis!$J$4,'DT Data'!$A:$A,$B48,'DT Data'!$B:$B,Performance!A48)</f>
        <v>0</v>
      </c>
      <c r="AJ48" s="92">
        <f>SUMIFS('DT Data'!$J:$J,'DT Data'!$B:$B,Basis!$A$2,'DT Data'!$D:$D,Basis!$J$3,'DT Data'!$A:$A,$B48,'DT Data'!$B:$B,Performance!A48)</f>
        <v>0</v>
      </c>
      <c r="AK48" s="92">
        <f>SUMIFS('DT Data'!$J:$J,'DT Data'!$B:$B,Basis!$A$2,'DT Data'!$D:$D,Basis!$J$2,'DT Data'!$A:$A,$B48,'DT Data'!$B:$B,Performance!A48)</f>
        <v>0</v>
      </c>
      <c r="AL48" s="215">
        <f>AI48+AI49+AI50</f>
        <v>0</v>
      </c>
      <c r="AM48" s="215">
        <f>AJ48+AJ49+AJ50</f>
        <v>0</v>
      </c>
      <c r="AN48" s="215">
        <f>AK48+AK49+AK50</f>
        <v>0</v>
      </c>
      <c r="AP48" s="93">
        <f>SUMIFS('Production data'!L:L,'Production data'!A:A,Performance!B48,'Production data'!C:C,Performance!C48,'Production data'!B:B,Performance!$C$1)</f>
        <v>0</v>
      </c>
      <c r="AQ48" s="93">
        <f t="shared" si="16"/>
        <v>0</v>
      </c>
      <c r="AR48" s="41">
        <f t="shared" si="17"/>
        <v>0</v>
      </c>
      <c r="AS48" s="221">
        <f>J48+J49+J50</f>
        <v>0</v>
      </c>
      <c r="AT48" s="221">
        <f t="shared" si="10"/>
        <v>0</v>
      </c>
      <c r="AU48" s="221">
        <f>AQ48+AQ49+AQ50</f>
        <v>0</v>
      </c>
      <c r="AV48" s="224">
        <f>IFERROR(AU48/AS48,0)</f>
        <v>0</v>
      </c>
    </row>
    <row r="49" spans="1:48" ht="15.75" x14ac:dyDescent="0.25">
      <c r="A49" s="30" t="s">
        <v>133</v>
      </c>
      <c r="B49" s="40">
        <f t="shared" si="11"/>
        <v>44302</v>
      </c>
      <c r="C49" s="40" t="str">
        <f>'Idle time data'!B50</f>
        <v>B</v>
      </c>
      <c r="D49" s="85">
        <f>'Idle time data'!C50</f>
        <v>0</v>
      </c>
      <c r="E49" s="87">
        <f>'Idle time data'!D50</f>
        <v>0</v>
      </c>
      <c r="F49" s="87">
        <f>'Idle time data'!E50</f>
        <v>0</v>
      </c>
      <c r="G49" s="87">
        <f>'Idle time data'!F50</f>
        <v>0</v>
      </c>
      <c r="H49" s="87">
        <f>'Idle time data'!G50</f>
        <v>0</v>
      </c>
      <c r="I49" s="87">
        <f>SUMIFS('Production data'!I:I,'Production data'!A:A,Performance!B49,'Production data'!C:C,Performance!C49,'Production data'!B:B,Performance!$C$1)</f>
        <v>0</v>
      </c>
      <c r="J49" s="87">
        <f>SUMIFS('Production data'!K:K,'Production data'!A:A,Performance!B49,'Production data'!C:C,Performance!C49,'Production data'!B:B,Performance!$C$1)</f>
        <v>0</v>
      </c>
      <c r="K49" s="87">
        <f>SUMIFS('Production data'!N:N,'Production data'!A:A,Performance!B49,'Production data'!C:C,Performance!C49,'Production data'!B:B,Performance!$C$1)</f>
        <v>0</v>
      </c>
      <c r="L49" s="87">
        <v>8</v>
      </c>
      <c r="M49" s="87">
        <f>(F49*Basis!$B$15+G49*Basis!$B$16+H49*Basis!$B$17)/60</f>
        <v>0</v>
      </c>
      <c r="N49" s="87">
        <f>SUMIFS('DT Data'!J:J,'DT Data'!A:A,Performance!B49,'DT Data'!C:C,Performance!C49,'DT Data'!B:B,Performance!$C$1,'DT Data'!D:D,Basis!$J$5)</f>
        <v>0</v>
      </c>
      <c r="O49" s="88">
        <f t="shared" si="12"/>
        <v>0</v>
      </c>
      <c r="P49" s="88">
        <f>SUMIFS('DT Data'!J:J,'DT Data'!A:A,Performance!B49,'DT Data'!C:C,Performance!C49,'DT Data'!B:B,Performance!$C$1)-N49</f>
        <v>0</v>
      </c>
      <c r="Q49" s="89">
        <f t="shared" si="7"/>
        <v>0</v>
      </c>
      <c r="R49" s="89">
        <f t="shared" si="8"/>
        <v>0</v>
      </c>
      <c r="S49" s="89">
        <f>IF(I49=0,0,R49*Basis!$B$2*60)</f>
        <v>0</v>
      </c>
      <c r="T49" s="90">
        <f t="shared" si="13"/>
        <v>0</v>
      </c>
      <c r="U49" s="90">
        <f t="shared" si="14"/>
        <v>0</v>
      </c>
      <c r="V49" s="90">
        <f t="shared" si="15"/>
        <v>0</v>
      </c>
      <c r="W49" s="90">
        <f t="shared" si="9"/>
        <v>0</v>
      </c>
      <c r="X49" s="228"/>
      <c r="Y49" s="216"/>
      <c r="Z49" s="216"/>
      <c r="AA49" s="216"/>
      <c r="AB49" s="230"/>
      <c r="AC49" s="230"/>
      <c r="AD49" s="220"/>
      <c r="AE49" s="220"/>
      <c r="AF49" s="220"/>
      <c r="AG49" s="220"/>
      <c r="AH49" s="94"/>
      <c r="AI49" s="95">
        <f>SUMIFS('DT Data'!$J:$J,'DT Data'!$B:$B,Basis!$A$2,'DT Data'!$D:$D,Basis!$J$4,'DT Data'!$A:$A,$B49,'DT Data'!$B:$B,Performance!A49)</f>
        <v>0</v>
      </c>
      <c r="AJ49" s="95">
        <f>SUMIFS('DT Data'!$J:$J,'DT Data'!$B:$B,Basis!$A$2,'DT Data'!$D:$D,Basis!$J$3,'DT Data'!$A:$A,$B49,'DT Data'!$B:$B,Performance!A49)</f>
        <v>0</v>
      </c>
      <c r="AK49" s="95">
        <f>SUMIFS('DT Data'!$J:$J,'DT Data'!$B:$B,Basis!$A$2,'DT Data'!$D:$D,Basis!$J$2,'DT Data'!$A:$A,$B49,'DT Data'!$B:$B,Performance!A49)</f>
        <v>0</v>
      </c>
      <c r="AL49" s="216"/>
      <c r="AM49" s="216"/>
      <c r="AN49" s="216"/>
      <c r="AP49" s="93">
        <f>SUMIFS('Production data'!L:L,'Production data'!A:A,Performance!B49,'Production data'!C:C,Performance!C49,'Production data'!B:B,Performance!$C$1)</f>
        <v>0</v>
      </c>
      <c r="AQ49" s="93">
        <f t="shared" si="16"/>
        <v>0</v>
      </c>
      <c r="AR49" s="41">
        <f t="shared" si="17"/>
        <v>0</v>
      </c>
      <c r="AS49" s="222"/>
      <c r="AT49" s="222"/>
      <c r="AU49" s="222"/>
      <c r="AV49" s="225"/>
    </row>
    <row r="50" spans="1:48" ht="15.75" x14ac:dyDescent="0.25">
      <c r="A50" s="30" t="s">
        <v>133</v>
      </c>
      <c r="B50" s="40">
        <f t="shared" si="11"/>
        <v>44302</v>
      </c>
      <c r="C50" s="40" t="str">
        <f>'Idle time data'!B51</f>
        <v>C</v>
      </c>
      <c r="D50" s="85" t="str">
        <f>'Idle time data'!C51</f>
        <v>Umair Ali</v>
      </c>
      <c r="E50" s="87">
        <f>'Idle time data'!D51</f>
        <v>0</v>
      </c>
      <c r="F50" s="87">
        <f>'Idle time data'!E51</f>
        <v>0</v>
      </c>
      <c r="G50" s="87">
        <f>'Idle time data'!F51</f>
        <v>0</v>
      </c>
      <c r="H50" s="87">
        <f>'Idle time data'!G51</f>
        <v>0</v>
      </c>
      <c r="I50" s="87">
        <f>SUMIFS('Production data'!I:I,'Production data'!A:A,Performance!B50,'Production data'!C:C,Performance!C50,'Production data'!B:B,Performance!$C$1)</f>
        <v>0</v>
      </c>
      <c r="J50" s="87">
        <f>SUMIFS('Production data'!K:K,'Production data'!A:A,Performance!B50,'Production data'!C:C,Performance!C50,'Production data'!B:B,Performance!$C$1)</f>
        <v>0</v>
      </c>
      <c r="K50" s="87">
        <f>SUMIFS('Production data'!N:N,'Production data'!A:A,Performance!B50,'Production data'!C:C,Performance!C50,'Production data'!B:B,Performance!$C$1)</f>
        <v>0</v>
      </c>
      <c r="L50" s="87">
        <v>8</v>
      </c>
      <c r="M50" s="87">
        <f>(F50*Basis!$B$15+G50*Basis!$B$16+H50*Basis!$B$17)/60</f>
        <v>0</v>
      </c>
      <c r="N50" s="87">
        <f>SUMIFS('DT Data'!J:J,'DT Data'!A:A,Performance!B50,'DT Data'!C:C,Performance!C50,'DT Data'!B:B,Performance!$C$1,'DT Data'!D:D,Basis!$J$5)</f>
        <v>0</v>
      </c>
      <c r="O50" s="88">
        <f t="shared" si="12"/>
        <v>0</v>
      </c>
      <c r="P50" s="88">
        <f>SUMIFS('DT Data'!J:J,'DT Data'!A:A,Performance!B50,'DT Data'!C:C,Performance!C50,'DT Data'!B:B,Performance!$C$1)-N50</f>
        <v>0</v>
      </c>
      <c r="Q50" s="89">
        <f t="shared" si="7"/>
        <v>0</v>
      </c>
      <c r="R50" s="89">
        <f t="shared" si="8"/>
        <v>0</v>
      </c>
      <c r="S50" s="89">
        <f>IF(I50=0,0,R50*Basis!$B$2*60)</f>
        <v>0</v>
      </c>
      <c r="T50" s="90">
        <f t="shared" si="13"/>
        <v>0</v>
      </c>
      <c r="U50" s="90">
        <f t="shared" si="14"/>
        <v>0</v>
      </c>
      <c r="V50" s="90">
        <f t="shared" si="15"/>
        <v>0</v>
      </c>
      <c r="W50" s="90">
        <f t="shared" si="9"/>
        <v>0</v>
      </c>
      <c r="X50" s="228"/>
      <c r="Y50" s="216"/>
      <c r="Z50" s="216"/>
      <c r="AA50" s="216"/>
      <c r="AB50" s="230"/>
      <c r="AC50" s="230"/>
      <c r="AD50" s="220"/>
      <c r="AE50" s="220"/>
      <c r="AF50" s="220"/>
      <c r="AG50" s="220"/>
      <c r="AH50" s="94"/>
      <c r="AI50" s="95">
        <f>SUMIFS('DT Data'!$J:$J,'DT Data'!$B:$B,Basis!$A$2,'DT Data'!$D:$D,Basis!$J$4,'DT Data'!$A:$A,$B50,'DT Data'!$B:$B,Performance!A50)</f>
        <v>0</v>
      </c>
      <c r="AJ50" s="95">
        <f>SUMIFS('DT Data'!$J:$J,'DT Data'!$B:$B,Basis!$A$2,'DT Data'!$D:$D,Basis!$J$3,'DT Data'!$A:$A,$B50,'DT Data'!$B:$B,Performance!A50)</f>
        <v>0</v>
      </c>
      <c r="AK50" s="95">
        <f>SUMIFS('DT Data'!$J:$J,'DT Data'!$B:$B,Basis!$A$2,'DT Data'!$D:$D,Basis!$J$2,'DT Data'!$A:$A,$B50,'DT Data'!$B:$B,Performance!A50)</f>
        <v>0</v>
      </c>
      <c r="AL50" s="216"/>
      <c r="AM50" s="216"/>
      <c r="AN50" s="216"/>
      <c r="AP50" s="93">
        <f>SUMIFS('Production data'!L:L,'Production data'!A:A,Performance!B50,'Production data'!C:C,Performance!C50,'Production data'!B:B,Performance!$C$1)</f>
        <v>0</v>
      </c>
      <c r="AQ50" s="93">
        <f t="shared" si="16"/>
        <v>0</v>
      </c>
      <c r="AR50" s="41">
        <f t="shared" si="17"/>
        <v>0</v>
      </c>
      <c r="AS50" s="223"/>
      <c r="AT50" s="223"/>
      <c r="AU50" s="223"/>
      <c r="AV50" s="226"/>
    </row>
    <row r="51" spans="1:48" ht="15.75" x14ac:dyDescent="0.25">
      <c r="A51" s="30" t="s">
        <v>133</v>
      </c>
      <c r="B51" s="40">
        <f t="shared" si="11"/>
        <v>44303</v>
      </c>
      <c r="C51" s="40" t="str">
        <f>'Idle time data'!B52</f>
        <v>A</v>
      </c>
      <c r="D51" s="85" t="str">
        <f>'Idle time data'!C52</f>
        <v>Ahmed Ali</v>
      </c>
      <c r="E51" s="87">
        <f>'Idle time data'!D52</f>
        <v>0</v>
      </c>
      <c r="F51" s="87">
        <f>'Idle time data'!E52</f>
        <v>0</v>
      </c>
      <c r="G51" s="87">
        <f>'Idle time data'!F52</f>
        <v>0</v>
      </c>
      <c r="H51" s="87">
        <f>'Idle time data'!G52</f>
        <v>0</v>
      </c>
      <c r="I51" s="87">
        <f>SUMIFS('Production data'!I:I,'Production data'!A:A,Performance!B51,'Production data'!C:C,Performance!C51,'Production data'!B:B,Performance!$C$1)</f>
        <v>0</v>
      </c>
      <c r="J51" s="87">
        <f>SUMIFS('Production data'!K:K,'Production data'!A:A,Performance!B51,'Production data'!C:C,Performance!C51,'Production data'!B:B,Performance!$C$1)</f>
        <v>0</v>
      </c>
      <c r="K51" s="87">
        <f>SUMIFS('Production data'!N:N,'Production data'!A:A,Performance!B51,'Production data'!C:C,Performance!C51,'Production data'!B:B,Performance!$C$1)</f>
        <v>0</v>
      </c>
      <c r="L51" s="87">
        <v>8</v>
      </c>
      <c r="M51" s="87">
        <f>(F51*Basis!$B$15+G51*Basis!$B$16+H51*Basis!$B$17)/60</f>
        <v>0</v>
      </c>
      <c r="N51" s="87">
        <f>SUMIFS('DT Data'!J:J,'DT Data'!A:A,Performance!B51,'DT Data'!C:C,Performance!C51,'DT Data'!B:B,Performance!$C$1,'DT Data'!D:D,Basis!$J$5)</f>
        <v>0</v>
      </c>
      <c r="O51" s="88">
        <f t="shared" si="12"/>
        <v>0</v>
      </c>
      <c r="P51" s="88">
        <f>SUMIFS('DT Data'!J:J,'DT Data'!A:A,Performance!B51,'DT Data'!C:C,Performance!C51,'DT Data'!B:B,Performance!$C$1)-N51</f>
        <v>0</v>
      </c>
      <c r="Q51" s="89">
        <f t="shared" si="7"/>
        <v>0</v>
      </c>
      <c r="R51" s="89">
        <f t="shared" si="8"/>
        <v>0</v>
      </c>
      <c r="S51" s="89">
        <f>IF(I51=0,0,R51*Basis!$B$2*60)</f>
        <v>0</v>
      </c>
      <c r="T51" s="90">
        <f t="shared" si="13"/>
        <v>0</v>
      </c>
      <c r="U51" s="90">
        <f t="shared" si="14"/>
        <v>0</v>
      </c>
      <c r="V51" s="90">
        <f t="shared" si="15"/>
        <v>0</v>
      </c>
      <c r="W51" s="90">
        <f t="shared" si="9"/>
        <v>0</v>
      </c>
      <c r="X51" s="227">
        <f>I51+I52+I53</f>
        <v>0</v>
      </c>
      <c r="Y51" s="215">
        <f>S51+S52+S53</f>
        <v>0</v>
      </c>
      <c r="Z51" s="215">
        <f>J51+J52+J53</f>
        <v>0</v>
      </c>
      <c r="AA51" s="215">
        <f>K51+K52+K53</f>
        <v>0</v>
      </c>
      <c r="AB51" s="229">
        <f>O51+O52+O53</f>
        <v>0</v>
      </c>
      <c r="AC51" s="229">
        <f>Q51+Q52+Q53</f>
        <v>0</v>
      </c>
      <c r="AD51" s="219">
        <f>IFERROR(X51/Y51,0)</f>
        <v>0</v>
      </c>
      <c r="AE51" s="219">
        <f>IFERROR(AC51/AB51,0)</f>
        <v>0</v>
      </c>
      <c r="AF51" s="219">
        <f>IFERROR((X51-AA51)/X51,0)</f>
        <v>0</v>
      </c>
      <c r="AG51" s="219">
        <f>AD51*AE51*AF51</f>
        <v>0</v>
      </c>
      <c r="AH51" s="91"/>
      <c r="AI51" s="92">
        <f>SUMIFS('DT Data'!$J:$J,'DT Data'!$B:$B,Basis!$A$2,'DT Data'!$D:$D,Basis!$J$4,'DT Data'!$A:$A,$B51,'DT Data'!$B:$B,Performance!A51)</f>
        <v>0</v>
      </c>
      <c r="AJ51" s="92">
        <f>SUMIFS('DT Data'!$J:$J,'DT Data'!$B:$B,Basis!$A$2,'DT Data'!$D:$D,Basis!$J$3,'DT Data'!$A:$A,$B51,'DT Data'!$B:$B,Performance!A51)</f>
        <v>0</v>
      </c>
      <c r="AK51" s="92">
        <f>SUMIFS('DT Data'!$J:$J,'DT Data'!$B:$B,Basis!$A$2,'DT Data'!$D:$D,Basis!$J$2,'DT Data'!$A:$A,$B51,'DT Data'!$B:$B,Performance!A51)</f>
        <v>0</v>
      </c>
      <c r="AL51" s="215">
        <f>AI51+AI52+AI53</f>
        <v>0</v>
      </c>
      <c r="AM51" s="215">
        <f>AJ51+AJ52+AJ53</f>
        <v>0</v>
      </c>
      <c r="AN51" s="215">
        <f>AK51+AK52+AK53</f>
        <v>0</v>
      </c>
      <c r="AP51" s="93">
        <f>SUMIFS('Production data'!L:L,'Production data'!A:A,Performance!B51,'Production data'!C:C,Performance!C51,'Production data'!B:B,Performance!$C$1)</f>
        <v>0</v>
      </c>
      <c r="AQ51" s="93">
        <f t="shared" si="16"/>
        <v>0</v>
      </c>
      <c r="AR51" s="41">
        <f t="shared" si="17"/>
        <v>0</v>
      </c>
      <c r="AS51" s="221">
        <f>J51+J52+J53</f>
        <v>0</v>
      </c>
      <c r="AT51" s="221">
        <f t="shared" si="10"/>
        <v>0</v>
      </c>
      <c r="AU51" s="221">
        <f>AQ51+AQ52+AQ53</f>
        <v>0</v>
      </c>
      <c r="AV51" s="224">
        <f>IFERROR(AU51/AS51,0)</f>
        <v>0</v>
      </c>
    </row>
    <row r="52" spans="1:48" ht="15.75" x14ac:dyDescent="0.25">
      <c r="A52" s="30" t="s">
        <v>133</v>
      </c>
      <c r="B52" s="40">
        <f t="shared" si="11"/>
        <v>44303</v>
      </c>
      <c r="C52" s="40" t="str">
        <f>'Idle time data'!B53</f>
        <v>B</v>
      </c>
      <c r="D52" s="85">
        <f>'Idle time data'!C53</f>
        <v>0</v>
      </c>
      <c r="E52" s="87">
        <f>'Idle time data'!D53</f>
        <v>0</v>
      </c>
      <c r="F52" s="87">
        <f>'Idle time data'!E53</f>
        <v>0</v>
      </c>
      <c r="G52" s="87">
        <f>'Idle time data'!F53</f>
        <v>0</v>
      </c>
      <c r="H52" s="87">
        <f>'Idle time data'!G53</f>
        <v>0</v>
      </c>
      <c r="I52" s="87">
        <f>SUMIFS('Production data'!I:I,'Production data'!A:A,Performance!B52,'Production data'!C:C,Performance!C52,'Production data'!B:B,Performance!$C$1)</f>
        <v>0</v>
      </c>
      <c r="J52" s="87">
        <f>SUMIFS('Production data'!K:K,'Production data'!A:A,Performance!B52,'Production data'!C:C,Performance!C52,'Production data'!B:B,Performance!$C$1)</f>
        <v>0</v>
      </c>
      <c r="K52" s="87">
        <f>SUMIFS('Production data'!N:N,'Production data'!A:A,Performance!B52,'Production data'!C:C,Performance!C52,'Production data'!B:B,Performance!$C$1)</f>
        <v>0</v>
      </c>
      <c r="L52" s="87">
        <v>8</v>
      </c>
      <c r="M52" s="87">
        <f>(F52*Basis!$B$15+G52*Basis!$B$16+H52*Basis!$B$17)/60</f>
        <v>0</v>
      </c>
      <c r="N52" s="87">
        <f>SUMIFS('DT Data'!J:J,'DT Data'!A:A,Performance!B52,'DT Data'!C:C,Performance!C52,'DT Data'!B:B,Performance!$C$1,'DT Data'!D:D,Basis!$J$5)</f>
        <v>0</v>
      </c>
      <c r="O52" s="88">
        <f t="shared" si="12"/>
        <v>0</v>
      </c>
      <c r="P52" s="88">
        <f>SUMIFS('DT Data'!J:J,'DT Data'!A:A,Performance!B52,'DT Data'!C:C,Performance!C52,'DT Data'!B:B,Performance!$C$1)-N52</f>
        <v>0</v>
      </c>
      <c r="Q52" s="89">
        <f t="shared" si="7"/>
        <v>0</v>
      </c>
      <c r="R52" s="89">
        <f t="shared" si="8"/>
        <v>0</v>
      </c>
      <c r="S52" s="89">
        <f>IF(I52=0,0,R52*Basis!$B$2*60)</f>
        <v>0</v>
      </c>
      <c r="T52" s="90">
        <f t="shared" si="13"/>
        <v>0</v>
      </c>
      <c r="U52" s="90">
        <f t="shared" si="14"/>
        <v>0</v>
      </c>
      <c r="V52" s="90">
        <f t="shared" si="15"/>
        <v>0</v>
      </c>
      <c r="W52" s="90">
        <f t="shared" si="9"/>
        <v>0</v>
      </c>
      <c r="X52" s="228"/>
      <c r="Y52" s="216"/>
      <c r="Z52" s="216"/>
      <c r="AA52" s="216"/>
      <c r="AB52" s="230"/>
      <c r="AC52" s="230"/>
      <c r="AD52" s="220"/>
      <c r="AE52" s="220"/>
      <c r="AF52" s="220"/>
      <c r="AG52" s="220"/>
      <c r="AH52" s="94"/>
      <c r="AI52" s="95">
        <f>SUMIFS('DT Data'!$J:$J,'DT Data'!$B:$B,Basis!$A$2,'DT Data'!$D:$D,Basis!$J$4,'DT Data'!$A:$A,$B52,'DT Data'!$B:$B,Performance!A52)</f>
        <v>0</v>
      </c>
      <c r="AJ52" s="95">
        <f>SUMIFS('DT Data'!$J:$J,'DT Data'!$B:$B,Basis!$A$2,'DT Data'!$D:$D,Basis!$J$3,'DT Data'!$A:$A,$B52,'DT Data'!$B:$B,Performance!A52)</f>
        <v>0</v>
      </c>
      <c r="AK52" s="95">
        <f>SUMIFS('DT Data'!$J:$J,'DT Data'!$B:$B,Basis!$A$2,'DT Data'!$D:$D,Basis!$J$2,'DT Data'!$A:$A,$B52,'DT Data'!$B:$B,Performance!A52)</f>
        <v>0</v>
      </c>
      <c r="AL52" s="216"/>
      <c r="AM52" s="216"/>
      <c r="AN52" s="216"/>
      <c r="AP52" s="93">
        <f>SUMIFS('Production data'!L:L,'Production data'!A:A,Performance!B52,'Production data'!C:C,Performance!C52,'Production data'!B:B,Performance!$C$1)</f>
        <v>0</v>
      </c>
      <c r="AQ52" s="93">
        <f t="shared" si="16"/>
        <v>0</v>
      </c>
      <c r="AR52" s="41">
        <f t="shared" si="17"/>
        <v>0</v>
      </c>
      <c r="AS52" s="222"/>
      <c r="AT52" s="222"/>
      <c r="AU52" s="222"/>
      <c r="AV52" s="225"/>
    </row>
    <row r="53" spans="1:48" ht="15.75" x14ac:dyDescent="0.25">
      <c r="A53" s="30" t="s">
        <v>133</v>
      </c>
      <c r="B53" s="40">
        <f t="shared" si="11"/>
        <v>44303</v>
      </c>
      <c r="C53" s="40" t="str">
        <f>'Idle time data'!B54</f>
        <v>C</v>
      </c>
      <c r="D53" s="85" t="str">
        <f>'Idle time data'!C54</f>
        <v>Umair Ali</v>
      </c>
      <c r="E53" s="87">
        <f>'Idle time data'!D54</f>
        <v>0</v>
      </c>
      <c r="F53" s="87">
        <f>'Idle time data'!E54</f>
        <v>0</v>
      </c>
      <c r="G53" s="87">
        <f>'Idle time data'!F54</f>
        <v>0</v>
      </c>
      <c r="H53" s="87">
        <f>'Idle time data'!G54</f>
        <v>0</v>
      </c>
      <c r="I53" s="87">
        <f>SUMIFS('Production data'!I:I,'Production data'!A:A,Performance!B53,'Production data'!C:C,Performance!C53,'Production data'!B:B,Performance!$C$1)</f>
        <v>0</v>
      </c>
      <c r="J53" s="87">
        <f>SUMIFS('Production data'!K:K,'Production data'!A:A,Performance!B53,'Production data'!C:C,Performance!C53,'Production data'!B:B,Performance!$C$1)</f>
        <v>0</v>
      </c>
      <c r="K53" s="87">
        <f>SUMIFS('Production data'!N:N,'Production data'!A:A,Performance!B53,'Production data'!C:C,Performance!C53,'Production data'!B:B,Performance!$C$1)</f>
        <v>0</v>
      </c>
      <c r="L53" s="87">
        <v>8</v>
      </c>
      <c r="M53" s="87">
        <f>(F53*Basis!$B$15+G53*Basis!$B$16+H53*Basis!$B$17)/60</f>
        <v>0</v>
      </c>
      <c r="N53" s="87">
        <f>SUMIFS('DT Data'!J:J,'DT Data'!A:A,Performance!B53,'DT Data'!C:C,Performance!C53,'DT Data'!B:B,Performance!$C$1,'DT Data'!D:D,Basis!$J$5)</f>
        <v>0</v>
      </c>
      <c r="O53" s="88">
        <f t="shared" si="12"/>
        <v>0</v>
      </c>
      <c r="P53" s="88">
        <f>SUMIFS('DT Data'!J:J,'DT Data'!A:A,Performance!B53,'DT Data'!C:C,Performance!C53,'DT Data'!B:B,Performance!$C$1)-N53</f>
        <v>0</v>
      </c>
      <c r="Q53" s="89">
        <f t="shared" si="7"/>
        <v>0</v>
      </c>
      <c r="R53" s="89">
        <f t="shared" si="8"/>
        <v>0</v>
      </c>
      <c r="S53" s="89">
        <f>IF(I53=0,0,R53*Basis!$B$2*60)</f>
        <v>0</v>
      </c>
      <c r="T53" s="90">
        <f t="shared" si="13"/>
        <v>0</v>
      </c>
      <c r="U53" s="90">
        <f t="shared" si="14"/>
        <v>0</v>
      </c>
      <c r="V53" s="90">
        <f t="shared" si="15"/>
        <v>0</v>
      </c>
      <c r="W53" s="90">
        <f t="shared" si="9"/>
        <v>0</v>
      </c>
      <c r="X53" s="228"/>
      <c r="Y53" s="216"/>
      <c r="Z53" s="216"/>
      <c r="AA53" s="216"/>
      <c r="AB53" s="230"/>
      <c r="AC53" s="230"/>
      <c r="AD53" s="220"/>
      <c r="AE53" s="220"/>
      <c r="AF53" s="220"/>
      <c r="AG53" s="220"/>
      <c r="AH53" s="94"/>
      <c r="AI53" s="95">
        <f>SUMIFS('DT Data'!$J:$J,'DT Data'!$B:$B,Basis!$A$2,'DT Data'!$D:$D,Basis!$J$4,'DT Data'!$A:$A,$B53,'DT Data'!$B:$B,Performance!A53)</f>
        <v>0</v>
      </c>
      <c r="AJ53" s="95">
        <f>SUMIFS('DT Data'!$J:$J,'DT Data'!$B:$B,Basis!$A$2,'DT Data'!$D:$D,Basis!$J$3,'DT Data'!$A:$A,$B53,'DT Data'!$B:$B,Performance!A53)</f>
        <v>0</v>
      </c>
      <c r="AK53" s="95">
        <f>SUMIFS('DT Data'!$J:$J,'DT Data'!$B:$B,Basis!$A$2,'DT Data'!$D:$D,Basis!$J$2,'DT Data'!$A:$A,$B53,'DT Data'!$B:$B,Performance!A53)</f>
        <v>0</v>
      </c>
      <c r="AL53" s="216"/>
      <c r="AM53" s="216"/>
      <c r="AN53" s="216"/>
      <c r="AP53" s="93">
        <f>SUMIFS('Production data'!L:L,'Production data'!A:A,Performance!B53,'Production data'!C:C,Performance!C53,'Production data'!B:B,Performance!$C$1)</f>
        <v>0</v>
      </c>
      <c r="AQ53" s="93">
        <f t="shared" si="16"/>
        <v>0</v>
      </c>
      <c r="AR53" s="41">
        <f t="shared" si="17"/>
        <v>0</v>
      </c>
      <c r="AS53" s="223"/>
      <c r="AT53" s="223"/>
      <c r="AU53" s="223"/>
      <c r="AV53" s="226"/>
    </row>
    <row r="54" spans="1:48" ht="15.75" x14ac:dyDescent="0.25">
      <c r="A54" s="30" t="s">
        <v>133</v>
      </c>
      <c r="B54" s="40">
        <f t="shared" si="11"/>
        <v>44304</v>
      </c>
      <c r="C54" s="40" t="str">
        <f>'Idle time data'!B55</f>
        <v>A</v>
      </c>
      <c r="D54" s="85" t="str">
        <f>'Idle time data'!C55</f>
        <v>Ahmed Ali</v>
      </c>
      <c r="E54" s="87">
        <f>'Idle time data'!D55</f>
        <v>0</v>
      </c>
      <c r="F54" s="87">
        <f>'Idle time data'!E55</f>
        <v>0</v>
      </c>
      <c r="G54" s="87">
        <f>'Idle time data'!F55</f>
        <v>0</v>
      </c>
      <c r="H54" s="87">
        <f>'Idle time data'!G55</f>
        <v>0</v>
      </c>
      <c r="I54" s="87">
        <f>SUMIFS('Production data'!I:I,'Production data'!A:A,Performance!B54,'Production data'!C:C,Performance!C54,'Production data'!B:B,Performance!$C$1)</f>
        <v>0</v>
      </c>
      <c r="J54" s="87">
        <f>SUMIFS('Production data'!K:K,'Production data'!A:A,Performance!B54,'Production data'!C:C,Performance!C54,'Production data'!B:B,Performance!$C$1)</f>
        <v>0</v>
      </c>
      <c r="K54" s="87">
        <f>SUMIFS('Production data'!N:N,'Production data'!A:A,Performance!B54,'Production data'!C:C,Performance!C54,'Production data'!B:B,Performance!$C$1)</f>
        <v>0</v>
      </c>
      <c r="L54" s="87">
        <v>8</v>
      </c>
      <c r="M54" s="87">
        <f>(F54*Basis!$B$15+G54*Basis!$B$16+H54*Basis!$B$17)/60</f>
        <v>0</v>
      </c>
      <c r="N54" s="87">
        <f>SUMIFS('DT Data'!J:J,'DT Data'!A:A,Performance!B54,'DT Data'!C:C,Performance!C54,'DT Data'!B:B,Performance!$C$1,'DT Data'!D:D,Basis!$J$5)</f>
        <v>0</v>
      </c>
      <c r="O54" s="88">
        <f t="shared" si="12"/>
        <v>0</v>
      </c>
      <c r="P54" s="88">
        <f>SUMIFS('DT Data'!J:J,'DT Data'!A:A,Performance!B54,'DT Data'!C:C,Performance!C54,'DT Data'!B:B,Performance!$C$1)-N54</f>
        <v>0</v>
      </c>
      <c r="Q54" s="89">
        <f t="shared" si="7"/>
        <v>0</v>
      </c>
      <c r="R54" s="89">
        <f t="shared" si="8"/>
        <v>0</v>
      </c>
      <c r="S54" s="89">
        <f>IF(I54=0,0,R54*Basis!$B$2*60)</f>
        <v>0</v>
      </c>
      <c r="T54" s="90">
        <f t="shared" si="13"/>
        <v>0</v>
      </c>
      <c r="U54" s="90">
        <f t="shared" si="14"/>
        <v>0</v>
      </c>
      <c r="V54" s="90">
        <f t="shared" si="15"/>
        <v>0</v>
      </c>
      <c r="W54" s="90">
        <f t="shared" si="9"/>
        <v>0</v>
      </c>
      <c r="X54" s="227">
        <f>I54+I55+I56</f>
        <v>0</v>
      </c>
      <c r="Y54" s="215">
        <f>S54+S55+S56</f>
        <v>0</v>
      </c>
      <c r="Z54" s="215">
        <f>J54+J55+J56</f>
        <v>0</v>
      </c>
      <c r="AA54" s="215">
        <f>K54+K55+K56</f>
        <v>0</v>
      </c>
      <c r="AB54" s="229">
        <f>O54+O55+O56</f>
        <v>0</v>
      </c>
      <c r="AC54" s="229">
        <f>Q54+Q55+Q56</f>
        <v>0</v>
      </c>
      <c r="AD54" s="219">
        <f>IFERROR(X54/Y54,0)</f>
        <v>0</v>
      </c>
      <c r="AE54" s="219">
        <f>IFERROR(AC54/AB54,0)</f>
        <v>0</v>
      </c>
      <c r="AF54" s="219">
        <f>IFERROR((X54-AA54)/X54,0)</f>
        <v>0</v>
      </c>
      <c r="AG54" s="219">
        <f>AD54*AE54*AF54</f>
        <v>0</v>
      </c>
      <c r="AH54" s="91"/>
      <c r="AI54" s="92">
        <f>SUMIFS('DT Data'!$J:$J,'DT Data'!$B:$B,Basis!$A$2,'DT Data'!$D:$D,Basis!$J$4,'DT Data'!$A:$A,$B54,'DT Data'!$B:$B,Performance!A54)</f>
        <v>0</v>
      </c>
      <c r="AJ54" s="92">
        <f>SUMIFS('DT Data'!$J:$J,'DT Data'!$B:$B,Basis!$A$2,'DT Data'!$D:$D,Basis!$J$3,'DT Data'!$A:$A,$B54,'DT Data'!$B:$B,Performance!A54)</f>
        <v>0</v>
      </c>
      <c r="AK54" s="92">
        <f>SUMIFS('DT Data'!$J:$J,'DT Data'!$B:$B,Basis!$A$2,'DT Data'!$D:$D,Basis!$J$2,'DT Data'!$A:$A,$B54,'DT Data'!$B:$B,Performance!A54)</f>
        <v>0</v>
      </c>
      <c r="AL54" s="215">
        <f>AI54+AI55+AI56</f>
        <v>0</v>
      </c>
      <c r="AM54" s="215">
        <f>AJ54+AJ55+AJ56</f>
        <v>0</v>
      </c>
      <c r="AN54" s="215">
        <f>AK54+AK55+AK56</f>
        <v>0</v>
      </c>
      <c r="AP54" s="93">
        <f>SUMIFS('Production data'!L:L,'Production data'!A:A,Performance!B54,'Production data'!C:C,Performance!C54,'Production data'!B:B,Performance!$C$1)</f>
        <v>0</v>
      </c>
      <c r="AQ54" s="93">
        <f t="shared" si="16"/>
        <v>0</v>
      </c>
      <c r="AR54" s="41">
        <f t="shared" si="17"/>
        <v>0</v>
      </c>
      <c r="AS54" s="221">
        <f>J54+J55+J56</f>
        <v>0</v>
      </c>
      <c r="AT54" s="221">
        <f t="shared" si="10"/>
        <v>0</v>
      </c>
      <c r="AU54" s="221">
        <f>AQ54+AQ55+AQ56</f>
        <v>0</v>
      </c>
      <c r="AV54" s="224">
        <f>IFERROR(AU54/AS54,0)</f>
        <v>0</v>
      </c>
    </row>
    <row r="55" spans="1:48" ht="15.75" x14ac:dyDescent="0.25">
      <c r="A55" s="30" t="s">
        <v>133</v>
      </c>
      <c r="B55" s="40">
        <f t="shared" si="11"/>
        <v>44304</v>
      </c>
      <c r="C55" s="40" t="str">
        <f>'Idle time data'!B56</f>
        <v>B</v>
      </c>
      <c r="D55" s="85" t="str">
        <f>'Idle time data'!C56</f>
        <v>Ali Ahmed</v>
      </c>
      <c r="E55" s="87">
        <f>'Idle time data'!D56</f>
        <v>0</v>
      </c>
      <c r="F55" s="87">
        <f>'Idle time data'!E56</f>
        <v>0</v>
      </c>
      <c r="G55" s="87">
        <f>'Idle time data'!F56</f>
        <v>0</v>
      </c>
      <c r="H55" s="87">
        <f>'Idle time data'!G56</f>
        <v>0</v>
      </c>
      <c r="I55" s="87">
        <f>SUMIFS('Production data'!I:I,'Production data'!A:A,Performance!B55,'Production data'!C:C,Performance!C55,'Production data'!B:B,Performance!$C$1)</f>
        <v>0</v>
      </c>
      <c r="J55" s="87">
        <f>SUMIFS('Production data'!K:K,'Production data'!A:A,Performance!B55,'Production data'!C:C,Performance!C55,'Production data'!B:B,Performance!$C$1)</f>
        <v>0</v>
      </c>
      <c r="K55" s="87">
        <f>SUMIFS('Production data'!N:N,'Production data'!A:A,Performance!B55,'Production data'!C:C,Performance!C55,'Production data'!B:B,Performance!$C$1)</f>
        <v>0</v>
      </c>
      <c r="L55" s="87">
        <v>8</v>
      </c>
      <c r="M55" s="87">
        <f>(F55*Basis!$B$15+G55*Basis!$B$16+H55*Basis!$B$17)/60</f>
        <v>0</v>
      </c>
      <c r="N55" s="87">
        <f>SUMIFS('DT Data'!J:J,'DT Data'!A:A,Performance!B55,'DT Data'!C:C,Performance!C55,'DT Data'!B:B,Performance!$C$1,'DT Data'!D:D,Basis!$J$5)</f>
        <v>0</v>
      </c>
      <c r="O55" s="88">
        <f t="shared" si="12"/>
        <v>0</v>
      </c>
      <c r="P55" s="88">
        <f>SUMIFS('DT Data'!J:J,'DT Data'!A:A,Performance!B55,'DT Data'!C:C,Performance!C55,'DT Data'!B:B,Performance!$C$1)-N55</f>
        <v>0</v>
      </c>
      <c r="Q55" s="89">
        <f t="shared" si="7"/>
        <v>0</v>
      </c>
      <c r="R55" s="89">
        <f t="shared" si="8"/>
        <v>0</v>
      </c>
      <c r="S55" s="89">
        <f>IF(I55=0,0,R55*Basis!$B$2*60)</f>
        <v>0</v>
      </c>
      <c r="T55" s="90">
        <f t="shared" si="13"/>
        <v>0</v>
      </c>
      <c r="U55" s="90">
        <f t="shared" si="14"/>
        <v>0</v>
      </c>
      <c r="V55" s="90">
        <f t="shared" si="15"/>
        <v>0</v>
      </c>
      <c r="W55" s="90">
        <f t="shared" si="9"/>
        <v>0</v>
      </c>
      <c r="X55" s="228"/>
      <c r="Y55" s="216"/>
      <c r="Z55" s="216"/>
      <c r="AA55" s="216"/>
      <c r="AB55" s="230"/>
      <c r="AC55" s="230"/>
      <c r="AD55" s="220"/>
      <c r="AE55" s="220"/>
      <c r="AF55" s="220"/>
      <c r="AG55" s="220"/>
      <c r="AH55" s="94"/>
      <c r="AI55" s="95">
        <f>SUMIFS('DT Data'!$J:$J,'DT Data'!$B:$B,Basis!$A$2,'DT Data'!$D:$D,Basis!$J$4,'DT Data'!$A:$A,$B55,'DT Data'!$B:$B,Performance!A55)</f>
        <v>0</v>
      </c>
      <c r="AJ55" s="95">
        <f>SUMIFS('DT Data'!$J:$J,'DT Data'!$B:$B,Basis!$A$2,'DT Data'!$D:$D,Basis!$J$3,'DT Data'!$A:$A,$B55,'DT Data'!$B:$B,Performance!A55)</f>
        <v>0</v>
      </c>
      <c r="AK55" s="95">
        <f>SUMIFS('DT Data'!$J:$J,'DT Data'!$B:$B,Basis!$A$2,'DT Data'!$D:$D,Basis!$J$2,'DT Data'!$A:$A,$B55,'DT Data'!$B:$B,Performance!A55)</f>
        <v>0</v>
      </c>
      <c r="AL55" s="216"/>
      <c r="AM55" s="216"/>
      <c r="AN55" s="216"/>
      <c r="AP55" s="93">
        <f>SUMIFS('Production data'!L:L,'Production data'!A:A,Performance!B55,'Production data'!C:C,Performance!C55,'Production data'!B:B,Performance!$C$1)</f>
        <v>0</v>
      </c>
      <c r="AQ55" s="93">
        <f t="shared" si="16"/>
        <v>0</v>
      </c>
      <c r="AR55" s="41">
        <f t="shared" si="17"/>
        <v>0</v>
      </c>
      <c r="AS55" s="222"/>
      <c r="AT55" s="222"/>
      <c r="AU55" s="222"/>
      <c r="AV55" s="225"/>
    </row>
    <row r="56" spans="1:48" ht="15.75" x14ac:dyDescent="0.25">
      <c r="A56" s="30" t="s">
        <v>133</v>
      </c>
      <c r="B56" s="40">
        <f t="shared" si="11"/>
        <v>44304</v>
      </c>
      <c r="C56" s="40" t="str">
        <f>'Idle time data'!B57</f>
        <v>C</v>
      </c>
      <c r="D56" s="85">
        <f>'Idle time data'!C57</f>
        <v>0</v>
      </c>
      <c r="E56" s="87">
        <f>'Idle time data'!D57</f>
        <v>0</v>
      </c>
      <c r="F56" s="87">
        <f>'Idle time data'!E57</f>
        <v>0</v>
      </c>
      <c r="G56" s="87">
        <f>'Idle time data'!F57</f>
        <v>0</v>
      </c>
      <c r="H56" s="87">
        <f>'Idle time data'!G57</f>
        <v>0</v>
      </c>
      <c r="I56" s="87">
        <f>SUMIFS('Production data'!I:I,'Production data'!A:A,Performance!B56,'Production data'!C:C,Performance!C56,'Production data'!B:B,Performance!$C$1)</f>
        <v>0</v>
      </c>
      <c r="J56" s="87">
        <f>SUMIFS('Production data'!K:K,'Production data'!A:A,Performance!B56,'Production data'!C:C,Performance!C56,'Production data'!B:B,Performance!$C$1)</f>
        <v>0</v>
      </c>
      <c r="K56" s="87">
        <f>SUMIFS('Production data'!N:N,'Production data'!A:A,Performance!B56,'Production data'!C:C,Performance!C56,'Production data'!B:B,Performance!$C$1)</f>
        <v>0</v>
      </c>
      <c r="L56" s="87">
        <v>8</v>
      </c>
      <c r="M56" s="87">
        <f>(F56*Basis!$B$15+G56*Basis!$B$16+H56*Basis!$B$17)/60</f>
        <v>0</v>
      </c>
      <c r="N56" s="87">
        <f>SUMIFS('DT Data'!J:J,'DT Data'!A:A,Performance!B56,'DT Data'!C:C,Performance!C56,'DT Data'!B:B,Performance!$C$1,'DT Data'!D:D,Basis!$J$5)</f>
        <v>0</v>
      </c>
      <c r="O56" s="88">
        <f t="shared" si="12"/>
        <v>0</v>
      </c>
      <c r="P56" s="88">
        <f>SUMIFS('DT Data'!J:J,'DT Data'!A:A,Performance!B56,'DT Data'!C:C,Performance!C56,'DT Data'!B:B,Performance!$C$1)-N56</f>
        <v>0</v>
      </c>
      <c r="Q56" s="89">
        <f t="shared" si="7"/>
        <v>0</v>
      </c>
      <c r="R56" s="89">
        <f t="shared" si="8"/>
        <v>0</v>
      </c>
      <c r="S56" s="89">
        <f>IF(I56=0,0,R56*Basis!$B$2*60)</f>
        <v>0</v>
      </c>
      <c r="T56" s="90">
        <f t="shared" si="13"/>
        <v>0</v>
      </c>
      <c r="U56" s="90">
        <f t="shared" si="14"/>
        <v>0</v>
      </c>
      <c r="V56" s="90">
        <f t="shared" si="15"/>
        <v>0</v>
      </c>
      <c r="W56" s="90">
        <f t="shared" si="9"/>
        <v>0</v>
      </c>
      <c r="X56" s="228"/>
      <c r="Y56" s="216"/>
      <c r="Z56" s="216"/>
      <c r="AA56" s="216"/>
      <c r="AB56" s="230"/>
      <c r="AC56" s="230"/>
      <c r="AD56" s="220"/>
      <c r="AE56" s="220"/>
      <c r="AF56" s="220"/>
      <c r="AG56" s="220"/>
      <c r="AH56" s="94"/>
      <c r="AI56" s="95">
        <f>SUMIFS('DT Data'!$J:$J,'DT Data'!$B:$B,Basis!$A$2,'DT Data'!$D:$D,Basis!$J$4,'DT Data'!$A:$A,$B56,'DT Data'!$B:$B,Performance!A56)</f>
        <v>0</v>
      </c>
      <c r="AJ56" s="95">
        <f>SUMIFS('DT Data'!$J:$J,'DT Data'!$B:$B,Basis!$A$2,'DT Data'!$D:$D,Basis!$J$3,'DT Data'!$A:$A,$B56,'DT Data'!$B:$B,Performance!A56)</f>
        <v>0</v>
      </c>
      <c r="AK56" s="95">
        <f>SUMIFS('DT Data'!$J:$J,'DT Data'!$B:$B,Basis!$A$2,'DT Data'!$D:$D,Basis!$J$2,'DT Data'!$A:$A,$B56,'DT Data'!$B:$B,Performance!A56)</f>
        <v>0</v>
      </c>
      <c r="AL56" s="216"/>
      <c r="AM56" s="216"/>
      <c r="AN56" s="216"/>
      <c r="AP56" s="93">
        <f>SUMIFS('Production data'!L:L,'Production data'!A:A,Performance!B56,'Production data'!C:C,Performance!C56,'Production data'!B:B,Performance!$C$1)</f>
        <v>0</v>
      </c>
      <c r="AQ56" s="93">
        <f t="shared" si="16"/>
        <v>0</v>
      </c>
      <c r="AR56" s="41">
        <f t="shared" si="17"/>
        <v>0</v>
      </c>
      <c r="AS56" s="223"/>
      <c r="AT56" s="223"/>
      <c r="AU56" s="223"/>
      <c r="AV56" s="226"/>
    </row>
    <row r="57" spans="1:48" ht="15.75" x14ac:dyDescent="0.25">
      <c r="A57" s="30" t="s">
        <v>133</v>
      </c>
      <c r="B57" s="40">
        <f t="shared" si="11"/>
        <v>44305</v>
      </c>
      <c r="C57" s="40" t="str">
        <f>'Idle time data'!B58</f>
        <v>A</v>
      </c>
      <c r="D57" s="85" t="str">
        <f>'Idle time data'!C58</f>
        <v>Ahmed Ali</v>
      </c>
      <c r="E57" s="87">
        <f>'Idle time data'!D58</f>
        <v>0</v>
      </c>
      <c r="F57" s="87">
        <f>'Idle time data'!E58</f>
        <v>0</v>
      </c>
      <c r="G57" s="87">
        <f>'Idle time data'!F58</f>
        <v>0</v>
      </c>
      <c r="H57" s="87">
        <f>'Idle time data'!G58</f>
        <v>0</v>
      </c>
      <c r="I57" s="87">
        <f>SUMIFS('Production data'!I:I,'Production data'!A:A,Performance!B57,'Production data'!C:C,Performance!C57,'Production data'!B:B,Performance!$C$1)</f>
        <v>0</v>
      </c>
      <c r="J57" s="87">
        <f>SUMIFS('Production data'!K:K,'Production data'!A:A,Performance!B57,'Production data'!C:C,Performance!C57,'Production data'!B:B,Performance!$C$1)</f>
        <v>0</v>
      </c>
      <c r="K57" s="87">
        <f>SUMIFS('Production data'!N:N,'Production data'!A:A,Performance!B57,'Production data'!C:C,Performance!C57,'Production data'!B:B,Performance!$C$1)</f>
        <v>0</v>
      </c>
      <c r="L57" s="87">
        <v>8</v>
      </c>
      <c r="M57" s="87">
        <f>(F57*Basis!$B$15+G57*Basis!$B$16+H57*Basis!$B$17)/60</f>
        <v>0</v>
      </c>
      <c r="N57" s="87">
        <f>SUMIFS('DT Data'!J:J,'DT Data'!A:A,Performance!B57,'DT Data'!C:C,Performance!C57,'DT Data'!B:B,Performance!$C$1,'DT Data'!D:D,Basis!$J$5)</f>
        <v>0</v>
      </c>
      <c r="O57" s="88">
        <f t="shared" si="12"/>
        <v>0</v>
      </c>
      <c r="P57" s="88">
        <f>SUMIFS('DT Data'!J:J,'DT Data'!A:A,Performance!B57,'DT Data'!C:C,Performance!C57,'DT Data'!B:B,Performance!$C$1)-N57</f>
        <v>0</v>
      </c>
      <c r="Q57" s="89">
        <f t="shared" si="7"/>
        <v>0</v>
      </c>
      <c r="R57" s="89">
        <f t="shared" si="8"/>
        <v>0</v>
      </c>
      <c r="S57" s="89">
        <f>IF(I57=0,0,R57*Basis!$B$2*60)</f>
        <v>0</v>
      </c>
      <c r="T57" s="90">
        <f t="shared" si="13"/>
        <v>0</v>
      </c>
      <c r="U57" s="90">
        <f t="shared" si="14"/>
        <v>0</v>
      </c>
      <c r="V57" s="90">
        <f t="shared" si="15"/>
        <v>0</v>
      </c>
      <c r="W57" s="90">
        <f t="shared" si="9"/>
        <v>0</v>
      </c>
      <c r="X57" s="227">
        <f>I57+I58+I59</f>
        <v>0</v>
      </c>
      <c r="Y57" s="215">
        <f>S57+S58+S59</f>
        <v>0</v>
      </c>
      <c r="Z57" s="215">
        <f>J57+J58+J59</f>
        <v>0</v>
      </c>
      <c r="AA57" s="215">
        <f>K57+K58+K59</f>
        <v>0</v>
      </c>
      <c r="AB57" s="229">
        <f>O57+O58+O59</f>
        <v>0</v>
      </c>
      <c r="AC57" s="229">
        <f>Q57+Q58+Q59</f>
        <v>0</v>
      </c>
      <c r="AD57" s="219">
        <f>IFERROR(X57/Y57,0)</f>
        <v>0</v>
      </c>
      <c r="AE57" s="219">
        <f>IFERROR(AC57/AB57,0)</f>
        <v>0</v>
      </c>
      <c r="AF57" s="219">
        <f>IFERROR((X57-AA57)/X57,0)</f>
        <v>0</v>
      </c>
      <c r="AG57" s="219">
        <f>AD57*AE57*AF57</f>
        <v>0</v>
      </c>
      <c r="AH57" s="91"/>
      <c r="AI57" s="92">
        <f>SUMIFS('DT Data'!$J:$J,'DT Data'!$B:$B,Basis!$A$2,'DT Data'!$D:$D,Basis!$J$4,'DT Data'!$A:$A,$B57,'DT Data'!$B:$B,Performance!A57)</f>
        <v>0</v>
      </c>
      <c r="AJ57" s="92">
        <f>SUMIFS('DT Data'!$J:$J,'DT Data'!$B:$B,Basis!$A$2,'DT Data'!$D:$D,Basis!$J$3,'DT Data'!$A:$A,$B57,'DT Data'!$B:$B,Performance!A57)</f>
        <v>0</v>
      </c>
      <c r="AK57" s="92">
        <f>SUMIFS('DT Data'!$J:$J,'DT Data'!$B:$B,Basis!$A$2,'DT Data'!$D:$D,Basis!$J$2,'DT Data'!$A:$A,$B57,'DT Data'!$B:$B,Performance!A57)</f>
        <v>0</v>
      </c>
      <c r="AL57" s="215">
        <f>AI57+AI58+AI59</f>
        <v>0</v>
      </c>
      <c r="AM57" s="215">
        <f>AJ57+AJ58+AJ59</f>
        <v>0</v>
      </c>
      <c r="AN57" s="215">
        <f>AK57+AK58+AK59</f>
        <v>0</v>
      </c>
      <c r="AP57" s="93">
        <f>SUMIFS('Production data'!L:L,'Production data'!A:A,Performance!B57,'Production data'!C:C,Performance!C57,'Production data'!B:B,Performance!$C$1)</f>
        <v>0</v>
      </c>
      <c r="AQ57" s="93">
        <f t="shared" si="16"/>
        <v>0</v>
      </c>
      <c r="AR57" s="41">
        <f t="shared" si="17"/>
        <v>0</v>
      </c>
      <c r="AS57" s="221">
        <f>J57+J58+J59</f>
        <v>0</v>
      </c>
      <c r="AT57" s="221">
        <f t="shared" si="10"/>
        <v>0</v>
      </c>
      <c r="AU57" s="221">
        <f>AQ57+AQ58+AQ59</f>
        <v>0</v>
      </c>
      <c r="AV57" s="224">
        <f>IFERROR(AU57/AS57,0)</f>
        <v>0</v>
      </c>
    </row>
    <row r="58" spans="1:48" ht="15.75" x14ac:dyDescent="0.25">
      <c r="A58" s="30" t="s">
        <v>133</v>
      </c>
      <c r="B58" s="40">
        <f t="shared" si="11"/>
        <v>44305</v>
      </c>
      <c r="C58" s="40" t="str">
        <f>'Idle time data'!B59</f>
        <v>B</v>
      </c>
      <c r="D58" s="85" t="str">
        <f>'Idle time data'!C59</f>
        <v>Umair Ali</v>
      </c>
      <c r="E58" s="87">
        <f>'Idle time data'!D59</f>
        <v>0</v>
      </c>
      <c r="F58" s="87">
        <f>'Idle time data'!E59</f>
        <v>0</v>
      </c>
      <c r="G58" s="87">
        <f>'Idle time data'!F59</f>
        <v>0</v>
      </c>
      <c r="H58" s="87">
        <f>'Idle time data'!G59</f>
        <v>0</v>
      </c>
      <c r="I58" s="87">
        <f>SUMIFS('Production data'!I:I,'Production data'!A:A,Performance!B58,'Production data'!C:C,Performance!C58,'Production data'!B:B,Performance!$C$1)</f>
        <v>0</v>
      </c>
      <c r="J58" s="87">
        <f>SUMIFS('Production data'!K:K,'Production data'!A:A,Performance!B58,'Production data'!C:C,Performance!C58,'Production data'!B:B,Performance!$C$1)</f>
        <v>0</v>
      </c>
      <c r="K58" s="87">
        <f>SUMIFS('Production data'!N:N,'Production data'!A:A,Performance!B58,'Production data'!C:C,Performance!C58,'Production data'!B:B,Performance!$C$1)</f>
        <v>0</v>
      </c>
      <c r="L58" s="87">
        <v>8</v>
      </c>
      <c r="M58" s="87">
        <f>(F58*Basis!$B$15+G58*Basis!$B$16+H58*Basis!$B$17)/60</f>
        <v>0</v>
      </c>
      <c r="N58" s="87">
        <f>SUMIFS('DT Data'!J:J,'DT Data'!A:A,Performance!B58,'DT Data'!C:C,Performance!C58,'DT Data'!B:B,Performance!$C$1,'DT Data'!D:D,Basis!$J$5)</f>
        <v>0</v>
      </c>
      <c r="O58" s="88">
        <f t="shared" si="12"/>
        <v>0</v>
      </c>
      <c r="P58" s="88">
        <f>SUMIFS('DT Data'!J:J,'DT Data'!A:A,Performance!B58,'DT Data'!C:C,Performance!C58,'DT Data'!B:B,Performance!$C$1)-N58</f>
        <v>0</v>
      </c>
      <c r="Q58" s="89">
        <f t="shared" si="7"/>
        <v>0</v>
      </c>
      <c r="R58" s="89">
        <f t="shared" si="8"/>
        <v>0</v>
      </c>
      <c r="S58" s="89">
        <f>IF(I58=0,0,R58*Basis!$B$2*60)</f>
        <v>0</v>
      </c>
      <c r="T58" s="90">
        <f t="shared" si="13"/>
        <v>0</v>
      </c>
      <c r="U58" s="90">
        <f t="shared" si="14"/>
        <v>0</v>
      </c>
      <c r="V58" s="90">
        <f t="shared" si="15"/>
        <v>0</v>
      </c>
      <c r="W58" s="90">
        <f t="shared" si="9"/>
        <v>0</v>
      </c>
      <c r="X58" s="228"/>
      <c r="Y58" s="216"/>
      <c r="Z58" s="216"/>
      <c r="AA58" s="216"/>
      <c r="AB58" s="230"/>
      <c r="AC58" s="230"/>
      <c r="AD58" s="220"/>
      <c r="AE58" s="220"/>
      <c r="AF58" s="220"/>
      <c r="AG58" s="220"/>
      <c r="AH58" s="94"/>
      <c r="AI58" s="95">
        <f>SUMIFS('DT Data'!$J:$J,'DT Data'!$B:$B,Basis!$A$2,'DT Data'!$D:$D,Basis!$J$4,'DT Data'!$A:$A,$B58,'DT Data'!$B:$B,Performance!A58)</f>
        <v>0</v>
      </c>
      <c r="AJ58" s="95">
        <f>SUMIFS('DT Data'!$J:$J,'DT Data'!$B:$B,Basis!$A$2,'DT Data'!$D:$D,Basis!$J$3,'DT Data'!$A:$A,$B58,'DT Data'!$B:$B,Performance!A58)</f>
        <v>0</v>
      </c>
      <c r="AK58" s="95">
        <f>SUMIFS('DT Data'!$J:$J,'DT Data'!$B:$B,Basis!$A$2,'DT Data'!$D:$D,Basis!$J$2,'DT Data'!$A:$A,$B58,'DT Data'!$B:$B,Performance!A58)</f>
        <v>0</v>
      </c>
      <c r="AL58" s="216"/>
      <c r="AM58" s="216"/>
      <c r="AN58" s="216"/>
      <c r="AP58" s="93">
        <f>SUMIFS('Production data'!L:L,'Production data'!A:A,Performance!B58,'Production data'!C:C,Performance!C58,'Production data'!B:B,Performance!$C$1)</f>
        <v>0</v>
      </c>
      <c r="AQ58" s="93">
        <f t="shared" si="16"/>
        <v>0</v>
      </c>
      <c r="AR58" s="41">
        <f t="shared" si="17"/>
        <v>0</v>
      </c>
      <c r="AS58" s="222"/>
      <c r="AT58" s="222"/>
      <c r="AU58" s="222"/>
      <c r="AV58" s="225"/>
    </row>
    <row r="59" spans="1:48" ht="15.75" x14ac:dyDescent="0.25">
      <c r="A59" s="30" t="s">
        <v>133</v>
      </c>
      <c r="B59" s="40">
        <f t="shared" si="11"/>
        <v>44305</v>
      </c>
      <c r="C59" s="40" t="str">
        <f>'Idle time data'!B60</f>
        <v>C</v>
      </c>
      <c r="D59" s="85" t="str">
        <f>'Idle time data'!C60</f>
        <v>Ali Ahmed</v>
      </c>
      <c r="E59" s="87">
        <f>'Idle time data'!D60</f>
        <v>0</v>
      </c>
      <c r="F59" s="87">
        <f>'Idle time data'!E60</f>
        <v>0</v>
      </c>
      <c r="G59" s="87">
        <f>'Idle time data'!F60</f>
        <v>0</v>
      </c>
      <c r="H59" s="87">
        <f>'Idle time data'!G60</f>
        <v>0</v>
      </c>
      <c r="I59" s="87">
        <f>SUMIFS('Production data'!I:I,'Production data'!A:A,Performance!B59,'Production data'!C:C,Performance!C59,'Production data'!B:B,Performance!$C$1)</f>
        <v>0</v>
      </c>
      <c r="J59" s="87">
        <f>SUMIFS('Production data'!K:K,'Production data'!A:A,Performance!B59,'Production data'!C:C,Performance!C59,'Production data'!B:B,Performance!$C$1)</f>
        <v>0</v>
      </c>
      <c r="K59" s="87">
        <f>SUMIFS('Production data'!N:N,'Production data'!A:A,Performance!B59,'Production data'!C:C,Performance!C59,'Production data'!B:B,Performance!$C$1)</f>
        <v>0</v>
      </c>
      <c r="L59" s="87">
        <v>8</v>
      </c>
      <c r="M59" s="87">
        <f>(F59*Basis!$B$15+G59*Basis!$B$16+H59*Basis!$B$17)/60</f>
        <v>0</v>
      </c>
      <c r="N59" s="87">
        <f>SUMIFS('DT Data'!J:J,'DT Data'!A:A,Performance!B59,'DT Data'!C:C,Performance!C59,'DT Data'!B:B,Performance!$C$1,'DT Data'!D:D,Basis!$J$5)</f>
        <v>0</v>
      </c>
      <c r="O59" s="88">
        <f t="shared" si="12"/>
        <v>0</v>
      </c>
      <c r="P59" s="88">
        <f>SUMIFS('DT Data'!J:J,'DT Data'!A:A,Performance!B59,'DT Data'!C:C,Performance!C59,'DT Data'!B:B,Performance!$C$1)-N59</f>
        <v>0</v>
      </c>
      <c r="Q59" s="89">
        <f t="shared" si="7"/>
        <v>0</v>
      </c>
      <c r="R59" s="89">
        <f t="shared" si="8"/>
        <v>0</v>
      </c>
      <c r="S59" s="89">
        <f>IF(I59=0,0,R59*Basis!$B$2*60)</f>
        <v>0</v>
      </c>
      <c r="T59" s="90">
        <f t="shared" si="13"/>
        <v>0</v>
      </c>
      <c r="U59" s="90">
        <f t="shared" si="14"/>
        <v>0</v>
      </c>
      <c r="V59" s="90">
        <f t="shared" si="15"/>
        <v>0</v>
      </c>
      <c r="W59" s="90">
        <f t="shared" si="9"/>
        <v>0</v>
      </c>
      <c r="X59" s="228"/>
      <c r="Y59" s="216"/>
      <c r="Z59" s="216"/>
      <c r="AA59" s="216"/>
      <c r="AB59" s="230"/>
      <c r="AC59" s="230"/>
      <c r="AD59" s="220"/>
      <c r="AE59" s="220"/>
      <c r="AF59" s="220"/>
      <c r="AG59" s="220"/>
      <c r="AH59" s="94"/>
      <c r="AI59" s="95">
        <f>SUMIFS('DT Data'!$J:$J,'DT Data'!$B:$B,Basis!$A$2,'DT Data'!$D:$D,Basis!$J$4,'DT Data'!$A:$A,$B59,'DT Data'!$B:$B,Performance!A59)</f>
        <v>0</v>
      </c>
      <c r="AJ59" s="95">
        <f>SUMIFS('DT Data'!$J:$J,'DT Data'!$B:$B,Basis!$A$2,'DT Data'!$D:$D,Basis!$J$3,'DT Data'!$A:$A,$B59,'DT Data'!$B:$B,Performance!A59)</f>
        <v>0</v>
      </c>
      <c r="AK59" s="95">
        <f>SUMIFS('DT Data'!$J:$J,'DT Data'!$B:$B,Basis!$A$2,'DT Data'!$D:$D,Basis!$J$2,'DT Data'!$A:$A,$B59,'DT Data'!$B:$B,Performance!A59)</f>
        <v>0</v>
      </c>
      <c r="AL59" s="216"/>
      <c r="AM59" s="216"/>
      <c r="AN59" s="216"/>
      <c r="AP59" s="93">
        <f>SUMIFS('Production data'!L:L,'Production data'!A:A,Performance!B59,'Production data'!C:C,Performance!C59,'Production data'!B:B,Performance!$C$1)</f>
        <v>0</v>
      </c>
      <c r="AQ59" s="93">
        <f t="shared" si="16"/>
        <v>0</v>
      </c>
      <c r="AR59" s="41">
        <f t="shared" si="17"/>
        <v>0</v>
      </c>
      <c r="AS59" s="223"/>
      <c r="AT59" s="223"/>
      <c r="AU59" s="223"/>
      <c r="AV59" s="226"/>
    </row>
    <row r="60" spans="1:48" ht="15.75" x14ac:dyDescent="0.25">
      <c r="A60" s="30" t="s">
        <v>133</v>
      </c>
      <c r="B60" s="40">
        <f t="shared" si="11"/>
        <v>44306</v>
      </c>
      <c r="C60" s="40" t="str">
        <f>'Idle time data'!B61</f>
        <v>A</v>
      </c>
      <c r="D60" s="85" t="str">
        <f>'Idle time data'!C61</f>
        <v>Ahmed Ali</v>
      </c>
      <c r="E60" s="87">
        <f>'Idle time data'!D61</f>
        <v>0</v>
      </c>
      <c r="F60" s="87">
        <f>'Idle time data'!E61</f>
        <v>0</v>
      </c>
      <c r="G60" s="87">
        <f>'Idle time data'!F61</f>
        <v>0</v>
      </c>
      <c r="H60" s="87">
        <f>'Idle time data'!G61</f>
        <v>0</v>
      </c>
      <c r="I60" s="87">
        <f>SUMIFS('Production data'!I:I,'Production data'!A:A,Performance!B60,'Production data'!C:C,Performance!C60,'Production data'!B:B,Performance!$C$1)</f>
        <v>0</v>
      </c>
      <c r="J60" s="87">
        <f>SUMIFS('Production data'!K:K,'Production data'!A:A,Performance!B60,'Production data'!C:C,Performance!C60,'Production data'!B:B,Performance!$C$1)</f>
        <v>0</v>
      </c>
      <c r="K60" s="87">
        <f>SUMIFS('Production data'!N:N,'Production data'!A:A,Performance!B60,'Production data'!C:C,Performance!C60,'Production data'!B:B,Performance!$C$1)</f>
        <v>0</v>
      </c>
      <c r="L60" s="87">
        <v>8</v>
      </c>
      <c r="M60" s="87">
        <f>(F60*Basis!$B$15+G60*Basis!$B$16+H60*Basis!$B$17)/60</f>
        <v>0</v>
      </c>
      <c r="N60" s="87">
        <f>SUMIFS('DT Data'!J:J,'DT Data'!A:A,Performance!B60,'DT Data'!C:C,Performance!C60,'DT Data'!B:B,Performance!$C$1,'DT Data'!D:D,Basis!$J$5)</f>
        <v>0</v>
      </c>
      <c r="O60" s="88">
        <f t="shared" si="12"/>
        <v>0</v>
      </c>
      <c r="P60" s="88">
        <f>SUMIFS('DT Data'!J:J,'DT Data'!A:A,Performance!B60,'DT Data'!C:C,Performance!C60,'DT Data'!B:B,Performance!$C$1)-N60</f>
        <v>0</v>
      </c>
      <c r="Q60" s="89">
        <f t="shared" si="7"/>
        <v>0</v>
      </c>
      <c r="R60" s="89">
        <f t="shared" si="8"/>
        <v>0</v>
      </c>
      <c r="S60" s="89">
        <f>IF(I60=0,0,R60*Basis!$B$2*60)</f>
        <v>0</v>
      </c>
      <c r="T60" s="90">
        <f t="shared" si="13"/>
        <v>0</v>
      </c>
      <c r="U60" s="90">
        <f t="shared" si="14"/>
        <v>0</v>
      </c>
      <c r="V60" s="90">
        <f t="shared" si="15"/>
        <v>0</v>
      </c>
      <c r="W60" s="90">
        <f t="shared" si="9"/>
        <v>0</v>
      </c>
      <c r="X60" s="227">
        <f>I60+I61+I62</f>
        <v>0</v>
      </c>
      <c r="Y60" s="215">
        <f>S60+S61+S62</f>
        <v>0</v>
      </c>
      <c r="Z60" s="215">
        <f>J60+J61+J62</f>
        <v>0</v>
      </c>
      <c r="AA60" s="215">
        <f>K60+K61+K62</f>
        <v>0</v>
      </c>
      <c r="AB60" s="229">
        <f>O60+O61+O62</f>
        <v>0</v>
      </c>
      <c r="AC60" s="229">
        <f>Q60+Q61+Q62</f>
        <v>0</v>
      </c>
      <c r="AD60" s="219">
        <f>IFERROR(X60/Y60,0)</f>
        <v>0</v>
      </c>
      <c r="AE60" s="219">
        <f>IFERROR(AC60/AB60,0)</f>
        <v>0</v>
      </c>
      <c r="AF60" s="219">
        <f>IFERROR((X60-AA60)/X60,0)</f>
        <v>0</v>
      </c>
      <c r="AG60" s="219">
        <f>AD60*AE60*AF60</f>
        <v>0</v>
      </c>
      <c r="AH60" s="91"/>
      <c r="AI60" s="92">
        <f>SUMIFS('DT Data'!$J:$J,'DT Data'!$B:$B,Basis!$A$2,'DT Data'!$D:$D,Basis!$J$4,'DT Data'!$A:$A,$B60,'DT Data'!$B:$B,Performance!A60)</f>
        <v>0</v>
      </c>
      <c r="AJ60" s="92">
        <f>SUMIFS('DT Data'!$J:$J,'DT Data'!$B:$B,Basis!$A$2,'DT Data'!$D:$D,Basis!$J$3,'DT Data'!$A:$A,$B60,'DT Data'!$B:$B,Performance!A60)</f>
        <v>0</v>
      </c>
      <c r="AK60" s="92">
        <f>SUMIFS('DT Data'!$J:$J,'DT Data'!$B:$B,Basis!$A$2,'DT Data'!$D:$D,Basis!$J$2,'DT Data'!$A:$A,$B60,'DT Data'!$B:$B,Performance!A60)</f>
        <v>0</v>
      </c>
      <c r="AL60" s="215">
        <f>AI60+AI61+AI62</f>
        <v>0</v>
      </c>
      <c r="AM60" s="215">
        <f>AJ60+AJ61+AJ62</f>
        <v>0</v>
      </c>
      <c r="AN60" s="215">
        <f>AK60+AK61+AK62</f>
        <v>0</v>
      </c>
      <c r="AP60" s="93">
        <f>SUMIFS('Production data'!L:L,'Production data'!A:A,Performance!B60,'Production data'!C:C,Performance!C60,'Production data'!B:B,Performance!$C$1)</f>
        <v>0</v>
      </c>
      <c r="AQ60" s="93">
        <f t="shared" si="16"/>
        <v>0</v>
      </c>
      <c r="AR60" s="41">
        <f t="shared" si="17"/>
        <v>0</v>
      </c>
      <c r="AS60" s="221">
        <f>J60+J61+J62</f>
        <v>0</v>
      </c>
      <c r="AT60" s="221">
        <f t="shared" si="10"/>
        <v>0</v>
      </c>
      <c r="AU60" s="221">
        <f>AQ60+AQ61+AQ62</f>
        <v>0</v>
      </c>
      <c r="AV60" s="224">
        <f>IFERROR(AU60/AS60,0)</f>
        <v>0</v>
      </c>
    </row>
    <row r="61" spans="1:48" ht="15.75" x14ac:dyDescent="0.25">
      <c r="A61" s="30" t="s">
        <v>133</v>
      </c>
      <c r="B61" s="40">
        <f t="shared" si="11"/>
        <v>44306</v>
      </c>
      <c r="C61" s="40" t="str">
        <f>'Idle time data'!B62</f>
        <v>B</v>
      </c>
      <c r="D61" s="85" t="str">
        <f>'Idle time data'!C62</f>
        <v>Umair Ali</v>
      </c>
      <c r="E61" s="87">
        <f>'Idle time data'!D62</f>
        <v>0</v>
      </c>
      <c r="F61" s="87">
        <f>'Idle time data'!E62</f>
        <v>0</v>
      </c>
      <c r="G61" s="87">
        <f>'Idle time data'!F62</f>
        <v>0</v>
      </c>
      <c r="H61" s="87">
        <f>'Idle time data'!G62</f>
        <v>0</v>
      </c>
      <c r="I61" s="87">
        <f>SUMIFS('Production data'!I:I,'Production data'!A:A,Performance!B61,'Production data'!C:C,Performance!C61,'Production data'!B:B,Performance!$C$1)</f>
        <v>0</v>
      </c>
      <c r="J61" s="87">
        <f>SUMIFS('Production data'!K:K,'Production data'!A:A,Performance!B61,'Production data'!C:C,Performance!C61,'Production data'!B:B,Performance!$C$1)</f>
        <v>0</v>
      </c>
      <c r="K61" s="87">
        <f>SUMIFS('Production data'!N:N,'Production data'!A:A,Performance!B61,'Production data'!C:C,Performance!C61,'Production data'!B:B,Performance!$C$1)</f>
        <v>0</v>
      </c>
      <c r="L61" s="87">
        <v>8</v>
      </c>
      <c r="M61" s="87">
        <f>(F61*Basis!$B$15+G61*Basis!$B$16+H61*Basis!$B$17)/60</f>
        <v>0</v>
      </c>
      <c r="N61" s="87">
        <f>SUMIFS('DT Data'!J:J,'DT Data'!A:A,Performance!B61,'DT Data'!C:C,Performance!C61,'DT Data'!B:B,Performance!$C$1,'DT Data'!D:D,Basis!$J$5)</f>
        <v>0</v>
      </c>
      <c r="O61" s="88">
        <f t="shared" si="12"/>
        <v>0</v>
      </c>
      <c r="P61" s="88">
        <f>SUMIFS('DT Data'!J:J,'DT Data'!A:A,Performance!B61,'DT Data'!C:C,Performance!C61,'DT Data'!B:B,Performance!$C$1)-N61</f>
        <v>0</v>
      </c>
      <c r="Q61" s="89">
        <f t="shared" si="7"/>
        <v>0</v>
      </c>
      <c r="R61" s="89">
        <f t="shared" si="8"/>
        <v>0</v>
      </c>
      <c r="S61" s="89">
        <f>IF(I61=0,0,R61*Basis!$B$2*60)</f>
        <v>0</v>
      </c>
      <c r="T61" s="90">
        <f t="shared" si="13"/>
        <v>0</v>
      </c>
      <c r="U61" s="90">
        <f t="shared" si="14"/>
        <v>0</v>
      </c>
      <c r="V61" s="90">
        <f t="shared" si="15"/>
        <v>0</v>
      </c>
      <c r="W61" s="90">
        <f t="shared" si="9"/>
        <v>0</v>
      </c>
      <c r="X61" s="228"/>
      <c r="Y61" s="216"/>
      <c r="Z61" s="216"/>
      <c r="AA61" s="216"/>
      <c r="AB61" s="230"/>
      <c r="AC61" s="230"/>
      <c r="AD61" s="220"/>
      <c r="AE61" s="220"/>
      <c r="AF61" s="220"/>
      <c r="AG61" s="220"/>
      <c r="AH61" s="94"/>
      <c r="AI61" s="95">
        <f>SUMIFS('DT Data'!$J:$J,'DT Data'!$B:$B,Basis!$A$2,'DT Data'!$D:$D,Basis!$J$4,'DT Data'!$A:$A,$B61,'DT Data'!$B:$B,Performance!A61)</f>
        <v>0</v>
      </c>
      <c r="AJ61" s="95">
        <f>SUMIFS('DT Data'!$J:$J,'DT Data'!$B:$B,Basis!$A$2,'DT Data'!$D:$D,Basis!$J$3,'DT Data'!$A:$A,$B61,'DT Data'!$B:$B,Performance!A61)</f>
        <v>0</v>
      </c>
      <c r="AK61" s="95">
        <f>SUMIFS('DT Data'!$J:$J,'DT Data'!$B:$B,Basis!$A$2,'DT Data'!$D:$D,Basis!$J$2,'DT Data'!$A:$A,$B61,'DT Data'!$B:$B,Performance!A61)</f>
        <v>0</v>
      </c>
      <c r="AL61" s="216"/>
      <c r="AM61" s="216"/>
      <c r="AN61" s="216"/>
      <c r="AP61" s="93">
        <f>SUMIFS('Production data'!L:L,'Production data'!A:A,Performance!B61,'Production data'!C:C,Performance!C61,'Production data'!B:B,Performance!$C$1)</f>
        <v>0</v>
      </c>
      <c r="AQ61" s="93">
        <f t="shared" si="16"/>
        <v>0</v>
      </c>
      <c r="AR61" s="41">
        <f t="shared" si="17"/>
        <v>0</v>
      </c>
      <c r="AS61" s="222"/>
      <c r="AT61" s="222"/>
      <c r="AU61" s="222"/>
      <c r="AV61" s="225"/>
    </row>
    <row r="62" spans="1:48" ht="15.75" x14ac:dyDescent="0.25">
      <c r="A62" s="30" t="s">
        <v>133</v>
      </c>
      <c r="B62" s="40">
        <f t="shared" si="11"/>
        <v>44306</v>
      </c>
      <c r="C62" s="40" t="str">
        <f>'Idle time data'!B63</f>
        <v>C</v>
      </c>
      <c r="D62" s="85" t="str">
        <f>'Idle time data'!C63</f>
        <v>Ali Ahmed</v>
      </c>
      <c r="E62" s="87">
        <f>'Idle time data'!D63</f>
        <v>0</v>
      </c>
      <c r="F62" s="87">
        <f>'Idle time data'!E63</f>
        <v>0</v>
      </c>
      <c r="G62" s="87">
        <f>'Idle time data'!F63</f>
        <v>0</v>
      </c>
      <c r="H62" s="87">
        <f>'Idle time data'!G63</f>
        <v>0</v>
      </c>
      <c r="I62" s="87">
        <f>SUMIFS('Production data'!I:I,'Production data'!A:A,Performance!B62,'Production data'!C:C,Performance!C62,'Production data'!B:B,Performance!$C$1)</f>
        <v>0</v>
      </c>
      <c r="J62" s="87">
        <f>SUMIFS('Production data'!K:K,'Production data'!A:A,Performance!B62,'Production data'!C:C,Performance!C62,'Production data'!B:B,Performance!$C$1)</f>
        <v>0</v>
      </c>
      <c r="K62" s="87">
        <f>SUMIFS('Production data'!N:N,'Production data'!A:A,Performance!B62,'Production data'!C:C,Performance!C62,'Production data'!B:B,Performance!$C$1)</f>
        <v>0</v>
      </c>
      <c r="L62" s="87">
        <v>8</v>
      </c>
      <c r="M62" s="87">
        <f>(F62*Basis!$B$15+G62*Basis!$B$16+H62*Basis!$B$17)/60</f>
        <v>0</v>
      </c>
      <c r="N62" s="87">
        <f>SUMIFS('DT Data'!J:J,'DT Data'!A:A,Performance!B62,'DT Data'!C:C,Performance!C62,'DT Data'!B:B,Performance!$C$1,'DT Data'!D:D,Basis!$J$5)</f>
        <v>0</v>
      </c>
      <c r="O62" s="88">
        <f t="shared" si="12"/>
        <v>0</v>
      </c>
      <c r="P62" s="88">
        <f>SUMIFS('DT Data'!J:J,'DT Data'!A:A,Performance!B62,'DT Data'!C:C,Performance!C62,'DT Data'!B:B,Performance!$C$1)-N62</f>
        <v>0</v>
      </c>
      <c r="Q62" s="89">
        <f t="shared" si="7"/>
        <v>0</v>
      </c>
      <c r="R62" s="89">
        <f t="shared" si="8"/>
        <v>0</v>
      </c>
      <c r="S62" s="89">
        <f>IF(I62=0,0,R62*Basis!$B$2*60)</f>
        <v>0</v>
      </c>
      <c r="T62" s="90">
        <f t="shared" si="13"/>
        <v>0</v>
      </c>
      <c r="U62" s="90">
        <f t="shared" si="14"/>
        <v>0</v>
      </c>
      <c r="V62" s="90">
        <f t="shared" si="15"/>
        <v>0</v>
      </c>
      <c r="W62" s="90">
        <f t="shared" si="9"/>
        <v>0</v>
      </c>
      <c r="X62" s="228"/>
      <c r="Y62" s="216"/>
      <c r="Z62" s="216"/>
      <c r="AA62" s="216"/>
      <c r="AB62" s="230"/>
      <c r="AC62" s="230"/>
      <c r="AD62" s="220"/>
      <c r="AE62" s="220"/>
      <c r="AF62" s="220"/>
      <c r="AG62" s="220"/>
      <c r="AH62" s="94"/>
      <c r="AI62" s="95">
        <f>SUMIFS('DT Data'!$J:$J,'DT Data'!$B:$B,Basis!$A$2,'DT Data'!$D:$D,Basis!$J$4,'DT Data'!$A:$A,$B62,'DT Data'!$B:$B,Performance!A62)</f>
        <v>0</v>
      </c>
      <c r="AJ62" s="95">
        <f>SUMIFS('DT Data'!$J:$J,'DT Data'!$B:$B,Basis!$A$2,'DT Data'!$D:$D,Basis!$J$3,'DT Data'!$A:$A,$B62,'DT Data'!$B:$B,Performance!A62)</f>
        <v>0</v>
      </c>
      <c r="AK62" s="95">
        <f>SUMIFS('DT Data'!$J:$J,'DT Data'!$B:$B,Basis!$A$2,'DT Data'!$D:$D,Basis!$J$2,'DT Data'!$A:$A,$B62,'DT Data'!$B:$B,Performance!A62)</f>
        <v>0</v>
      </c>
      <c r="AL62" s="216"/>
      <c r="AM62" s="216"/>
      <c r="AN62" s="216"/>
      <c r="AP62" s="93">
        <f>SUMIFS('Production data'!L:L,'Production data'!A:A,Performance!B62,'Production data'!C:C,Performance!C62,'Production data'!B:B,Performance!$C$1)</f>
        <v>0</v>
      </c>
      <c r="AQ62" s="93">
        <f t="shared" si="16"/>
        <v>0</v>
      </c>
      <c r="AR62" s="41">
        <f t="shared" si="17"/>
        <v>0</v>
      </c>
      <c r="AS62" s="223"/>
      <c r="AT62" s="223"/>
      <c r="AU62" s="223"/>
      <c r="AV62" s="226"/>
    </row>
    <row r="63" spans="1:48" ht="15.75" x14ac:dyDescent="0.25">
      <c r="A63" s="30" t="s">
        <v>133</v>
      </c>
      <c r="B63" s="40">
        <f t="shared" si="11"/>
        <v>44307</v>
      </c>
      <c r="C63" s="40" t="str">
        <f>'Idle time data'!B64</f>
        <v>A</v>
      </c>
      <c r="D63" s="85" t="str">
        <f>'Idle time data'!C64</f>
        <v>Ahmed Ali</v>
      </c>
      <c r="E63" s="87">
        <f>'Idle time data'!D64</f>
        <v>0</v>
      </c>
      <c r="F63" s="87">
        <f>'Idle time data'!E64</f>
        <v>0</v>
      </c>
      <c r="G63" s="87">
        <f>'Idle time data'!F64</f>
        <v>0</v>
      </c>
      <c r="H63" s="87">
        <f>'Idle time data'!G64</f>
        <v>0</v>
      </c>
      <c r="I63" s="87">
        <f>SUMIFS('Production data'!I:I,'Production data'!A:A,Performance!B63,'Production data'!C:C,Performance!C63,'Production data'!B:B,Performance!$C$1)</f>
        <v>0</v>
      </c>
      <c r="J63" s="87">
        <f>SUMIFS('Production data'!K:K,'Production data'!A:A,Performance!B63,'Production data'!C:C,Performance!C63,'Production data'!B:B,Performance!$C$1)</f>
        <v>0</v>
      </c>
      <c r="K63" s="87">
        <f>SUMIFS('Production data'!N:N,'Production data'!A:A,Performance!B63,'Production data'!C:C,Performance!C63,'Production data'!B:B,Performance!$C$1)</f>
        <v>0</v>
      </c>
      <c r="L63" s="87">
        <v>8</v>
      </c>
      <c r="M63" s="87">
        <f>(F63*Basis!$B$15+G63*Basis!$B$16+H63*Basis!$B$17)/60</f>
        <v>0</v>
      </c>
      <c r="N63" s="87">
        <f>SUMIFS('DT Data'!J:J,'DT Data'!A:A,Performance!B63,'DT Data'!C:C,Performance!C63,'DT Data'!B:B,Performance!$C$1,'DT Data'!D:D,Basis!$J$5)</f>
        <v>0</v>
      </c>
      <c r="O63" s="88">
        <f t="shared" si="12"/>
        <v>0</v>
      </c>
      <c r="P63" s="88">
        <f>SUMIFS('DT Data'!J:J,'DT Data'!A:A,Performance!B63,'DT Data'!C:C,Performance!C63,'DT Data'!B:B,Performance!$C$1)-N63</f>
        <v>0</v>
      </c>
      <c r="Q63" s="89">
        <f t="shared" si="7"/>
        <v>0</v>
      </c>
      <c r="R63" s="89">
        <f t="shared" si="8"/>
        <v>0</v>
      </c>
      <c r="S63" s="89">
        <f>IF(I63=0,0,R63*Basis!$B$2*60)</f>
        <v>0</v>
      </c>
      <c r="T63" s="90">
        <f t="shared" si="13"/>
        <v>0</v>
      </c>
      <c r="U63" s="90">
        <f t="shared" si="14"/>
        <v>0</v>
      </c>
      <c r="V63" s="90">
        <f t="shared" si="15"/>
        <v>0</v>
      </c>
      <c r="W63" s="90">
        <f t="shared" si="9"/>
        <v>0</v>
      </c>
      <c r="X63" s="227">
        <f>I63+I64+I65</f>
        <v>0</v>
      </c>
      <c r="Y63" s="215">
        <f>S63+S64+S65</f>
        <v>0</v>
      </c>
      <c r="Z63" s="215">
        <f>J63+J64+J65</f>
        <v>0</v>
      </c>
      <c r="AA63" s="215">
        <f>K63+K64+K65</f>
        <v>0</v>
      </c>
      <c r="AB63" s="229">
        <f>O63+O64+O65</f>
        <v>0</v>
      </c>
      <c r="AC63" s="229">
        <f>Q63+Q64+Q65</f>
        <v>0</v>
      </c>
      <c r="AD63" s="219">
        <f>IFERROR(X63/Y63,0)</f>
        <v>0</v>
      </c>
      <c r="AE63" s="219">
        <f>IFERROR(AC63/AB63,0)</f>
        <v>0</v>
      </c>
      <c r="AF63" s="219">
        <f>IFERROR((X63-AA63)/X63,0)</f>
        <v>0</v>
      </c>
      <c r="AG63" s="219">
        <f>AD63*AE63*AF63</f>
        <v>0</v>
      </c>
      <c r="AH63" s="91"/>
      <c r="AI63" s="92">
        <f>SUMIFS('DT Data'!$J:$J,'DT Data'!$B:$B,Basis!$A$2,'DT Data'!$D:$D,Basis!$J$4,'DT Data'!$A:$A,$B63,'DT Data'!$B:$B,Performance!A63)</f>
        <v>0</v>
      </c>
      <c r="AJ63" s="92">
        <f>SUMIFS('DT Data'!$J:$J,'DT Data'!$B:$B,Basis!$A$2,'DT Data'!$D:$D,Basis!$J$3,'DT Data'!$A:$A,$B63,'DT Data'!$B:$B,Performance!A63)</f>
        <v>0</v>
      </c>
      <c r="AK63" s="92">
        <f>SUMIFS('DT Data'!$J:$J,'DT Data'!$B:$B,Basis!$A$2,'DT Data'!$D:$D,Basis!$J$2,'DT Data'!$A:$A,$B63,'DT Data'!$B:$B,Performance!A63)</f>
        <v>0</v>
      </c>
      <c r="AL63" s="215">
        <f>AI63+AI64+AI65</f>
        <v>0</v>
      </c>
      <c r="AM63" s="215">
        <f>AJ63+AJ64+AJ65</f>
        <v>0</v>
      </c>
      <c r="AN63" s="215">
        <f>AK63+AK64+AK65</f>
        <v>0</v>
      </c>
      <c r="AP63" s="93">
        <f>SUMIFS('Production data'!L:L,'Production data'!A:A,Performance!B63,'Production data'!C:C,Performance!C63,'Production data'!B:B,Performance!$C$1)</f>
        <v>0</v>
      </c>
      <c r="AQ63" s="93">
        <f t="shared" si="16"/>
        <v>0</v>
      </c>
      <c r="AR63" s="41">
        <f t="shared" si="17"/>
        <v>0</v>
      </c>
      <c r="AS63" s="221">
        <f>J63+J64+J65</f>
        <v>0</v>
      </c>
      <c r="AT63" s="221">
        <f t="shared" si="10"/>
        <v>0</v>
      </c>
      <c r="AU63" s="221">
        <f>AQ63+AQ64+AQ65</f>
        <v>0</v>
      </c>
      <c r="AV63" s="224">
        <f>IFERROR(AU63/AS63,0)</f>
        <v>0</v>
      </c>
    </row>
    <row r="64" spans="1:48" ht="15.75" x14ac:dyDescent="0.25">
      <c r="A64" s="30" t="s">
        <v>133</v>
      </c>
      <c r="B64" s="40">
        <f t="shared" si="11"/>
        <v>44307</v>
      </c>
      <c r="C64" s="40" t="str">
        <f>'Idle time data'!B65</f>
        <v>B</v>
      </c>
      <c r="D64" s="85" t="str">
        <f>'Idle time data'!C65</f>
        <v>Umair Ali</v>
      </c>
      <c r="E64" s="87">
        <f>'Idle time data'!D65</f>
        <v>0</v>
      </c>
      <c r="F64" s="87">
        <f>'Idle time data'!E65</f>
        <v>0</v>
      </c>
      <c r="G64" s="87">
        <f>'Idle time data'!F65</f>
        <v>0</v>
      </c>
      <c r="H64" s="87">
        <f>'Idle time data'!G65</f>
        <v>0</v>
      </c>
      <c r="I64" s="87">
        <f>SUMIFS('Production data'!I:I,'Production data'!A:A,Performance!B64,'Production data'!C:C,Performance!C64,'Production data'!B:B,Performance!$C$1)</f>
        <v>0</v>
      </c>
      <c r="J64" s="87">
        <f>SUMIFS('Production data'!K:K,'Production data'!A:A,Performance!B64,'Production data'!C:C,Performance!C64,'Production data'!B:B,Performance!$C$1)</f>
        <v>0</v>
      </c>
      <c r="K64" s="87">
        <f>SUMIFS('Production data'!N:N,'Production data'!A:A,Performance!B64,'Production data'!C:C,Performance!C64,'Production data'!B:B,Performance!$C$1)</f>
        <v>0</v>
      </c>
      <c r="L64" s="87">
        <v>8</v>
      </c>
      <c r="M64" s="87">
        <f>(F64*Basis!$B$15+G64*Basis!$B$16+H64*Basis!$B$17)/60</f>
        <v>0</v>
      </c>
      <c r="N64" s="87">
        <f>SUMIFS('DT Data'!J:J,'DT Data'!A:A,Performance!B64,'DT Data'!C:C,Performance!C64,'DT Data'!B:B,Performance!$C$1,'DT Data'!D:D,Basis!$J$5)</f>
        <v>0</v>
      </c>
      <c r="O64" s="88">
        <f t="shared" si="12"/>
        <v>0</v>
      </c>
      <c r="P64" s="88">
        <f>SUMIFS('DT Data'!J:J,'DT Data'!A:A,Performance!B64,'DT Data'!C:C,Performance!C64,'DT Data'!B:B,Performance!$C$1)-N64</f>
        <v>0</v>
      </c>
      <c r="Q64" s="89">
        <f t="shared" si="7"/>
        <v>0</v>
      </c>
      <c r="R64" s="89">
        <f t="shared" si="8"/>
        <v>0</v>
      </c>
      <c r="S64" s="89">
        <f>IF(I64=0,0,R64*Basis!$B$2*60)</f>
        <v>0</v>
      </c>
      <c r="T64" s="90">
        <f t="shared" si="13"/>
        <v>0</v>
      </c>
      <c r="U64" s="90">
        <f t="shared" si="14"/>
        <v>0</v>
      </c>
      <c r="V64" s="90">
        <f t="shared" si="15"/>
        <v>0</v>
      </c>
      <c r="W64" s="90">
        <f t="shared" si="9"/>
        <v>0</v>
      </c>
      <c r="X64" s="228"/>
      <c r="Y64" s="216"/>
      <c r="Z64" s="216"/>
      <c r="AA64" s="216"/>
      <c r="AB64" s="230"/>
      <c r="AC64" s="230"/>
      <c r="AD64" s="220"/>
      <c r="AE64" s="220"/>
      <c r="AF64" s="220"/>
      <c r="AG64" s="220"/>
      <c r="AH64" s="94"/>
      <c r="AI64" s="95">
        <f>SUMIFS('DT Data'!$J:$J,'DT Data'!$B:$B,Basis!$A$2,'DT Data'!$D:$D,Basis!$J$4,'DT Data'!$A:$A,$B64,'DT Data'!$B:$B,Performance!A64)</f>
        <v>0</v>
      </c>
      <c r="AJ64" s="95">
        <f>SUMIFS('DT Data'!$J:$J,'DT Data'!$B:$B,Basis!$A$2,'DT Data'!$D:$D,Basis!$J$3,'DT Data'!$A:$A,$B64,'DT Data'!$B:$B,Performance!A64)</f>
        <v>0</v>
      </c>
      <c r="AK64" s="95">
        <f>SUMIFS('DT Data'!$J:$J,'DT Data'!$B:$B,Basis!$A$2,'DT Data'!$D:$D,Basis!$J$2,'DT Data'!$A:$A,$B64,'DT Data'!$B:$B,Performance!A64)</f>
        <v>0</v>
      </c>
      <c r="AL64" s="216"/>
      <c r="AM64" s="216"/>
      <c r="AN64" s="216"/>
      <c r="AP64" s="93">
        <f>SUMIFS('Production data'!L:L,'Production data'!A:A,Performance!B64,'Production data'!C:C,Performance!C64,'Production data'!B:B,Performance!$C$1)</f>
        <v>0</v>
      </c>
      <c r="AQ64" s="93">
        <f t="shared" si="16"/>
        <v>0</v>
      </c>
      <c r="AR64" s="41">
        <f t="shared" si="17"/>
        <v>0</v>
      </c>
      <c r="AS64" s="222"/>
      <c r="AT64" s="222"/>
      <c r="AU64" s="222"/>
      <c r="AV64" s="225"/>
    </row>
    <row r="65" spans="1:48" ht="15.75" x14ac:dyDescent="0.25">
      <c r="A65" s="30" t="s">
        <v>133</v>
      </c>
      <c r="B65" s="40">
        <f t="shared" si="11"/>
        <v>44307</v>
      </c>
      <c r="C65" s="40" t="str">
        <f>'Idle time data'!B66</f>
        <v>C</v>
      </c>
      <c r="D65" s="85">
        <f>'Idle time data'!C66</f>
        <v>0</v>
      </c>
      <c r="E65" s="87">
        <f>'Idle time data'!D66</f>
        <v>0</v>
      </c>
      <c r="F65" s="87">
        <f>'Idle time data'!E66</f>
        <v>0</v>
      </c>
      <c r="G65" s="87">
        <f>'Idle time data'!F66</f>
        <v>0</v>
      </c>
      <c r="H65" s="87">
        <f>'Idle time data'!G66</f>
        <v>0</v>
      </c>
      <c r="I65" s="87">
        <f>SUMIFS('Production data'!I:I,'Production data'!A:A,Performance!B65,'Production data'!C:C,Performance!C65,'Production data'!B:B,Performance!$C$1)</f>
        <v>0</v>
      </c>
      <c r="J65" s="87">
        <f>SUMIFS('Production data'!K:K,'Production data'!A:A,Performance!B65,'Production data'!C:C,Performance!C65,'Production data'!B:B,Performance!$C$1)</f>
        <v>0</v>
      </c>
      <c r="K65" s="87">
        <f>SUMIFS('Production data'!N:N,'Production data'!A:A,Performance!B65,'Production data'!C:C,Performance!C65,'Production data'!B:B,Performance!$C$1)</f>
        <v>0</v>
      </c>
      <c r="L65" s="87">
        <v>8</v>
      </c>
      <c r="M65" s="87">
        <f>(F65*Basis!$B$15+G65*Basis!$B$16+H65*Basis!$B$17)/60</f>
        <v>0</v>
      </c>
      <c r="N65" s="87">
        <f>SUMIFS('DT Data'!J:J,'DT Data'!A:A,Performance!B65,'DT Data'!C:C,Performance!C65,'DT Data'!B:B,Performance!$C$1,'DT Data'!D:D,Basis!$J$5)</f>
        <v>0</v>
      </c>
      <c r="O65" s="88">
        <f t="shared" si="12"/>
        <v>0</v>
      </c>
      <c r="P65" s="88">
        <f>SUMIFS('DT Data'!J:J,'DT Data'!A:A,Performance!B65,'DT Data'!C:C,Performance!C65,'DT Data'!B:B,Performance!$C$1)-N65</f>
        <v>0</v>
      </c>
      <c r="Q65" s="89">
        <f t="shared" si="7"/>
        <v>0</v>
      </c>
      <c r="R65" s="89">
        <f t="shared" si="8"/>
        <v>0</v>
      </c>
      <c r="S65" s="89">
        <f>IF(I65=0,0,R65*Basis!$B$2*60)</f>
        <v>0</v>
      </c>
      <c r="T65" s="90">
        <f t="shared" si="13"/>
        <v>0</v>
      </c>
      <c r="U65" s="90">
        <f t="shared" si="14"/>
        <v>0</v>
      </c>
      <c r="V65" s="90">
        <f t="shared" si="15"/>
        <v>0</v>
      </c>
      <c r="W65" s="90">
        <f t="shared" si="9"/>
        <v>0</v>
      </c>
      <c r="X65" s="228"/>
      <c r="Y65" s="216"/>
      <c r="Z65" s="216"/>
      <c r="AA65" s="216"/>
      <c r="AB65" s="230"/>
      <c r="AC65" s="230"/>
      <c r="AD65" s="220"/>
      <c r="AE65" s="220"/>
      <c r="AF65" s="220"/>
      <c r="AG65" s="220"/>
      <c r="AH65" s="94"/>
      <c r="AI65" s="95">
        <f>SUMIFS('DT Data'!$J:$J,'DT Data'!$B:$B,Basis!$A$2,'DT Data'!$D:$D,Basis!$J$4,'DT Data'!$A:$A,$B65,'DT Data'!$B:$B,Performance!A65)</f>
        <v>0</v>
      </c>
      <c r="AJ65" s="95">
        <f>SUMIFS('DT Data'!$J:$J,'DT Data'!$B:$B,Basis!$A$2,'DT Data'!$D:$D,Basis!$J$3,'DT Data'!$A:$A,$B65,'DT Data'!$B:$B,Performance!A65)</f>
        <v>0</v>
      </c>
      <c r="AK65" s="95">
        <f>SUMIFS('DT Data'!$J:$J,'DT Data'!$B:$B,Basis!$A$2,'DT Data'!$D:$D,Basis!$J$2,'DT Data'!$A:$A,$B65,'DT Data'!$B:$B,Performance!A65)</f>
        <v>0</v>
      </c>
      <c r="AL65" s="216"/>
      <c r="AM65" s="216"/>
      <c r="AN65" s="216"/>
      <c r="AP65" s="93">
        <f>SUMIFS('Production data'!L:L,'Production data'!A:A,Performance!B65,'Production data'!C:C,Performance!C65,'Production data'!B:B,Performance!$C$1)</f>
        <v>0</v>
      </c>
      <c r="AQ65" s="93">
        <f t="shared" si="16"/>
        <v>0</v>
      </c>
      <c r="AR65" s="41">
        <f t="shared" si="17"/>
        <v>0</v>
      </c>
      <c r="AS65" s="223"/>
      <c r="AT65" s="223"/>
      <c r="AU65" s="223"/>
      <c r="AV65" s="226"/>
    </row>
    <row r="66" spans="1:48" ht="15.75" x14ac:dyDescent="0.25">
      <c r="A66" s="30" t="s">
        <v>133</v>
      </c>
      <c r="B66" s="40">
        <f t="shared" si="11"/>
        <v>44308</v>
      </c>
      <c r="C66" s="40" t="str">
        <f>'Idle time data'!B67</f>
        <v>A</v>
      </c>
      <c r="D66" s="85" t="str">
        <f>'Idle time data'!C67</f>
        <v>Dileep Kumar</v>
      </c>
      <c r="E66" s="87">
        <f>'Idle time data'!D67</f>
        <v>0</v>
      </c>
      <c r="F66" s="87">
        <f>'Idle time data'!E67</f>
        <v>0</v>
      </c>
      <c r="G66" s="87">
        <f>'Idle time data'!F67</f>
        <v>0</v>
      </c>
      <c r="H66" s="87">
        <f>'Idle time data'!G67</f>
        <v>0</v>
      </c>
      <c r="I66" s="87">
        <f>SUMIFS('Production data'!I:I,'Production data'!A:A,Performance!B66,'Production data'!C:C,Performance!C66,'Production data'!B:B,Performance!$C$1)</f>
        <v>0</v>
      </c>
      <c r="J66" s="87">
        <f>SUMIFS('Production data'!K:K,'Production data'!A:A,Performance!B66,'Production data'!C:C,Performance!C66,'Production data'!B:B,Performance!$C$1)</f>
        <v>0</v>
      </c>
      <c r="K66" s="87">
        <f>SUMIFS('Production data'!N:N,'Production data'!A:A,Performance!B66,'Production data'!C:C,Performance!C66,'Production data'!B:B,Performance!$C$1)</f>
        <v>0</v>
      </c>
      <c r="L66" s="87">
        <v>8</v>
      </c>
      <c r="M66" s="87">
        <f>(F66*Basis!$B$15+G66*Basis!$B$16+H66*Basis!$B$17)/60</f>
        <v>0</v>
      </c>
      <c r="N66" s="87">
        <f>SUMIFS('DT Data'!J:J,'DT Data'!A:A,Performance!B66,'DT Data'!C:C,Performance!C66,'DT Data'!B:B,Performance!$C$1,'DT Data'!D:D,Basis!$J$5)</f>
        <v>0</v>
      </c>
      <c r="O66" s="88">
        <f t="shared" si="12"/>
        <v>0</v>
      </c>
      <c r="P66" s="88">
        <f>SUMIFS('DT Data'!J:J,'DT Data'!A:A,Performance!B66,'DT Data'!C:C,Performance!C66,'DT Data'!B:B,Performance!$C$1)-N66</f>
        <v>0</v>
      </c>
      <c r="Q66" s="89">
        <f t="shared" si="7"/>
        <v>0</v>
      </c>
      <c r="R66" s="89">
        <f t="shared" si="8"/>
        <v>0</v>
      </c>
      <c r="S66" s="89">
        <f>IF(I66=0,0,R66*Basis!$B$2*60)</f>
        <v>0</v>
      </c>
      <c r="T66" s="90">
        <f t="shared" si="13"/>
        <v>0</v>
      </c>
      <c r="U66" s="90">
        <f t="shared" si="14"/>
        <v>0</v>
      </c>
      <c r="V66" s="90">
        <f t="shared" si="15"/>
        <v>0</v>
      </c>
      <c r="W66" s="90">
        <f t="shared" si="9"/>
        <v>0</v>
      </c>
      <c r="X66" s="227">
        <f>I66+I67+I68</f>
        <v>0</v>
      </c>
      <c r="Y66" s="215">
        <f>S66+S67+S68</f>
        <v>0</v>
      </c>
      <c r="Z66" s="215">
        <f>J66+J67+J68</f>
        <v>0</v>
      </c>
      <c r="AA66" s="215">
        <f>K66+K67+K68</f>
        <v>0</v>
      </c>
      <c r="AB66" s="229">
        <f>O66+O67+O68</f>
        <v>0</v>
      </c>
      <c r="AC66" s="229">
        <f>Q66+Q67+Q68</f>
        <v>0</v>
      </c>
      <c r="AD66" s="219">
        <f>IFERROR(X66/Y66,0)</f>
        <v>0</v>
      </c>
      <c r="AE66" s="219">
        <f>IFERROR(AC66/AB66,0)</f>
        <v>0</v>
      </c>
      <c r="AF66" s="219">
        <f>IFERROR((X66-AA66)/X66,0)</f>
        <v>0</v>
      </c>
      <c r="AG66" s="219">
        <f>AD66*AE66*AF66</f>
        <v>0</v>
      </c>
      <c r="AH66" s="91"/>
      <c r="AI66" s="92">
        <f>SUMIFS('DT Data'!$J:$J,'DT Data'!$B:$B,Basis!$A$2,'DT Data'!$D:$D,Basis!$J$4,'DT Data'!$A:$A,$B66,'DT Data'!$B:$B,Performance!A66)</f>
        <v>0</v>
      </c>
      <c r="AJ66" s="92">
        <f>SUMIFS('DT Data'!$J:$J,'DT Data'!$B:$B,Basis!$A$2,'DT Data'!$D:$D,Basis!$J$3,'DT Data'!$A:$A,$B66,'DT Data'!$B:$B,Performance!A66)</f>
        <v>0</v>
      </c>
      <c r="AK66" s="92">
        <f>SUMIFS('DT Data'!$J:$J,'DT Data'!$B:$B,Basis!$A$2,'DT Data'!$D:$D,Basis!$J$2,'DT Data'!$A:$A,$B66,'DT Data'!$B:$B,Performance!A66)</f>
        <v>0</v>
      </c>
      <c r="AL66" s="215">
        <f>AI66+AI67+AI68</f>
        <v>0</v>
      </c>
      <c r="AM66" s="215">
        <f>AJ66+AJ67+AJ68</f>
        <v>0</v>
      </c>
      <c r="AN66" s="215">
        <f>AK66+AK67+AK68</f>
        <v>0</v>
      </c>
      <c r="AP66" s="93">
        <f>SUMIFS('Production data'!L:L,'Production data'!A:A,Performance!B66,'Production data'!C:C,Performance!C66,'Production data'!B:B,Performance!$C$1)</f>
        <v>0</v>
      </c>
      <c r="AQ66" s="93">
        <f t="shared" si="16"/>
        <v>0</v>
      </c>
      <c r="AR66" s="41">
        <f t="shared" si="17"/>
        <v>0</v>
      </c>
      <c r="AS66" s="221">
        <f>J66+J67+J68</f>
        <v>0</v>
      </c>
      <c r="AT66" s="221">
        <f t="shared" si="10"/>
        <v>0</v>
      </c>
      <c r="AU66" s="221">
        <f>AQ66+AQ67+AQ68</f>
        <v>0</v>
      </c>
      <c r="AV66" s="224">
        <f>IFERROR(AU66/AS66,0)</f>
        <v>0</v>
      </c>
    </row>
    <row r="67" spans="1:48" ht="15.75" x14ac:dyDescent="0.25">
      <c r="A67" s="30" t="s">
        <v>133</v>
      </c>
      <c r="B67" s="40">
        <f t="shared" si="11"/>
        <v>44308</v>
      </c>
      <c r="C67" s="40" t="str">
        <f>'Idle time data'!B68</f>
        <v>B</v>
      </c>
      <c r="D67" s="85" t="str">
        <f>'Idle time data'!C68</f>
        <v>Umair Ali</v>
      </c>
      <c r="E67" s="87">
        <f>'Idle time data'!D68</f>
        <v>0</v>
      </c>
      <c r="F67" s="87">
        <f>'Idle time data'!E68</f>
        <v>0</v>
      </c>
      <c r="G67" s="87">
        <f>'Idle time data'!F68</f>
        <v>0</v>
      </c>
      <c r="H67" s="87">
        <f>'Idle time data'!G68</f>
        <v>0</v>
      </c>
      <c r="I67" s="87">
        <f>SUMIFS('Production data'!I:I,'Production data'!A:A,Performance!B67,'Production data'!C:C,Performance!C67,'Production data'!B:B,Performance!$C$1)</f>
        <v>0</v>
      </c>
      <c r="J67" s="87">
        <f>SUMIFS('Production data'!K:K,'Production data'!A:A,Performance!B67,'Production data'!C:C,Performance!C67,'Production data'!B:B,Performance!$C$1)</f>
        <v>0</v>
      </c>
      <c r="K67" s="87">
        <f>SUMIFS('Production data'!N:N,'Production data'!A:A,Performance!B67,'Production data'!C:C,Performance!C67,'Production data'!B:B,Performance!$C$1)</f>
        <v>0</v>
      </c>
      <c r="L67" s="87">
        <v>8</v>
      </c>
      <c r="M67" s="87">
        <f>(F67*Basis!$B$15+G67*Basis!$B$16+H67*Basis!$B$17)/60</f>
        <v>0</v>
      </c>
      <c r="N67" s="87">
        <f>SUMIFS('DT Data'!J:J,'DT Data'!A:A,Performance!B67,'DT Data'!C:C,Performance!C67,'DT Data'!B:B,Performance!$C$1,'DT Data'!D:D,Basis!$J$5)</f>
        <v>0</v>
      </c>
      <c r="O67" s="88">
        <f t="shared" ref="O67:O95" si="18">IF(I67=0,0,L67-N67)</f>
        <v>0</v>
      </c>
      <c r="P67" s="88">
        <f>SUMIFS('DT Data'!J:J,'DT Data'!A:A,Performance!B67,'DT Data'!C:C,Performance!C67,'DT Data'!B:B,Performance!$C$1)-N67</f>
        <v>0</v>
      </c>
      <c r="Q67" s="89">
        <f t="shared" si="7"/>
        <v>0</v>
      </c>
      <c r="R67" s="89">
        <f t="shared" si="8"/>
        <v>0</v>
      </c>
      <c r="S67" s="89">
        <f>IF(I67=0,0,R67*Basis!$B$2*60)</f>
        <v>0</v>
      </c>
      <c r="T67" s="90">
        <f t="shared" ref="T67:T96" si="19">IFERROR(I67/S67,0)</f>
        <v>0</v>
      </c>
      <c r="U67" s="90">
        <f t="shared" ref="U67:U96" si="20">IFERROR((J67-K67)/J67,0)</f>
        <v>0</v>
      </c>
      <c r="V67" s="90">
        <f t="shared" ref="V67:V96" si="21">IFERROR(Q67/O67,0)</f>
        <v>0</v>
      </c>
      <c r="W67" s="90">
        <f t="shared" si="9"/>
        <v>0</v>
      </c>
      <c r="X67" s="228"/>
      <c r="Y67" s="216"/>
      <c r="Z67" s="216"/>
      <c r="AA67" s="216"/>
      <c r="AB67" s="230"/>
      <c r="AC67" s="230"/>
      <c r="AD67" s="220"/>
      <c r="AE67" s="220"/>
      <c r="AF67" s="220"/>
      <c r="AG67" s="220"/>
      <c r="AH67" s="94"/>
      <c r="AI67" s="95">
        <f>SUMIFS('DT Data'!$J:$J,'DT Data'!$B:$B,Basis!$A$2,'DT Data'!$D:$D,Basis!$J$4,'DT Data'!$A:$A,$B67,'DT Data'!$B:$B,Performance!A67)</f>
        <v>0</v>
      </c>
      <c r="AJ67" s="95">
        <f>SUMIFS('DT Data'!$J:$J,'DT Data'!$B:$B,Basis!$A$2,'DT Data'!$D:$D,Basis!$J$3,'DT Data'!$A:$A,$B67,'DT Data'!$B:$B,Performance!A67)</f>
        <v>0</v>
      </c>
      <c r="AK67" s="95">
        <f>SUMIFS('DT Data'!$J:$J,'DT Data'!$B:$B,Basis!$A$2,'DT Data'!$D:$D,Basis!$J$2,'DT Data'!$A:$A,$B67,'DT Data'!$B:$B,Performance!A67)</f>
        <v>0</v>
      </c>
      <c r="AL67" s="216"/>
      <c r="AM67" s="216"/>
      <c r="AN67" s="216"/>
      <c r="AP67" s="93">
        <f>SUMIFS('Production data'!L:L,'Production data'!A:A,Performance!B67,'Production data'!C:C,Performance!C67,'Production data'!B:B,Performance!$C$1)</f>
        <v>0</v>
      </c>
      <c r="AQ67" s="93">
        <f t="shared" ref="AQ67:AQ95" si="22">J67-AP67</f>
        <v>0</v>
      </c>
      <c r="AR67" s="41">
        <f t="shared" ref="AR67:AR96" si="23">IFERROR(AQ67/AP67,0)</f>
        <v>0</v>
      </c>
      <c r="AS67" s="222"/>
      <c r="AT67" s="222"/>
      <c r="AU67" s="222"/>
      <c r="AV67" s="225"/>
    </row>
    <row r="68" spans="1:48" ht="15" customHeight="1" x14ac:dyDescent="0.25">
      <c r="A68" s="30" t="s">
        <v>133</v>
      </c>
      <c r="B68" s="40">
        <f t="shared" si="11"/>
        <v>44308</v>
      </c>
      <c r="C68" s="40" t="str">
        <f>'Idle time data'!B69</f>
        <v>C</v>
      </c>
      <c r="D68" s="85" t="str">
        <f>'Idle time data'!C69</f>
        <v>Ali Ahmed</v>
      </c>
      <c r="E68" s="87">
        <f>'Idle time data'!D69</f>
        <v>0</v>
      </c>
      <c r="F68" s="87">
        <f>'Idle time data'!E69</f>
        <v>0</v>
      </c>
      <c r="G68" s="87">
        <f>'Idle time data'!F69</f>
        <v>0</v>
      </c>
      <c r="H68" s="87">
        <f>'Idle time data'!G69</f>
        <v>0</v>
      </c>
      <c r="I68" s="87">
        <f>SUMIFS('Production data'!I:I,'Production data'!A:A,Performance!B68,'Production data'!C:C,Performance!C68,'Production data'!B:B,Performance!$C$1)</f>
        <v>0</v>
      </c>
      <c r="J68" s="87">
        <f>SUMIFS('Production data'!K:K,'Production data'!A:A,Performance!B68,'Production data'!C:C,Performance!C68,'Production data'!B:B,Performance!$C$1)</f>
        <v>0</v>
      </c>
      <c r="K68" s="87">
        <f>SUMIFS('Production data'!N:N,'Production data'!A:A,Performance!B68,'Production data'!C:C,Performance!C68,'Production data'!B:B,Performance!$C$1)</f>
        <v>0</v>
      </c>
      <c r="L68" s="87">
        <v>8</v>
      </c>
      <c r="M68" s="87">
        <f>(F68*Basis!$B$15+G68*Basis!$B$16+H68*Basis!$B$17)/60</f>
        <v>0</v>
      </c>
      <c r="N68" s="87">
        <f>SUMIFS('DT Data'!J:J,'DT Data'!A:A,Performance!B68,'DT Data'!C:C,Performance!C68,'DT Data'!B:B,Performance!$C$1,'DT Data'!D:D,Basis!$J$5)</f>
        <v>0</v>
      </c>
      <c r="O68" s="88">
        <f t="shared" si="18"/>
        <v>0</v>
      </c>
      <c r="P68" s="88">
        <f>SUMIFS('DT Data'!J:J,'DT Data'!A:A,Performance!B68,'DT Data'!C:C,Performance!C68,'DT Data'!B:B,Performance!$C$1)-N68</f>
        <v>0</v>
      </c>
      <c r="Q68" s="89">
        <f t="shared" ref="Q68:Q95" si="24">O68-P68</f>
        <v>0</v>
      </c>
      <c r="R68" s="89">
        <f t="shared" ref="R68:R95" si="25">Q68-M68</f>
        <v>0</v>
      </c>
      <c r="S68" s="89">
        <f>IF(I68=0,0,R68*Basis!$B$2*60)</f>
        <v>0</v>
      </c>
      <c r="T68" s="90">
        <f t="shared" si="19"/>
        <v>0</v>
      </c>
      <c r="U68" s="90">
        <f t="shared" si="20"/>
        <v>0</v>
      </c>
      <c r="V68" s="90">
        <f t="shared" si="21"/>
        <v>0</v>
      </c>
      <c r="W68" s="90">
        <f t="shared" ref="W68:W95" si="26">T68*U68*V68</f>
        <v>0</v>
      </c>
      <c r="X68" s="228"/>
      <c r="Y68" s="216"/>
      <c r="Z68" s="216"/>
      <c r="AA68" s="216"/>
      <c r="AB68" s="230"/>
      <c r="AC68" s="230"/>
      <c r="AD68" s="220"/>
      <c r="AE68" s="220"/>
      <c r="AF68" s="220"/>
      <c r="AG68" s="220"/>
      <c r="AH68" s="94"/>
      <c r="AI68" s="95">
        <f>SUMIFS('DT Data'!$J:$J,'DT Data'!$B:$B,Basis!$A$2,'DT Data'!$D:$D,Basis!$J$4,'DT Data'!$A:$A,$B68,'DT Data'!$B:$B,Performance!A68)</f>
        <v>0</v>
      </c>
      <c r="AJ68" s="95">
        <f>SUMIFS('DT Data'!$J:$J,'DT Data'!$B:$B,Basis!$A$2,'DT Data'!$D:$D,Basis!$J$3,'DT Data'!$A:$A,$B68,'DT Data'!$B:$B,Performance!A68)</f>
        <v>0</v>
      </c>
      <c r="AK68" s="95">
        <f>SUMIFS('DT Data'!$J:$J,'DT Data'!$B:$B,Basis!$A$2,'DT Data'!$D:$D,Basis!$J$2,'DT Data'!$A:$A,$B68,'DT Data'!$B:$B,Performance!A68)</f>
        <v>0</v>
      </c>
      <c r="AL68" s="216"/>
      <c r="AM68" s="216"/>
      <c r="AN68" s="216"/>
      <c r="AP68" s="93">
        <f>SUMIFS('Production data'!L:L,'Production data'!A:A,Performance!B68,'Production data'!C:C,Performance!C68,'Production data'!B:B,Performance!$C$1)</f>
        <v>0</v>
      </c>
      <c r="AQ68" s="93">
        <f t="shared" si="22"/>
        <v>0</v>
      </c>
      <c r="AR68" s="41">
        <f t="shared" si="23"/>
        <v>0</v>
      </c>
      <c r="AS68" s="223"/>
      <c r="AT68" s="223"/>
      <c r="AU68" s="223"/>
      <c r="AV68" s="226"/>
    </row>
    <row r="69" spans="1:48" ht="15.75" x14ac:dyDescent="0.25">
      <c r="A69" s="30" t="s">
        <v>133</v>
      </c>
      <c r="B69" s="40">
        <f t="shared" si="11"/>
        <v>44309</v>
      </c>
      <c r="C69" s="40" t="str">
        <f>'Idle time data'!B70</f>
        <v>A</v>
      </c>
      <c r="D69" s="85" t="str">
        <f>'Idle time data'!C70</f>
        <v>Dileep Kumar</v>
      </c>
      <c r="E69" s="87">
        <f>'Idle time data'!D70</f>
        <v>0</v>
      </c>
      <c r="F69" s="87">
        <f>'Idle time data'!E70</f>
        <v>0</v>
      </c>
      <c r="G69" s="87">
        <f>'Idle time data'!F70</f>
        <v>0</v>
      </c>
      <c r="H69" s="87">
        <f>'Idle time data'!G70</f>
        <v>0</v>
      </c>
      <c r="I69" s="87">
        <f>SUMIFS('Production data'!I:I,'Production data'!A:A,Performance!B69,'Production data'!C:C,Performance!C69,'Production data'!B:B,Performance!$C$1)</f>
        <v>0</v>
      </c>
      <c r="J69" s="87">
        <f>SUMIFS('Production data'!K:K,'Production data'!A:A,Performance!B69,'Production data'!C:C,Performance!C69,'Production data'!B:B,Performance!$C$1)</f>
        <v>0</v>
      </c>
      <c r="K69" s="87">
        <f>SUMIFS('Production data'!N:N,'Production data'!A:A,Performance!B69,'Production data'!C:C,Performance!C69,'Production data'!B:B,Performance!$C$1)</f>
        <v>0</v>
      </c>
      <c r="L69" s="87">
        <v>8</v>
      </c>
      <c r="M69" s="87">
        <f>(F69*Basis!$B$15+G69*Basis!$B$16+H69*Basis!$B$17)/60</f>
        <v>0</v>
      </c>
      <c r="N69" s="87">
        <f>SUMIFS('DT Data'!J:J,'DT Data'!A:A,Performance!B69,'DT Data'!C:C,Performance!C69,'DT Data'!B:B,Performance!$C$1,'DT Data'!D:D,Basis!$J$5)</f>
        <v>0</v>
      </c>
      <c r="O69" s="88">
        <f t="shared" si="18"/>
        <v>0</v>
      </c>
      <c r="P69" s="88">
        <f>SUMIFS('DT Data'!J:J,'DT Data'!A:A,Performance!B69,'DT Data'!C:C,Performance!C69,'DT Data'!B:B,Performance!$C$1)-N69</f>
        <v>0</v>
      </c>
      <c r="Q69" s="89">
        <f t="shared" si="24"/>
        <v>0</v>
      </c>
      <c r="R69" s="89">
        <f t="shared" si="25"/>
        <v>0</v>
      </c>
      <c r="S69" s="89">
        <f>IF(I69=0,0,R69*Basis!$B$2*60)</f>
        <v>0</v>
      </c>
      <c r="T69" s="90">
        <f t="shared" si="19"/>
        <v>0</v>
      </c>
      <c r="U69" s="90">
        <f t="shared" si="20"/>
        <v>0</v>
      </c>
      <c r="V69" s="90">
        <f t="shared" si="21"/>
        <v>0</v>
      </c>
      <c r="W69" s="90">
        <f t="shared" si="26"/>
        <v>0</v>
      </c>
      <c r="X69" s="227">
        <f>I69+I70+I71</f>
        <v>0</v>
      </c>
      <c r="Y69" s="215">
        <f>S69+S70+S71</f>
        <v>0</v>
      </c>
      <c r="Z69" s="215">
        <f>J69+J70+J71</f>
        <v>0</v>
      </c>
      <c r="AA69" s="215">
        <f>K69+K70+K71</f>
        <v>0</v>
      </c>
      <c r="AB69" s="229">
        <f>O69+O70+O71</f>
        <v>0</v>
      </c>
      <c r="AC69" s="229">
        <f>Q69+Q70+Q71</f>
        <v>0</v>
      </c>
      <c r="AD69" s="219">
        <f>IFERROR(X69/Y69,0)</f>
        <v>0</v>
      </c>
      <c r="AE69" s="219">
        <f>IFERROR(AC69/AB69,0)</f>
        <v>0</v>
      </c>
      <c r="AF69" s="219">
        <f>IFERROR((X69-AA69)/X69,0)</f>
        <v>0</v>
      </c>
      <c r="AG69" s="219">
        <f>AD69*AE69*AF69</f>
        <v>0</v>
      </c>
      <c r="AH69" s="91"/>
      <c r="AI69" s="92">
        <f>SUMIFS('DT Data'!$J:$J,'DT Data'!$B:$B,Basis!$A$2,'DT Data'!$D:$D,Basis!$J$4,'DT Data'!$A:$A,$B69,'DT Data'!$B:$B,Performance!A69)</f>
        <v>0</v>
      </c>
      <c r="AJ69" s="92">
        <f>SUMIFS('DT Data'!$J:$J,'DT Data'!$B:$B,Basis!$A$2,'DT Data'!$D:$D,Basis!$J$3,'DT Data'!$A:$A,$B69,'DT Data'!$B:$B,Performance!A69)</f>
        <v>0</v>
      </c>
      <c r="AK69" s="92">
        <f>SUMIFS('DT Data'!$J:$J,'DT Data'!$B:$B,Basis!$A$2,'DT Data'!$D:$D,Basis!$J$2,'DT Data'!$A:$A,$B69,'DT Data'!$B:$B,Performance!A69)</f>
        <v>0</v>
      </c>
      <c r="AL69" s="215">
        <f>AI69+AI70+AI71</f>
        <v>0</v>
      </c>
      <c r="AM69" s="215">
        <f>AJ69+AJ70+AJ71</f>
        <v>0</v>
      </c>
      <c r="AN69" s="215">
        <f>AK69+AK70+AK71</f>
        <v>0</v>
      </c>
      <c r="AP69" s="93">
        <f>SUMIFS('Production data'!L:L,'Production data'!A:A,Performance!B69,'Production data'!C:C,Performance!C69,'Production data'!B:B,Performance!$C$1)</f>
        <v>0</v>
      </c>
      <c r="AQ69" s="93">
        <f t="shared" si="22"/>
        <v>0</v>
      </c>
      <c r="AR69" s="41">
        <f t="shared" si="23"/>
        <v>0</v>
      </c>
      <c r="AS69" s="221">
        <f>J69+J70+J71</f>
        <v>0</v>
      </c>
      <c r="AT69" s="221">
        <f t="shared" si="10"/>
        <v>0</v>
      </c>
      <c r="AU69" s="221">
        <f>AQ69+AQ70+AQ71</f>
        <v>0</v>
      </c>
      <c r="AV69" s="224">
        <f>IFERROR(AU69/AS69,0)</f>
        <v>0</v>
      </c>
    </row>
    <row r="70" spans="1:48" ht="15.75" x14ac:dyDescent="0.25">
      <c r="A70" s="30" t="s">
        <v>133</v>
      </c>
      <c r="B70" s="40">
        <f t="shared" si="11"/>
        <v>44309</v>
      </c>
      <c r="C70" s="40" t="str">
        <f>'Idle time data'!B71</f>
        <v>B</v>
      </c>
      <c r="D70" s="85" t="str">
        <f>'Idle time data'!C71</f>
        <v>Umair Ali</v>
      </c>
      <c r="E70" s="87">
        <f>'Idle time data'!D71</f>
        <v>0</v>
      </c>
      <c r="F70" s="87">
        <f>'Idle time data'!E71</f>
        <v>0</v>
      </c>
      <c r="G70" s="87">
        <f>'Idle time data'!F71</f>
        <v>0</v>
      </c>
      <c r="H70" s="87">
        <f>'Idle time data'!G71</f>
        <v>0</v>
      </c>
      <c r="I70" s="87">
        <f>SUMIFS('Production data'!I:I,'Production data'!A:A,Performance!B70,'Production data'!C:C,Performance!C70,'Production data'!B:B,Performance!$C$1)</f>
        <v>0</v>
      </c>
      <c r="J70" s="87">
        <f>SUMIFS('Production data'!K:K,'Production data'!A:A,Performance!B70,'Production data'!C:C,Performance!C70,'Production data'!B:B,Performance!$C$1)</f>
        <v>0</v>
      </c>
      <c r="K70" s="87">
        <f>SUMIFS('Production data'!N:N,'Production data'!A:A,Performance!B70,'Production data'!C:C,Performance!C70,'Production data'!B:B,Performance!$C$1)</f>
        <v>0</v>
      </c>
      <c r="L70" s="87">
        <v>8</v>
      </c>
      <c r="M70" s="87">
        <f>(F70*Basis!$B$15+G70*Basis!$B$16+H70*Basis!$B$17)/60</f>
        <v>0</v>
      </c>
      <c r="N70" s="87">
        <f>SUMIFS('DT Data'!J:J,'DT Data'!A:A,Performance!B70,'DT Data'!C:C,Performance!C70,'DT Data'!B:B,Performance!$C$1,'DT Data'!D:D,Basis!$J$5)</f>
        <v>0</v>
      </c>
      <c r="O70" s="88">
        <f t="shared" si="18"/>
        <v>0</v>
      </c>
      <c r="P70" s="88">
        <f>SUMIFS('DT Data'!J:J,'DT Data'!A:A,Performance!B70,'DT Data'!C:C,Performance!C70,'DT Data'!B:B,Performance!$C$1)-N70</f>
        <v>0</v>
      </c>
      <c r="Q70" s="89">
        <f t="shared" si="24"/>
        <v>0</v>
      </c>
      <c r="R70" s="89">
        <f t="shared" si="25"/>
        <v>0</v>
      </c>
      <c r="S70" s="89">
        <f>IF(I70=0,0,R70*Basis!$B$2*60)</f>
        <v>0</v>
      </c>
      <c r="T70" s="90">
        <f t="shared" si="19"/>
        <v>0</v>
      </c>
      <c r="U70" s="90">
        <f t="shared" si="20"/>
        <v>0</v>
      </c>
      <c r="V70" s="90">
        <f t="shared" si="21"/>
        <v>0</v>
      </c>
      <c r="W70" s="90">
        <f t="shared" si="26"/>
        <v>0</v>
      </c>
      <c r="X70" s="228"/>
      <c r="Y70" s="216"/>
      <c r="Z70" s="216"/>
      <c r="AA70" s="216"/>
      <c r="AB70" s="230"/>
      <c r="AC70" s="230"/>
      <c r="AD70" s="220"/>
      <c r="AE70" s="220"/>
      <c r="AF70" s="220"/>
      <c r="AG70" s="220"/>
      <c r="AH70" s="94"/>
      <c r="AI70" s="95">
        <f>SUMIFS('DT Data'!$J:$J,'DT Data'!$B:$B,Basis!$A$2,'DT Data'!$D:$D,Basis!$J$4,'DT Data'!$A:$A,$B70,'DT Data'!$B:$B,Performance!A70)</f>
        <v>0</v>
      </c>
      <c r="AJ70" s="95">
        <f>SUMIFS('DT Data'!$J:$J,'DT Data'!$B:$B,Basis!$A$2,'DT Data'!$D:$D,Basis!$J$3,'DT Data'!$A:$A,$B70,'DT Data'!$B:$B,Performance!A70)</f>
        <v>0</v>
      </c>
      <c r="AK70" s="95">
        <f>SUMIFS('DT Data'!$J:$J,'DT Data'!$B:$B,Basis!$A$2,'DT Data'!$D:$D,Basis!$J$2,'DT Data'!$A:$A,$B70,'DT Data'!$B:$B,Performance!A70)</f>
        <v>0</v>
      </c>
      <c r="AL70" s="216"/>
      <c r="AM70" s="216"/>
      <c r="AN70" s="216"/>
      <c r="AP70" s="93">
        <f>SUMIFS('Production data'!L:L,'Production data'!A:A,Performance!B70,'Production data'!C:C,Performance!C70,'Production data'!B:B,Performance!$C$1)</f>
        <v>0</v>
      </c>
      <c r="AQ70" s="93">
        <f t="shared" si="22"/>
        <v>0</v>
      </c>
      <c r="AR70" s="41">
        <f t="shared" si="23"/>
        <v>0</v>
      </c>
      <c r="AS70" s="222"/>
      <c r="AT70" s="222"/>
      <c r="AU70" s="222"/>
      <c r="AV70" s="225"/>
    </row>
    <row r="71" spans="1:48" ht="15.75" x14ac:dyDescent="0.25">
      <c r="A71" s="30" t="s">
        <v>133</v>
      </c>
      <c r="B71" s="40">
        <f t="shared" ref="B71:B95" si="27">B68+1</f>
        <v>44309</v>
      </c>
      <c r="C71" s="40" t="str">
        <f>'Idle time data'!B72</f>
        <v>C</v>
      </c>
      <c r="D71" s="85" t="str">
        <f>'Idle time data'!C72</f>
        <v>Ali Ahmed</v>
      </c>
      <c r="E71" s="87">
        <f>'Idle time data'!D72</f>
        <v>0</v>
      </c>
      <c r="F71" s="87">
        <f>'Idle time data'!E72</f>
        <v>0</v>
      </c>
      <c r="G71" s="87">
        <f>'Idle time data'!F72</f>
        <v>0</v>
      </c>
      <c r="H71" s="87">
        <f>'Idle time data'!G72</f>
        <v>0</v>
      </c>
      <c r="I71" s="87">
        <f>SUMIFS('Production data'!I:I,'Production data'!A:A,Performance!B71,'Production data'!C:C,Performance!C71,'Production data'!B:B,Performance!$C$1)</f>
        <v>0</v>
      </c>
      <c r="J71" s="87">
        <f>SUMIFS('Production data'!K:K,'Production data'!A:A,Performance!B71,'Production data'!C:C,Performance!C71,'Production data'!B:B,Performance!$C$1)</f>
        <v>0</v>
      </c>
      <c r="K71" s="87">
        <f>SUMIFS('Production data'!N:N,'Production data'!A:A,Performance!B71,'Production data'!C:C,Performance!C71,'Production data'!B:B,Performance!$C$1)</f>
        <v>0</v>
      </c>
      <c r="L71" s="87">
        <v>8</v>
      </c>
      <c r="M71" s="87">
        <f>(F71*Basis!$B$15+G71*Basis!$B$16+H71*Basis!$B$17)/60</f>
        <v>0</v>
      </c>
      <c r="N71" s="87">
        <f>SUMIFS('DT Data'!J:J,'DT Data'!A:A,Performance!B71,'DT Data'!C:C,Performance!C71,'DT Data'!B:B,Performance!$C$1,'DT Data'!D:D,Basis!$J$5)</f>
        <v>0</v>
      </c>
      <c r="O71" s="88">
        <f t="shared" si="18"/>
        <v>0</v>
      </c>
      <c r="P71" s="88">
        <f>SUMIFS('DT Data'!J:J,'DT Data'!A:A,Performance!B71,'DT Data'!C:C,Performance!C71,'DT Data'!B:B,Performance!$C$1)-N71</f>
        <v>0</v>
      </c>
      <c r="Q71" s="89">
        <f t="shared" si="24"/>
        <v>0</v>
      </c>
      <c r="R71" s="89">
        <f t="shared" si="25"/>
        <v>0</v>
      </c>
      <c r="S71" s="89">
        <f>IF(I71=0,0,R71*Basis!$B$2*60)</f>
        <v>0</v>
      </c>
      <c r="T71" s="90">
        <f t="shared" si="19"/>
        <v>0</v>
      </c>
      <c r="U71" s="90">
        <f t="shared" si="20"/>
        <v>0</v>
      </c>
      <c r="V71" s="90">
        <f t="shared" si="21"/>
        <v>0</v>
      </c>
      <c r="W71" s="90">
        <f t="shared" si="26"/>
        <v>0</v>
      </c>
      <c r="X71" s="228"/>
      <c r="Y71" s="216"/>
      <c r="Z71" s="216"/>
      <c r="AA71" s="216"/>
      <c r="AB71" s="230"/>
      <c r="AC71" s="230"/>
      <c r="AD71" s="220"/>
      <c r="AE71" s="220"/>
      <c r="AF71" s="220"/>
      <c r="AG71" s="220"/>
      <c r="AH71" s="94"/>
      <c r="AI71" s="95">
        <f>SUMIFS('DT Data'!$J:$J,'DT Data'!$B:$B,Basis!$A$2,'DT Data'!$D:$D,Basis!$J$4,'DT Data'!$A:$A,$B71,'DT Data'!$B:$B,Performance!A71)</f>
        <v>0</v>
      </c>
      <c r="AJ71" s="95">
        <f>SUMIFS('DT Data'!$J:$J,'DT Data'!$B:$B,Basis!$A$2,'DT Data'!$D:$D,Basis!$J$3,'DT Data'!$A:$A,$B71,'DT Data'!$B:$B,Performance!A71)</f>
        <v>0</v>
      </c>
      <c r="AK71" s="95">
        <f>SUMIFS('DT Data'!$J:$J,'DT Data'!$B:$B,Basis!$A$2,'DT Data'!$D:$D,Basis!$J$2,'DT Data'!$A:$A,$B71,'DT Data'!$B:$B,Performance!A71)</f>
        <v>0</v>
      </c>
      <c r="AL71" s="216"/>
      <c r="AM71" s="216"/>
      <c r="AN71" s="216"/>
      <c r="AP71" s="93">
        <f>SUMIFS('Production data'!L:L,'Production data'!A:A,Performance!B71,'Production data'!C:C,Performance!C71,'Production data'!B:B,Performance!$C$1)</f>
        <v>0</v>
      </c>
      <c r="AQ71" s="93">
        <f t="shared" si="22"/>
        <v>0</v>
      </c>
      <c r="AR71" s="41">
        <f t="shared" si="23"/>
        <v>0</v>
      </c>
      <c r="AS71" s="223"/>
      <c r="AT71" s="223"/>
      <c r="AU71" s="223"/>
      <c r="AV71" s="226"/>
    </row>
    <row r="72" spans="1:48" ht="15.75" x14ac:dyDescent="0.25">
      <c r="A72" s="30" t="s">
        <v>133</v>
      </c>
      <c r="B72" s="40">
        <f t="shared" si="27"/>
        <v>44310</v>
      </c>
      <c r="C72" s="40" t="str">
        <f>'Idle time data'!B73</f>
        <v>A</v>
      </c>
      <c r="D72" s="85" t="str">
        <f>'Idle time data'!C73</f>
        <v>Dileep Kumar</v>
      </c>
      <c r="E72" s="87">
        <f>'Idle time data'!D73</f>
        <v>0</v>
      </c>
      <c r="F72" s="87">
        <f>'Idle time data'!E73</f>
        <v>0</v>
      </c>
      <c r="G72" s="87">
        <f>'Idle time data'!F73</f>
        <v>0</v>
      </c>
      <c r="H72" s="87">
        <f>'Idle time data'!G73</f>
        <v>0</v>
      </c>
      <c r="I72" s="87">
        <f>SUMIFS('Production data'!I:I,'Production data'!A:A,Performance!B72,'Production data'!C:C,Performance!C72,'Production data'!B:B,Performance!$C$1)</f>
        <v>0</v>
      </c>
      <c r="J72" s="87">
        <f>SUMIFS('Production data'!K:K,'Production data'!A:A,Performance!B72,'Production data'!C:C,Performance!C72,'Production data'!B:B,Performance!$C$1)</f>
        <v>0</v>
      </c>
      <c r="K72" s="87">
        <f>SUMIFS('Production data'!N:N,'Production data'!A:A,Performance!B72,'Production data'!C:C,Performance!C72,'Production data'!B:B,Performance!$C$1)</f>
        <v>0</v>
      </c>
      <c r="L72" s="87">
        <v>8</v>
      </c>
      <c r="M72" s="87">
        <f>(F72*Basis!$B$15+G72*Basis!$B$16+H72*Basis!$B$17)/60</f>
        <v>0</v>
      </c>
      <c r="N72" s="87">
        <f>SUMIFS('DT Data'!J:J,'DT Data'!A:A,Performance!B72,'DT Data'!C:C,Performance!C72,'DT Data'!B:B,Performance!$C$1,'DT Data'!D:D,Basis!$J$5)</f>
        <v>0</v>
      </c>
      <c r="O72" s="88">
        <f t="shared" si="18"/>
        <v>0</v>
      </c>
      <c r="P72" s="88">
        <f>SUMIFS('DT Data'!J:J,'DT Data'!A:A,Performance!B72,'DT Data'!C:C,Performance!C72,'DT Data'!B:B,Performance!$C$1)-N72</f>
        <v>0</v>
      </c>
      <c r="Q72" s="89">
        <f t="shared" si="24"/>
        <v>0</v>
      </c>
      <c r="R72" s="89">
        <f t="shared" si="25"/>
        <v>0</v>
      </c>
      <c r="S72" s="89">
        <f>IF(I72=0,0,R72*Basis!$B$2*60)</f>
        <v>0</v>
      </c>
      <c r="T72" s="90">
        <f t="shared" si="19"/>
        <v>0</v>
      </c>
      <c r="U72" s="90">
        <f t="shared" si="20"/>
        <v>0</v>
      </c>
      <c r="V72" s="90">
        <f t="shared" si="21"/>
        <v>0</v>
      </c>
      <c r="W72" s="90">
        <f t="shared" si="26"/>
        <v>0</v>
      </c>
      <c r="X72" s="227">
        <f>I72+I73+I74</f>
        <v>0</v>
      </c>
      <c r="Y72" s="215">
        <f>S72+S73+S74</f>
        <v>0</v>
      </c>
      <c r="Z72" s="215">
        <f>J72+J73+J74</f>
        <v>0</v>
      </c>
      <c r="AA72" s="215">
        <f>K72+K73+K74</f>
        <v>0</v>
      </c>
      <c r="AB72" s="229">
        <f>O72+O73+O74</f>
        <v>0</v>
      </c>
      <c r="AC72" s="229">
        <f>Q72+Q73+Q74</f>
        <v>0</v>
      </c>
      <c r="AD72" s="219">
        <f>IFERROR(X72/Y72,0)</f>
        <v>0</v>
      </c>
      <c r="AE72" s="219">
        <f>IFERROR(AC72/AB72,0)</f>
        <v>0</v>
      </c>
      <c r="AF72" s="219">
        <f>IFERROR((X72-AA72)/X72,0)</f>
        <v>0</v>
      </c>
      <c r="AG72" s="219">
        <f>AD72*AE72*AF72</f>
        <v>0</v>
      </c>
      <c r="AH72" s="91"/>
      <c r="AI72" s="92">
        <f>SUMIFS('DT Data'!$J:$J,'DT Data'!$B:$B,Basis!$A$2,'DT Data'!$D:$D,Basis!$J$4,'DT Data'!$A:$A,$B72,'DT Data'!$B:$B,Performance!A72)</f>
        <v>0</v>
      </c>
      <c r="AJ72" s="92">
        <f>SUMIFS('DT Data'!$J:$J,'DT Data'!$B:$B,Basis!$A$2,'DT Data'!$D:$D,Basis!$J$3,'DT Data'!$A:$A,$B72,'DT Data'!$B:$B,Performance!A72)</f>
        <v>0</v>
      </c>
      <c r="AK72" s="92">
        <f>SUMIFS('DT Data'!$J:$J,'DT Data'!$B:$B,Basis!$A$2,'DT Data'!$D:$D,Basis!$J$2,'DT Data'!$A:$A,$B72,'DT Data'!$B:$B,Performance!A72)</f>
        <v>0</v>
      </c>
      <c r="AL72" s="215">
        <f>AI72+AI73+AI74</f>
        <v>0</v>
      </c>
      <c r="AM72" s="215">
        <f>AJ72+AJ73+AJ74</f>
        <v>0</v>
      </c>
      <c r="AN72" s="215">
        <f>AK72+AK73+AK74</f>
        <v>0</v>
      </c>
      <c r="AP72" s="93">
        <f>SUMIFS('Production data'!L:L,'Production data'!A:A,Performance!B72,'Production data'!C:C,Performance!C72,'Production data'!B:B,Performance!$C$1)</f>
        <v>0</v>
      </c>
      <c r="AQ72" s="93">
        <f t="shared" si="22"/>
        <v>0</v>
      </c>
      <c r="AR72" s="41">
        <f t="shared" si="23"/>
        <v>0</v>
      </c>
      <c r="AS72" s="221">
        <f>J72+J73+J74</f>
        <v>0</v>
      </c>
      <c r="AT72" s="221">
        <f t="shared" ref="AT72:AT93" si="28">AP72+AP73+AP74</f>
        <v>0</v>
      </c>
      <c r="AU72" s="221">
        <f>AQ72+AQ73+AQ74</f>
        <v>0</v>
      </c>
      <c r="AV72" s="224">
        <f>IFERROR(AU72/AS72,0)</f>
        <v>0</v>
      </c>
    </row>
    <row r="73" spans="1:48" ht="15.75" x14ac:dyDescent="0.25">
      <c r="A73" s="30" t="s">
        <v>133</v>
      </c>
      <c r="B73" s="40">
        <f t="shared" si="27"/>
        <v>44310</v>
      </c>
      <c r="C73" s="40" t="str">
        <f>'Idle time data'!B74</f>
        <v>B</v>
      </c>
      <c r="D73" s="85" t="str">
        <f>'Idle time data'!C74</f>
        <v>Umair Ali</v>
      </c>
      <c r="E73" s="87">
        <f>'Idle time data'!D74</f>
        <v>0</v>
      </c>
      <c r="F73" s="87">
        <f>'Idle time data'!E74</f>
        <v>0</v>
      </c>
      <c r="G73" s="87">
        <f>'Idle time data'!F74</f>
        <v>0</v>
      </c>
      <c r="H73" s="87">
        <f>'Idle time data'!G74</f>
        <v>0</v>
      </c>
      <c r="I73" s="87">
        <f>SUMIFS('Production data'!I:I,'Production data'!A:A,Performance!B73,'Production data'!C:C,Performance!C73,'Production data'!B:B,Performance!$C$1)</f>
        <v>0</v>
      </c>
      <c r="J73" s="87">
        <f>SUMIFS('Production data'!K:K,'Production data'!A:A,Performance!B73,'Production data'!C:C,Performance!C73,'Production data'!B:B,Performance!$C$1)</f>
        <v>0</v>
      </c>
      <c r="K73" s="87">
        <f>SUMIFS('Production data'!N:N,'Production data'!A:A,Performance!B73,'Production data'!C:C,Performance!C73,'Production data'!B:B,Performance!$C$1)</f>
        <v>0</v>
      </c>
      <c r="L73" s="87">
        <v>8</v>
      </c>
      <c r="M73" s="87">
        <f>(F73*Basis!$B$15+G73*Basis!$B$16+H73*Basis!$B$17)/60</f>
        <v>0</v>
      </c>
      <c r="N73" s="87">
        <f>SUMIFS('DT Data'!J:J,'DT Data'!A:A,Performance!B73,'DT Data'!C:C,Performance!C73,'DT Data'!B:B,Performance!$C$1,'DT Data'!D:D,Basis!$J$5)</f>
        <v>0</v>
      </c>
      <c r="O73" s="88">
        <f t="shared" si="18"/>
        <v>0</v>
      </c>
      <c r="P73" s="88">
        <f>SUMIFS('DT Data'!J:J,'DT Data'!A:A,Performance!B73,'DT Data'!C:C,Performance!C73,'DT Data'!B:B,Performance!$C$1)-N73</f>
        <v>0</v>
      </c>
      <c r="Q73" s="89">
        <f t="shared" si="24"/>
        <v>0</v>
      </c>
      <c r="R73" s="89">
        <f t="shared" si="25"/>
        <v>0</v>
      </c>
      <c r="S73" s="89">
        <f>IF(I73=0,0,R73*Basis!$B$2*60)</f>
        <v>0</v>
      </c>
      <c r="T73" s="90">
        <f t="shared" si="19"/>
        <v>0</v>
      </c>
      <c r="U73" s="90">
        <f t="shared" si="20"/>
        <v>0</v>
      </c>
      <c r="V73" s="90">
        <f t="shared" si="21"/>
        <v>0</v>
      </c>
      <c r="W73" s="90">
        <f t="shared" si="26"/>
        <v>0</v>
      </c>
      <c r="X73" s="228"/>
      <c r="Y73" s="216"/>
      <c r="Z73" s="216"/>
      <c r="AA73" s="216"/>
      <c r="AB73" s="230"/>
      <c r="AC73" s="230"/>
      <c r="AD73" s="220"/>
      <c r="AE73" s="220"/>
      <c r="AF73" s="220"/>
      <c r="AG73" s="220"/>
      <c r="AH73" s="94"/>
      <c r="AI73" s="95">
        <f>SUMIFS('DT Data'!$J:$J,'DT Data'!$B:$B,Basis!$A$2,'DT Data'!$D:$D,Basis!$J$4,'DT Data'!$A:$A,$B73,'DT Data'!$B:$B,Performance!A73)</f>
        <v>0</v>
      </c>
      <c r="AJ73" s="95">
        <f>SUMIFS('DT Data'!$J:$J,'DT Data'!$B:$B,Basis!$A$2,'DT Data'!$D:$D,Basis!$J$3,'DT Data'!$A:$A,$B73,'DT Data'!$B:$B,Performance!A73)</f>
        <v>0</v>
      </c>
      <c r="AK73" s="95">
        <f>SUMIFS('DT Data'!$J:$J,'DT Data'!$B:$B,Basis!$A$2,'DT Data'!$D:$D,Basis!$J$2,'DT Data'!$A:$A,$B73,'DT Data'!$B:$B,Performance!A73)</f>
        <v>0</v>
      </c>
      <c r="AL73" s="216"/>
      <c r="AM73" s="216"/>
      <c r="AN73" s="216"/>
      <c r="AP73" s="93">
        <f>SUMIFS('Production data'!L:L,'Production data'!A:A,Performance!B73,'Production data'!C:C,Performance!C73,'Production data'!B:B,Performance!$C$1)</f>
        <v>0</v>
      </c>
      <c r="AQ73" s="93">
        <f t="shared" si="22"/>
        <v>0</v>
      </c>
      <c r="AR73" s="41">
        <f t="shared" si="23"/>
        <v>0</v>
      </c>
      <c r="AS73" s="222"/>
      <c r="AT73" s="222"/>
      <c r="AU73" s="222"/>
      <c r="AV73" s="225"/>
    </row>
    <row r="74" spans="1:48" ht="15.75" x14ac:dyDescent="0.25">
      <c r="A74" s="30" t="s">
        <v>133</v>
      </c>
      <c r="B74" s="40">
        <f t="shared" si="27"/>
        <v>44310</v>
      </c>
      <c r="C74" s="40" t="str">
        <f>'Idle time data'!B75</f>
        <v>C</v>
      </c>
      <c r="D74" s="85" t="str">
        <f>'Idle time data'!C75</f>
        <v>Ahmed Ali</v>
      </c>
      <c r="E74" s="87">
        <f>'Idle time data'!D75</f>
        <v>0</v>
      </c>
      <c r="F74" s="87">
        <f>'Idle time data'!E75</f>
        <v>0</v>
      </c>
      <c r="G74" s="87">
        <f>'Idle time data'!F75</f>
        <v>0</v>
      </c>
      <c r="H74" s="87">
        <f>'Idle time data'!G75</f>
        <v>0</v>
      </c>
      <c r="I74" s="87">
        <f>SUMIFS('Production data'!I:I,'Production data'!A:A,Performance!B74,'Production data'!C:C,Performance!C74,'Production data'!B:B,Performance!$C$1)</f>
        <v>0</v>
      </c>
      <c r="J74" s="87">
        <f>SUMIFS('Production data'!K:K,'Production data'!A:A,Performance!B74,'Production data'!C:C,Performance!C74,'Production data'!B:B,Performance!$C$1)</f>
        <v>0</v>
      </c>
      <c r="K74" s="87">
        <f>SUMIFS('Production data'!N:N,'Production data'!A:A,Performance!B74,'Production data'!C:C,Performance!C74,'Production data'!B:B,Performance!$C$1)</f>
        <v>0</v>
      </c>
      <c r="L74" s="87">
        <v>8</v>
      </c>
      <c r="M74" s="87">
        <f>(F74*Basis!$B$15+G74*Basis!$B$16+H74*Basis!$B$17)/60</f>
        <v>0</v>
      </c>
      <c r="N74" s="87">
        <f>SUMIFS('DT Data'!J:J,'DT Data'!A:A,Performance!B74,'DT Data'!C:C,Performance!C74,'DT Data'!B:B,Performance!$C$1,'DT Data'!D:D,Basis!$J$5)</f>
        <v>0</v>
      </c>
      <c r="O74" s="88">
        <f t="shared" si="18"/>
        <v>0</v>
      </c>
      <c r="P74" s="88">
        <f>SUMIFS('DT Data'!J:J,'DT Data'!A:A,Performance!B74,'DT Data'!C:C,Performance!C74,'DT Data'!B:B,Performance!$C$1)-N74</f>
        <v>0</v>
      </c>
      <c r="Q74" s="89">
        <f t="shared" si="24"/>
        <v>0</v>
      </c>
      <c r="R74" s="89">
        <f t="shared" si="25"/>
        <v>0</v>
      </c>
      <c r="S74" s="89">
        <f>IF(I74=0,0,R74*Basis!$B$2*60)</f>
        <v>0</v>
      </c>
      <c r="T74" s="90">
        <f t="shared" si="19"/>
        <v>0</v>
      </c>
      <c r="U74" s="90">
        <f t="shared" si="20"/>
        <v>0</v>
      </c>
      <c r="V74" s="90">
        <f t="shared" si="21"/>
        <v>0</v>
      </c>
      <c r="W74" s="90">
        <f t="shared" si="26"/>
        <v>0</v>
      </c>
      <c r="X74" s="228"/>
      <c r="Y74" s="216"/>
      <c r="Z74" s="216"/>
      <c r="AA74" s="216"/>
      <c r="AB74" s="230"/>
      <c r="AC74" s="230"/>
      <c r="AD74" s="220"/>
      <c r="AE74" s="220"/>
      <c r="AF74" s="220"/>
      <c r="AG74" s="220"/>
      <c r="AH74" s="94"/>
      <c r="AI74" s="95">
        <f>SUMIFS('DT Data'!$J:$J,'DT Data'!$B:$B,Basis!$A$2,'DT Data'!$D:$D,Basis!$J$4,'DT Data'!$A:$A,$B74,'DT Data'!$B:$B,Performance!A74)</f>
        <v>0</v>
      </c>
      <c r="AJ74" s="95">
        <f>SUMIFS('DT Data'!$J:$J,'DT Data'!$B:$B,Basis!$A$2,'DT Data'!$D:$D,Basis!$J$3,'DT Data'!$A:$A,$B74,'DT Data'!$B:$B,Performance!A74)</f>
        <v>0</v>
      </c>
      <c r="AK74" s="95">
        <f>SUMIFS('DT Data'!$J:$J,'DT Data'!$B:$B,Basis!$A$2,'DT Data'!$D:$D,Basis!$J$2,'DT Data'!$A:$A,$B74,'DT Data'!$B:$B,Performance!A74)</f>
        <v>0</v>
      </c>
      <c r="AL74" s="216"/>
      <c r="AM74" s="216"/>
      <c r="AN74" s="216"/>
      <c r="AP74" s="93">
        <f>SUMIFS('Production data'!L:L,'Production data'!A:A,Performance!B74,'Production data'!C:C,Performance!C74,'Production data'!B:B,Performance!$C$1)</f>
        <v>0</v>
      </c>
      <c r="AQ74" s="93">
        <f t="shared" si="22"/>
        <v>0</v>
      </c>
      <c r="AR74" s="41">
        <f t="shared" si="23"/>
        <v>0</v>
      </c>
      <c r="AS74" s="223"/>
      <c r="AT74" s="223"/>
      <c r="AU74" s="223"/>
      <c r="AV74" s="226"/>
    </row>
    <row r="75" spans="1:48" ht="15.75" x14ac:dyDescent="0.25">
      <c r="A75" s="30" t="s">
        <v>133</v>
      </c>
      <c r="B75" s="40">
        <f t="shared" si="27"/>
        <v>44311</v>
      </c>
      <c r="C75" s="40" t="str">
        <f>'Idle time data'!B76</f>
        <v>A</v>
      </c>
      <c r="D75" s="85">
        <f>'Idle time data'!C76</f>
        <v>0</v>
      </c>
      <c r="E75" s="87">
        <f>'Idle time data'!D76</f>
        <v>0</v>
      </c>
      <c r="F75" s="87">
        <f>'Idle time data'!E76</f>
        <v>0</v>
      </c>
      <c r="G75" s="87">
        <f>'Idle time data'!F76</f>
        <v>0</v>
      </c>
      <c r="H75" s="87">
        <f>'Idle time data'!G76</f>
        <v>0</v>
      </c>
      <c r="I75" s="87">
        <f>SUMIFS('Production data'!I:I,'Production data'!A:A,Performance!B75,'Production data'!C:C,Performance!C75,'Production data'!B:B,Performance!$C$1)</f>
        <v>0</v>
      </c>
      <c r="J75" s="87">
        <f>SUMIFS('Production data'!K:K,'Production data'!A:A,Performance!B75,'Production data'!C:C,Performance!C75,'Production data'!B:B,Performance!$C$1)</f>
        <v>0</v>
      </c>
      <c r="K75" s="87">
        <f>SUMIFS('Production data'!N:N,'Production data'!A:A,Performance!B75,'Production data'!C:C,Performance!C75,'Production data'!B:B,Performance!$C$1)</f>
        <v>0</v>
      </c>
      <c r="L75" s="87">
        <v>8</v>
      </c>
      <c r="M75" s="87">
        <f>(F75*Basis!$B$15+G75*Basis!$B$16+H75*Basis!$B$17)/60</f>
        <v>0</v>
      </c>
      <c r="N75" s="87">
        <f>SUMIFS('DT Data'!J:J,'DT Data'!A:A,Performance!B75,'DT Data'!C:C,Performance!C75,'DT Data'!B:B,Performance!$C$1,'DT Data'!D:D,Basis!$J$5)</f>
        <v>0</v>
      </c>
      <c r="O75" s="88">
        <f t="shared" si="18"/>
        <v>0</v>
      </c>
      <c r="P75" s="88">
        <f>SUMIFS('DT Data'!J:J,'DT Data'!A:A,Performance!B75,'DT Data'!C:C,Performance!C75,'DT Data'!B:B,Performance!$C$1)-N75</f>
        <v>0</v>
      </c>
      <c r="Q75" s="89">
        <f t="shared" si="24"/>
        <v>0</v>
      </c>
      <c r="R75" s="89">
        <f t="shared" si="25"/>
        <v>0</v>
      </c>
      <c r="S75" s="89">
        <f>IF(I75=0,0,R75*Basis!$B$2*60)</f>
        <v>0</v>
      </c>
      <c r="T75" s="90">
        <f t="shared" si="19"/>
        <v>0</v>
      </c>
      <c r="U75" s="90">
        <f t="shared" si="20"/>
        <v>0</v>
      </c>
      <c r="V75" s="90">
        <f t="shared" si="21"/>
        <v>0</v>
      </c>
      <c r="W75" s="90">
        <f t="shared" si="26"/>
        <v>0</v>
      </c>
      <c r="X75" s="227">
        <f>I75+I76+I77</f>
        <v>0</v>
      </c>
      <c r="Y75" s="215">
        <f>S75+S76+S77</f>
        <v>0</v>
      </c>
      <c r="Z75" s="215">
        <f>J75+J76+J77</f>
        <v>0</v>
      </c>
      <c r="AA75" s="215">
        <f>K75+K76+K77</f>
        <v>0</v>
      </c>
      <c r="AB75" s="229">
        <f>O75+O76+O77</f>
        <v>0</v>
      </c>
      <c r="AC75" s="229">
        <f>Q75+Q76+Q77</f>
        <v>0</v>
      </c>
      <c r="AD75" s="219">
        <f>IFERROR(X75/Y75,0)</f>
        <v>0</v>
      </c>
      <c r="AE75" s="219">
        <f>IFERROR(AC75/AB75,0)</f>
        <v>0</v>
      </c>
      <c r="AF75" s="219">
        <f>IFERROR((X75-AA75)/X75,0)</f>
        <v>0</v>
      </c>
      <c r="AG75" s="219">
        <f>AD75*AE75*AF75</f>
        <v>0</v>
      </c>
      <c r="AH75" s="91"/>
      <c r="AI75" s="92">
        <f>SUMIFS('DT Data'!$J:$J,'DT Data'!$B:$B,Basis!$A$2,'DT Data'!$D:$D,Basis!$J$4,'DT Data'!$A:$A,$B75,'DT Data'!$B:$B,Performance!A75)</f>
        <v>0</v>
      </c>
      <c r="AJ75" s="92">
        <f>SUMIFS('DT Data'!$J:$J,'DT Data'!$B:$B,Basis!$A$2,'DT Data'!$D:$D,Basis!$J$3,'DT Data'!$A:$A,$B75,'DT Data'!$B:$B,Performance!A75)</f>
        <v>0</v>
      </c>
      <c r="AK75" s="92">
        <f>SUMIFS('DT Data'!$J:$J,'DT Data'!$B:$B,Basis!$A$2,'DT Data'!$D:$D,Basis!$J$2,'DT Data'!$A:$A,$B75,'DT Data'!$B:$B,Performance!A75)</f>
        <v>0</v>
      </c>
      <c r="AL75" s="215">
        <f>AI75+AI76+AI77</f>
        <v>0</v>
      </c>
      <c r="AM75" s="215">
        <f>AJ75+AJ76+AJ77</f>
        <v>0</v>
      </c>
      <c r="AN75" s="215">
        <f>AK75+AK76+AK77</f>
        <v>0</v>
      </c>
      <c r="AP75" s="93">
        <f>SUMIFS('Production data'!L:L,'Production data'!A:A,Performance!B75,'Production data'!C:C,Performance!C75,'Production data'!B:B,Performance!$C$1)</f>
        <v>0</v>
      </c>
      <c r="AQ75" s="93">
        <f t="shared" si="22"/>
        <v>0</v>
      </c>
      <c r="AR75" s="41">
        <f t="shared" si="23"/>
        <v>0</v>
      </c>
      <c r="AS75" s="221">
        <f>J75+J76+J77</f>
        <v>0</v>
      </c>
      <c r="AT75" s="221">
        <f t="shared" si="28"/>
        <v>0</v>
      </c>
      <c r="AU75" s="221">
        <f>AQ75+AQ76+AQ77</f>
        <v>0</v>
      </c>
      <c r="AV75" s="224">
        <f>IFERROR(AU75/AS75,0)</f>
        <v>0</v>
      </c>
    </row>
    <row r="76" spans="1:48" ht="15.75" x14ac:dyDescent="0.25">
      <c r="A76" s="30" t="s">
        <v>133</v>
      </c>
      <c r="B76" s="40">
        <f t="shared" si="27"/>
        <v>44311</v>
      </c>
      <c r="C76" s="40" t="str">
        <f>'Idle time data'!B77</f>
        <v>B</v>
      </c>
      <c r="D76" s="85" t="str">
        <f>'Idle time data'!C77</f>
        <v>Ali Ahmed</v>
      </c>
      <c r="E76" s="87">
        <f>'Idle time data'!D77</f>
        <v>0</v>
      </c>
      <c r="F76" s="87">
        <f>'Idle time data'!E77</f>
        <v>0</v>
      </c>
      <c r="G76" s="87">
        <f>'Idle time data'!F77</f>
        <v>0</v>
      </c>
      <c r="H76" s="87">
        <f>'Idle time data'!G77</f>
        <v>0</v>
      </c>
      <c r="I76" s="87">
        <f>SUMIFS('Production data'!I:I,'Production data'!A:A,Performance!B76,'Production data'!C:C,Performance!C76,'Production data'!B:B,Performance!$C$1)</f>
        <v>0</v>
      </c>
      <c r="J76" s="87">
        <f>SUMIFS('Production data'!K:K,'Production data'!A:A,Performance!B76,'Production data'!C:C,Performance!C76,'Production data'!B:B,Performance!$C$1)</f>
        <v>0</v>
      </c>
      <c r="K76" s="87">
        <f>SUMIFS('Production data'!N:N,'Production data'!A:A,Performance!B76,'Production data'!C:C,Performance!C76,'Production data'!B:B,Performance!$C$1)</f>
        <v>0</v>
      </c>
      <c r="L76" s="87">
        <v>8</v>
      </c>
      <c r="M76" s="87">
        <f>(F76*Basis!$B$15+G76*Basis!$B$16+H76*Basis!$B$17)/60</f>
        <v>0</v>
      </c>
      <c r="N76" s="87">
        <f>SUMIFS('DT Data'!J:J,'DT Data'!A:A,Performance!B76,'DT Data'!C:C,Performance!C76,'DT Data'!B:B,Performance!$C$1,'DT Data'!D:D,Basis!$J$5)</f>
        <v>0</v>
      </c>
      <c r="O76" s="88">
        <f t="shared" si="18"/>
        <v>0</v>
      </c>
      <c r="P76" s="88">
        <f>SUMIFS('DT Data'!J:J,'DT Data'!A:A,Performance!B76,'DT Data'!C:C,Performance!C76,'DT Data'!B:B,Performance!$C$1)-N76</f>
        <v>0</v>
      </c>
      <c r="Q76" s="89">
        <f t="shared" si="24"/>
        <v>0</v>
      </c>
      <c r="R76" s="89">
        <f t="shared" si="25"/>
        <v>0</v>
      </c>
      <c r="S76" s="89">
        <f>IF(I76=0,0,R76*Basis!$B$2*60)</f>
        <v>0</v>
      </c>
      <c r="T76" s="90">
        <f t="shared" si="19"/>
        <v>0</v>
      </c>
      <c r="U76" s="90">
        <f t="shared" si="20"/>
        <v>0</v>
      </c>
      <c r="V76" s="90">
        <f t="shared" si="21"/>
        <v>0</v>
      </c>
      <c r="W76" s="90">
        <f t="shared" si="26"/>
        <v>0</v>
      </c>
      <c r="X76" s="228"/>
      <c r="Y76" s="216"/>
      <c r="Z76" s="216"/>
      <c r="AA76" s="216"/>
      <c r="AB76" s="230"/>
      <c r="AC76" s="230"/>
      <c r="AD76" s="220"/>
      <c r="AE76" s="220"/>
      <c r="AF76" s="220"/>
      <c r="AG76" s="220"/>
      <c r="AH76" s="94"/>
      <c r="AI76" s="95">
        <f>SUMIFS('DT Data'!$J:$J,'DT Data'!$B:$B,Basis!$A$2,'DT Data'!$D:$D,Basis!$J$4,'DT Data'!$A:$A,$B76,'DT Data'!$B:$B,Performance!A76)</f>
        <v>0</v>
      </c>
      <c r="AJ76" s="95">
        <f>SUMIFS('DT Data'!$J:$J,'DT Data'!$B:$B,Basis!$A$2,'DT Data'!$D:$D,Basis!$J$3,'DT Data'!$A:$A,$B76,'DT Data'!$B:$B,Performance!A76)</f>
        <v>0</v>
      </c>
      <c r="AK76" s="95">
        <f>SUMIFS('DT Data'!$J:$J,'DT Data'!$B:$B,Basis!$A$2,'DT Data'!$D:$D,Basis!$J$2,'DT Data'!$A:$A,$B76,'DT Data'!$B:$B,Performance!A76)</f>
        <v>0</v>
      </c>
      <c r="AL76" s="216"/>
      <c r="AM76" s="216"/>
      <c r="AN76" s="216"/>
      <c r="AP76" s="93">
        <f>SUMIFS('Production data'!L:L,'Production data'!A:A,Performance!B76,'Production data'!C:C,Performance!C76,'Production data'!B:B,Performance!$C$1)</f>
        <v>0</v>
      </c>
      <c r="AQ76" s="93">
        <f t="shared" si="22"/>
        <v>0</v>
      </c>
      <c r="AR76" s="41">
        <f t="shared" si="23"/>
        <v>0</v>
      </c>
      <c r="AS76" s="222"/>
      <c r="AT76" s="222"/>
      <c r="AU76" s="222"/>
      <c r="AV76" s="225"/>
    </row>
    <row r="77" spans="1:48" ht="15.75" x14ac:dyDescent="0.25">
      <c r="A77" s="30" t="s">
        <v>133</v>
      </c>
      <c r="B77" s="40">
        <f t="shared" si="27"/>
        <v>44311</v>
      </c>
      <c r="C77" s="40" t="str">
        <f>'Idle time data'!B78</f>
        <v>C</v>
      </c>
      <c r="D77" s="85" t="str">
        <f>'Idle time data'!C78</f>
        <v>Ahmed Ali</v>
      </c>
      <c r="E77" s="87">
        <f>'Idle time data'!D78</f>
        <v>0</v>
      </c>
      <c r="F77" s="87">
        <f>'Idle time data'!E78</f>
        <v>0</v>
      </c>
      <c r="G77" s="87">
        <f>'Idle time data'!F78</f>
        <v>0</v>
      </c>
      <c r="H77" s="87">
        <f>'Idle time data'!G78</f>
        <v>0</v>
      </c>
      <c r="I77" s="87">
        <f>SUMIFS('Production data'!I:I,'Production data'!A:A,Performance!B77,'Production data'!C:C,Performance!C77,'Production data'!B:B,Performance!$C$1)</f>
        <v>0</v>
      </c>
      <c r="J77" s="87">
        <f>SUMIFS('Production data'!K:K,'Production data'!A:A,Performance!B77,'Production data'!C:C,Performance!C77,'Production data'!B:B,Performance!$C$1)</f>
        <v>0</v>
      </c>
      <c r="K77" s="87">
        <f>SUMIFS('Production data'!N:N,'Production data'!A:A,Performance!B77,'Production data'!C:C,Performance!C77,'Production data'!B:B,Performance!$C$1)</f>
        <v>0</v>
      </c>
      <c r="L77" s="87">
        <v>8</v>
      </c>
      <c r="M77" s="87">
        <f>(F77*Basis!$B$15+G77*Basis!$B$16+H77*Basis!$B$17)/60</f>
        <v>0</v>
      </c>
      <c r="N77" s="87">
        <f>SUMIFS('DT Data'!J:J,'DT Data'!A:A,Performance!B77,'DT Data'!C:C,Performance!C77,'DT Data'!B:B,Performance!$C$1,'DT Data'!D:D,Basis!$J$5)</f>
        <v>0</v>
      </c>
      <c r="O77" s="88">
        <f t="shared" si="18"/>
        <v>0</v>
      </c>
      <c r="P77" s="88">
        <f>SUMIFS('DT Data'!J:J,'DT Data'!A:A,Performance!B77,'DT Data'!C:C,Performance!C77,'DT Data'!B:B,Performance!$C$1)-N77</f>
        <v>0</v>
      </c>
      <c r="Q77" s="89">
        <f t="shared" si="24"/>
        <v>0</v>
      </c>
      <c r="R77" s="89">
        <f t="shared" si="25"/>
        <v>0</v>
      </c>
      <c r="S77" s="89">
        <f>IF(I77=0,0,R77*Basis!$B$2*60)</f>
        <v>0</v>
      </c>
      <c r="T77" s="90">
        <f t="shared" si="19"/>
        <v>0</v>
      </c>
      <c r="U77" s="90">
        <f t="shared" si="20"/>
        <v>0</v>
      </c>
      <c r="V77" s="90">
        <f t="shared" si="21"/>
        <v>0</v>
      </c>
      <c r="W77" s="90">
        <f t="shared" si="26"/>
        <v>0</v>
      </c>
      <c r="X77" s="228"/>
      <c r="Y77" s="216"/>
      <c r="Z77" s="216"/>
      <c r="AA77" s="216"/>
      <c r="AB77" s="230"/>
      <c r="AC77" s="230"/>
      <c r="AD77" s="220"/>
      <c r="AE77" s="220"/>
      <c r="AF77" s="220"/>
      <c r="AG77" s="220"/>
      <c r="AH77" s="94"/>
      <c r="AI77" s="95">
        <f>SUMIFS('DT Data'!$J:$J,'DT Data'!$B:$B,Basis!$A$2,'DT Data'!$D:$D,Basis!$J$4,'DT Data'!$A:$A,$B77,'DT Data'!$B:$B,Performance!A77)</f>
        <v>0</v>
      </c>
      <c r="AJ77" s="95">
        <f>SUMIFS('DT Data'!$J:$J,'DT Data'!$B:$B,Basis!$A$2,'DT Data'!$D:$D,Basis!$J$3,'DT Data'!$A:$A,$B77,'DT Data'!$B:$B,Performance!A77)</f>
        <v>0</v>
      </c>
      <c r="AK77" s="95">
        <f>SUMIFS('DT Data'!$J:$J,'DT Data'!$B:$B,Basis!$A$2,'DT Data'!$D:$D,Basis!$J$2,'DT Data'!$A:$A,$B77,'DT Data'!$B:$B,Performance!A77)</f>
        <v>0</v>
      </c>
      <c r="AL77" s="216"/>
      <c r="AM77" s="216"/>
      <c r="AN77" s="216"/>
      <c r="AP77" s="93">
        <f>SUMIFS('Production data'!L:L,'Production data'!A:A,Performance!B77,'Production data'!C:C,Performance!C77,'Production data'!B:B,Performance!$C$1)</f>
        <v>0</v>
      </c>
      <c r="AQ77" s="93">
        <f t="shared" si="22"/>
        <v>0</v>
      </c>
      <c r="AR77" s="41">
        <f t="shared" si="23"/>
        <v>0</v>
      </c>
      <c r="AS77" s="223"/>
      <c r="AT77" s="223"/>
      <c r="AU77" s="223"/>
      <c r="AV77" s="226"/>
    </row>
    <row r="78" spans="1:48" ht="15.75" x14ac:dyDescent="0.25">
      <c r="A78" s="30" t="s">
        <v>133</v>
      </c>
      <c r="B78" s="40">
        <f t="shared" si="27"/>
        <v>44312</v>
      </c>
      <c r="C78" s="40" t="str">
        <f>'Idle time data'!B79</f>
        <v>A</v>
      </c>
      <c r="D78" s="85" t="str">
        <f>'Idle time data'!C79</f>
        <v>Dileep Kumar</v>
      </c>
      <c r="E78" s="87">
        <f>'Idle time data'!D79</f>
        <v>0</v>
      </c>
      <c r="F78" s="87">
        <f>'Idle time data'!E79</f>
        <v>0</v>
      </c>
      <c r="G78" s="87">
        <f>'Idle time data'!F79</f>
        <v>0</v>
      </c>
      <c r="H78" s="87">
        <f>'Idle time data'!G79</f>
        <v>0</v>
      </c>
      <c r="I78" s="87">
        <f>SUMIFS('Production data'!I:I,'Production data'!A:A,Performance!B78,'Production data'!C:C,Performance!C78,'Production data'!B:B,Performance!$C$1)</f>
        <v>0</v>
      </c>
      <c r="J78" s="87">
        <f>SUMIFS('Production data'!K:K,'Production data'!A:A,Performance!B78,'Production data'!C:C,Performance!C78,'Production data'!B:B,Performance!$C$1)</f>
        <v>0</v>
      </c>
      <c r="K78" s="87">
        <f>SUMIFS('Production data'!N:N,'Production data'!A:A,Performance!B78,'Production data'!C:C,Performance!C78,'Production data'!B:B,Performance!$C$1)</f>
        <v>0</v>
      </c>
      <c r="L78" s="87">
        <v>8</v>
      </c>
      <c r="M78" s="87">
        <f>(F78*Basis!$B$15+G78*Basis!$B$16+H78*Basis!$B$17)/60</f>
        <v>0</v>
      </c>
      <c r="N78" s="87">
        <f>SUMIFS('DT Data'!J:J,'DT Data'!A:A,Performance!B78,'DT Data'!C:C,Performance!C78,'DT Data'!B:B,Performance!$C$1,'DT Data'!D:D,Basis!$J$5)</f>
        <v>0</v>
      </c>
      <c r="O78" s="88">
        <f t="shared" si="18"/>
        <v>0</v>
      </c>
      <c r="P78" s="88">
        <f>SUMIFS('DT Data'!J:J,'DT Data'!A:A,Performance!B78,'DT Data'!C:C,Performance!C78,'DT Data'!B:B,Performance!$C$1)-N78</f>
        <v>0</v>
      </c>
      <c r="Q78" s="89">
        <f t="shared" si="24"/>
        <v>0</v>
      </c>
      <c r="R78" s="89">
        <f t="shared" si="25"/>
        <v>0</v>
      </c>
      <c r="S78" s="89">
        <f>IF(I78=0,0,R78*Basis!$B$2*60)</f>
        <v>0</v>
      </c>
      <c r="T78" s="90">
        <f t="shared" si="19"/>
        <v>0</v>
      </c>
      <c r="U78" s="90">
        <f t="shared" si="20"/>
        <v>0</v>
      </c>
      <c r="V78" s="90">
        <f t="shared" si="21"/>
        <v>0</v>
      </c>
      <c r="W78" s="90">
        <f t="shared" si="26"/>
        <v>0</v>
      </c>
      <c r="X78" s="227">
        <f>I78+I79+I80</f>
        <v>0</v>
      </c>
      <c r="Y78" s="215">
        <f>S78+S79+S80</f>
        <v>0</v>
      </c>
      <c r="Z78" s="215">
        <f>J78+J79+J80</f>
        <v>0</v>
      </c>
      <c r="AA78" s="215">
        <f>K78+K79+K80</f>
        <v>0</v>
      </c>
      <c r="AB78" s="229">
        <f>O78+O79+O80</f>
        <v>0</v>
      </c>
      <c r="AC78" s="229">
        <f>Q78+Q79+Q80</f>
        <v>0</v>
      </c>
      <c r="AD78" s="219">
        <f>IFERROR(X78/Y78,0)</f>
        <v>0</v>
      </c>
      <c r="AE78" s="219">
        <f>IFERROR(AC78/AB78,0)</f>
        <v>0</v>
      </c>
      <c r="AF78" s="219">
        <f>IFERROR((X78-AA78)/X78,0)</f>
        <v>0</v>
      </c>
      <c r="AG78" s="219">
        <f>AD78*AE78*AF78</f>
        <v>0</v>
      </c>
      <c r="AH78" s="91"/>
      <c r="AI78" s="92">
        <f>SUMIFS('DT Data'!$J:$J,'DT Data'!$B:$B,Basis!$A$2,'DT Data'!$D:$D,Basis!$J$4,'DT Data'!$A:$A,$B78,'DT Data'!$B:$B,Performance!A78)</f>
        <v>0</v>
      </c>
      <c r="AJ78" s="92">
        <f>SUMIFS('DT Data'!$J:$J,'DT Data'!$B:$B,Basis!$A$2,'DT Data'!$D:$D,Basis!$J$3,'DT Data'!$A:$A,$B78,'DT Data'!$B:$B,Performance!A78)</f>
        <v>0</v>
      </c>
      <c r="AK78" s="92">
        <f>SUMIFS('DT Data'!$J:$J,'DT Data'!$B:$B,Basis!$A$2,'DT Data'!$D:$D,Basis!$J$2,'DT Data'!$A:$A,$B78,'DT Data'!$B:$B,Performance!A78)</f>
        <v>0</v>
      </c>
      <c r="AL78" s="215">
        <f>AI78+AI79+AI80</f>
        <v>0</v>
      </c>
      <c r="AM78" s="215">
        <f>AJ78+AJ79+AJ80</f>
        <v>0</v>
      </c>
      <c r="AN78" s="215">
        <f>AK78+AK79+AK80</f>
        <v>0</v>
      </c>
      <c r="AP78" s="93">
        <f>SUMIFS('Production data'!L:L,'Production data'!A:A,Performance!B78,'Production data'!C:C,Performance!C78,'Production data'!B:B,Performance!$C$1)</f>
        <v>0</v>
      </c>
      <c r="AQ78" s="93">
        <f t="shared" si="22"/>
        <v>0</v>
      </c>
      <c r="AR78" s="41">
        <f t="shared" si="23"/>
        <v>0</v>
      </c>
      <c r="AS78" s="221">
        <f>J78+J79+J80</f>
        <v>0</v>
      </c>
      <c r="AT78" s="221">
        <f t="shared" si="28"/>
        <v>0</v>
      </c>
      <c r="AU78" s="221">
        <f>AQ78+AQ79+AQ80</f>
        <v>0</v>
      </c>
      <c r="AV78" s="224">
        <f>IFERROR(AU78/AS78,0)</f>
        <v>0</v>
      </c>
    </row>
    <row r="79" spans="1:48" ht="15.75" x14ac:dyDescent="0.25">
      <c r="A79" s="30" t="s">
        <v>133</v>
      </c>
      <c r="B79" s="40">
        <f t="shared" si="27"/>
        <v>44312</v>
      </c>
      <c r="C79" s="40" t="str">
        <f>'Idle time data'!B80</f>
        <v>B</v>
      </c>
      <c r="D79" s="85" t="str">
        <f>'Idle time data'!C80</f>
        <v>Ali Ahmed</v>
      </c>
      <c r="E79" s="87">
        <f>'Idle time data'!D80</f>
        <v>0</v>
      </c>
      <c r="F79" s="87">
        <f>'Idle time data'!E80</f>
        <v>0</v>
      </c>
      <c r="G79" s="87">
        <f>'Idle time data'!F80</f>
        <v>0</v>
      </c>
      <c r="H79" s="87">
        <f>'Idle time data'!G80</f>
        <v>0</v>
      </c>
      <c r="I79" s="87">
        <f>SUMIFS('Production data'!I:I,'Production data'!A:A,Performance!B79,'Production data'!C:C,Performance!C79,'Production data'!B:B,Performance!$C$1)</f>
        <v>0</v>
      </c>
      <c r="J79" s="87">
        <f>SUMIFS('Production data'!K:K,'Production data'!A:A,Performance!B79,'Production data'!C:C,Performance!C79,'Production data'!B:B,Performance!$C$1)</f>
        <v>0</v>
      </c>
      <c r="K79" s="87">
        <f>SUMIFS('Production data'!N:N,'Production data'!A:A,Performance!B79,'Production data'!C:C,Performance!C79,'Production data'!B:B,Performance!$C$1)</f>
        <v>0</v>
      </c>
      <c r="L79" s="87">
        <v>8</v>
      </c>
      <c r="M79" s="87">
        <f>(F79*Basis!$B$15+G79*Basis!$B$16+H79*Basis!$B$17)/60</f>
        <v>0</v>
      </c>
      <c r="N79" s="87">
        <f>SUMIFS('DT Data'!J:J,'DT Data'!A:A,Performance!B79,'DT Data'!C:C,Performance!C79,'DT Data'!B:B,Performance!$C$1,'DT Data'!D:D,Basis!$J$5)</f>
        <v>0</v>
      </c>
      <c r="O79" s="88">
        <f t="shared" si="18"/>
        <v>0</v>
      </c>
      <c r="P79" s="88">
        <f>SUMIFS('DT Data'!J:J,'DT Data'!A:A,Performance!B79,'DT Data'!C:C,Performance!C79,'DT Data'!B:B,Performance!$C$1)-N79</f>
        <v>0</v>
      </c>
      <c r="Q79" s="89">
        <f t="shared" si="24"/>
        <v>0</v>
      </c>
      <c r="R79" s="89">
        <f t="shared" si="25"/>
        <v>0</v>
      </c>
      <c r="S79" s="89">
        <f>IF(I79=0,0,R79*Basis!$B$2*60)</f>
        <v>0</v>
      </c>
      <c r="T79" s="90">
        <f t="shared" si="19"/>
        <v>0</v>
      </c>
      <c r="U79" s="90">
        <f t="shared" si="20"/>
        <v>0</v>
      </c>
      <c r="V79" s="90">
        <f t="shared" si="21"/>
        <v>0</v>
      </c>
      <c r="W79" s="90">
        <f t="shared" si="26"/>
        <v>0</v>
      </c>
      <c r="X79" s="228"/>
      <c r="Y79" s="216"/>
      <c r="Z79" s="216"/>
      <c r="AA79" s="216"/>
      <c r="AB79" s="230"/>
      <c r="AC79" s="230"/>
      <c r="AD79" s="220"/>
      <c r="AE79" s="220"/>
      <c r="AF79" s="220"/>
      <c r="AG79" s="220"/>
      <c r="AH79" s="94"/>
      <c r="AI79" s="95">
        <f>SUMIFS('DT Data'!$J:$J,'DT Data'!$B:$B,Basis!$A$2,'DT Data'!$D:$D,Basis!$J$4,'DT Data'!$A:$A,$B79,'DT Data'!$B:$B,Performance!A79)</f>
        <v>0</v>
      </c>
      <c r="AJ79" s="95">
        <f>SUMIFS('DT Data'!$J:$J,'DT Data'!$B:$B,Basis!$A$2,'DT Data'!$D:$D,Basis!$J$3,'DT Data'!$A:$A,$B79,'DT Data'!$B:$B,Performance!A79)</f>
        <v>0</v>
      </c>
      <c r="AK79" s="95">
        <f>SUMIFS('DT Data'!$J:$J,'DT Data'!$B:$B,Basis!$A$2,'DT Data'!$D:$D,Basis!$J$2,'DT Data'!$A:$A,$B79,'DT Data'!$B:$B,Performance!A79)</f>
        <v>0</v>
      </c>
      <c r="AL79" s="216"/>
      <c r="AM79" s="216"/>
      <c r="AN79" s="216"/>
      <c r="AP79" s="93">
        <f>SUMIFS('Production data'!L:L,'Production data'!A:A,Performance!B79,'Production data'!C:C,Performance!C79,'Production data'!B:B,Performance!$C$1)</f>
        <v>0</v>
      </c>
      <c r="AQ79" s="93">
        <f t="shared" si="22"/>
        <v>0</v>
      </c>
      <c r="AR79" s="41">
        <f t="shared" si="23"/>
        <v>0</v>
      </c>
      <c r="AS79" s="222"/>
      <c r="AT79" s="222"/>
      <c r="AU79" s="222"/>
      <c r="AV79" s="225"/>
    </row>
    <row r="80" spans="1:48" ht="15.75" x14ac:dyDescent="0.25">
      <c r="A80" s="30" t="s">
        <v>133</v>
      </c>
      <c r="B80" s="40">
        <f t="shared" si="27"/>
        <v>44312</v>
      </c>
      <c r="C80" s="40" t="str">
        <f>'Idle time data'!B81</f>
        <v>C</v>
      </c>
      <c r="D80" s="85" t="str">
        <f>'Idle time data'!C81</f>
        <v>Ahmed Ali</v>
      </c>
      <c r="E80" s="87">
        <f>'Idle time data'!D81</f>
        <v>0</v>
      </c>
      <c r="F80" s="87">
        <f>'Idle time data'!E81</f>
        <v>0</v>
      </c>
      <c r="G80" s="87">
        <f>'Idle time data'!F81</f>
        <v>0</v>
      </c>
      <c r="H80" s="87">
        <f>'Idle time data'!G81</f>
        <v>0</v>
      </c>
      <c r="I80" s="87">
        <f>SUMIFS('Production data'!I:I,'Production data'!A:A,Performance!B80,'Production data'!C:C,Performance!C80,'Production data'!B:B,Performance!$C$1)</f>
        <v>0</v>
      </c>
      <c r="J80" s="87">
        <f>SUMIFS('Production data'!K:K,'Production data'!A:A,Performance!B80,'Production data'!C:C,Performance!C80,'Production data'!B:B,Performance!$C$1)</f>
        <v>0</v>
      </c>
      <c r="K80" s="87">
        <f>SUMIFS('Production data'!N:N,'Production data'!A:A,Performance!B80,'Production data'!C:C,Performance!C80,'Production data'!B:B,Performance!$C$1)</f>
        <v>0</v>
      </c>
      <c r="L80" s="87">
        <v>8</v>
      </c>
      <c r="M80" s="87">
        <f>(F80*Basis!$B$15+G80*Basis!$B$16+H80*Basis!$B$17)/60</f>
        <v>0</v>
      </c>
      <c r="N80" s="87">
        <f>SUMIFS('DT Data'!J:J,'DT Data'!A:A,Performance!B80,'DT Data'!C:C,Performance!C80,'DT Data'!B:B,Performance!$C$1,'DT Data'!D:D,Basis!$J$5)</f>
        <v>0</v>
      </c>
      <c r="O80" s="88">
        <f t="shared" si="18"/>
        <v>0</v>
      </c>
      <c r="P80" s="88">
        <f>SUMIFS('DT Data'!J:J,'DT Data'!A:A,Performance!B80,'DT Data'!C:C,Performance!C80,'DT Data'!B:B,Performance!$C$1)-N80</f>
        <v>0</v>
      </c>
      <c r="Q80" s="89">
        <f t="shared" si="24"/>
        <v>0</v>
      </c>
      <c r="R80" s="89">
        <f t="shared" si="25"/>
        <v>0</v>
      </c>
      <c r="S80" s="89">
        <f>IF(I80=0,0,R80*Basis!$B$2*60)</f>
        <v>0</v>
      </c>
      <c r="T80" s="90">
        <f t="shared" si="19"/>
        <v>0</v>
      </c>
      <c r="U80" s="90">
        <f t="shared" si="20"/>
        <v>0</v>
      </c>
      <c r="V80" s="90">
        <f t="shared" si="21"/>
        <v>0</v>
      </c>
      <c r="W80" s="90">
        <f t="shared" si="26"/>
        <v>0</v>
      </c>
      <c r="X80" s="228"/>
      <c r="Y80" s="216"/>
      <c r="Z80" s="216"/>
      <c r="AA80" s="216"/>
      <c r="AB80" s="230"/>
      <c r="AC80" s="230"/>
      <c r="AD80" s="220"/>
      <c r="AE80" s="220"/>
      <c r="AF80" s="220"/>
      <c r="AG80" s="220"/>
      <c r="AH80" s="94"/>
      <c r="AI80" s="95">
        <f>SUMIFS('DT Data'!$J:$J,'DT Data'!$B:$B,Basis!$A$2,'DT Data'!$D:$D,Basis!$J$4,'DT Data'!$A:$A,$B80,'DT Data'!$B:$B,Performance!A80)</f>
        <v>0</v>
      </c>
      <c r="AJ80" s="95">
        <f>SUMIFS('DT Data'!$J:$J,'DT Data'!$B:$B,Basis!$A$2,'DT Data'!$D:$D,Basis!$J$3,'DT Data'!$A:$A,$B80,'DT Data'!$B:$B,Performance!A80)</f>
        <v>0</v>
      </c>
      <c r="AK80" s="95">
        <f>SUMIFS('DT Data'!$J:$J,'DT Data'!$B:$B,Basis!$A$2,'DT Data'!$D:$D,Basis!$J$2,'DT Data'!$A:$A,$B80,'DT Data'!$B:$B,Performance!A80)</f>
        <v>0</v>
      </c>
      <c r="AL80" s="216"/>
      <c r="AM80" s="216"/>
      <c r="AN80" s="216"/>
      <c r="AP80" s="93">
        <f>SUMIFS('Production data'!L:L,'Production data'!A:A,Performance!B80,'Production data'!C:C,Performance!C80,'Production data'!B:B,Performance!$C$1)</f>
        <v>0</v>
      </c>
      <c r="AQ80" s="93">
        <f t="shared" si="22"/>
        <v>0</v>
      </c>
      <c r="AR80" s="41">
        <f t="shared" si="23"/>
        <v>0</v>
      </c>
      <c r="AS80" s="223"/>
      <c r="AT80" s="223"/>
      <c r="AU80" s="223"/>
      <c r="AV80" s="226"/>
    </row>
    <row r="81" spans="1:48" ht="15.75" x14ac:dyDescent="0.25">
      <c r="A81" s="30" t="s">
        <v>133</v>
      </c>
      <c r="B81" s="40">
        <f t="shared" si="27"/>
        <v>44313</v>
      </c>
      <c r="C81" s="40" t="str">
        <f>'Idle time data'!B82</f>
        <v>A</v>
      </c>
      <c r="D81" s="85" t="str">
        <f>'Idle time data'!C82</f>
        <v>Dileep Kumar</v>
      </c>
      <c r="E81" s="87">
        <f>'Idle time data'!D82</f>
        <v>0</v>
      </c>
      <c r="F81" s="87">
        <f>'Idle time data'!E82</f>
        <v>0</v>
      </c>
      <c r="G81" s="87">
        <f>'Idle time data'!F82</f>
        <v>0</v>
      </c>
      <c r="H81" s="87">
        <f>'Idle time data'!G82</f>
        <v>0</v>
      </c>
      <c r="I81" s="87">
        <f>SUMIFS('Production data'!I:I,'Production data'!A:A,Performance!B81,'Production data'!C:C,Performance!C81,'Production data'!B:B,Performance!$C$1)</f>
        <v>0</v>
      </c>
      <c r="J81" s="87">
        <f>SUMIFS('Production data'!K:K,'Production data'!A:A,Performance!B81,'Production data'!C:C,Performance!C81,'Production data'!B:B,Performance!$C$1)</f>
        <v>0</v>
      </c>
      <c r="K81" s="87">
        <f>SUMIFS('Production data'!N:N,'Production data'!A:A,Performance!B81,'Production data'!C:C,Performance!C81,'Production data'!B:B,Performance!$C$1)</f>
        <v>0</v>
      </c>
      <c r="L81" s="87">
        <v>8</v>
      </c>
      <c r="M81" s="87">
        <f>(F81*Basis!$B$15+G81*Basis!$B$16+H81*Basis!$B$17)/60</f>
        <v>0</v>
      </c>
      <c r="N81" s="87">
        <f>SUMIFS('DT Data'!J:J,'DT Data'!A:A,Performance!B81,'DT Data'!C:C,Performance!C81,'DT Data'!B:B,Performance!$C$1,'DT Data'!D:D,Basis!$J$5)</f>
        <v>0</v>
      </c>
      <c r="O81" s="88">
        <f t="shared" si="18"/>
        <v>0</v>
      </c>
      <c r="P81" s="88">
        <f>SUMIFS('DT Data'!J:J,'DT Data'!A:A,Performance!B81,'DT Data'!C:C,Performance!C81,'DT Data'!B:B,Performance!$C$1)-N81</f>
        <v>0</v>
      </c>
      <c r="Q81" s="89">
        <f t="shared" si="24"/>
        <v>0</v>
      </c>
      <c r="R81" s="89">
        <f t="shared" si="25"/>
        <v>0</v>
      </c>
      <c r="S81" s="89">
        <f>IF(I81=0,0,R81*Basis!$B$2*60)</f>
        <v>0</v>
      </c>
      <c r="T81" s="90">
        <f t="shared" si="19"/>
        <v>0</v>
      </c>
      <c r="U81" s="90">
        <f t="shared" si="20"/>
        <v>0</v>
      </c>
      <c r="V81" s="90">
        <f t="shared" si="21"/>
        <v>0</v>
      </c>
      <c r="W81" s="90">
        <f t="shared" si="26"/>
        <v>0</v>
      </c>
      <c r="X81" s="227">
        <f>I81+I82+I83</f>
        <v>0</v>
      </c>
      <c r="Y81" s="215">
        <f>S81+S82+S83</f>
        <v>0</v>
      </c>
      <c r="Z81" s="215">
        <f>J81+J82+J83</f>
        <v>0</v>
      </c>
      <c r="AA81" s="215">
        <f>K81+K82+K83</f>
        <v>0</v>
      </c>
      <c r="AB81" s="229">
        <f>O81+O82+O83</f>
        <v>0</v>
      </c>
      <c r="AC81" s="229">
        <f>Q81+Q82+Q83</f>
        <v>0</v>
      </c>
      <c r="AD81" s="219">
        <f>IFERROR(X81/Y81,0)</f>
        <v>0</v>
      </c>
      <c r="AE81" s="219">
        <f>IFERROR(AC81/AB81,0)</f>
        <v>0</v>
      </c>
      <c r="AF81" s="219">
        <f>IFERROR((X81-AA81)/X81,0)</f>
        <v>0</v>
      </c>
      <c r="AG81" s="219">
        <f>AD81*AE81*AF81</f>
        <v>0</v>
      </c>
      <c r="AH81" s="91"/>
      <c r="AI81" s="92">
        <f>SUMIFS('DT Data'!$J:$J,'DT Data'!$B:$B,Basis!$A$2,'DT Data'!$D:$D,Basis!$J$4,'DT Data'!$A:$A,$B81,'DT Data'!$B:$B,Performance!A81)</f>
        <v>0</v>
      </c>
      <c r="AJ81" s="92">
        <f>SUMIFS('DT Data'!$J:$J,'DT Data'!$B:$B,Basis!$A$2,'DT Data'!$D:$D,Basis!$J$3,'DT Data'!$A:$A,$B81,'DT Data'!$B:$B,Performance!A81)</f>
        <v>0</v>
      </c>
      <c r="AK81" s="92">
        <f>SUMIFS('DT Data'!$J:$J,'DT Data'!$B:$B,Basis!$A$2,'DT Data'!$D:$D,Basis!$J$2,'DT Data'!$A:$A,$B81,'DT Data'!$B:$B,Performance!A81)</f>
        <v>0</v>
      </c>
      <c r="AL81" s="215">
        <f>AI81+AI82+AI83</f>
        <v>0</v>
      </c>
      <c r="AM81" s="215">
        <f>AJ81+AJ82+AJ83</f>
        <v>0</v>
      </c>
      <c r="AN81" s="215">
        <f>AK81+AK82+AK83</f>
        <v>0</v>
      </c>
      <c r="AP81" s="93">
        <f>SUMIFS('Production data'!L:L,'Production data'!A:A,Performance!B81,'Production data'!C:C,Performance!C81,'Production data'!B:B,Performance!$C$1)</f>
        <v>0</v>
      </c>
      <c r="AQ81" s="93">
        <f t="shared" si="22"/>
        <v>0</v>
      </c>
      <c r="AR81" s="41">
        <f t="shared" si="23"/>
        <v>0</v>
      </c>
      <c r="AS81" s="221">
        <f>J81+J82+J83</f>
        <v>0</v>
      </c>
      <c r="AT81" s="221">
        <f t="shared" si="28"/>
        <v>0</v>
      </c>
      <c r="AU81" s="221">
        <f>AQ81+AQ82+AQ83</f>
        <v>0</v>
      </c>
      <c r="AV81" s="224">
        <f>IFERROR(AU81/AS81,0)</f>
        <v>0</v>
      </c>
    </row>
    <row r="82" spans="1:48" ht="15.75" x14ac:dyDescent="0.25">
      <c r="A82" s="30" t="s">
        <v>133</v>
      </c>
      <c r="B82" s="40">
        <f t="shared" si="27"/>
        <v>44313</v>
      </c>
      <c r="C82" s="40" t="str">
        <f>'Idle time data'!B83</f>
        <v>B</v>
      </c>
      <c r="D82" s="85" t="str">
        <f>'Idle time data'!C83</f>
        <v>Ali Ahmed</v>
      </c>
      <c r="E82" s="87">
        <f>'Idle time data'!D83</f>
        <v>0</v>
      </c>
      <c r="F82" s="87">
        <f>'Idle time data'!E83</f>
        <v>0</v>
      </c>
      <c r="G82" s="87">
        <f>'Idle time data'!F83</f>
        <v>0</v>
      </c>
      <c r="H82" s="87">
        <f>'Idle time data'!G83</f>
        <v>0</v>
      </c>
      <c r="I82" s="87">
        <f>SUMIFS('Production data'!I:I,'Production data'!A:A,Performance!B82,'Production data'!C:C,Performance!C82,'Production data'!B:B,Performance!$C$1)</f>
        <v>0</v>
      </c>
      <c r="J82" s="87">
        <f>SUMIFS('Production data'!K:K,'Production data'!A:A,Performance!B82,'Production data'!C:C,Performance!C82,'Production data'!B:B,Performance!$C$1)</f>
        <v>0</v>
      </c>
      <c r="K82" s="87">
        <f>SUMIFS('Production data'!N:N,'Production data'!A:A,Performance!B82,'Production data'!C:C,Performance!C82,'Production data'!B:B,Performance!$C$1)</f>
        <v>0</v>
      </c>
      <c r="L82" s="87">
        <v>8</v>
      </c>
      <c r="M82" s="87">
        <f>(F82*Basis!$B$15+G82*Basis!$B$16+H82*Basis!$B$17)/60</f>
        <v>0</v>
      </c>
      <c r="N82" s="87">
        <f>SUMIFS('DT Data'!J:J,'DT Data'!A:A,Performance!B82,'DT Data'!C:C,Performance!C82,'DT Data'!B:B,Performance!$C$1,'DT Data'!D:D,Basis!$J$5)</f>
        <v>0</v>
      </c>
      <c r="O82" s="88">
        <f t="shared" si="18"/>
        <v>0</v>
      </c>
      <c r="P82" s="88">
        <f>SUMIFS('DT Data'!J:J,'DT Data'!A:A,Performance!B82,'DT Data'!C:C,Performance!C82,'DT Data'!B:B,Performance!$C$1)-N82</f>
        <v>0</v>
      </c>
      <c r="Q82" s="89">
        <f t="shared" si="24"/>
        <v>0</v>
      </c>
      <c r="R82" s="89">
        <f t="shared" si="25"/>
        <v>0</v>
      </c>
      <c r="S82" s="89">
        <f>IF(I82=0,0,R82*Basis!$B$2*60)</f>
        <v>0</v>
      </c>
      <c r="T82" s="90">
        <f t="shared" si="19"/>
        <v>0</v>
      </c>
      <c r="U82" s="90">
        <f t="shared" si="20"/>
        <v>0</v>
      </c>
      <c r="V82" s="90">
        <f t="shared" si="21"/>
        <v>0</v>
      </c>
      <c r="W82" s="90">
        <f t="shared" si="26"/>
        <v>0</v>
      </c>
      <c r="X82" s="228"/>
      <c r="Y82" s="216"/>
      <c r="Z82" s="216"/>
      <c r="AA82" s="216"/>
      <c r="AB82" s="230"/>
      <c r="AC82" s="230"/>
      <c r="AD82" s="220"/>
      <c r="AE82" s="220"/>
      <c r="AF82" s="220"/>
      <c r="AG82" s="220"/>
      <c r="AH82" s="94"/>
      <c r="AI82" s="95">
        <f>SUMIFS('DT Data'!$J:$J,'DT Data'!$B:$B,Basis!$A$2,'DT Data'!$D:$D,Basis!$J$4,'DT Data'!$A:$A,$B82,'DT Data'!$B:$B,Performance!A82)</f>
        <v>0</v>
      </c>
      <c r="AJ82" s="95">
        <f>SUMIFS('DT Data'!$J:$J,'DT Data'!$B:$B,Basis!$A$2,'DT Data'!$D:$D,Basis!$J$3,'DT Data'!$A:$A,$B82,'DT Data'!$B:$B,Performance!A82)</f>
        <v>0</v>
      </c>
      <c r="AK82" s="95">
        <f>SUMIFS('DT Data'!$J:$J,'DT Data'!$B:$B,Basis!$A$2,'DT Data'!$D:$D,Basis!$J$2,'DT Data'!$A:$A,$B82,'DT Data'!$B:$B,Performance!A82)</f>
        <v>0</v>
      </c>
      <c r="AL82" s="216"/>
      <c r="AM82" s="216"/>
      <c r="AN82" s="216"/>
      <c r="AP82" s="93">
        <f>SUMIFS('Production data'!L:L,'Production data'!A:A,Performance!B82,'Production data'!C:C,Performance!C82,'Production data'!B:B,Performance!$C$1)</f>
        <v>0</v>
      </c>
      <c r="AQ82" s="93">
        <f t="shared" si="22"/>
        <v>0</v>
      </c>
      <c r="AR82" s="41">
        <f t="shared" si="23"/>
        <v>0</v>
      </c>
      <c r="AS82" s="222"/>
      <c r="AT82" s="222"/>
      <c r="AU82" s="222"/>
      <c r="AV82" s="225"/>
    </row>
    <row r="83" spans="1:48" ht="15.75" x14ac:dyDescent="0.25">
      <c r="A83" s="30" t="s">
        <v>133</v>
      </c>
      <c r="B83" s="40">
        <f t="shared" si="27"/>
        <v>44313</v>
      </c>
      <c r="C83" s="40" t="str">
        <f>'Idle time data'!B84</f>
        <v>C</v>
      </c>
      <c r="D83" s="85" t="str">
        <f>'Idle time data'!C84</f>
        <v>Ahmed Ali</v>
      </c>
      <c r="E83" s="87">
        <f>'Idle time data'!D84</f>
        <v>0</v>
      </c>
      <c r="F83" s="87">
        <f>'Idle time data'!E84</f>
        <v>0</v>
      </c>
      <c r="G83" s="87">
        <f>'Idle time data'!F84</f>
        <v>0</v>
      </c>
      <c r="H83" s="87">
        <f>'Idle time data'!G84</f>
        <v>0</v>
      </c>
      <c r="I83" s="87">
        <f>SUMIFS('Production data'!I:I,'Production data'!A:A,Performance!B83,'Production data'!C:C,Performance!C83,'Production data'!B:B,Performance!$C$1)</f>
        <v>0</v>
      </c>
      <c r="J83" s="87">
        <f>SUMIFS('Production data'!K:K,'Production data'!A:A,Performance!B83,'Production data'!C:C,Performance!C83,'Production data'!B:B,Performance!$C$1)</f>
        <v>0</v>
      </c>
      <c r="K83" s="87">
        <f>SUMIFS('Production data'!N:N,'Production data'!A:A,Performance!B83,'Production data'!C:C,Performance!C83,'Production data'!B:B,Performance!$C$1)</f>
        <v>0</v>
      </c>
      <c r="L83" s="87">
        <v>8</v>
      </c>
      <c r="M83" s="87">
        <f>(F83*Basis!$B$15+G83*Basis!$B$16+H83*Basis!$B$17)/60</f>
        <v>0</v>
      </c>
      <c r="N83" s="87">
        <f>SUMIFS('DT Data'!J:J,'DT Data'!A:A,Performance!B83,'DT Data'!C:C,Performance!C83,'DT Data'!B:B,Performance!$C$1,'DT Data'!D:D,Basis!$J$5)</f>
        <v>0</v>
      </c>
      <c r="O83" s="88">
        <f t="shared" si="18"/>
        <v>0</v>
      </c>
      <c r="P83" s="88">
        <f>SUMIFS('DT Data'!J:J,'DT Data'!A:A,Performance!B83,'DT Data'!C:C,Performance!C83,'DT Data'!B:B,Performance!$C$1)-N83</f>
        <v>0</v>
      </c>
      <c r="Q83" s="89">
        <f t="shared" si="24"/>
        <v>0</v>
      </c>
      <c r="R83" s="89">
        <f t="shared" si="25"/>
        <v>0</v>
      </c>
      <c r="S83" s="89">
        <f>IF(I83=0,0,R83*Basis!$B$2*60)</f>
        <v>0</v>
      </c>
      <c r="T83" s="90">
        <f t="shared" si="19"/>
        <v>0</v>
      </c>
      <c r="U83" s="90">
        <f t="shared" si="20"/>
        <v>0</v>
      </c>
      <c r="V83" s="90">
        <f t="shared" si="21"/>
        <v>0</v>
      </c>
      <c r="W83" s="90">
        <f t="shared" si="26"/>
        <v>0</v>
      </c>
      <c r="X83" s="228"/>
      <c r="Y83" s="216"/>
      <c r="Z83" s="216"/>
      <c r="AA83" s="216"/>
      <c r="AB83" s="230"/>
      <c r="AC83" s="230"/>
      <c r="AD83" s="220"/>
      <c r="AE83" s="220"/>
      <c r="AF83" s="220"/>
      <c r="AG83" s="220"/>
      <c r="AH83" s="94"/>
      <c r="AI83" s="95">
        <f>SUMIFS('DT Data'!$J:$J,'DT Data'!$B:$B,Basis!$A$2,'DT Data'!$D:$D,Basis!$J$4,'DT Data'!$A:$A,$B83,'DT Data'!$B:$B,Performance!A83)</f>
        <v>0</v>
      </c>
      <c r="AJ83" s="95">
        <f>SUMIFS('DT Data'!$J:$J,'DT Data'!$B:$B,Basis!$A$2,'DT Data'!$D:$D,Basis!$J$3,'DT Data'!$A:$A,$B83,'DT Data'!$B:$B,Performance!A83)</f>
        <v>0</v>
      </c>
      <c r="AK83" s="95">
        <f>SUMIFS('DT Data'!$J:$J,'DT Data'!$B:$B,Basis!$A$2,'DT Data'!$D:$D,Basis!$J$2,'DT Data'!$A:$A,$B83,'DT Data'!$B:$B,Performance!A83)</f>
        <v>0</v>
      </c>
      <c r="AL83" s="216"/>
      <c r="AM83" s="216"/>
      <c r="AN83" s="216"/>
      <c r="AP83" s="93">
        <f>SUMIFS('Production data'!L:L,'Production data'!A:A,Performance!B83,'Production data'!C:C,Performance!C83,'Production data'!B:B,Performance!$C$1)</f>
        <v>0</v>
      </c>
      <c r="AQ83" s="93">
        <f t="shared" si="22"/>
        <v>0</v>
      </c>
      <c r="AR83" s="41">
        <f t="shared" si="23"/>
        <v>0</v>
      </c>
      <c r="AS83" s="223"/>
      <c r="AT83" s="223"/>
      <c r="AU83" s="223"/>
      <c r="AV83" s="226"/>
    </row>
    <row r="84" spans="1:48" ht="15.75" x14ac:dyDescent="0.25">
      <c r="A84" s="30" t="s">
        <v>133</v>
      </c>
      <c r="B84" s="40">
        <f t="shared" si="27"/>
        <v>44314</v>
      </c>
      <c r="C84" s="40" t="str">
        <f>'Idle time data'!B85</f>
        <v>A</v>
      </c>
      <c r="D84" s="85" t="str">
        <f>'Idle time data'!C85</f>
        <v>Umair Ali</v>
      </c>
      <c r="E84" s="87">
        <f>'Idle time data'!D85</f>
        <v>0</v>
      </c>
      <c r="F84" s="87">
        <f>'Idle time data'!E85</f>
        <v>0</v>
      </c>
      <c r="G84" s="87">
        <f>'Idle time data'!F85</f>
        <v>0</v>
      </c>
      <c r="H84" s="87">
        <f>'Idle time data'!G85</f>
        <v>0</v>
      </c>
      <c r="I84" s="87">
        <f>SUMIFS('Production data'!I:I,'Production data'!A:A,Performance!B84,'Production data'!C:C,Performance!C84,'Production data'!B:B,Performance!$C$1)</f>
        <v>0</v>
      </c>
      <c r="J84" s="87">
        <f>SUMIFS('Production data'!K:K,'Production data'!A:A,Performance!B84,'Production data'!C:C,Performance!C84,'Production data'!B:B,Performance!$C$1)</f>
        <v>0</v>
      </c>
      <c r="K84" s="87">
        <f>SUMIFS('Production data'!N:N,'Production data'!A:A,Performance!B84,'Production data'!C:C,Performance!C84,'Production data'!B:B,Performance!$C$1)</f>
        <v>0</v>
      </c>
      <c r="L84" s="87">
        <v>8</v>
      </c>
      <c r="M84" s="87">
        <f>(F84*Basis!$B$15+G84*Basis!$B$16+H84*Basis!$B$17)/60</f>
        <v>0</v>
      </c>
      <c r="N84" s="87">
        <f>SUMIFS('DT Data'!J:J,'DT Data'!A:A,Performance!B84,'DT Data'!C:C,Performance!C84,'DT Data'!B:B,Performance!$C$1,'DT Data'!D:D,Basis!$J$5)</f>
        <v>0</v>
      </c>
      <c r="O84" s="88">
        <f t="shared" si="18"/>
        <v>0</v>
      </c>
      <c r="P84" s="88">
        <f>SUMIFS('DT Data'!J:J,'DT Data'!A:A,Performance!B84,'DT Data'!C:C,Performance!C84,'DT Data'!B:B,Performance!$C$1)-N84</f>
        <v>0</v>
      </c>
      <c r="Q84" s="89">
        <f t="shared" si="24"/>
        <v>0</v>
      </c>
      <c r="R84" s="89">
        <f t="shared" si="25"/>
        <v>0</v>
      </c>
      <c r="S84" s="89">
        <f>IF(I84=0,0,R84*Basis!$B$2*60)</f>
        <v>0</v>
      </c>
      <c r="T84" s="90">
        <f t="shared" si="19"/>
        <v>0</v>
      </c>
      <c r="U84" s="90">
        <f t="shared" si="20"/>
        <v>0</v>
      </c>
      <c r="V84" s="90">
        <f t="shared" si="21"/>
        <v>0</v>
      </c>
      <c r="W84" s="90">
        <f t="shared" si="26"/>
        <v>0</v>
      </c>
      <c r="X84" s="227">
        <f>I84+I85+I86</f>
        <v>0</v>
      </c>
      <c r="Y84" s="215">
        <f>S84+S85+S86</f>
        <v>0</v>
      </c>
      <c r="Z84" s="215">
        <f>J84+J85+J86</f>
        <v>0</v>
      </c>
      <c r="AA84" s="215">
        <f>K84+K85+K86</f>
        <v>0</v>
      </c>
      <c r="AB84" s="229">
        <f>O84+O85+O86</f>
        <v>0</v>
      </c>
      <c r="AC84" s="229">
        <f>Q84+Q85+Q86</f>
        <v>0</v>
      </c>
      <c r="AD84" s="219">
        <f>IFERROR(X84/Y84,0)</f>
        <v>0</v>
      </c>
      <c r="AE84" s="219">
        <f>IFERROR(AC84/AB84,0)</f>
        <v>0</v>
      </c>
      <c r="AF84" s="219">
        <f>IFERROR((X84-AA84)/X84,0)</f>
        <v>0</v>
      </c>
      <c r="AG84" s="219">
        <f>AD84*AE84*AF84</f>
        <v>0</v>
      </c>
      <c r="AH84" s="91"/>
      <c r="AI84" s="92">
        <f>SUMIFS('DT Data'!$J:$J,'DT Data'!$B:$B,Basis!$A$2,'DT Data'!$D:$D,Basis!$J$4,'DT Data'!$A:$A,$B84,'DT Data'!$B:$B,Performance!A84)</f>
        <v>0</v>
      </c>
      <c r="AJ84" s="92">
        <f>SUMIFS('DT Data'!$J:$J,'DT Data'!$B:$B,Basis!$A$2,'DT Data'!$D:$D,Basis!$J$3,'DT Data'!$A:$A,$B84,'DT Data'!$B:$B,Performance!A84)</f>
        <v>0</v>
      </c>
      <c r="AK84" s="92">
        <f>SUMIFS('DT Data'!$J:$J,'DT Data'!$B:$B,Basis!$A$2,'DT Data'!$D:$D,Basis!$J$2,'DT Data'!$A:$A,$B84,'DT Data'!$B:$B,Performance!A84)</f>
        <v>0</v>
      </c>
      <c r="AL84" s="215">
        <f>AI84+AI85+AI86</f>
        <v>0</v>
      </c>
      <c r="AM84" s="215">
        <f>AJ84+AJ85+AJ86</f>
        <v>0</v>
      </c>
      <c r="AN84" s="215">
        <f>AK84+AK85+AK86</f>
        <v>0</v>
      </c>
      <c r="AP84" s="93">
        <f>SUMIFS('Production data'!L:L,'Production data'!A:A,Performance!B84,'Production data'!C:C,Performance!C84,'Production data'!B:B,Performance!$C$1)</f>
        <v>0</v>
      </c>
      <c r="AQ84" s="93">
        <f t="shared" si="22"/>
        <v>0</v>
      </c>
      <c r="AR84" s="41">
        <f t="shared" si="23"/>
        <v>0</v>
      </c>
      <c r="AS84" s="221">
        <f>J84+J85+J86</f>
        <v>0</v>
      </c>
      <c r="AT84" s="221">
        <f t="shared" si="28"/>
        <v>0</v>
      </c>
      <c r="AU84" s="221">
        <f>AQ84+AQ85+AQ86</f>
        <v>0</v>
      </c>
      <c r="AV84" s="224">
        <f>IFERROR(AU84/AS84,0)</f>
        <v>0</v>
      </c>
    </row>
    <row r="85" spans="1:48" ht="15.75" x14ac:dyDescent="0.25">
      <c r="A85" s="30" t="s">
        <v>133</v>
      </c>
      <c r="B85" s="40">
        <f t="shared" si="27"/>
        <v>44314</v>
      </c>
      <c r="C85" s="40" t="str">
        <f>'Idle time data'!B86</f>
        <v>B</v>
      </c>
      <c r="D85" s="85">
        <f>'Idle time data'!C86</f>
        <v>0</v>
      </c>
      <c r="E85" s="87">
        <f>'Idle time data'!D86</f>
        <v>0</v>
      </c>
      <c r="F85" s="87">
        <f>'Idle time data'!E86</f>
        <v>0</v>
      </c>
      <c r="G85" s="87">
        <f>'Idle time data'!F86</f>
        <v>0</v>
      </c>
      <c r="H85" s="87">
        <f>'Idle time data'!G86</f>
        <v>0</v>
      </c>
      <c r="I85" s="87">
        <f>SUMIFS('Production data'!I:I,'Production data'!A:A,Performance!B85,'Production data'!C:C,Performance!C85,'Production data'!B:B,Performance!$C$1)</f>
        <v>0</v>
      </c>
      <c r="J85" s="87">
        <f>SUMIFS('Production data'!K:K,'Production data'!A:A,Performance!B85,'Production data'!C:C,Performance!C85,'Production data'!B:B,Performance!$C$1)</f>
        <v>0</v>
      </c>
      <c r="K85" s="87">
        <f>SUMIFS('Production data'!N:N,'Production data'!A:A,Performance!B85,'Production data'!C:C,Performance!C85,'Production data'!B:B,Performance!$C$1)</f>
        <v>0</v>
      </c>
      <c r="L85" s="87">
        <v>8</v>
      </c>
      <c r="M85" s="87">
        <f>(F85*Basis!$B$15+G85*Basis!$B$16+H85*Basis!$B$17)/60</f>
        <v>0</v>
      </c>
      <c r="N85" s="87">
        <f>SUMIFS('DT Data'!J:J,'DT Data'!A:A,Performance!B85,'DT Data'!C:C,Performance!C85,'DT Data'!B:B,Performance!$C$1,'DT Data'!D:D,Basis!$J$5)</f>
        <v>0</v>
      </c>
      <c r="O85" s="88">
        <f t="shared" si="18"/>
        <v>0</v>
      </c>
      <c r="P85" s="88">
        <f>SUMIFS('DT Data'!J:J,'DT Data'!A:A,Performance!B85,'DT Data'!C:C,Performance!C85,'DT Data'!B:B,Performance!$C$1)-N85</f>
        <v>0</v>
      </c>
      <c r="Q85" s="89">
        <f t="shared" si="24"/>
        <v>0</v>
      </c>
      <c r="R85" s="89">
        <f t="shared" si="25"/>
        <v>0</v>
      </c>
      <c r="S85" s="89">
        <f>IF(I85=0,0,R85*Basis!$B$2*60)</f>
        <v>0</v>
      </c>
      <c r="T85" s="90">
        <f t="shared" si="19"/>
        <v>0</v>
      </c>
      <c r="U85" s="90">
        <f t="shared" si="20"/>
        <v>0</v>
      </c>
      <c r="V85" s="90">
        <f t="shared" si="21"/>
        <v>0</v>
      </c>
      <c r="W85" s="90">
        <f t="shared" si="26"/>
        <v>0</v>
      </c>
      <c r="X85" s="228"/>
      <c r="Y85" s="216"/>
      <c r="Z85" s="216"/>
      <c r="AA85" s="216"/>
      <c r="AB85" s="230"/>
      <c r="AC85" s="230"/>
      <c r="AD85" s="220"/>
      <c r="AE85" s="220"/>
      <c r="AF85" s="220"/>
      <c r="AG85" s="220"/>
      <c r="AH85" s="94"/>
      <c r="AI85" s="95">
        <f>SUMIFS('DT Data'!$J:$J,'DT Data'!$B:$B,Basis!$A$2,'DT Data'!$D:$D,Basis!$J$4,'DT Data'!$A:$A,$B85,'DT Data'!$B:$B,Performance!A85)</f>
        <v>0</v>
      </c>
      <c r="AJ85" s="95">
        <f>SUMIFS('DT Data'!$J:$J,'DT Data'!$B:$B,Basis!$A$2,'DT Data'!$D:$D,Basis!$J$3,'DT Data'!$A:$A,$B85,'DT Data'!$B:$B,Performance!A85)</f>
        <v>0</v>
      </c>
      <c r="AK85" s="95">
        <f>SUMIFS('DT Data'!$J:$J,'DT Data'!$B:$B,Basis!$A$2,'DT Data'!$D:$D,Basis!$J$2,'DT Data'!$A:$A,$B85,'DT Data'!$B:$B,Performance!A85)</f>
        <v>0</v>
      </c>
      <c r="AL85" s="216"/>
      <c r="AM85" s="216"/>
      <c r="AN85" s="216"/>
      <c r="AP85" s="93">
        <f>SUMIFS('Production data'!L:L,'Production data'!A:A,Performance!B85,'Production data'!C:C,Performance!C85,'Production data'!B:B,Performance!$C$1)</f>
        <v>0</v>
      </c>
      <c r="AQ85" s="93">
        <f t="shared" si="22"/>
        <v>0</v>
      </c>
      <c r="AR85" s="41">
        <f t="shared" si="23"/>
        <v>0</v>
      </c>
      <c r="AS85" s="222"/>
      <c r="AT85" s="222"/>
      <c r="AU85" s="222"/>
      <c r="AV85" s="225"/>
    </row>
    <row r="86" spans="1:48" ht="15.75" x14ac:dyDescent="0.25">
      <c r="A86" s="30" t="s">
        <v>133</v>
      </c>
      <c r="B86" s="40">
        <f t="shared" si="27"/>
        <v>44314</v>
      </c>
      <c r="C86" s="40" t="str">
        <f>'Idle time data'!B87</f>
        <v>C</v>
      </c>
      <c r="D86" s="85" t="str">
        <f>'Idle time data'!C87</f>
        <v>Ahmed Ali</v>
      </c>
      <c r="E86" s="87">
        <f>'Idle time data'!D87</f>
        <v>0</v>
      </c>
      <c r="F86" s="87">
        <f>'Idle time data'!E87</f>
        <v>0</v>
      </c>
      <c r="G86" s="87">
        <f>'Idle time data'!F87</f>
        <v>0</v>
      </c>
      <c r="H86" s="87">
        <f>'Idle time data'!G87</f>
        <v>0</v>
      </c>
      <c r="I86" s="87">
        <f>SUMIFS('Production data'!I:I,'Production data'!A:A,Performance!B86,'Production data'!C:C,Performance!C86,'Production data'!B:B,Performance!$C$1)</f>
        <v>0</v>
      </c>
      <c r="J86" s="87">
        <f>SUMIFS('Production data'!K:K,'Production data'!A:A,Performance!B86,'Production data'!C:C,Performance!C86,'Production data'!B:B,Performance!$C$1)</f>
        <v>0</v>
      </c>
      <c r="K86" s="87">
        <f>SUMIFS('Production data'!N:N,'Production data'!A:A,Performance!B86,'Production data'!C:C,Performance!C86,'Production data'!B:B,Performance!$C$1)</f>
        <v>0</v>
      </c>
      <c r="L86" s="87">
        <v>8</v>
      </c>
      <c r="M86" s="87">
        <f>(F86*Basis!$B$15+G86*Basis!$B$16+H86*Basis!$B$17)/60</f>
        <v>0</v>
      </c>
      <c r="N86" s="87">
        <f>SUMIFS('DT Data'!J:J,'DT Data'!A:A,Performance!B86,'DT Data'!C:C,Performance!C86,'DT Data'!B:B,Performance!$C$1,'DT Data'!D:D,Basis!$J$5)</f>
        <v>0</v>
      </c>
      <c r="O86" s="88">
        <f t="shared" si="18"/>
        <v>0</v>
      </c>
      <c r="P86" s="88">
        <f>SUMIFS('DT Data'!J:J,'DT Data'!A:A,Performance!B86,'DT Data'!C:C,Performance!C86,'DT Data'!B:B,Performance!$C$1)-N86</f>
        <v>0</v>
      </c>
      <c r="Q86" s="89">
        <f t="shared" si="24"/>
        <v>0</v>
      </c>
      <c r="R86" s="89">
        <f t="shared" si="25"/>
        <v>0</v>
      </c>
      <c r="S86" s="89">
        <f>IF(I86=0,0,R86*Basis!$B$2*60)</f>
        <v>0</v>
      </c>
      <c r="T86" s="90">
        <f t="shared" si="19"/>
        <v>0</v>
      </c>
      <c r="U86" s="90">
        <f t="shared" si="20"/>
        <v>0</v>
      </c>
      <c r="V86" s="90">
        <f t="shared" si="21"/>
        <v>0</v>
      </c>
      <c r="W86" s="90">
        <f t="shared" si="26"/>
        <v>0</v>
      </c>
      <c r="X86" s="228"/>
      <c r="Y86" s="216"/>
      <c r="Z86" s="216"/>
      <c r="AA86" s="216"/>
      <c r="AB86" s="230"/>
      <c r="AC86" s="230"/>
      <c r="AD86" s="220"/>
      <c r="AE86" s="220"/>
      <c r="AF86" s="220"/>
      <c r="AG86" s="220"/>
      <c r="AH86" s="94"/>
      <c r="AI86" s="95">
        <f>SUMIFS('DT Data'!$J:$J,'DT Data'!$B:$B,Basis!$A$2,'DT Data'!$D:$D,Basis!$J$4,'DT Data'!$A:$A,$B86,'DT Data'!$B:$B,Performance!A86)</f>
        <v>0</v>
      </c>
      <c r="AJ86" s="95">
        <f>SUMIFS('DT Data'!$J:$J,'DT Data'!$B:$B,Basis!$A$2,'DT Data'!$D:$D,Basis!$J$3,'DT Data'!$A:$A,$B86,'DT Data'!$B:$B,Performance!A86)</f>
        <v>0</v>
      </c>
      <c r="AK86" s="95">
        <f>SUMIFS('DT Data'!$J:$J,'DT Data'!$B:$B,Basis!$A$2,'DT Data'!$D:$D,Basis!$J$2,'DT Data'!$A:$A,$B86,'DT Data'!$B:$B,Performance!A86)</f>
        <v>0</v>
      </c>
      <c r="AL86" s="216"/>
      <c r="AM86" s="216"/>
      <c r="AN86" s="216"/>
      <c r="AP86" s="93">
        <f>SUMIFS('Production data'!L:L,'Production data'!A:A,Performance!B86,'Production data'!C:C,Performance!C86,'Production data'!B:B,Performance!$C$1)</f>
        <v>0</v>
      </c>
      <c r="AQ86" s="93">
        <f t="shared" si="22"/>
        <v>0</v>
      </c>
      <c r="AR86" s="41">
        <f t="shared" si="23"/>
        <v>0</v>
      </c>
      <c r="AS86" s="223"/>
      <c r="AT86" s="223"/>
      <c r="AU86" s="223"/>
      <c r="AV86" s="226"/>
    </row>
    <row r="87" spans="1:48" ht="15.75" x14ac:dyDescent="0.25">
      <c r="A87" s="30" t="s">
        <v>133</v>
      </c>
      <c r="B87" s="40">
        <f t="shared" si="27"/>
        <v>44315</v>
      </c>
      <c r="C87" s="40" t="str">
        <f>'Idle time data'!B88</f>
        <v>A</v>
      </c>
      <c r="D87" s="85" t="str">
        <f>'Idle time data'!C88</f>
        <v>Umair Ali</v>
      </c>
      <c r="E87" s="87">
        <f>'Idle time data'!D88</f>
        <v>0</v>
      </c>
      <c r="F87" s="87">
        <f>'Idle time data'!E88</f>
        <v>0</v>
      </c>
      <c r="G87" s="87">
        <f>'Idle time data'!F88</f>
        <v>0</v>
      </c>
      <c r="H87" s="87">
        <f>'Idle time data'!G88</f>
        <v>0</v>
      </c>
      <c r="I87" s="87">
        <f>SUMIFS('Production data'!I:I,'Production data'!A:A,Performance!B87,'Production data'!C:C,Performance!C87,'Production data'!B:B,Performance!$C$1)</f>
        <v>0</v>
      </c>
      <c r="J87" s="87">
        <f>SUMIFS('Production data'!K:K,'Production data'!A:A,Performance!B87,'Production data'!C:C,Performance!C87,'Production data'!B:B,Performance!$C$1)</f>
        <v>0</v>
      </c>
      <c r="K87" s="87">
        <f>SUMIFS('Production data'!N:N,'Production data'!A:A,Performance!B87,'Production data'!C:C,Performance!C87,'Production data'!B:B,Performance!$C$1)</f>
        <v>0</v>
      </c>
      <c r="L87" s="87">
        <v>8</v>
      </c>
      <c r="M87" s="87">
        <f>(F87*Basis!$B$15+G87*Basis!$B$16+H87*Basis!$B$17)/60</f>
        <v>0</v>
      </c>
      <c r="N87" s="87">
        <f>SUMIFS('DT Data'!J:J,'DT Data'!A:A,Performance!B87,'DT Data'!C:C,Performance!C87,'DT Data'!B:B,Performance!$C$1,'DT Data'!D:D,Basis!$J$5)</f>
        <v>0</v>
      </c>
      <c r="O87" s="88">
        <f t="shared" si="18"/>
        <v>0</v>
      </c>
      <c r="P87" s="88">
        <f>SUMIFS('DT Data'!J:J,'DT Data'!A:A,Performance!B87,'DT Data'!C:C,Performance!C87,'DT Data'!B:B,Performance!$C$1)-N87</f>
        <v>0</v>
      </c>
      <c r="Q87" s="89">
        <f t="shared" si="24"/>
        <v>0</v>
      </c>
      <c r="R87" s="89">
        <f t="shared" si="25"/>
        <v>0</v>
      </c>
      <c r="S87" s="89">
        <f>IF(I87=0,0,R87*Basis!$B$2*60)</f>
        <v>0</v>
      </c>
      <c r="T87" s="90">
        <f t="shared" si="19"/>
        <v>0</v>
      </c>
      <c r="U87" s="90">
        <f t="shared" si="20"/>
        <v>0</v>
      </c>
      <c r="V87" s="90">
        <f t="shared" si="21"/>
        <v>0</v>
      </c>
      <c r="W87" s="90">
        <f t="shared" si="26"/>
        <v>0</v>
      </c>
      <c r="X87" s="227">
        <f>I87+I88+I89</f>
        <v>0</v>
      </c>
      <c r="Y87" s="215">
        <f>S87+S88+S89</f>
        <v>0</v>
      </c>
      <c r="Z87" s="215">
        <f>J87+J88+J89</f>
        <v>0</v>
      </c>
      <c r="AA87" s="215">
        <f>K87+K88+K89</f>
        <v>0</v>
      </c>
      <c r="AB87" s="229">
        <f>O87+O88+O89</f>
        <v>0</v>
      </c>
      <c r="AC87" s="229">
        <f>Q87+Q88+Q89</f>
        <v>0</v>
      </c>
      <c r="AD87" s="219">
        <f>IFERROR(X87/Y87,0)</f>
        <v>0</v>
      </c>
      <c r="AE87" s="219">
        <f>IFERROR(AC87/AB87,0)</f>
        <v>0</v>
      </c>
      <c r="AF87" s="219">
        <f>IFERROR((X87-AA87)/X87,0)</f>
        <v>0</v>
      </c>
      <c r="AG87" s="219">
        <f>AD87*AE87*AF87</f>
        <v>0</v>
      </c>
      <c r="AH87" s="91"/>
      <c r="AI87" s="92">
        <f>SUMIFS('DT Data'!$J:$J,'DT Data'!$B:$B,Basis!$A$2,'DT Data'!$D:$D,Basis!$J$4,'DT Data'!$A:$A,$B87,'DT Data'!$B:$B,Performance!A87)</f>
        <v>0</v>
      </c>
      <c r="AJ87" s="92">
        <f>SUMIFS('DT Data'!$J:$J,'DT Data'!$B:$B,Basis!$A$2,'DT Data'!$D:$D,Basis!$J$3,'DT Data'!$A:$A,$B87,'DT Data'!$B:$B,Performance!A87)</f>
        <v>0</v>
      </c>
      <c r="AK87" s="92">
        <f>SUMIFS('DT Data'!$J:$J,'DT Data'!$B:$B,Basis!$A$2,'DT Data'!$D:$D,Basis!$J$2,'DT Data'!$A:$A,$B87,'DT Data'!$B:$B,Performance!A87)</f>
        <v>0</v>
      </c>
      <c r="AL87" s="215">
        <f>AI87+AI88+AI89</f>
        <v>0</v>
      </c>
      <c r="AM87" s="215">
        <f>AJ87+AJ88+AJ89</f>
        <v>0</v>
      </c>
      <c r="AN87" s="215">
        <f>AK87+AK88+AK89</f>
        <v>0</v>
      </c>
      <c r="AP87" s="93">
        <f>SUMIFS('Production data'!L:L,'Production data'!A:A,Performance!B87,'Production data'!C:C,Performance!C87,'Production data'!B:B,Performance!$C$1)</f>
        <v>0</v>
      </c>
      <c r="AQ87" s="93">
        <f t="shared" si="22"/>
        <v>0</v>
      </c>
      <c r="AR87" s="41">
        <f t="shared" si="23"/>
        <v>0</v>
      </c>
      <c r="AS87" s="221">
        <f>J87+J88+J89</f>
        <v>0</v>
      </c>
      <c r="AT87" s="221">
        <f t="shared" si="28"/>
        <v>0</v>
      </c>
      <c r="AU87" s="221">
        <f>AQ87+AQ88+AQ89</f>
        <v>0</v>
      </c>
      <c r="AV87" s="224">
        <f>IFERROR(AU87/AS87,0)</f>
        <v>0</v>
      </c>
    </row>
    <row r="88" spans="1:48" ht="15.75" x14ac:dyDescent="0.25">
      <c r="A88" s="30" t="s">
        <v>133</v>
      </c>
      <c r="B88" s="40">
        <f t="shared" si="27"/>
        <v>44315</v>
      </c>
      <c r="C88" s="40" t="str">
        <f>'Idle time data'!B89</f>
        <v>B</v>
      </c>
      <c r="D88" s="85">
        <f>'Idle time data'!C89</f>
        <v>0</v>
      </c>
      <c r="E88" s="87">
        <f>'Idle time data'!D89</f>
        <v>0</v>
      </c>
      <c r="F88" s="87">
        <f>'Idle time data'!E89</f>
        <v>0</v>
      </c>
      <c r="G88" s="87">
        <f>'Idle time data'!F89</f>
        <v>0</v>
      </c>
      <c r="H88" s="87">
        <f>'Idle time data'!G89</f>
        <v>0</v>
      </c>
      <c r="I88" s="87">
        <f>SUMIFS('Production data'!I:I,'Production data'!A:A,Performance!B88,'Production data'!C:C,Performance!C88,'Production data'!B:B,Performance!$C$1)</f>
        <v>0</v>
      </c>
      <c r="J88" s="87">
        <f>SUMIFS('Production data'!K:K,'Production data'!A:A,Performance!B88,'Production data'!C:C,Performance!C88,'Production data'!B:B,Performance!$C$1)</f>
        <v>0</v>
      </c>
      <c r="K88" s="87">
        <f>SUMIFS('Production data'!N:N,'Production data'!A:A,Performance!B88,'Production data'!C:C,Performance!C88,'Production data'!B:B,Performance!$C$1)</f>
        <v>0</v>
      </c>
      <c r="L88" s="87">
        <v>8</v>
      </c>
      <c r="M88" s="87">
        <f>(F88*Basis!$B$15+G88*Basis!$B$16+H88*Basis!$B$17)/60</f>
        <v>0</v>
      </c>
      <c r="N88" s="87">
        <f>SUMIFS('DT Data'!J:J,'DT Data'!A:A,Performance!B88,'DT Data'!C:C,Performance!C88,'DT Data'!B:B,Performance!$C$1,'DT Data'!D:D,Basis!$J$5)</f>
        <v>0</v>
      </c>
      <c r="O88" s="88">
        <f t="shared" si="18"/>
        <v>0</v>
      </c>
      <c r="P88" s="88">
        <f>SUMIFS('DT Data'!J:J,'DT Data'!A:A,Performance!B88,'DT Data'!C:C,Performance!C88,'DT Data'!B:B,Performance!$C$1)-N88</f>
        <v>0</v>
      </c>
      <c r="Q88" s="89">
        <f t="shared" si="24"/>
        <v>0</v>
      </c>
      <c r="R88" s="89">
        <f t="shared" si="25"/>
        <v>0</v>
      </c>
      <c r="S88" s="89">
        <f>IF(I88=0,0,R88*Basis!$B$2*60)</f>
        <v>0</v>
      </c>
      <c r="T88" s="90">
        <f t="shared" si="19"/>
        <v>0</v>
      </c>
      <c r="U88" s="90">
        <f t="shared" si="20"/>
        <v>0</v>
      </c>
      <c r="V88" s="90">
        <f t="shared" si="21"/>
        <v>0</v>
      </c>
      <c r="W88" s="90">
        <f t="shared" si="26"/>
        <v>0</v>
      </c>
      <c r="X88" s="228"/>
      <c r="Y88" s="216"/>
      <c r="Z88" s="216"/>
      <c r="AA88" s="216"/>
      <c r="AB88" s="230"/>
      <c r="AC88" s="230"/>
      <c r="AD88" s="220"/>
      <c r="AE88" s="220"/>
      <c r="AF88" s="220"/>
      <c r="AG88" s="220"/>
      <c r="AH88" s="94"/>
      <c r="AI88" s="95">
        <f>SUMIFS('DT Data'!$J:$J,'DT Data'!$B:$B,Basis!$A$2,'DT Data'!$D:$D,Basis!$J$4,'DT Data'!$A:$A,$B88,'DT Data'!$B:$B,Performance!A88)</f>
        <v>0</v>
      </c>
      <c r="AJ88" s="95">
        <f>SUMIFS('DT Data'!$J:$J,'DT Data'!$B:$B,Basis!$A$2,'DT Data'!$D:$D,Basis!$J$3,'DT Data'!$A:$A,$B88,'DT Data'!$B:$B,Performance!A88)</f>
        <v>0</v>
      </c>
      <c r="AK88" s="95">
        <f>SUMIFS('DT Data'!$J:$J,'DT Data'!$B:$B,Basis!$A$2,'DT Data'!$D:$D,Basis!$J$2,'DT Data'!$A:$A,$B88,'DT Data'!$B:$B,Performance!A88)</f>
        <v>0</v>
      </c>
      <c r="AL88" s="216"/>
      <c r="AM88" s="216"/>
      <c r="AN88" s="216"/>
      <c r="AP88" s="93">
        <f>SUMIFS('Production data'!L:L,'Production data'!A:A,Performance!B88,'Production data'!C:C,Performance!C88,'Production data'!B:B,Performance!$C$1)</f>
        <v>0</v>
      </c>
      <c r="AQ88" s="93">
        <f t="shared" si="22"/>
        <v>0</v>
      </c>
      <c r="AR88" s="41">
        <f t="shared" si="23"/>
        <v>0</v>
      </c>
      <c r="AS88" s="222"/>
      <c r="AT88" s="222"/>
      <c r="AU88" s="222"/>
      <c r="AV88" s="225"/>
    </row>
    <row r="89" spans="1:48" ht="15.75" x14ac:dyDescent="0.25">
      <c r="A89" s="30" t="s">
        <v>133</v>
      </c>
      <c r="B89" s="40">
        <f t="shared" si="27"/>
        <v>44315</v>
      </c>
      <c r="C89" s="40" t="str">
        <f>'Idle time data'!B90</f>
        <v>C</v>
      </c>
      <c r="D89" s="85">
        <f>'Idle time data'!C90</f>
        <v>0</v>
      </c>
      <c r="E89" s="87">
        <f>'Idle time data'!D90</f>
        <v>0</v>
      </c>
      <c r="F89" s="87">
        <f>'Idle time data'!E90</f>
        <v>0</v>
      </c>
      <c r="G89" s="87">
        <f>'Idle time data'!F90</f>
        <v>0</v>
      </c>
      <c r="H89" s="87">
        <f>'Idle time data'!G90</f>
        <v>0</v>
      </c>
      <c r="I89" s="87">
        <f>SUMIFS('Production data'!I:I,'Production data'!A:A,Performance!B89,'Production data'!C:C,Performance!C89,'Production data'!B:B,Performance!$C$1)</f>
        <v>0</v>
      </c>
      <c r="J89" s="87">
        <f>SUMIFS('Production data'!K:K,'Production data'!A:A,Performance!B89,'Production data'!C:C,Performance!C89,'Production data'!B:B,Performance!$C$1)</f>
        <v>0</v>
      </c>
      <c r="K89" s="87">
        <f>SUMIFS('Production data'!N:N,'Production data'!A:A,Performance!B89,'Production data'!C:C,Performance!C89,'Production data'!B:B,Performance!$C$1)</f>
        <v>0</v>
      </c>
      <c r="L89" s="87">
        <v>8</v>
      </c>
      <c r="M89" s="87">
        <f>(F89*Basis!$B$15+G89*Basis!$B$16+H89*Basis!$B$17)/60</f>
        <v>0</v>
      </c>
      <c r="N89" s="87">
        <f>SUMIFS('DT Data'!J:J,'DT Data'!A:A,Performance!B89,'DT Data'!C:C,Performance!C89,'DT Data'!B:B,Performance!$C$1,'DT Data'!D:D,Basis!$J$5)</f>
        <v>0</v>
      </c>
      <c r="O89" s="88">
        <f t="shared" si="18"/>
        <v>0</v>
      </c>
      <c r="P89" s="88">
        <f>SUMIFS('DT Data'!J:J,'DT Data'!A:A,Performance!B89,'DT Data'!C:C,Performance!C89,'DT Data'!B:B,Performance!$C$1)-N89</f>
        <v>0</v>
      </c>
      <c r="Q89" s="89">
        <f t="shared" si="24"/>
        <v>0</v>
      </c>
      <c r="R89" s="89">
        <f t="shared" si="25"/>
        <v>0</v>
      </c>
      <c r="S89" s="89">
        <f>IF(I89=0,0,R89*Basis!$B$2*60)</f>
        <v>0</v>
      </c>
      <c r="T89" s="90">
        <f t="shared" si="19"/>
        <v>0</v>
      </c>
      <c r="U89" s="90">
        <f t="shared" si="20"/>
        <v>0</v>
      </c>
      <c r="V89" s="90">
        <f t="shared" si="21"/>
        <v>0</v>
      </c>
      <c r="W89" s="90">
        <f t="shared" si="26"/>
        <v>0</v>
      </c>
      <c r="X89" s="228"/>
      <c r="Y89" s="216"/>
      <c r="Z89" s="216"/>
      <c r="AA89" s="216"/>
      <c r="AB89" s="230"/>
      <c r="AC89" s="230"/>
      <c r="AD89" s="220"/>
      <c r="AE89" s="220"/>
      <c r="AF89" s="220"/>
      <c r="AG89" s="220"/>
      <c r="AH89" s="94"/>
      <c r="AI89" s="95">
        <f>SUMIFS('DT Data'!$J:$J,'DT Data'!$B:$B,Basis!$A$2,'DT Data'!$D:$D,Basis!$J$4,'DT Data'!$A:$A,$B89,'DT Data'!$B:$B,Performance!A89)</f>
        <v>0</v>
      </c>
      <c r="AJ89" s="95">
        <f>SUMIFS('DT Data'!$J:$J,'DT Data'!$B:$B,Basis!$A$2,'DT Data'!$D:$D,Basis!$J$3,'DT Data'!$A:$A,$B89,'DT Data'!$B:$B,Performance!A89)</f>
        <v>0</v>
      </c>
      <c r="AK89" s="95">
        <f>SUMIFS('DT Data'!$J:$J,'DT Data'!$B:$B,Basis!$A$2,'DT Data'!$D:$D,Basis!$J$2,'DT Data'!$A:$A,$B89,'DT Data'!$B:$B,Performance!A89)</f>
        <v>0</v>
      </c>
      <c r="AL89" s="216"/>
      <c r="AM89" s="216"/>
      <c r="AN89" s="216"/>
      <c r="AP89" s="93">
        <f>SUMIFS('Production data'!L:L,'Production data'!A:A,Performance!B89,'Production data'!C:C,Performance!C89,'Production data'!B:B,Performance!$C$1)</f>
        <v>0</v>
      </c>
      <c r="AQ89" s="93">
        <f t="shared" si="22"/>
        <v>0</v>
      </c>
      <c r="AR89" s="41">
        <f t="shared" si="23"/>
        <v>0</v>
      </c>
      <c r="AS89" s="223"/>
      <c r="AT89" s="223"/>
      <c r="AU89" s="223"/>
      <c r="AV89" s="226"/>
    </row>
    <row r="90" spans="1:48" ht="15.75" x14ac:dyDescent="0.25">
      <c r="A90" s="30" t="s">
        <v>133</v>
      </c>
      <c r="B90" s="40">
        <f t="shared" si="27"/>
        <v>44316</v>
      </c>
      <c r="C90" s="40" t="str">
        <f>'Idle time data'!B91</f>
        <v>A</v>
      </c>
      <c r="D90" s="85">
        <f>'Idle time data'!C91</f>
        <v>0</v>
      </c>
      <c r="E90" s="87">
        <f>'Idle time data'!D91</f>
        <v>0</v>
      </c>
      <c r="F90" s="87">
        <f>'Idle time data'!E91</f>
        <v>0</v>
      </c>
      <c r="G90" s="87">
        <f>'Idle time data'!F91</f>
        <v>0</v>
      </c>
      <c r="H90" s="87">
        <f>'Idle time data'!G91</f>
        <v>0</v>
      </c>
      <c r="I90" s="87">
        <f>SUMIFS('Production data'!I:I,'Production data'!A:A,Performance!B90,'Production data'!C:C,Performance!C90,'Production data'!B:B,Performance!$C$1)</f>
        <v>0</v>
      </c>
      <c r="J90" s="87">
        <f>SUMIFS('Production data'!K:K,'Production data'!A:A,Performance!B90,'Production data'!C:C,Performance!C90,'Production data'!B:B,Performance!$C$1)</f>
        <v>0</v>
      </c>
      <c r="K90" s="87">
        <f>SUMIFS('Production data'!N:N,'Production data'!A:A,Performance!B90,'Production data'!C:C,Performance!C90,'Production data'!B:B,Performance!$C$1)</f>
        <v>0</v>
      </c>
      <c r="L90" s="87">
        <v>8</v>
      </c>
      <c r="M90" s="87">
        <f>(F90*Basis!$B$15+G90*Basis!$B$16+H90*Basis!$B$17)/60</f>
        <v>0</v>
      </c>
      <c r="N90" s="87">
        <f>SUMIFS('DT Data'!J:J,'DT Data'!A:A,Performance!B90,'DT Data'!C:C,Performance!C90,'DT Data'!B:B,Performance!$C$1,'DT Data'!D:D,Basis!$J$5)</f>
        <v>0</v>
      </c>
      <c r="O90" s="88">
        <f t="shared" si="18"/>
        <v>0</v>
      </c>
      <c r="P90" s="88">
        <f>SUMIFS('DT Data'!J:J,'DT Data'!A:A,Performance!B90,'DT Data'!C:C,Performance!C90,'DT Data'!B:B,Performance!$C$1)-N90</f>
        <v>0</v>
      </c>
      <c r="Q90" s="89">
        <f t="shared" si="24"/>
        <v>0</v>
      </c>
      <c r="R90" s="89">
        <f t="shared" si="25"/>
        <v>0</v>
      </c>
      <c r="S90" s="89">
        <f>IF(I90=0,0,R90*Basis!$B$2*60)</f>
        <v>0</v>
      </c>
      <c r="T90" s="90">
        <f t="shared" si="19"/>
        <v>0</v>
      </c>
      <c r="U90" s="90">
        <f t="shared" si="20"/>
        <v>0</v>
      </c>
      <c r="V90" s="90">
        <f t="shared" si="21"/>
        <v>0</v>
      </c>
      <c r="W90" s="90">
        <f t="shared" si="26"/>
        <v>0</v>
      </c>
      <c r="X90" s="227">
        <f>I90+I91+I92</f>
        <v>0</v>
      </c>
      <c r="Y90" s="215">
        <f>S90+S91+S92</f>
        <v>0</v>
      </c>
      <c r="Z90" s="215">
        <f>J90+J91+J92</f>
        <v>0</v>
      </c>
      <c r="AA90" s="215">
        <f>K90+K91+K92</f>
        <v>0</v>
      </c>
      <c r="AB90" s="229">
        <f>O90+O91+O92</f>
        <v>0</v>
      </c>
      <c r="AC90" s="229">
        <f>Q90+Q91+Q92</f>
        <v>0</v>
      </c>
      <c r="AD90" s="219">
        <f>IFERROR(X90/Y90,0)</f>
        <v>0</v>
      </c>
      <c r="AE90" s="219">
        <f>IFERROR(AC90/AB90,0)</f>
        <v>0</v>
      </c>
      <c r="AF90" s="219">
        <f>IFERROR((X90-AA90)/X90,0)</f>
        <v>0</v>
      </c>
      <c r="AG90" s="219">
        <f>AD90*AE90*AF90</f>
        <v>0</v>
      </c>
      <c r="AH90" s="91"/>
      <c r="AI90" s="92">
        <f>SUMIFS('DT Data'!$J:$J,'DT Data'!$B:$B,Basis!$A$2,'DT Data'!$D:$D,Basis!$J$4,'DT Data'!$A:$A,$B90,'DT Data'!$B:$B,Performance!A90)</f>
        <v>0</v>
      </c>
      <c r="AJ90" s="92">
        <f>SUMIFS('DT Data'!$J:$J,'DT Data'!$B:$B,Basis!$A$2,'DT Data'!$D:$D,Basis!$J$3,'DT Data'!$A:$A,$B90,'DT Data'!$B:$B,Performance!A90)</f>
        <v>0</v>
      </c>
      <c r="AK90" s="92">
        <f>SUMIFS('DT Data'!$J:$J,'DT Data'!$B:$B,Basis!$A$2,'DT Data'!$D:$D,Basis!$J$2,'DT Data'!$A:$A,$B90,'DT Data'!$B:$B,Performance!A90)</f>
        <v>0</v>
      </c>
      <c r="AL90" s="215">
        <f>AI90+AI91+AI92</f>
        <v>0</v>
      </c>
      <c r="AM90" s="215">
        <f>AJ90+AJ91+AJ92</f>
        <v>0</v>
      </c>
      <c r="AN90" s="215">
        <f>AK90+AK91+AK92</f>
        <v>0</v>
      </c>
      <c r="AP90" s="93">
        <f>SUMIFS('Production data'!L:L,'Production data'!A:A,Performance!B90,'Production data'!C:C,Performance!C90,'Production data'!B:B,Performance!$C$1)</f>
        <v>0</v>
      </c>
      <c r="AQ90" s="93">
        <f t="shared" si="22"/>
        <v>0</v>
      </c>
      <c r="AR90" s="41">
        <f t="shared" si="23"/>
        <v>0</v>
      </c>
      <c r="AS90" s="221">
        <f>J90+J91+J92</f>
        <v>0</v>
      </c>
      <c r="AT90" s="221">
        <f t="shared" si="28"/>
        <v>0</v>
      </c>
      <c r="AU90" s="221">
        <f>AQ90+AQ91+AQ92</f>
        <v>0</v>
      </c>
      <c r="AV90" s="224">
        <f>IFERROR(AU90/AS90,0)</f>
        <v>0</v>
      </c>
    </row>
    <row r="91" spans="1:48" ht="15.75" x14ac:dyDescent="0.25">
      <c r="A91" s="30" t="s">
        <v>133</v>
      </c>
      <c r="B91" s="40">
        <f t="shared" si="27"/>
        <v>44316</v>
      </c>
      <c r="C91" s="40" t="str">
        <f>'Idle time data'!B92</f>
        <v>B</v>
      </c>
      <c r="D91" s="85">
        <f>'Idle time data'!C92</f>
        <v>0</v>
      </c>
      <c r="E91" s="87">
        <f>'Idle time data'!D92</f>
        <v>0</v>
      </c>
      <c r="F91" s="87">
        <f>'Idle time data'!E92</f>
        <v>0</v>
      </c>
      <c r="G91" s="87">
        <f>'Idle time data'!F92</f>
        <v>0</v>
      </c>
      <c r="H91" s="87">
        <f>'Idle time data'!G92</f>
        <v>0</v>
      </c>
      <c r="I91" s="87">
        <f>SUMIFS('Production data'!I:I,'Production data'!A:A,Performance!B91,'Production data'!C:C,Performance!C91,'Production data'!B:B,Performance!$C$1)</f>
        <v>0</v>
      </c>
      <c r="J91" s="87">
        <f>SUMIFS('Production data'!K:K,'Production data'!A:A,Performance!B91,'Production data'!C:C,Performance!C91,'Production data'!B:B,Performance!$C$1)</f>
        <v>0</v>
      </c>
      <c r="K91" s="87">
        <f>SUMIFS('Production data'!N:N,'Production data'!A:A,Performance!B91,'Production data'!C:C,Performance!C91,'Production data'!B:B,Performance!$C$1)</f>
        <v>0</v>
      </c>
      <c r="L91" s="87">
        <v>8</v>
      </c>
      <c r="M91" s="87">
        <f>(F91*Basis!$B$15+G91*Basis!$B$16+H91*Basis!$B$17)/60</f>
        <v>0</v>
      </c>
      <c r="N91" s="87">
        <f>SUMIFS('DT Data'!J:J,'DT Data'!A:A,Performance!B91,'DT Data'!C:C,Performance!C91,'DT Data'!B:B,Performance!$C$1,'DT Data'!D:D,Basis!$J$5)</f>
        <v>0</v>
      </c>
      <c r="O91" s="88">
        <f t="shared" si="18"/>
        <v>0</v>
      </c>
      <c r="P91" s="88">
        <f>SUMIFS('DT Data'!J:J,'DT Data'!A:A,Performance!B91,'DT Data'!C:C,Performance!C91,'DT Data'!B:B,Performance!$C$1)-N91</f>
        <v>0</v>
      </c>
      <c r="Q91" s="89">
        <f t="shared" si="24"/>
        <v>0</v>
      </c>
      <c r="R91" s="89">
        <f t="shared" si="25"/>
        <v>0</v>
      </c>
      <c r="S91" s="89">
        <f>IF(I91=0,0,R91*Basis!$B$2*60)</f>
        <v>0</v>
      </c>
      <c r="T91" s="90">
        <f t="shared" si="19"/>
        <v>0</v>
      </c>
      <c r="U91" s="90">
        <f t="shared" si="20"/>
        <v>0</v>
      </c>
      <c r="V91" s="90">
        <f t="shared" si="21"/>
        <v>0</v>
      </c>
      <c r="W91" s="90">
        <f t="shared" si="26"/>
        <v>0</v>
      </c>
      <c r="X91" s="228"/>
      <c r="Y91" s="216"/>
      <c r="Z91" s="216"/>
      <c r="AA91" s="216"/>
      <c r="AB91" s="230"/>
      <c r="AC91" s="230"/>
      <c r="AD91" s="220"/>
      <c r="AE91" s="220"/>
      <c r="AF91" s="220"/>
      <c r="AG91" s="220"/>
      <c r="AH91" s="94"/>
      <c r="AI91" s="95">
        <f>SUMIFS('DT Data'!$J:$J,'DT Data'!$B:$B,Basis!$A$2,'DT Data'!$D:$D,Basis!$J$4,'DT Data'!$A:$A,$B91,'DT Data'!$B:$B,Performance!A91)</f>
        <v>0</v>
      </c>
      <c r="AJ91" s="95">
        <f>SUMIFS('DT Data'!$J:$J,'DT Data'!$B:$B,Basis!$A$2,'DT Data'!$D:$D,Basis!$J$3,'DT Data'!$A:$A,$B91,'DT Data'!$B:$B,Performance!A91)</f>
        <v>0</v>
      </c>
      <c r="AK91" s="95">
        <f>SUMIFS('DT Data'!$J:$J,'DT Data'!$B:$B,Basis!$A$2,'DT Data'!$D:$D,Basis!$J$2,'DT Data'!$A:$A,$B91,'DT Data'!$B:$B,Performance!A91)</f>
        <v>0</v>
      </c>
      <c r="AL91" s="216"/>
      <c r="AM91" s="216"/>
      <c r="AN91" s="216"/>
      <c r="AP91" s="93">
        <f>SUMIFS('Production data'!L:L,'Production data'!A:A,Performance!B91,'Production data'!C:C,Performance!C91,'Production data'!B:B,Performance!$C$1)</f>
        <v>0</v>
      </c>
      <c r="AQ91" s="93">
        <f t="shared" si="22"/>
        <v>0</v>
      </c>
      <c r="AR91" s="41">
        <f t="shared" si="23"/>
        <v>0</v>
      </c>
      <c r="AS91" s="222"/>
      <c r="AT91" s="222"/>
      <c r="AU91" s="222"/>
      <c r="AV91" s="225"/>
    </row>
    <row r="92" spans="1:48" ht="15.75" x14ac:dyDescent="0.25">
      <c r="A92" s="30" t="s">
        <v>133</v>
      </c>
      <c r="B92" s="40">
        <f t="shared" si="27"/>
        <v>44316</v>
      </c>
      <c r="C92" s="40" t="str">
        <f>'Idle time data'!B93</f>
        <v>C</v>
      </c>
      <c r="D92" s="85">
        <f>'Idle time data'!C93</f>
        <v>0</v>
      </c>
      <c r="E92" s="87">
        <f>'Idle time data'!D93</f>
        <v>0</v>
      </c>
      <c r="F92" s="87">
        <f>'Idle time data'!E93</f>
        <v>0</v>
      </c>
      <c r="G92" s="87">
        <f>'Idle time data'!F93</f>
        <v>0</v>
      </c>
      <c r="H92" s="87">
        <f>'Idle time data'!G93</f>
        <v>0</v>
      </c>
      <c r="I92" s="87">
        <f>SUMIFS('Production data'!I:I,'Production data'!A:A,Performance!B92,'Production data'!C:C,Performance!C92,'Production data'!B:B,Performance!$C$1)</f>
        <v>0</v>
      </c>
      <c r="J92" s="87">
        <f>SUMIFS('Production data'!K:K,'Production data'!A:A,Performance!B92,'Production data'!C:C,Performance!C92,'Production data'!B:B,Performance!$C$1)</f>
        <v>0</v>
      </c>
      <c r="K92" s="87">
        <f>SUMIFS('Production data'!N:N,'Production data'!A:A,Performance!B92,'Production data'!C:C,Performance!C92,'Production data'!B:B,Performance!$C$1)</f>
        <v>0</v>
      </c>
      <c r="L92" s="87">
        <v>8</v>
      </c>
      <c r="M92" s="87">
        <f>(F92*Basis!$B$15+G92*Basis!$B$16+H92*Basis!$B$17)/60</f>
        <v>0</v>
      </c>
      <c r="N92" s="87">
        <f>SUMIFS('DT Data'!J:J,'DT Data'!A:A,Performance!B92,'DT Data'!C:C,Performance!C92,'DT Data'!B:B,Performance!$C$1,'DT Data'!D:D,Basis!$J$5)</f>
        <v>0</v>
      </c>
      <c r="O92" s="88">
        <f t="shared" si="18"/>
        <v>0</v>
      </c>
      <c r="P92" s="88">
        <f>SUMIFS('DT Data'!J:J,'DT Data'!A:A,Performance!B92,'DT Data'!C:C,Performance!C92,'DT Data'!B:B,Performance!$C$1)-N92</f>
        <v>0</v>
      </c>
      <c r="Q92" s="89">
        <f t="shared" si="24"/>
        <v>0</v>
      </c>
      <c r="R92" s="89">
        <f t="shared" si="25"/>
        <v>0</v>
      </c>
      <c r="S92" s="89">
        <f>IF(I92=0,0,R92*Basis!$B$2*60)</f>
        <v>0</v>
      </c>
      <c r="T92" s="90">
        <f t="shared" si="19"/>
        <v>0</v>
      </c>
      <c r="U92" s="90">
        <f t="shared" si="20"/>
        <v>0</v>
      </c>
      <c r="V92" s="90">
        <f t="shared" si="21"/>
        <v>0</v>
      </c>
      <c r="W92" s="90">
        <f t="shared" si="26"/>
        <v>0</v>
      </c>
      <c r="X92" s="228"/>
      <c r="Y92" s="216"/>
      <c r="Z92" s="216"/>
      <c r="AA92" s="216"/>
      <c r="AB92" s="230"/>
      <c r="AC92" s="230"/>
      <c r="AD92" s="220"/>
      <c r="AE92" s="220"/>
      <c r="AF92" s="220"/>
      <c r="AG92" s="220"/>
      <c r="AH92" s="94"/>
      <c r="AI92" s="95">
        <f>SUMIFS('DT Data'!$J:$J,'DT Data'!$B:$B,Basis!$A$2,'DT Data'!$D:$D,Basis!$J$4,'DT Data'!$A:$A,$B92,'DT Data'!$B:$B,Performance!A92)</f>
        <v>0</v>
      </c>
      <c r="AJ92" s="95">
        <f>SUMIFS('DT Data'!$J:$J,'DT Data'!$B:$B,Basis!$A$2,'DT Data'!$D:$D,Basis!$J$3,'DT Data'!$A:$A,$B92,'DT Data'!$B:$B,Performance!A92)</f>
        <v>0</v>
      </c>
      <c r="AK92" s="95">
        <f>SUMIFS('DT Data'!$J:$J,'DT Data'!$B:$B,Basis!$A$2,'DT Data'!$D:$D,Basis!$J$2,'DT Data'!$A:$A,$B92,'DT Data'!$B:$B,Performance!A92)</f>
        <v>0</v>
      </c>
      <c r="AL92" s="216"/>
      <c r="AM92" s="216"/>
      <c r="AN92" s="216"/>
      <c r="AP92" s="93">
        <f>SUMIFS('Production data'!L:L,'Production data'!A:A,Performance!B92,'Production data'!C:C,Performance!C92,'Production data'!B:B,Performance!$C$1)</f>
        <v>0</v>
      </c>
      <c r="AQ92" s="93">
        <f t="shared" si="22"/>
        <v>0</v>
      </c>
      <c r="AR92" s="41">
        <f t="shared" si="23"/>
        <v>0</v>
      </c>
      <c r="AS92" s="223"/>
      <c r="AT92" s="223"/>
      <c r="AU92" s="223"/>
      <c r="AV92" s="226"/>
    </row>
    <row r="93" spans="1:48" ht="15.75" x14ac:dyDescent="0.25">
      <c r="A93" s="30" t="s">
        <v>133</v>
      </c>
      <c r="B93" s="40">
        <f t="shared" si="27"/>
        <v>44317</v>
      </c>
      <c r="C93" s="40" t="str">
        <f>'Idle time data'!B94</f>
        <v>A</v>
      </c>
      <c r="D93" s="85">
        <f>'Idle time data'!C94</f>
        <v>0</v>
      </c>
      <c r="E93" s="87">
        <f>'Idle time data'!D94</f>
        <v>0</v>
      </c>
      <c r="F93" s="87">
        <f>'Idle time data'!E94</f>
        <v>0</v>
      </c>
      <c r="G93" s="87">
        <f>'Idle time data'!F94</f>
        <v>0</v>
      </c>
      <c r="H93" s="87">
        <f>'Idle time data'!G94</f>
        <v>0</v>
      </c>
      <c r="I93" s="87">
        <f>SUMIFS('Production data'!I:I,'Production data'!A:A,Performance!B93,'Production data'!C:C,Performance!C93,'Production data'!B:B,Performance!$C$1)</f>
        <v>0</v>
      </c>
      <c r="J93" s="87">
        <f>SUMIFS('Production data'!K:K,'Production data'!A:A,Performance!B93,'Production data'!C:C,Performance!C93,'Production data'!B:B,Performance!$C$1)</f>
        <v>0</v>
      </c>
      <c r="K93" s="87">
        <f>SUMIFS('Production data'!N:N,'Production data'!A:A,Performance!B93,'Production data'!C:C,Performance!C93,'Production data'!B:B,Performance!$C$1)</f>
        <v>0</v>
      </c>
      <c r="L93" s="87">
        <v>8</v>
      </c>
      <c r="M93" s="87">
        <f>(F93*Basis!$B$15+G93*Basis!$B$16+H93*Basis!$B$17)/60</f>
        <v>0</v>
      </c>
      <c r="N93" s="87">
        <f>SUMIFS('DT Data'!J:J,'DT Data'!A:A,Performance!B93,'DT Data'!C:C,Performance!C93,'DT Data'!B:B,Performance!$C$1,'DT Data'!D:D,Basis!$J$5)</f>
        <v>0</v>
      </c>
      <c r="O93" s="88">
        <f t="shared" si="18"/>
        <v>0</v>
      </c>
      <c r="P93" s="88">
        <f>SUMIFS('DT Data'!J:J,'DT Data'!A:A,Performance!B93,'DT Data'!C:C,Performance!C93,'DT Data'!B:B,Performance!$C$1)-N93</f>
        <v>0</v>
      </c>
      <c r="Q93" s="89">
        <f t="shared" si="24"/>
        <v>0</v>
      </c>
      <c r="R93" s="89">
        <f t="shared" si="25"/>
        <v>0</v>
      </c>
      <c r="S93" s="89">
        <f>IF(I93=0,0,R93*Basis!$B$2*60)</f>
        <v>0</v>
      </c>
      <c r="T93" s="90">
        <f t="shared" si="19"/>
        <v>0</v>
      </c>
      <c r="U93" s="90">
        <f t="shared" si="20"/>
        <v>0</v>
      </c>
      <c r="V93" s="90">
        <f t="shared" si="21"/>
        <v>0</v>
      </c>
      <c r="W93" s="90">
        <f t="shared" si="26"/>
        <v>0</v>
      </c>
      <c r="X93" s="227">
        <f>I93+I94+I95</f>
        <v>0</v>
      </c>
      <c r="Y93" s="215">
        <f>S93+S94+S95</f>
        <v>0</v>
      </c>
      <c r="Z93" s="215">
        <f>J93+J94+J95</f>
        <v>0</v>
      </c>
      <c r="AA93" s="215">
        <f>K93+K94+K95</f>
        <v>0</v>
      </c>
      <c r="AB93" s="229">
        <f>O93+O94+O95</f>
        <v>0</v>
      </c>
      <c r="AC93" s="229">
        <f>Q93+Q94+Q95</f>
        <v>0</v>
      </c>
      <c r="AD93" s="219">
        <f>IFERROR(X93/Y93,0)</f>
        <v>0</v>
      </c>
      <c r="AE93" s="219">
        <f>IFERROR(AC93/AB93,0)</f>
        <v>0</v>
      </c>
      <c r="AF93" s="219">
        <f>IFERROR((X93-AA93)/X93,0)</f>
        <v>0</v>
      </c>
      <c r="AG93" s="219">
        <f>AD93*AE93*AF93</f>
        <v>0</v>
      </c>
      <c r="AH93" s="91"/>
      <c r="AI93" s="92">
        <f>SUMIFS('DT Data'!$J:$J,'DT Data'!$B:$B,Basis!$A$2,'DT Data'!$D:$D,Basis!$J$4,'DT Data'!$A:$A,$B93,'DT Data'!$B:$B,Performance!A93)</f>
        <v>0</v>
      </c>
      <c r="AJ93" s="92">
        <f>SUMIFS('DT Data'!$J:$J,'DT Data'!$B:$B,Basis!$A$2,'DT Data'!$D:$D,Basis!$J$3,'DT Data'!$A:$A,$B93,'DT Data'!$B:$B,Performance!A93)</f>
        <v>0</v>
      </c>
      <c r="AK93" s="92">
        <f>SUMIFS('DT Data'!$J:$J,'DT Data'!$B:$B,Basis!$A$2,'DT Data'!$D:$D,Basis!$J$2,'DT Data'!$A:$A,$B93,'DT Data'!$B:$B,Performance!A93)</f>
        <v>0</v>
      </c>
      <c r="AL93" s="215">
        <f>AI93+AI94+AI95</f>
        <v>0</v>
      </c>
      <c r="AM93" s="215">
        <f>AJ93+AJ94+AJ95</f>
        <v>0</v>
      </c>
      <c r="AN93" s="215">
        <f>AK93+AK94+AK95</f>
        <v>0</v>
      </c>
      <c r="AP93" s="93">
        <f>SUMIFS('Production data'!L:L,'Production data'!A:A,Performance!B93,'Production data'!C:C,Performance!C93,'Production data'!B:B,Performance!$C$1)</f>
        <v>0</v>
      </c>
      <c r="AQ93" s="93">
        <f t="shared" si="22"/>
        <v>0</v>
      </c>
      <c r="AR93" s="41">
        <f t="shared" si="23"/>
        <v>0</v>
      </c>
      <c r="AS93" s="221">
        <f>J93+J94+J95</f>
        <v>0</v>
      </c>
      <c r="AT93" s="221">
        <f t="shared" si="28"/>
        <v>0</v>
      </c>
      <c r="AU93" s="221">
        <f>AQ93+AQ94+AQ95</f>
        <v>0</v>
      </c>
      <c r="AV93" s="224">
        <f>IFERROR(AU93/AS93,0)</f>
        <v>0</v>
      </c>
    </row>
    <row r="94" spans="1:48" ht="15.75" x14ac:dyDescent="0.25">
      <c r="A94" s="30" t="s">
        <v>133</v>
      </c>
      <c r="B94" s="40">
        <f t="shared" si="27"/>
        <v>44317</v>
      </c>
      <c r="C94" s="40" t="str">
        <f>'Idle time data'!B95</f>
        <v>B</v>
      </c>
      <c r="D94" s="85">
        <f>'Idle time data'!C95</f>
        <v>0</v>
      </c>
      <c r="E94" s="87">
        <f>'Idle time data'!D95</f>
        <v>0</v>
      </c>
      <c r="F94" s="87">
        <f>'Idle time data'!E95</f>
        <v>0</v>
      </c>
      <c r="G94" s="87">
        <f>'Idle time data'!F95</f>
        <v>0</v>
      </c>
      <c r="H94" s="87">
        <f>'Idle time data'!G95</f>
        <v>0</v>
      </c>
      <c r="I94" s="87">
        <f>SUMIFS('Production data'!I:I,'Production data'!A:A,Performance!B94,'Production data'!C:C,Performance!C94,'Production data'!B:B,Performance!$C$1)</f>
        <v>0</v>
      </c>
      <c r="J94" s="87">
        <f>SUMIFS('Production data'!K:K,'Production data'!A:A,Performance!B94,'Production data'!C:C,Performance!C94,'Production data'!B:B,Performance!$C$1)</f>
        <v>0</v>
      </c>
      <c r="K94" s="87">
        <f>SUMIFS('Production data'!N:N,'Production data'!A:A,Performance!B94,'Production data'!C:C,Performance!C94,'Production data'!B:B,Performance!$C$1)</f>
        <v>0</v>
      </c>
      <c r="L94" s="87">
        <v>8</v>
      </c>
      <c r="M94" s="87">
        <f>(F94*Basis!$B$15+G94*Basis!$B$16+H94*Basis!$B$17)/60</f>
        <v>0</v>
      </c>
      <c r="N94" s="87">
        <f>SUMIFS('DT Data'!J:J,'DT Data'!A:A,Performance!B94,'DT Data'!C:C,Performance!C94,'DT Data'!B:B,Performance!$C$1,'DT Data'!D:D,Basis!$J$5)</f>
        <v>0</v>
      </c>
      <c r="O94" s="88">
        <f t="shared" si="18"/>
        <v>0</v>
      </c>
      <c r="P94" s="88">
        <f>SUMIFS('DT Data'!J:J,'DT Data'!A:A,Performance!B94,'DT Data'!C:C,Performance!C94,'DT Data'!B:B,Performance!$C$1)-N94</f>
        <v>0</v>
      </c>
      <c r="Q94" s="89">
        <f t="shared" si="24"/>
        <v>0</v>
      </c>
      <c r="R94" s="89">
        <f t="shared" si="25"/>
        <v>0</v>
      </c>
      <c r="S94" s="89">
        <f>IF(I94=0,0,R94*Basis!$B$2*60)</f>
        <v>0</v>
      </c>
      <c r="T94" s="90">
        <f t="shared" si="19"/>
        <v>0</v>
      </c>
      <c r="U94" s="90">
        <f t="shared" si="20"/>
        <v>0</v>
      </c>
      <c r="V94" s="90">
        <f t="shared" si="21"/>
        <v>0</v>
      </c>
      <c r="W94" s="90">
        <f t="shared" si="26"/>
        <v>0</v>
      </c>
      <c r="X94" s="228"/>
      <c r="Y94" s="216"/>
      <c r="Z94" s="216"/>
      <c r="AA94" s="216"/>
      <c r="AB94" s="230"/>
      <c r="AC94" s="230"/>
      <c r="AD94" s="220"/>
      <c r="AE94" s="220"/>
      <c r="AF94" s="220"/>
      <c r="AG94" s="220"/>
      <c r="AH94" s="94"/>
      <c r="AI94" s="95">
        <f>SUMIFS('DT Data'!$J:$J,'DT Data'!$B:$B,Basis!$A$2,'DT Data'!$D:$D,Basis!$J$4,'DT Data'!$A:$A,$B94,'DT Data'!$B:$B,Performance!A94)</f>
        <v>0</v>
      </c>
      <c r="AJ94" s="95">
        <f>SUMIFS('DT Data'!$J:$J,'DT Data'!$B:$B,Basis!$A$2,'DT Data'!$D:$D,Basis!$J$3,'DT Data'!$A:$A,$B94,'DT Data'!$B:$B,Performance!A94)</f>
        <v>0</v>
      </c>
      <c r="AK94" s="95">
        <f>SUMIFS('DT Data'!$J:$J,'DT Data'!$B:$B,Basis!$A$2,'DT Data'!$D:$D,Basis!$J$2,'DT Data'!$A:$A,$B94,'DT Data'!$B:$B,Performance!A94)</f>
        <v>0</v>
      </c>
      <c r="AL94" s="216"/>
      <c r="AM94" s="216"/>
      <c r="AN94" s="216"/>
      <c r="AP94" s="93">
        <f>SUMIFS('Production data'!L:L,'Production data'!A:A,Performance!B94,'Production data'!C:C,Performance!C94,'Production data'!B:B,Performance!$C$1)</f>
        <v>0</v>
      </c>
      <c r="AQ94" s="93">
        <f t="shared" si="22"/>
        <v>0</v>
      </c>
      <c r="AR94" s="41">
        <f t="shared" si="23"/>
        <v>0</v>
      </c>
      <c r="AS94" s="222"/>
      <c r="AT94" s="222"/>
      <c r="AU94" s="222"/>
      <c r="AV94" s="225"/>
    </row>
    <row r="95" spans="1:48" ht="15.75" x14ac:dyDescent="0.25">
      <c r="A95" s="30" t="s">
        <v>133</v>
      </c>
      <c r="B95" s="40">
        <f t="shared" si="27"/>
        <v>44317</v>
      </c>
      <c r="C95" s="40" t="str">
        <f>'Idle time data'!B96</f>
        <v>C</v>
      </c>
      <c r="D95" s="85">
        <f>'Idle time data'!C96</f>
        <v>0</v>
      </c>
      <c r="E95" s="87">
        <f>'Idle time data'!D96</f>
        <v>0</v>
      </c>
      <c r="F95" s="87">
        <f>'Idle time data'!E96</f>
        <v>0</v>
      </c>
      <c r="G95" s="87">
        <f>'Idle time data'!F96</f>
        <v>0</v>
      </c>
      <c r="H95" s="87">
        <f>'Idle time data'!G96</f>
        <v>0</v>
      </c>
      <c r="I95" s="87">
        <f>SUMIFS('Production data'!I:I,'Production data'!A:A,Performance!B95,'Production data'!C:C,Performance!C95,'Production data'!B:B,Performance!$C$1)</f>
        <v>0</v>
      </c>
      <c r="J95" s="87">
        <f>SUMIFS('Production data'!K:K,'Production data'!A:A,Performance!B95,'Production data'!C:C,Performance!C95,'Production data'!B:B,Performance!$C$1)</f>
        <v>0</v>
      </c>
      <c r="K95" s="87">
        <f>SUMIFS('Production data'!N:N,'Production data'!A:A,Performance!B95,'Production data'!C:C,Performance!C95,'Production data'!B:B,Performance!$C$1)</f>
        <v>0</v>
      </c>
      <c r="L95" s="87">
        <v>8</v>
      </c>
      <c r="M95" s="87">
        <f>(F95*Basis!$B$15+G95*Basis!$B$16+H95*Basis!$B$17)/60</f>
        <v>0</v>
      </c>
      <c r="N95" s="87">
        <f>SUMIFS('DT Data'!J:J,'DT Data'!A:A,Performance!B95,'DT Data'!C:C,Performance!C95,'DT Data'!B:B,Performance!$C$1,'DT Data'!D:D,Basis!$J$5)</f>
        <v>0</v>
      </c>
      <c r="O95" s="88">
        <f t="shared" si="18"/>
        <v>0</v>
      </c>
      <c r="P95" s="88">
        <f>SUMIFS('DT Data'!J:J,'DT Data'!A:A,Performance!B95,'DT Data'!C:C,Performance!C95,'DT Data'!B:B,Performance!$C$1)-N95</f>
        <v>0</v>
      </c>
      <c r="Q95" s="89">
        <f t="shared" si="24"/>
        <v>0</v>
      </c>
      <c r="R95" s="89">
        <f t="shared" si="25"/>
        <v>0</v>
      </c>
      <c r="S95" s="89">
        <f>IF(I95=0,0,R95*Basis!$B$2*60)</f>
        <v>0</v>
      </c>
      <c r="T95" s="90">
        <f t="shared" si="19"/>
        <v>0</v>
      </c>
      <c r="U95" s="90">
        <f t="shared" si="20"/>
        <v>0</v>
      </c>
      <c r="V95" s="90">
        <f t="shared" si="21"/>
        <v>0</v>
      </c>
      <c r="W95" s="90">
        <f t="shared" si="26"/>
        <v>0</v>
      </c>
      <c r="X95" s="228"/>
      <c r="Y95" s="216"/>
      <c r="Z95" s="216"/>
      <c r="AA95" s="216"/>
      <c r="AB95" s="230"/>
      <c r="AC95" s="230"/>
      <c r="AD95" s="220"/>
      <c r="AE95" s="220"/>
      <c r="AF95" s="220"/>
      <c r="AG95" s="220"/>
      <c r="AH95" s="94"/>
      <c r="AI95" s="95">
        <f>SUMIFS('DT Data'!$J:$J,'DT Data'!$B:$B,Basis!$A$2,'DT Data'!$D:$D,Basis!$J$4,'DT Data'!$A:$A,$B95,'DT Data'!$B:$B,Performance!A95)</f>
        <v>0</v>
      </c>
      <c r="AJ95" s="95">
        <f>SUMIFS('DT Data'!$J:$J,'DT Data'!$B:$B,Basis!$A$2,'DT Data'!$D:$D,Basis!$J$3,'DT Data'!$A:$A,$B95,'DT Data'!$B:$B,Performance!A95)</f>
        <v>0</v>
      </c>
      <c r="AK95" s="95">
        <f>SUMIFS('DT Data'!$J:$J,'DT Data'!$B:$B,Basis!$A$2,'DT Data'!$D:$D,Basis!$J$2,'DT Data'!$A:$A,$B95,'DT Data'!$B:$B,Performance!A95)</f>
        <v>0</v>
      </c>
      <c r="AL95" s="216"/>
      <c r="AM95" s="216"/>
      <c r="AN95" s="216"/>
      <c r="AP95" s="93">
        <f>SUMIFS('Production data'!L:L,'Production data'!A:A,Performance!B95,'Production data'!C:C,Performance!C95,'Production data'!B:B,Performance!$C$1)</f>
        <v>0</v>
      </c>
      <c r="AQ95" s="93">
        <f t="shared" si="22"/>
        <v>0</v>
      </c>
      <c r="AR95" s="41">
        <f t="shared" si="23"/>
        <v>0</v>
      </c>
      <c r="AS95" s="223"/>
      <c r="AT95" s="223"/>
      <c r="AU95" s="223"/>
      <c r="AV95" s="226"/>
    </row>
    <row r="96" spans="1:48" x14ac:dyDescent="0.25">
      <c r="F96" s="96">
        <f>SUM(F3:F95)</f>
        <v>0</v>
      </c>
      <c r="G96" s="96">
        <f t="shared" ref="G96:S96" si="29">SUM(G3:G95)</f>
        <v>0</v>
      </c>
      <c r="H96" s="96">
        <f t="shared" si="29"/>
        <v>0</v>
      </c>
      <c r="I96" s="96">
        <f t="shared" si="29"/>
        <v>0</v>
      </c>
      <c r="J96" s="96">
        <f t="shared" si="29"/>
        <v>0</v>
      </c>
      <c r="K96" s="96">
        <f t="shared" si="29"/>
        <v>0</v>
      </c>
      <c r="L96" s="96">
        <f t="shared" si="29"/>
        <v>744</v>
      </c>
      <c r="M96" s="96">
        <f t="shared" si="29"/>
        <v>0</v>
      </c>
      <c r="N96" s="96">
        <f t="shared" si="29"/>
        <v>0</v>
      </c>
      <c r="O96" s="96">
        <f t="shared" si="29"/>
        <v>0</v>
      </c>
      <c r="P96" s="96">
        <f t="shared" si="29"/>
        <v>0</v>
      </c>
      <c r="Q96" s="96">
        <f t="shared" si="29"/>
        <v>0</v>
      </c>
      <c r="R96" s="96">
        <f t="shared" si="29"/>
        <v>0</v>
      </c>
      <c r="S96" s="96">
        <f t="shared" si="29"/>
        <v>0</v>
      </c>
      <c r="T96" s="97">
        <f t="shared" si="19"/>
        <v>0</v>
      </c>
      <c r="U96" s="97">
        <f t="shared" si="20"/>
        <v>0</v>
      </c>
      <c r="V96" s="97">
        <f t="shared" si="21"/>
        <v>0</v>
      </c>
      <c r="W96" s="97">
        <f t="shared" ref="W96" si="30">T96*U96*V96</f>
        <v>0</v>
      </c>
      <c r="X96" s="98">
        <f>SUM(X3:X95)</f>
        <v>0</v>
      </c>
      <c r="Y96" s="98">
        <f t="shared" ref="Y96:AC96" si="31">SUM(Y3:Y95)</f>
        <v>0</v>
      </c>
      <c r="Z96" s="98">
        <f t="shared" ref="Z96" si="32">SUM(Z3:Z95)</f>
        <v>0</v>
      </c>
      <c r="AA96" s="98">
        <f t="shared" si="31"/>
        <v>0</v>
      </c>
      <c r="AB96" s="98">
        <f t="shared" si="31"/>
        <v>0</v>
      </c>
      <c r="AC96" s="98">
        <f t="shared" si="31"/>
        <v>0</v>
      </c>
      <c r="AD96" s="99">
        <f>IFERROR(X96/Y96,0)</f>
        <v>0</v>
      </c>
      <c r="AE96" s="99">
        <f>IFERROR(AC96/AB96,0)</f>
        <v>0</v>
      </c>
      <c r="AF96" s="99">
        <f>IFERROR((X96-AA96)/X96,0)</f>
        <v>0</v>
      </c>
      <c r="AG96" s="99">
        <f>AD96*AE96*AF96</f>
        <v>0</v>
      </c>
      <c r="AH96" s="100"/>
      <c r="AI96" s="101">
        <f t="shared" ref="AI96:AK96" si="33">SUM(AI3:AI95)</f>
        <v>0</v>
      </c>
      <c r="AJ96" s="101">
        <f t="shared" si="33"/>
        <v>0</v>
      </c>
      <c r="AK96" s="101">
        <f t="shared" si="33"/>
        <v>0</v>
      </c>
      <c r="AL96" s="98">
        <f>SUM(AL3:AL95)</f>
        <v>0</v>
      </c>
      <c r="AM96" s="98">
        <f>SUM(AM3:AM95)</f>
        <v>0</v>
      </c>
      <c r="AN96" s="98">
        <f>SUM(AN3:AN95)</f>
        <v>0</v>
      </c>
      <c r="AO96" s="102"/>
      <c r="AP96" s="103">
        <f>SUM(AP3:AP95)</f>
        <v>0</v>
      </c>
      <c r="AQ96" s="103">
        <f t="shared" ref="AQ96" si="34">SUM(AQ3:AQ95)</f>
        <v>0</v>
      </c>
      <c r="AR96" s="104">
        <f t="shared" si="23"/>
        <v>0</v>
      </c>
      <c r="AS96" s="105">
        <f>SUM(AS3:AS95)</f>
        <v>0</v>
      </c>
      <c r="AT96" s="105">
        <f t="shared" ref="AT96:AU96" si="35">SUM(AT3:AT95)</f>
        <v>0</v>
      </c>
      <c r="AU96" s="105">
        <f t="shared" si="35"/>
        <v>0</v>
      </c>
      <c r="AV96" s="104">
        <f>IFERROR(AU96/AS96,0)</f>
        <v>0</v>
      </c>
    </row>
    <row r="98" spans="1:48" ht="21" x14ac:dyDescent="0.35">
      <c r="B98" s="75" t="s">
        <v>35</v>
      </c>
      <c r="C98" s="75" t="s">
        <v>134</v>
      </c>
      <c r="D98" s="76"/>
      <c r="S98" s="56"/>
      <c r="T98" s="78"/>
      <c r="U98" s="30"/>
    </row>
    <row r="99" spans="1:48" ht="63" x14ac:dyDescent="0.25">
      <c r="A99" s="34" t="s">
        <v>180</v>
      </c>
      <c r="B99" s="34" t="s">
        <v>0</v>
      </c>
      <c r="C99" s="34" t="s">
        <v>13</v>
      </c>
      <c r="D99" s="79" t="s">
        <v>68</v>
      </c>
      <c r="E99" s="79" t="s">
        <v>20</v>
      </c>
      <c r="F99" s="34" t="s">
        <v>157</v>
      </c>
      <c r="G99" s="34" t="s">
        <v>148</v>
      </c>
      <c r="H99" s="80" t="s">
        <v>28</v>
      </c>
      <c r="I99" s="81" t="s">
        <v>89</v>
      </c>
      <c r="J99" s="81" t="s">
        <v>159</v>
      </c>
      <c r="K99" s="81" t="s">
        <v>160</v>
      </c>
      <c r="L99" s="34" t="s">
        <v>101</v>
      </c>
      <c r="M99" s="82" t="s">
        <v>102</v>
      </c>
      <c r="N99" s="34" t="s">
        <v>11</v>
      </c>
      <c r="O99" s="81" t="s">
        <v>103</v>
      </c>
      <c r="P99" s="83" t="s">
        <v>104</v>
      </c>
      <c r="Q99" s="81" t="s">
        <v>165</v>
      </c>
      <c r="R99" s="81" t="s">
        <v>185</v>
      </c>
      <c r="S99" s="81" t="s">
        <v>71</v>
      </c>
      <c r="T99" s="35" t="s">
        <v>21</v>
      </c>
      <c r="U99" s="35" t="s">
        <v>29</v>
      </c>
      <c r="V99" s="35" t="s">
        <v>31</v>
      </c>
      <c r="W99" s="35" t="s">
        <v>26</v>
      </c>
      <c r="X99" s="35" t="s">
        <v>161</v>
      </c>
      <c r="Y99" s="35" t="s">
        <v>162</v>
      </c>
      <c r="Z99" s="35" t="s">
        <v>164</v>
      </c>
      <c r="AA99" s="35" t="s">
        <v>163</v>
      </c>
      <c r="AB99" s="35" t="s">
        <v>37</v>
      </c>
      <c r="AC99" s="35" t="s">
        <v>36</v>
      </c>
      <c r="AD99" s="35" t="s">
        <v>21</v>
      </c>
      <c r="AE99" s="35" t="s">
        <v>6</v>
      </c>
      <c r="AF99" s="35" t="s">
        <v>19</v>
      </c>
      <c r="AG99" s="35" t="s">
        <v>26</v>
      </c>
      <c r="AH99" s="106"/>
      <c r="AI99" s="35" t="s">
        <v>187</v>
      </c>
      <c r="AJ99" s="35" t="s">
        <v>188</v>
      </c>
      <c r="AK99" s="35" t="s">
        <v>190</v>
      </c>
      <c r="AL99" s="35" t="s">
        <v>186</v>
      </c>
      <c r="AM99" s="35" t="s">
        <v>189</v>
      </c>
      <c r="AN99" s="35" t="s">
        <v>191</v>
      </c>
      <c r="AO99" s="106"/>
      <c r="AP99" s="35" t="s">
        <v>166</v>
      </c>
      <c r="AQ99" s="35" t="s">
        <v>74</v>
      </c>
      <c r="AR99" s="35" t="s">
        <v>167</v>
      </c>
      <c r="AS99" s="35" t="s">
        <v>79</v>
      </c>
      <c r="AT99" s="35" t="s">
        <v>81</v>
      </c>
      <c r="AU99" s="35" t="s">
        <v>80</v>
      </c>
      <c r="AV99" s="35" t="s">
        <v>78</v>
      </c>
    </row>
    <row r="100" spans="1:48" ht="15.75" x14ac:dyDescent="0.25">
      <c r="A100" s="30" t="s">
        <v>134</v>
      </c>
      <c r="B100" s="40">
        <f>B3</f>
        <v>44287</v>
      </c>
      <c r="C100" s="40" t="str">
        <f>C3</f>
        <v>A</v>
      </c>
      <c r="D100" s="85" t="str">
        <f>'Idle time data'!C4</f>
        <v>Ahmed Ali</v>
      </c>
      <c r="E100" s="86" t="str">
        <f>'Idle time data'!J4</f>
        <v>Hammad</v>
      </c>
      <c r="F100" s="86">
        <f>'Idle time data'!K4</f>
        <v>0</v>
      </c>
      <c r="G100" s="86">
        <f>'Idle time data'!L4</f>
        <v>0</v>
      </c>
      <c r="H100" s="86">
        <f>'Idle time data'!M4</f>
        <v>0</v>
      </c>
      <c r="I100" s="87">
        <f>SUMIFS('Production data'!I:I,'Production data'!A:A,Performance!B100,'Production data'!C:C,Performance!C100,'Production data'!B:B,Performance!$C$98)</f>
        <v>0</v>
      </c>
      <c r="J100" s="87">
        <f>SUMIFS('Production data'!K:K,'Production data'!A:A,Performance!B100,'Production data'!C:C,Performance!C100,'Production data'!B:B,Performance!$C$98)</f>
        <v>0</v>
      </c>
      <c r="K100" s="87">
        <f>SUMIFS('Production data'!N:N,'Production data'!A:A,Performance!B3,'Production data'!C:C,Performance!C3,'Production data'!B:B,Performance!$C$1)</f>
        <v>0</v>
      </c>
      <c r="L100" s="87">
        <v>8</v>
      </c>
      <c r="M100" s="87">
        <f>(F100*Basis!$C$15+G100*Basis!$C$16+H100*Basis!$C$17)/60</f>
        <v>0</v>
      </c>
      <c r="N100" s="87">
        <f>SUMIFS('DT Data'!J:J,'DT Data'!A:A,Performance!B100,'DT Data'!C:C,Performance!C100,'DT Data'!B:B,Performance!$C$98,'DT Data'!D:D,Basis!$J$5)</f>
        <v>8</v>
      </c>
      <c r="O100" s="88">
        <f t="shared" ref="O100:O131" si="36">IF(I100=0,0,L100-N100)</f>
        <v>0</v>
      </c>
      <c r="P100" s="88">
        <f>SUMIFS('DT Data'!J:J,'DT Data'!A:A,Performance!B100,'DT Data'!C:C,Performance!C100,'DT Data'!B:B,Performance!$C$98)-N100</f>
        <v>0</v>
      </c>
      <c r="Q100" s="89">
        <f t="shared" ref="Q100:Q131" si="37">O100-P100</f>
        <v>0</v>
      </c>
      <c r="R100" s="89">
        <f t="shared" ref="R100:R131" si="38">Q100-M100</f>
        <v>0</v>
      </c>
      <c r="S100" s="89">
        <f>IF(I100=0,0,R100*Basis!$B$3*60)</f>
        <v>0</v>
      </c>
      <c r="T100" s="90">
        <f t="shared" ref="T100:T131" si="39">IFERROR(I100/S100,0)</f>
        <v>0</v>
      </c>
      <c r="U100" s="90">
        <f t="shared" ref="U100:U131" si="40">IFERROR((J100-K100)/J100,0)</f>
        <v>0</v>
      </c>
      <c r="V100" s="90">
        <f t="shared" ref="V100:V131" si="41">IFERROR(Q100/O100,0)</f>
        <v>0</v>
      </c>
      <c r="W100" s="90">
        <f t="shared" ref="W100:W131" si="42">T100*U100*V100</f>
        <v>0</v>
      </c>
      <c r="X100" s="227">
        <f>I100+I101+I102</f>
        <v>0</v>
      </c>
      <c r="Y100" s="215">
        <f>S100+S101+S102</f>
        <v>0</v>
      </c>
      <c r="Z100" s="215">
        <f>J100+J101+J102</f>
        <v>0</v>
      </c>
      <c r="AA100" s="215">
        <f>K100+K101+K102</f>
        <v>0</v>
      </c>
      <c r="AB100" s="217">
        <f>O100+O101+O102</f>
        <v>0</v>
      </c>
      <c r="AC100" s="217">
        <f>Q100+Q101+Q102</f>
        <v>0</v>
      </c>
      <c r="AD100" s="219">
        <f>IFERROR(X100/Y100,0)</f>
        <v>0</v>
      </c>
      <c r="AE100" s="219">
        <f>IFERROR(AC100/AB100,0)</f>
        <v>0</v>
      </c>
      <c r="AF100" s="219">
        <f>IFERROR((Z100-AA100)/Z100,0)</f>
        <v>0</v>
      </c>
      <c r="AG100" s="219">
        <f>AD100*AE100*AF100</f>
        <v>0</v>
      </c>
      <c r="AH100" s="107"/>
      <c r="AI100" s="108">
        <f>SUMIFS('DT Data'!$J:$J,'DT Data'!$B:$B,Basis!$A$2,'DT Data'!$D:$D,Basis!$J$4,'DT Data'!$A:$A,$B100,'DT Data'!$B:$B,Performance!A100)</f>
        <v>0</v>
      </c>
      <c r="AJ100" s="108">
        <f>SUMIFS('DT Data'!$J:$J,'DT Data'!$B:$B,Basis!$A$2,'DT Data'!$D:$D,Basis!$J$3,'DT Data'!$A:$A,$B100,'DT Data'!$B:$B,Performance!A100)</f>
        <v>0</v>
      </c>
      <c r="AK100" s="108">
        <f>SUMIFS('DT Data'!$J:$J,'DT Data'!$B:$B,Basis!$A$2,'DT Data'!$D:$D,Basis!$J$2,'DT Data'!$A:$A,$B100,'DT Data'!$B:$B,Performance!A100)</f>
        <v>0</v>
      </c>
      <c r="AL100" s="215">
        <f>AI100+AI101+AI102</f>
        <v>0</v>
      </c>
      <c r="AM100" s="215">
        <f>AJ100+AJ101+AJ102</f>
        <v>0</v>
      </c>
      <c r="AN100" s="215">
        <f>AK100+AK101+AK102</f>
        <v>0</v>
      </c>
      <c r="AO100" s="109"/>
      <c r="AP100" s="93">
        <f>SUMIFS('Production data'!L:L,'Production data'!A:A,Performance!B100,'Production data'!C:C,Performance!C100,'Production data'!B:B,Performance!$C$98)</f>
        <v>0</v>
      </c>
      <c r="AQ100" s="93">
        <f t="shared" ref="AQ100:AQ131" si="43">J100-AP100</f>
        <v>0</v>
      </c>
      <c r="AR100" s="41">
        <f t="shared" ref="AR100:AR131" si="44">IFERROR(AQ100/AP100,0)</f>
        <v>0</v>
      </c>
      <c r="AS100" s="221">
        <f>J100+J101+J102</f>
        <v>0</v>
      </c>
      <c r="AT100" s="221">
        <f>AP100+AP101+AP102</f>
        <v>0</v>
      </c>
      <c r="AU100" s="221">
        <f>AQ100+AQ101+AQ102</f>
        <v>0</v>
      </c>
      <c r="AV100" s="224">
        <f>IFERROR(AU100/AS100,0)</f>
        <v>0</v>
      </c>
    </row>
    <row r="101" spans="1:48" ht="15.75" x14ac:dyDescent="0.25">
      <c r="A101" s="30" t="s">
        <v>134</v>
      </c>
      <c r="B101" s="40">
        <f t="shared" ref="B101:C164" si="45">B4</f>
        <v>44287</v>
      </c>
      <c r="C101" s="40" t="str">
        <f t="shared" si="45"/>
        <v>B</v>
      </c>
      <c r="D101" s="85" t="str">
        <f>'Idle time data'!C5</f>
        <v>Umair Ali</v>
      </c>
      <c r="E101" s="86" t="str">
        <f>'Idle time data'!J5</f>
        <v>Zaheer</v>
      </c>
      <c r="F101" s="87">
        <f>'Idle time data'!K5</f>
        <v>0</v>
      </c>
      <c r="G101" s="87">
        <f>'Idle time data'!L5</f>
        <v>0</v>
      </c>
      <c r="H101" s="87">
        <f>'Idle time data'!M5</f>
        <v>0</v>
      </c>
      <c r="I101" s="87">
        <f>SUMIFS('Production data'!I:I,'Production data'!A:A,Performance!B101,'Production data'!C:C,Performance!C101,'Production data'!B:B,Performance!$C$98)</f>
        <v>0</v>
      </c>
      <c r="J101" s="87">
        <f>SUMIFS('Production data'!K:K,'Production data'!A:A,Performance!B101,'Production data'!C:C,Performance!C101,'Production data'!B:B,Performance!$C$98)</f>
        <v>0</v>
      </c>
      <c r="K101" s="87">
        <f>SUMIFS('Production data'!N:N,'Production data'!A:A,Performance!B4,'Production data'!C:C,Performance!C4,'Production data'!B:B,Performance!$C$1)</f>
        <v>0</v>
      </c>
      <c r="L101" s="87">
        <v>8</v>
      </c>
      <c r="M101" s="87">
        <f>(F101*Basis!$C$15+G101*Basis!$C$16+H101*Basis!$C$17)/60</f>
        <v>0</v>
      </c>
      <c r="N101" s="87">
        <f>SUMIFS('DT Data'!J:J,'DT Data'!A:A,Performance!B101,'DT Data'!C:C,Performance!C101,'DT Data'!B:B,Performance!$C$98,'DT Data'!D:D,Basis!$J$5)</f>
        <v>8</v>
      </c>
      <c r="O101" s="88">
        <f t="shared" si="36"/>
        <v>0</v>
      </c>
      <c r="P101" s="88">
        <f>SUMIFS('DT Data'!J:J,'DT Data'!A:A,Performance!B101,'DT Data'!C:C,Performance!C101,'DT Data'!B:B,Performance!$C$98)-N101</f>
        <v>0</v>
      </c>
      <c r="Q101" s="89">
        <f t="shared" si="37"/>
        <v>0</v>
      </c>
      <c r="R101" s="89">
        <f t="shared" si="38"/>
        <v>0</v>
      </c>
      <c r="S101" s="89">
        <f>IF(I101=0,0,R101*Basis!$B$3*60)</f>
        <v>0</v>
      </c>
      <c r="T101" s="90">
        <f t="shared" si="39"/>
        <v>0</v>
      </c>
      <c r="U101" s="90">
        <f t="shared" si="40"/>
        <v>0</v>
      </c>
      <c r="V101" s="90">
        <f t="shared" si="41"/>
        <v>0</v>
      </c>
      <c r="W101" s="90">
        <f t="shared" si="42"/>
        <v>0</v>
      </c>
      <c r="X101" s="228"/>
      <c r="Y101" s="216"/>
      <c r="Z101" s="216"/>
      <c r="AA101" s="216"/>
      <c r="AB101" s="218"/>
      <c r="AC101" s="218"/>
      <c r="AD101" s="220"/>
      <c r="AE101" s="220"/>
      <c r="AF101" s="220"/>
      <c r="AG101" s="220"/>
      <c r="AH101" s="94"/>
      <c r="AI101" s="95">
        <f>SUMIFS('DT Data'!$J:$J,'DT Data'!$B:$B,Basis!$A$2,'DT Data'!$D:$D,Basis!$J$4,'DT Data'!$A:$A,$B101,'DT Data'!$B:$B,Performance!A101)</f>
        <v>0</v>
      </c>
      <c r="AJ101" s="95">
        <f>SUMIFS('DT Data'!$J:$J,'DT Data'!$B:$B,Basis!$A$2,'DT Data'!$D:$D,Basis!$J$3,'DT Data'!$A:$A,$B101,'DT Data'!$B:$B,Performance!A101)</f>
        <v>0</v>
      </c>
      <c r="AK101" s="95">
        <f>SUMIFS('DT Data'!$J:$J,'DT Data'!$B:$B,Basis!$A$2,'DT Data'!$D:$D,Basis!$J$2,'DT Data'!$A:$A,$B101,'DT Data'!$B:$B,Performance!A101)</f>
        <v>0</v>
      </c>
      <c r="AL101" s="216"/>
      <c r="AM101" s="216"/>
      <c r="AN101" s="216"/>
      <c r="AO101" s="110"/>
      <c r="AP101" s="93">
        <f>SUMIFS('Production data'!L:L,'Production data'!A:A,Performance!B101,'Production data'!C:C,Performance!C101,'Production data'!B:B,Performance!$C$98)</f>
        <v>0</v>
      </c>
      <c r="AQ101" s="93">
        <f t="shared" si="43"/>
        <v>0</v>
      </c>
      <c r="AR101" s="41">
        <f t="shared" si="44"/>
        <v>0</v>
      </c>
      <c r="AS101" s="222"/>
      <c r="AT101" s="222"/>
      <c r="AU101" s="222"/>
      <c r="AV101" s="225"/>
    </row>
    <row r="102" spans="1:48" ht="15.75" x14ac:dyDescent="0.25">
      <c r="A102" s="30" t="s">
        <v>134</v>
      </c>
      <c r="B102" s="40">
        <f t="shared" si="45"/>
        <v>44287</v>
      </c>
      <c r="C102" s="40" t="str">
        <f t="shared" si="45"/>
        <v>C</v>
      </c>
      <c r="D102" s="85" t="str">
        <f>'Idle time data'!C6</f>
        <v>Ali Ahmed</v>
      </c>
      <c r="E102" s="86" t="str">
        <f>'Idle time data'!J6</f>
        <v>Sikander Hayat</v>
      </c>
      <c r="F102" s="86">
        <f>'Idle time data'!K6</f>
        <v>0</v>
      </c>
      <c r="G102" s="87">
        <f>'Idle time data'!L6</f>
        <v>0</v>
      </c>
      <c r="H102" s="87">
        <f>'Idle time data'!M6</f>
        <v>0</v>
      </c>
      <c r="I102" s="87">
        <f>SUMIFS('Production data'!I:I,'Production data'!A:A,Performance!B102,'Production data'!C:C,Performance!C102,'Production data'!B:B,Performance!$C$98)</f>
        <v>0</v>
      </c>
      <c r="J102" s="87">
        <f>SUMIFS('Production data'!K:K,'Production data'!A:A,Performance!B102,'Production data'!C:C,Performance!C102,'Production data'!B:B,Performance!$C$98)</f>
        <v>0</v>
      </c>
      <c r="K102" s="87">
        <f>SUMIFS('Production data'!N:N,'Production data'!A:A,Performance!B5,'Production data'!C:C,Performance!C5,'Production data'!B:B,Performance!$C$1)</f>
        <v>0</v>
      </c>
      <c r="L102" s="87">
        <v>8</v>
      </c>
      <c r="M102" s="87">
        <f>(F102*Basis!$C$15+G102*Basis!$C$16+H102*Basis!$C$17)/60</f>
        <v>0</v>
      </c>
      <c r="N102" s="87">
        <f>SUMIFS('DT Data'!J:J,'DT Data'!A:A,Performance!B102,'DT Data'!C:C,Performance!C102,'DT Data'!B:B,Performance!$C$98,'DT Data'!D:D,Basis!$J$5)</f>
        <v>8</v>
      </c>
      <c r="O102" s="88">
        <f t="shared" si="36"/>
        <v>0</v>
      </c>
      <c r="P102" s="88">
        <f>SUMIFS('DT Data'!J:J,'DT Data'!A:A,Performance!B102,'DT Data'!C:C,Performance!C102,'DT Data'!B:B,Performance!$C$98)-N102</f>
        <v>0</v>
      </c>
      <c r="Q102" s="89">
        <f t="shared" si="37"/>
        <v>0</v>
      </c>
      <c r="R102" s="89">
        <f t="shared" si="38"/>
        <v>0</v>
      </c>
      <c r="S102" s="89">
        <f>IF(I102=0,0,R102*Basis!$B$3*60)</f>
        <v>0</v>
      </c>
      <c r="T102" s="90">
        <f t="shared" si="39"/>
        <v>0</v>
      </c>
      <c r="U102" s="90">
        <f t="shared" si="40"/>
        <v>0</v>
      </c>
      <c r="V102" s="90">
        <f t="shared" si="41"/>
        <v>0</v>
      </c>
      <c r="W102" s="90">
        <f t="shared" si="42"/>
        <v>0</v>
      </c>
      <c r="X102" s="228"/>
      <c r="Y102" s="216"/>
      <c r="Z102" s="216"/>
      <c r="AA102" s="216"/>
      <c r="AB102" s="218"/>
      <c r="AC102" s="218"/>
      <c r="AD102" s="220"/>
      <c r="AE102" s="220"/>
      <c r="AF102" s="220"/>
      <c r="AG102" s="220"/>
      <c r="AH102" s="94"/>
      <c r="AI102" s="95">
        <f>SUMIFS('DT Data'!$J:$J,'DT Data'!$B:$B,Basis!$A$2,'DT Data'!$D:$D,Basis!$J$4,'DT Data'!$A:$A,$B102,'DT Data'!$B:$B,Performance!A102)</f>
        <v>0</v>
      </c>
      <c r="AJ102" s="95">
        <f>SUMIFS('DT Data'!$J:$J,'DT Data'!$B:$B,Basis!$A$2,'DT Data'!$D:$D,Basis!$J$3,'DT Data'!$A:$A,$B102,'DT Data'!$B:$B,Performance!A102)</f>
        <v>0</v>
      </c>
      <c r="AK102" s="95">
        <f>SUMIFS('DT Data'!$J:$J,'DT Data'!$B:$B,Basis!$A$2,'DT Data'!$D:$D,Basis!$J$2,'DT Data'!$A:$A,$B102,'DT Data'!$B:$B,Performance!A102)</f>
        <v>0</v>
      </c>
      <c r="AL102" s="216"/>
      <c r="AM102" s="216"/>
      <c r="AN102" s="216"/>
      <c r="AO102" s="110"/>
      <c r="AP102" s="93">
        <f>SUMIFS('Production data'!L:L,'Production data'!A:A,Performance!B102,'Production data'!C:C,Performance!C102,'Production data'!B:B,Performance!$C$98)</f>
        <v>0</v>
      </c>
      <c r="AQ102" s="93">
        <f t="shared" si="43"/>
        <v>0</v>
      </c>
      <c r="AR102" s="41">
        <f t="shared" si="44"/>
        <v>0</v>
      </c>
      <c r="AS102" s="223"/>
      <c r="AT102" s="223"/>
      <c r="AU102" s="223"/>
      <c r="AV102" s="226"/>
    </row>
    <row r="103" spans="1:48" ht="15.75" x14ac:dyDescent="0.25">
      <c r="A103" s="30" t="s">
        <v>134</v>
      </c>
      <c r="B103" s="40">
        <f t="shared" si="45"/>
        <v>44288</v>
      </c>
      <c r="C103" s="40" t="str">
        <f t="shared" si="45"/>
        <v>A</v>
      </c>
      <c r="D103" s="85" t="str">
        <f>'Idle time data'!C7</f>
        <v>Umair Ali</v>
      </c>
      <c r="E103" s="87" t="str">
        <f>'Idle time data'!J7</f>
        <v>Hammad</v>
      </c>
      <c r="F103" s="87">
        <f>'Idle time data'!K7</f>
        <v>0</v>
      </c>
      <c r="G103" s="87">
        <f>'Idle time data'!L7</f>
        <v>0</v>
      </c>
      <c r="H103" s="87">
        <f>'Idle time data'!M7</f>
        <v>0</v>
      </c>
      <c r="I103" s="87">
        <f>SUMIFS('Production data'!I:I,'Production data'!A:A,Performance!B103,'Production data'!C:C,Performance!C103,'Production data'!B:B,Performance!$C$98)</f>
        <v>0</v>
      </c>
      <c r="J103" s="87">
        <f>SUMIFS('Production data'!K:K,'Production data'!A:A,Performance!B103,'Production data'!C:C,Performance!C103,'Production data'!B:B,Performance!$C$98)</f>
        <v>0</v>
      </c>
      <c r="K103" s="87">
        <f>SUMIFS('Production data'!N:N,'Production data'!A:A,Performance!B6,'Production data'!C:C,Performance!C6,'Production data'!B:B,Performance!$C$1)</f>
        <v>0</v>
      </c>
      <c r="L103" s="87">
        <v>8</v>
      </c>
      <c r="M103" s="87">
        <f>(F103*Basis!$C$15+G103*Basis!$C$16+H103*Basis!$C$17)/60</f>
        <v>0</v>
      </c>
      <c r="N103" s="87">
        <f>SUMIFS('DT Data'!J:J,'DT Data'!A:A,Performance!B103,'DT Data'!C:C,Performance!C103,'DT Data'!B:B,Performance!$C$98,'DT Data'!D:D,Basis!$J$5)</f>
        <v>8</v>
      </c>
      <c r="O103" s="88">
        <f t="shared" si="36"/>
        <v>0</v>
      </c>
      <c r="P103" s="88">
        <f>SUMIFS('DT Data'!J:J,'DT Data'!A:A,Performance!B103,'DT Data'!C:C,Performance!C103,'DT Data'!B:B,Performance!$C$98)-N103</f>
        <v>0</v>
      </c>
      <c r="Q103" s="89">
        <f t="shared" si="37"/>
        <v>0</v>
      </c>
      <c r="R103" s="89">
        <f t="shared" si="38"/>
        <v>0</v>
      </c>
      <c r="S103" s="89">
        <f>IF(I103=0,0,R103*Basis!$B$3*60)</f>
        <v>0</v>
      </c>
      <c r="T103" s="90">
        <f t="shared" si="39"/>
        <v>0</v>
      </c>
      <c r="U103" s="90">
        <f t="shared" si="40"/>
        <v>0</v>
      </c>
      <c r="V103" s="90">
        <f t="shared" si="41"/>
        <v>0</v>
      </c>
      <c r="W103" s="90">
        <f t="shared" si="42"/>
        <v>0</v>
      </c>
      <c r="X103" s="227">
        <f>I103+I104+I105</f>
        <v>0</v>
      </c>
      <c r="Y103" s="215">
        <f>S103+S104+S105</f>
        <v>0</v>
      </c>
      <c r="Z103" s="215">
        <f>J103+J104+J105</f>
        <v>0</v>
      </c>
      <c r="AA103" s="215">
        <f>K103+K104+K105</f>
        <v>0</v>
      </c>
      <c r="AB103" s="229">
        <f>O103+O104+O105</f>
        <v>0</v>
      </c>
      <c r="AC103" s="229">
        <f>Q103+Q104+Q105</f>
        <v>0</v>
      </c>
      <c r="AD103" s="219">
        <f>IFERROR(X103/Y103,0)</f>
        <v>0</v>
      </c>
      <c r="AE103" s="219">
        <f>IFERROR(AC103/AB103,0)</f>
        <v>0</v>
      </c>
      <c r="AF103" s="219">
        <f>IFERROR((X103-AA103)/X103,0)</f>
        <v>0</v>
      </c>
      <c r="AG103" s="219">
        <f>AD103*AE103*AF103</f>
        <v>0</v>
      </c>
      <c r="AH103" s="107"/>
      <c r="AI103" s="108">
        <f>SUMIFS('DT Data'!$J:$J,'DT Data'!$B:$B,Basis!$A$2,'DT Data'!$D:$D,Basis!$J$4,'DT Data'!$A:$A,$B103,'DT Data'!$B:$B,Performance!A103)</f>
        <v>0</v>
      </c>
      <c r="AJ103" s="108">
        <f>SUMIFS('DT Data'!$J:$J,'DT Data'!$B:$B,Basis!$A$2,'DT Data'!$D:$D,Basis!$J$3,'DT Data'!$A:$A,$B103,'DT Data'!$B:$B,Performance!A103)</f>
        <v>0</v>
      </c>
      <c r="AK103" s="108">
        <f>SUMIFS('DT Data'!$J:$J,'DT Data'!$B:$B,Basis!$A$2,'DT Data'!$D:$D,Basis!$J$2,'DT Data'!$A:$A,$B103,'DT Data'!$B:$B,Performance!A103)</f>
        <v>0</v>
      </c>
      <c r="AL103" s="215">
        <f>AI103+AI104+AI105</f>
        <v>0</v>
      </c>
      <c r="AM103" s="215">
        <f>AJ103+AJ104+AJ105</f>
        <v>0</v>
      </c>
      <c r="AN103" s="215">
        <f>AK103+AK104+AK105</f>
        <v>0</v>
      </c>
      <c r="AO103" s="109"/>
      <c r="AP103" s="93">
        <f>SUMIFS('Production data'!L:L,'Production data'!A:A,Performance!B103,'Production data'!C:C,Performance!C103,'Production data'!B:B,Performance!$C$98)</f>
        <v>0</v>
      </c>
      <c r="AQ103" s="93">
        <f t="shared" si="43"/>
        <v>0</v>
      </c>
      <c r="AR103" s="41">
        <f t="shared" si="44"/>
        <v>0</v>
      </c>
      <c r="AS103" s="221">
        <f>J103+J104+J105</f>
        <v>0</v>
      </c>
      <c r="AT103" s="221">
        <f>AP103+AP104+AP105</f>
        <v>0</v>
      </c>
      <c r="AU103" s="221">
        <f>AQ103+AQ104+AQ105</f>
        <v>0</v>
      </c>
      <c r="AV103" s="224">
        <f>IFERROR(AU103/AS103,0)</f>
        <v>0</v>
      </c>
    </row>
    <row r="104" spans="1:48" ht="15.75" x14ac:dyDescent="0.25">
      <c r="A104" s="30" t="s">
        <v>134</v>
      </c>
      <c r="B104" s="40">
        <f t="shared" si="45"/>
        <v>44288</v>
      </c>
      <c r="C104" s="40" t="str">
        <f t="shared" si="45"/>
        <v>B</v>
      </c>
      <c r="D104" s="85">
        <f>'Idle time data'!C8</f>
        <v>0</v>
      </c>
      <c r="E104" s="87" t="str">
        <f>'Idle time data'!J8</f>
        <v>Zaheer</v>
      </c>
      <c r="F104" s="87">
        <f>'Idle time data'!K8</f>
        <v>0</v>
      </c>
      <c r="G104" s="87">
        <f>'Idle time data'!L8</f>
        <v>0</v>
      </c>
      <c r="H104" s="87">
        <f>'Idle time data'!M8</f>
        <v>0</v>
      </c>
      <c r="I104" s="87">
        <f>SUMIFS('Production data'!I:I,'Production data'!A:A,Performance!B104,'Production data'!C:C,Performance!C104,'Production data'!B:B,Performance!$C$98)</f>
        <v>0</v>
      </c>
      <c r="J104" s="87">
        <f>SUMIFS('Production data'!K:K,'Production data'!A:A,Performance!B104,'Production data'!C:C,Performance!C104,'Production data'!B:B,Performance!$C$98)</f>
        <v>0</v>
      </c>
      <c r="K104" s="87">
        <f>SUMIFS('Production data'!N:N,'Production data'!A:A,Performance!B7,'Production data'!C:C,Performance!C7,'Production data'!B:B,Performance!$C$1)</f>
        <v>0</v>
      </c>
      <c r="L104" s="87">
        <v>8</v>
      </c>
      <c r="M104" s="87">
        <f>(F104*Basis!$C$15+G104*Basis!$C$16+H104*Basis!$C$17)/60</f>
        <v>0</v>
      </c>
      <c r="N104" s="87">
        <f>SUMIFS('DT Data'!J:J,'DT Data'!A:A,Performance!B104,'DT Data'!C:C,Performance!C104,'DT Data'!B:B,Performance!$C$98,'DT Data'!D:D,Basis!$J$5)</f>
        <v>8</v>
      </c>
      <c r="O104" s="88">
        <f t="shared" si="36"/>
        <v>0</v>
      </c>
      <c r="P104" s="88">
        <f>SUMIFS('DT Data'!J:J,'DT Data'!A:A,Performance!B104,'DT Data'!C:C,Performance!C104,'DT Data'!B:B,Performance!$C$98)-N104</f>
        <v>0</v>
      </c>
      <c r="Q104" s="89">
        <f t="shared" si="37"/>
        <v>0</v>
      </c>
      <c r="R104" s="89">
        <f t="shared" si="38"/>
        <v>0</v>
      </c>
      <c r="S104" s="89">
        <f>IF(I104=0,0,R104*Basis!$B$3*60)</f>
        <v>0</v>
      </c>
      <c r="T104" s="90">
        <f t="shared" si="39"/>
        <v>0</v>
      </c>
      <c r="U104" s="90">
        <f t="shared" si="40"/>
        <v>0</v>
      </c>
      <c r="V104" s="90">
        <f t="shared" si="41"/>
        <v>0</v>
      </c>
      <c r="W104" s="90">
        <f t="shared" si="42"/>
        <v>0</v>
      </c>
      <c r="X104" s="228"/>
      <c r="Y104" s="216"/>
      <c r="Z104" s="216"/>
      <c r="AA104" s="216"/>
      <c r="AB104" s="230"/>
      <c r="AC104" s="230"/>
      <c r="AD104" s="220"/>
      <c r="AE104" s="220"/>
      <c r="AF104" s="220"/>
      <c r="AG104" s="220"/>
      <c r="AH104" s="94"/>
      <c r="AI104" s="95">
        <f>SUMIFS('DT Data'!$J:$J,'DT Data'!$B:$B,Basis!$A$2,'DT Data'!$D:$D,Basis!$J$4,'DT Data'!$A:$A,$B104,'DT Data'!$B:$B,Performance!A104)</f>
        <v>0</v>
      </c>
      <c r="AJ104" s="95">
        <f>SUMIFS('DT Data'!$J:$J,'DT Data'!$B:$B,Basis!$A$2,'DT Data'!$D:$D,Basis!$J$3,'DT Data'!$A:$A,$B104,'DT Data'!$B:$B,Performance!A104)</f>
        <v>0</v>
      </c>
      <c r="AK104" s="95">
        <f>SUMIFS('DT Data'!$J:$J,'DT Data'!$B:$B,Basis!$A$2,'DT Data'!$D:$D,Basis!$J$2,'DT Data'!$A:$A,$B104,'DT Data'!$B:$B,Performance!A104)</f>
        <v>0</v>
      </c>
      <c r="AL104" s="216"/>
      <c r="AM104" s="216"/>
      <c r="AN104" s="216"/>
      <c r="AO104" s="110"/>
      <c r="AP104" s="93">
        <f>SUMIFS('Production data'!L:L,'Production data'!A:A,Performance!B104,'Production data'!C:C,Performance!C104,'Production data'!B:B,Performance!$C$98)</f>
        <v>0</v>
      </c>
      <c r="AQ104" s="93">
        <f t="shared" si="43"/>
        <v>0</v>
      </c>
      <c r="AR104" s="41">
        <f t="shared" si="44"/>
        <v>0</v>
      </c>
      <c r="AS104" s="222"/>
      <c r="AT104" s="222"/>
      <c r="AU104" s="222"/>
      <c r="AV104" s="225"/>
    </row>
    <row r="105" spans="1:48" ht="15.75" x14ac:dyDescent="0.25">
      <c r="A105" s="30" t="s">
        <v>134</v>
      </c>
      <c r="B105" s="40">
        <f t="shared" si="45"/>
        <v>44288</v>
      </c>
      <c r="C105" s="40" t="str">
        <f t="shared" si="45"/>
        <v>C</v>
      </c>
      <c r="D105" s="85" t="str">
        <f>'Idle time data'!C9</f>
        <v>Ali Ahmed</v>
      </c>
      <c r="E105" s="87" t="str">
        <f>'Idle time data'!J9</f>
        <v>Nizam</v>
      </c>
      <c r="F105" s="87">
        <f>'Idle time data'!K9</f>
        <v>0</v>
      </c>
      <c r="G105" s="87">
        <f>'Idle time data'!L9</f>
        <v>0</v>
      </c>
      <c r="H105" s="87">
        <f>'Idle time data'!M9</f>
        <v>0</v>
      </c>
      <c r="I105" s="87">
        <f>SUMIFS('Production data'!I:I,'Production data'!A:A,Performance!B105,'Production data'!C:C,Performance!C105,'Production data'!B:B,Performance!$C$98)</f>
        <v>0</v>
      </c>
      <c r="J105" s="87">
        <f>SUMIFS('Production data'!K:K,'Production data'!A:A,Performance!B105,'Production data'!C:C,Performance!C105,'Production data'!B:B,Performance!$C$98)</f>
        <v>0</v>
      </c>
      <c r="K105" s="87">
        <f>SUMIFS('Production data'!N:N,'Production data'!A:A,Performance!B8,'Production data'!C:C,Performance!C8,'Production data'!B:B,Performance!$C$1)</f>
        <v>0</v>
      </c>
      <c r="L105" s="87">
        <v>8</v>
      </c>
      <c r="M105" s="87">
        <f>(F105*Basis!$C$15+G105*Basis!$C$16+H105*Basis!$C$17)/60</f>
        <v>0</v>
      </c>
      <c r="N105" s="87">
        <f>SUMIFS('DT Data'!J:J,'DT Data'!A:A,Performance!B105,'DT Data'!C:C,Performance!C105,'DT Data'!B:B,Performance!$C$98,'DT Data'!D:D,Basis!$J$5)</f>
        <v>8</v>
      </c>
      <c r="O105" s="88">
        <f t="shared" si="36"/>
        <v>0</v>
      </c>
      <c r="P105" s="88">
        <f>SUMIFS('DT Data'!J:J,'DT Data'!A:A,Performance!B105,'DT Data'!C:C,Performance!C105,'DT Data'!B:B,Performance!$C$98)-N105</f>
        <v>0</v>
      </c>
      <c r="Q105" s="89">
        <f t="shared" si="37"/>
        <v>0</v>
      </c>
      <c r="R105" s="89">
        <f t="shared" si="38"/>
        <v>0</v>
      </c>
      <c r="S105" s="89">
        <f>IF(I105=0,0,R105*Basis!$B$3*60)</f>
        <v>0</v>
      </c>
      <c r="T105" s="90">
        <f t="shared" si="39"/>
        <v>0</v>
      </c>
      <c r="U105" s="90">
        <f t="shared" si="40"/>
        <v>0</v>
      </c>
      <c r="V105" s="90">
        <f t="shared" si="41"/>
        <v>0</v>
      </c>
      <c r="W105" s="90">
        <f t="shared" si="42"/>
        <v>0</v>
      </c>
      <c r="X105" s="228"/>
      <c r="Y105" s="216"/>
      <c r="Z105" s="216"/>
      <c r="AA105" s="216"/>
      <c r="AB105" s="230"/>
      <c r="AC105" s="230"/>
      <c r="AD105" s="220"/>
      <c r="AE105" s="220"/>
      <c r="AF105" s="220"/>
      <c r="AG105" s="220"/>
      <c r="AH105" s="94"/>
      <c r="AI105" s="95">
        <f>SUMIFS('DT Data'!$J:$J,'DT Data'!$B:$B,Basis!$A$2,'DT Data'!$D:$D,Basis!$J$4,'DT Data'!$A:$A,$B105,'DT Data'!$B:$B,Performance!A105)</f>
        <v>0</v>
      </c>
      <c r="AJ105" s="95">
        <f>SUMIFS('DT Data'!$J:$J,'DT Data'!$B:$B,Basis!$A$2,'DT Data'!$D:$D,Basis!$J$3,'DT Data'!$A:$A,$B105,'DT Data'!$B:$B,Performance!A105)</f>
        <v>0</v>
      </c>
      <c r="AK105" s="95">
        <f>SUMIFS('DT Data'!$J:$J,'DT Data'!$B:$B,Basis!$A$2,'DT Data'!$D:$D,Basis!$J$2,'DT Data'!$A:$A,$B105,'DT Data'!$B:$B,Performance!A105)</f>
        <v>0</v>
      </c>
      <c r="AL105" s="216"/>
      <c r="AM105" s="216"/>
      <c r="AN105" s="216"/>
      <c r="AO105" s="110"/>
      <c r="AP105" s="93">
        <f>SUMIFS('Production data'!L:L,'Production data'!A:A,Performance!B105,'Production data'!C:C,Performance!C105,'Production data'!B:B,Performance!$C$98)</f>
        <v>0</v>
      </c>
      <c r="AQ105" s="93">
        <f t="shared" si="43"/>
        <v>0</v>
      </c>
      <c r="AR105" s="41">
        <f t="shared" si="44"/>
        <v>0</v>
      </c>
      <c r="AS105" s="223"/>
      <c r="AT105" s="223"/>
      <c r="AU105" s="223"/>
      <c r="AV105" s="226"/>
    </row>
    <row r="106" spans="1:48" ht="15.75" x14ac:dyDescent="0.25">
      <c r="A106" s="30" t="s">
        <v>134</v>
      </c>
      <c r="B106" s="40">
        <f t="shared" si="45"/>
        <v>44289</v>
      </c>
      <c r="C106" s="40" t="str">
        <f t="shared" si="45"/>
        <v>A</v>
      </c>
      <c r="D106" s="85">
        <f>'Idle time data'!C10</f>
        <v>0</v>
      </c>
      <c r="E106" s="87" t="str">
        <f>'Idle time data'!J10</f>
        <v>Hammad</v>
      </c>
      <c r="F106" s="87">
        <f>'Idle time data'!K10</f>
        <v>0</v>
      </c>
      <c r="G106" s="87">
        <f>'Idle time data'!L10</f>
        <v>0</v>
      </c>
      <c r="H106" s="87">
        <f>'Idle time data'!M10</f>
        <v>0</v>
      </c>
      <c r="I106" s="87">
        <f>SUMIFS('Production data'!I:I,'Production data'!A:A,Performance!B106,'Production data'!C:C,Performance!C106,'Production data'!B:B,Performance!$C$98)</f>
        <v>0</v>
      </c>
      <c r="J106" s="87">
        <f>SUMIFS('Production data'!K:K,'Production data'!A:A,Performance!B106,'Production data'!C:C,Performance!C106,'Production data'!B:B,Performance!$C$98)</f>
        <v>0</v>
      </c>
      <c r="K106" s="87">
        <f>SUMIFS('Production data'!N:N,'Production data'!A:A,Performance!B9,'Production data'!C:C,Performance!C9,'Production data'!B:B,Performance!$C$1)</f>
        <v>0</v>
      </c>
      <c r="L106" s="87">
        <v>8</v>
      </c>
      <c r="M106" s="87">
        <f>(F106*Basis!$C$15+G106*Basis!$C$16+H106*Basis!$C$17)/60</f>
        <v>0</v>
      </c>
      <c r="N106" s="87">
        <f>SUMIFS('DT Data'!J:J,'DT Data'!A:A,Performance!B106,'DT Data'!C:C,Performance!C106,'DT Data'!B:B,Performance!$C$98,'DT Data'!D:D,Basis!$J$5)</f>
        <v>8</v>
      </c>
      <c r="O106" s="88">
        <f t="shared" si="36"/>
        <v>0</v>
      </c>
      <c r="P106" s="88">
        <f>SUMIFS('DT Data'!J:J,'DT Data'!A:A,Performance!B106,'DT Data'!C:C,Performance!C106,'DT Data'!B:B,Performance!$C$98)-N106</f>
        <v>0</v>
      </c>
      <c r="Q106" s="89">
        <f t="shared" si="37"/>
        <v>0</v>
      </c>
      <c r="R106" s="89">
        <f t="shared" si="38"/>
        <v>0</v>
      </c>
      <c r="S106" s="89">
        <f>IF(I106=0,0,R106*Basis!$B$3*60)</f>
        <v>0</v>
      </c>
      <c r="T106" s="90">
        <f t="shared" si="39"/>
        <v>0</v>
      </c>
      <c r="U106" s="90">
        <f t="shared" si="40"/>
        <v>0</v>
      </c>
      <c r="V106" s="90">
        <f t="shared" si="41"/>
        <v>0</v>
      </c>
      <c r="W106" s="90">
        <f t="shared" si="42"/>
        <v>0</v>
      </c>
      <c r="X106" s="227">
        <f>I106+I107+I108</f>
        <v>0</v>
      </c>
      <c r="Y106" s="215">
        <f>S106+S107+S108</f>
        <v>0</v>
      </c>
      <c r="Z106" s="215">
        <f>J106+J107+J108</f>
        <v>0</v>
      </c>
      <c r="AA106" s="215">
        <f>K106+K107+K108</f>
        <v>0</v>
      </c>
      <c r="AB106" s="229">
        <f>O106+O107+O108</f>
        <v>0</v>
      </c>
      <c r="AC106" s="229">
        <f>Q106+Q107+Q108</f>
        <v>0</v>
      </c>
      <c r="AD106" s="219">
        <f>IFERROR(X106/Y106,0)</f>
        <v>0</v>
      </c>
      <c r="AE106" s="219">
        <f>IFERROR(AC106/AB106,0)</f>
        <v>0</v>
      </c>
      <c r="AF106" s="219">
        <f>IFERROR((X106-AA106)/X106,0)</f>
        <v>0</v>
      </c>
      <c r="AG106" s="219">
        <f>AD106*AE106*AF106</f>
        <v>0</v>
      </c>
      <c r="AH106" s="107"/>
      <c r="AI106" s="108">
        <f>SUMIFS('DT Data'!$J:$J,'DT Data'!$B:$B,Basis!$A$2,'DT Data'!$D:$D,Basis!$J$4,'DT Data'!$A:$A,$B106,'DT Data'!$B:$B,Performance!A106)</f>
        <v>0</v>
      </c>
      <c r="AJ106" s="108">
        <f>SUMIFS('DT Data'!$J:$J,'DT Data'!$B:$B,Basis!$A$2,'DT Data'!$D:$D,Basis!$J$3,'DT Data'!$A:$A,$B106,'DT Data'!$B:$B,Performance!A106)</f>
        <v>0</v>
      </c>
      <c r="AK106" s="108">
        <f>SUMIFS('DT Data'!$J:$J,'DT Data'!$B:$B,Basis!$A$2,'DT Data'!$D:$D,Basis!$J$2,'DT Data'!$A:$A,$B106,'DT Data'!$B:$B,Performance!A106)</f>
        <v>0</v>
      </c>
      <c r="AL106" s="215">
        <f>AI106+AI107+AI108</f>
        <v>0</v>
      </c>
      <c r="AM106" s="215">
        <f>AJ106+AJ107+AJ108</f>
        <v>0</v>
      </c>
      <c r="AN106" s="215">
        <f>AK106+AK107+AK108</f>
        <v>0</v>
      </c>
      <c r="AO106" s="109"/>
      <c r="AP106" s="93">
        <f>SUMIFS('Production data'!L:L,'Production data'!A:A,Performance!B106,'Production data'!C:C,Performance!C106,'Production data'!B:B,Performance!$C$98)</f>
        <v>0</v>
      </c>
      <c r="AQ106" s="93">
        <f t="shared" si="43"/>
        <v>0</v>
      </c>
      <c r="AR106" s="41">
        <f t="shared" si="44"/>
        <v>0</v>
      </c>
      <c r="AS106" s="221">
        <f>J106+J107+J108</f>
        <v>0</v>
      </c>
      <c r="AT106" s="221">
        <f>AP106+AP107+AP108</f>
        <v>0</v>
      </c>
      <c r="AU106" s="221">
        <f>AQ106+AQ107+AQ108</f>
        <v>0</v>
      </c>
      <c r="AV106" s="224">
        <f>IFERROR(AU106/AS106,0)</f>
        <v>0</v>
      </c>
    </row>
    <row r="107" spans="1:48" ht="15.75" x14ac:dyDescent="0.25">
      <c r="A107" s="30" t="s">
        <v>134</v>
      </c>
      <c r="B107" s="40">
        <f t="shared" si="45"/>
        <v>44289</v>
      </c>
      <c r="C107" s="40" t="str">
        <f t="shared" si="45"/>
        <v>B</v>
      </c>
      <c r="D107" s="85" t="str">
        <f>'Idle time data'!C11</f>
        <v>Umair Ali</v>
      </c>
      <c r="E107" s="87" t="str">
        <f>'Idle time data'!J11</f>
        <v>Sikander Hayat</v>
      </c>
      <c r="F107" s="87">
        <f>'Idle time data'!K11</f>
        <v>0</v>
      </c>
      <c r="G107" s="87">
        <f>'Idle time data'!L11</f>
        <v>0</v>
      </c>
      <c r="H107" s="87">
        <f>'Idle time data'!M11</f>
        <v>0</v>
      </c>
      <c r="I107" s="87">
        <f>SUMIFS('Production data'!I:I,'Production data'!A:A,Performance!B107,'Production data'!C:C,Performance!C107,'Production data'!B:B,Performance!$C$98)</f>
        <v>0</v>
      </c>
      <c r="J107" s="87">
        <f>SUMIFS('Production data'!K:K,'Production data'!A:A,Performance!B107,'Production data'!C:C,Performance!C107,'Production data'!B:B,Performance!$C$98)</f>
        <v>0</v>
      </c>
      <c r="K107" s="87">
        <f>SUMIFS('Production data'!N:N,'Production data'!A:A,Performance!B10,'Production data'!C:C,Performance!C10,'Production data'!B:B,Performance!$C$1)</f>
        <v>0</v>
      </c>
      <c r="L107" s="87">
        <v>8</v>
      </c>
      <c r="M107" s="87">
        <f>(F107*Basis!$C$15+G107*Basis!$C$16+H107*Basis!$C$17)/60</f>
        <v>0</v>
      </c>
      <c r="N107" s="87">
        <f>SUMIFS('DT Data'!J:J,'DT Data'!A:A,Performance!B107,'DT Data'!C:C,Performance!C107,'DT Data'!B:B,Performance!$C$98,'DT Data'!D:D,Basis!$J$5)</f>
        <v>8</v>
      </c>
      <c r="O107" s="88">
        <f t="shared" si="36"/>
        <v>0</v>
      </c>
      <c r="P107" s="88">
        <f>SUMIFS('DT Data'!J:J,'DT Data'!A:A,Performance!B107,'DT Data'!C:C,Performance!C107,'DT Data'!B:B,Performance!$C$98)-N107</f>
        <v>0</v>
      </c>
      <c r="Q107" s="89">
        <f t="shared" si="37"/>
        <v>0</v>
      </c>
      <c r="R107" s="89">
        <f t="shared" si="38"/>
        <v>0</v>
      </c>
      <c r="S107" s="89">
        <f>IF(I107=0,0,R107*Basis!$B$3*60)</f>
        <v>0</v>
      </c>
      <c r="T107" s="90">
        <f t="shared" si="39"/>
        <v>0</v>
      </c>
      <c r="U107" s="90">
        <f t="shared" si="40"/>
        <v>0</v>
      </c>
      <c r="V107" s="90">
        <f t="shared" si="41"/>
        <v>0</v>
      </c>
      <c r="W107" s="90">
        <f t="shared" si="42"/>
        <v>0</v>
      </c>
      <c r="X107" s="228"/>
      <c r="Y107" s="216"/>
      <c r="Z107" s="216"/>
      <c r="AA107" s="216"/>
      <c r="AB107" s="230"/>
      <c r="AC107" s="230"/>
      <c r="AD107" s="220"/>
      <c r="AE107" s="220"/>
      <c r="AF107" s="220"/>
      <c r="AG107" s="220"/>
      <c r="AH107" s="94"/>
      <c r="AI107" s="95">
        <f>SUMIFS('DT Data'!$J:$J,'DT Data'!$B:$B,Basis!$A$2,'DT Data'!$D:$D,Basis!$J$4,'DT Data'!$A:$A,$B107,'DT Data'!$B:$B,Performance!A107)</f>
        <v>0</v>
      </c>
      <c r="AJ107" s="95">
        <f>SUMIFS('DT Data'!$J:$J,'DT Data'!$B:$B,Basis!$A$2,'DT Data'!$D:$D,Basis!$J$3,'DT Data'!$A:$A,$B107,'DT Data'!$B:$B,Performance!A107)</f>
        <v>0</v>
      </c>
      <c r="AK107" s="95">
        <f>SUMIFS('DT Data'!$J:$J,'DT Data'!$B:$B,Basis!$A$2,'DT Data'!$D:$D,Basis!$J$2,'DT Data'!$A:$A,$B107,'DT Data'!$B:$B,Performance!A107)</f>
        <v>0</v>
      </c>
      <c r="AL107" s="216"/>
      <c r="AM107" s="216"/>
      <c r="AN107" s="216"/>
      <c r="AO107" s="110"/>
      <c r="AP107" s="93">
        <f>SUMIFS('Production data'!L:L,'Production data'!A:A,Performance!B107,'Production data'!C:C,Performance!C107,'Production data'!B:B,Performance!$C$98)</f>
        <v>0</v>
      </c>
      <c r="AQ107" s="93">
        <f t="shared" si="43"/>
        <v>0</v>
      </c>
      <c r="AR107" s="41">
        <f t="shared" si="44"/>
        <v>0</v>
      </c>
      <c r="AS107" s="222"/>
      <c r="AT107" s="222"/>
      <c r="AU107" s="222"/>
      <c r="AV107" s="225"/>
    </row>
    <row r="108" spans="1:48" ht="15.75" x14ac:dyDescent="0.25">
      <c r="A108" s="30" t="s">
        <v>134</v>
      </c>
      <c r="B108" s="40">
        <f t="shared" si="45"/>
        <v>44289</v>
      </c>
      <c r="C108" s="40" t="str">
        <f t="shared" si="45"/>
        <v>C</v>
      </c>
      <c r="D108" s="85" t="str">
        <f>'Idle time data'!C12</f>
        <v>Ahmed Ali</v>
      </c>
      <c r="E108" s="87" t="str">
        <f>'Idle time data'!J12</f>
        <v>Nizam</v>
      </c>
      <c r="F108" s="87">
        <f>'Idle time data'!K12</f>
        <v>0</v>
      </c>
      <c r="G108" s="87">
        <f>'Idle time data'!L12</f>
        <v>0</v>
      </c>
      <c r="H108" s="87">
        <f>'Idle time data'!M12</f>
        <v>0</v>
      </c>
      <c r="I108" s="87">
        <f>SUMIFS('Production data'!I:I,'Production data'!A:A,Performance!B108,'Production data'!C:C,Performance!C108,'Production data'!B:B,Performance!$C$98)</f>
        <v>0</v>
      </c>
      <c r="J108" s="87">
        <f>SUMIFS('Production data'!K:K,'Production data'!A:A,Performance!B108,'Production data'!C:C,Performance!C108,'Production data'!B:B,Performance!$C$98)</f>
        <v>0</v>
      </c>
      <c r="K108" s="87">
        <f>SUMIFS('Production data'!N:N,'Production data'!A:A,Performance!B11,'Production data'!C:C,Performance!C11,'Production data'!B:B,Performance!$C$1)</f>
        <v>0</v>
      </c>
      <c r="L108" s="87">
        <v>8</v>
      </c>
      <c r="M108" s="87">
        <f>(F108*Basis!$C$15+G108*Basis!$C$16+H108*Basis!$C$17)/60</f>
        <v>0</v>
      </c>
      <c r="N108" s="87">
        <f>SUMIFS('DT Data'!J:J,'DT Data'!A:A,Performance!B108,'DT Data'!C:C,Performance!C108,'DT Data'!B:B,Performance!$C$98,'DT Data'!D:D,Basis!$J$5)</f>
        <v>8</v>
      </c>
      <c r="O108" s="88">
        <f t="shared" si="36"/>
        <v>0</v>
      </c>
      <c r="P108" s="88">
        <f>SUMIFS('DT Data'!J:J,'DT Data'!A:A,Performance!B108,'DT Data'!C:C,Performance!C108,'DT Data'!B:B,Performance!$C$98)-N108</f>
        <v>0</v>
      </c>
      <c r="Q108" s="89">
        <f t="shared" si="37"/>
        <v>0</v>
      </c>
      <c r="R108" s="89">
        <f t="shared" si="38"/>
        <v>0</v>
      </c>
      <c r="S108" s="89">
        <f>IF(I108=0,0,R108*Basis!$B$3*60)</f>
        <v>0</v>
      </c>
      <c r="T108" s="90">
        <f t="shared" si="39"/>
        <v>0</v>
      </c>
      <c r="U108" s="90">
        <f t="shared" si="40"/>
        <v>0</v>
      </c>
      <c r="V108" s="90">
        <f t="shared" si="41"/>
        <v>0</v>
      </c>
      <c r="W108" s="90">
        <f t="shared" si="42"/>
        <v>0</v>
      </c>
      <c r="X108" s="228"/>
      <c r="Y108" s="216"/>
      <c r="Z108" s="216"/>
      <c r="AA108" s="216"/>
      <c r="AB108" s="230"/>
      <c r="AC108" s="230"/>
      <c r="AD108" s="220"/>
      <c r="AE108" s="220"/>
      <c r="AF108" s="220"/>
      <c r="AG108" s="220"/>
      <c r="AH108" s="94"/>
      <c r="AI108" s="95">
        <f>SUMIFS('DT Data'!$J:$J,'DT Data'!$B:$B,Basis!$A$2,'DT Data'!$D:$D,Basis!$J$4,'DT Data'!$A:$A,$B108,'DT Data'!$B:$B,Performance!A108)</f>
        <v>0</v>
      </c>
      <c r="AJ108" s="95">
        <f>SUMIFS('DT Data'!$J:$J,'DT Data'!$B:$B,Basis!$A$2,'DT Data'!$D:$D,Basis!$J$3,'DT Data'!$A:$A,$B108,'DT Data'!$B:$B,Performance!A108)</f>
        <v>0</v>
      </c>
      <c r="AK108" s="95">
        <f>SUMIFS('DT Data'!$J:$J,'DT Data'!$B:$B,Basis!$A$2,'DT Data'!$D:$D,Basis!$J$2,'DT Data'!$A:$A,$B108,'DT Data'!$B:$B,Performance!A108)</f>
        <v>0</v>
      </c>
      <c r="AL108" s="216"/>
      <c r="AM108" s="216"/>
      <c r="AN108" s="216"/>
      <c r="AO108" s="110"/>
      <c r="AP108" s="93">
        <f>SUMIFS('Production data'!L:L,'Production data'!A:A,Performance!B108,'Production data'!C:C,Performance!C108,'Production data'!B:B,Performance!$C$98)</f>
        <v>0</v>
      </c>
      <c r="AQ108" s="93">
        <f t="shared" si="43"/>
        <v>0</v>
      </c>
      <c r="AR108" s="41">
        <f t="shared" si="44"/>
        <v>0</v>
      </c>
      <c r="AS108" s="223"/>
      <c r="AT108" s="223"/>
      <c r="AU108" s="223"/>
      <c r="AV108" s="226"/>
    </row>
    <row r="109" spans="1:48" ht="15.75" x14ac:dyDescent="0.25">
      <c r="A109" s="30" t="s">
        <v>134</v>
      </c>
      <c r="B109" s="40">
        <f t="shared" si="45"/>
        <v>44290</v>
      </c>
      <c r="C109" s="40" t="str">
        <f t="shared" si="45"/>
        <v>A</v>
      </c>
      <c r="D109" s="85">
        <f>'Idle time data'!C13</f>
        <v>0</v>
      </c>
      <c r="E109" s="87" t="str">
        <f>'Idle time data'!J13</f>
        <v>Zubair</v>
      </c>
      <c r="F109" s="87">
        <f>'Idle time data'!K13</f>
        <v>0</v>
      </c>
      <c r="G109" s="87">
        <f>'Idle time data'!L13</f>
        <v>0</v>
      </c>
      <c r="H109" s="87">
        <f>'Idle time data'!M13</f>
        <v>0</v>
      </c>
      <c r="I109" s="87">
        <f>SUMIFS('Production data'!I:I,'Production data'!A:A,Performance!B109,'Production data'!C:C,Performance!C109,'Production data'!B:B,Performance!$C$98)</f>
        <v>0</v>
      </c>
      <c r="J109" s="87">
        <f>SUMIFS('Production data'!K:K,'Production data'!A:A,Performance!B109,'Production data'!C:C,Performance!C109,'Production data'!B:B,Performance!$C$98)</f>
        <v>0</v>
      </c>
      <c r="K109" s="87">
        <f>SUMIFS('Production data'!N:N,'Production data'!A:A,Performance!B12,'Production data'!C:C,Performance!C12,'Production data'!B:B,Performance!$C$1)</f>
        <v>0</v>
      </c>
      <c r="L109" s="87">
        <v>8</v>
      </c>
      <c r="M109" s="87">
        <f>(F109*Basis!$C$15+G109*Basis!$C$16+H109*Basis!$C$17)/60</f>
        <v>0</v>
      </c>
      <c r="N109" s="87">
        <f>SUMIFS('DT Data'!J:J,'DT Data'!A:A,Performance!B109,'DT Data'!C:C,Performance!C109,'DT Data'!B:B,Performance!$C$98,'DT Data'!D:D,Basis!$J$5)</f>
        <v>8</v>
      </c>
      <c r="O109" s="88">
        <f t="shared" si="36"/>
        <v>0</v>
      </c>
      <c r="P109" s="88">
        <f>SUMIFS('DT Data'!J:J,'DT Data'!A:A,Performance!B109,'DT Data'!C:C,Performance!C109,'DT Data'!B:B,Performance!$C$98)-N109</f>
        <v>0</v>
      </c>
      <c r="Q109" s="89">
        <f t="shared" si="37"/>
        <v>0</v>
      </c>
      <c r="R109" s="89">
        <f t="shared" si="38"/>
        <v>0</v>
      </c>
      <c r="S109" s="89">
        <f>IF(I109=0,0,R109*Basis!$B$3*60)</f>
        <v>0</v>
      </c>
      <c r="T109" s="90">
        <f t="shared" si="39"/>
        <v>0</v>
      </c>
      <c r="U109" s="90">
        <f t="shared" si="40"/>
        <v>0</v>
      </c>
      <c r="V109" s="90">
        <f t="shared" si="41"/>
        <v>0</v>
      </c>
      <c r="W109" s="90">
        <f t="shared" si="42"/>
        <v>0</v>
      </c>
      <c r="X109" s="227">
        <f>I109+I110+I111</f>
        <v>0</v>
      </c>
      <c r="Y109" s="215">
        <f>S109+S110+S111</f>
        <v>0</v>
      </c>
      <c r="Z109" s="215">
        <f>J109+J110+J111</f>
        <v>0</v>
      </c>
      <c r="AA109" s="215">
        <f>K109+K110+K111</f>
        <v>0</v>
      </c>
      <c r="AB109" s="229">
        <f>O109+O110+O111</f>
        <v>0</v>
      </c>
      <c r="AC109" s="229">
        <f>Q109+Q110+Q111</f>
        <v>0</v>
      </c>
      <c r="AD109" s="219">
        <f>IFERROR(X109/Y109,0)</f>
        <v>0</v>
      </c>
      <c r="AE109" s="219">
        <f>IFERROR(AC109/AB109,0)</f>
        <v>0</v>
      </c>
      <c r="AF109" s="219">
        <f>IFERROR((X109-AA109)/X109,0)</f>
        <v>0</v>
      </c>
      <c r="AG109" s="219">
        <f>AD109*AE109*AF109</f>
        <v>0</v>
      </c>
      <c r="AH109" s="107"/>
      <c r="AI109" s="108">
        <f>SUMIFS('DT Data'!$J:$J,'DT Data'!$B:$B,Basis!$A$2,'DT Data'!$D:$D,Basis!$J$4,'DT Data'!$A:$A,$B109,'DT Data'!$B:$B,Performance!A109)</f>
        <v>0</v>
      </c>
      <c r="AJ109" s="108">
        <f>SUMIFS('DT Data'!$J:$J,'DT Data'!$B:$B,Basis!$A$2,'DT Data'!$D:$D,Basis!$J$3,'DT Data'!$A:$A,$B109,'DT Data'!$B:$B,Performance!A109)</f>
        <v>0</v>
      </c>
      <c r="AK109" s="108">
        <f>SUMIFS('DT Data'!$J:$J,'DT Data'!$B:$B,Basis!$A$2,'DT Data'!$D:$D,Basis!$J$2,'DT Data'!$A:$A,$B109,'DT Data'!$B:$B,Performance!A109)</f>
        <v>0</v>
      </c>
      <c r="AL109" s="215">
        <f>AI109+AI110+AI111</f>
        <v>0</v>
      </c>
      <c r="AM109" s="215">
        <f>AJ109+AJ110+AJ111</f>
        <v>0</v>
      </c>
      <c r="AN109" s="215">
        <f>AK109+AK110+AK111</f>
        <v>0</v>
      </c>
      <c r="AO109" s="109"/>
      <c r="AP109" s="93">
        <f>SUMIFS('Production data'!L:L,'Production data'!A:A,Performance!B109,'Production data'!C:C,Performance!C109,'Production data'!B:B,Performance!$C$98)</f>
        <v>0</v>
      </c>
      <c r="AQ109" s="93">
        <f t="shared" si="43"/>
        <v>0</v>
      </c>
      <c r="AR109" s="41">
        <f t="shared" si="44"/>
        <v>0</v>
      </c>
      <c r="AS109" s="221">
        <f>J109+J110+J111</f>
        <v>0</v>
      </c>
      <c r="AT109" s="221">
        <f>AP109+AP110+AP111</f>
        <v>0</v>
      </c>
      <c r="AU109" s="221">
        <f>AQ109+AQ110+AQ111</f>
        <v>0</v>
      </c>
      <c r="AV109" s="224">
        <f>IFERROR(AU109/AS109,0)</f>
        <v>0</v>
      </c>
    </row>
    <row r="110" spans="1:48" ht="15.75" x14ac:dyDescent="0.25">
      <c r="A110" s="30" t="s">
        <v>134</v>
      </c>
      <c r="B110" s="40">
        <f t="shared" si="45"/>
        <v>44290</v>
      </c>
      <c r="C110" s="40" t="str">
        <f t="shared" si="45"/>
        <v>B</v>
      </c>
      <c r="D110" s="85" t="str">
        <f>'Idle time data'!C14</f>
        <v>Ali Ahmed</v>
      </c>
      <c r="E110" s="87" t="str">
        <f>'Idle time data'!J14</f>
        <v>Sikander Hayat</v>
      </c>
      <c r="F110" s="87">
        <f>'Idle time data'!K14</f>
        <v>0</v>
      </c>
      <c r="G110" s="87">
        <f>'Idle time data'!L14</f>
        <v>0</v>
      </c>
      <c r="H110" s="87">
        <f>'Idle time data'!M14</f>
        <v>0</v>
      </c>
      <c r="I110" s="87">
        <f>SUMIFS('Production data'!I:I,'Production data'!A:A,Performance!B110,'Production data'!C:C,Performance!C110,'Production data'!B:B,Performance!$C$98)</f>
        <v>0</v>
      </c>
      <c r="J110" s="87">
        <f>SUMIFS('Production data'!K:K,'Production data'!A:A,Performance!B110,'Production data'!C:C,Performance!C110,'Production data'!B:B,Performance!$C$98)</f>
        <v>0</v>
      </c>
      <c r="K110" s="87">
        <f>SUMIFS('Production data'!N:N,'Production data'!A:A,Performance!B13,'Production data'!C:C,Performance!C13,'Production data'!B:B,Performance!$C$1)</f>
        <v>0</v>
      </c>
      <c r="L110" s="87">
        <v>8</v>
      </c>
      <c r="M110" s="87">
        <f>(F110*Basis!$C$15+G110*Basis!$C$16+H110*Basis!$C$17)/60</f>
        <v>0</v>
      </c>
      <c r="N110" s="87">
        <f>SUMIFS('DT Data'!J:J,'DT Data'!A:A,Performance!B110,'DT Data'!C:C,Performance!C110,'DT Data'!B:B,Performance!$C$98,'DT Data'!D:D,Basis!$J$5)</f>
        <v>8</v>
      </c>
      <c r="O110" s="88">
        <f t="shared" si="36"/>
        <v>0</v>
      </c>
      <c r="P110" s="88">
        <f>SUMIFS('DT Data'!J:J,'DT Data'!A:A,Performance!B110,'DT Data'!C:C,Performance!C110,'DT Data'!B:B,Performance!$C$98)-N110</f>
        <v>0</v>
      </c>
      <c r="Q110" s="89">
        <f t="shared" si="37"/>
        <v>0</v>
      </c>
      <c r="R110" s="89">
        <f t="shared" si="38"/>
        <v>0</v>
      </c>
      <c r="S110" s="89">
        <f>IF(I110=0,0,R110*Basis!$B$3*60)</f>
        <v>0</v>
      </c>
      <c r="T110" s="90">
        <f t="shared" si="39"/>
        <v>0</v>
      </c>
      <c r="U110" s="90">
        <f t="shared" si="40"/>
        <v>0</v>
      </c>
      <c r="V110" s="90">
        <f t="shared" si="41"/>
        <v>0</v>
      </c>
      <c r="W110" s="90">
        <f t="shared" si="42"/>
        <v>0</v>
      </c>
      <c r="X110" s="228"/>
      <c r="Y110" s="216"/>
      <c r="Z110" s="216"/>
      <c r="AA110" s="216"/>
      <c r="AB110" s="230"/>
      <c r="AC110" s="230"/>
      <c r="AD110" s="220"/>
      <c r="AE110" s="220"/>
      <c r="AF110" s="220"/>
      <c r="AG110" s="220"/>
      <c r="AH110" s="94"/>
      <c r="AI110" s="95">
        <f>SUMIFS('DT Data'!$J:$J,'DT Data'!$B:$B,Basis!$A$2,'DT Data'!$D:$D,Basis!$J$4,'DT Data'!$A:$A,$B110,'DT Data'!$B:$B,Performance!A110)</f>
        <v>0</v>
      </c>
      <c r="AJ110" s="95">
        <f>SUMIFS('DT Data'!$J:$J,'DT Data'!$B:$B,Basis!$A$2,'DT Data'!$D:$D,Basis!$J$3,'DT Data'!$A:$A,$B110,'DT Data'!$B:$B,Performance!A110)</f>
        <v>0</v>
      </c>
      <c r="AK110" s="95">
        <f>SUMIFS('DT Data'!$J:$J,'DT Data'!$B:$B,Basis!$A$2,'DT Data'!$D:$D,Basis!$J$2,'DT Data'!$A:$A,$B110,'DT Data'!$B:$B,Performance!A110)</f>
        <v>0</v>
      </c>
      <c r="AL110" s="216"/>
      <c r="AM110" s="216"/>
      <c r="AN110" s="216"/>
      <c r="AO110" s="110"/>
      <c r="AP110" s="93">
        <f>SUMIFS('Production data'!L:L,'Production data'!A:A,Performance!B110,'Production data'!C:C,Performance!C110,'Production data'!B:B,Performance!$C$98)</f>
        <v>0</v>
      </c>
      <c r="AQ110" s="93">
        <f t="shared" si="43"/>
        <v>0</v>
      </c>
      <c r="AR110" s="41">
        <f t="shared" si="44"/>
        <v>0</v>
      </c>
      <c r="AS110" s="222"/>
      <c r="AT110" s="222"/>
      <c r="AU110" s="222"/>
      <c r="AV110" s="225"/>
    </row>
    <row r="111" spans="1:48" ht="15.75" x14ac:dyDescent="0.25">
      <c r="A111" s="30" t="s">
        <v>134</v>
      </c>
      <c r="B111" s="40">
        <f t="shared" si="45"/>
        <v>44290</v>
      </c>
      <c r="C111" s="40" t="str">
        <f t="shared" si="45"/>
        <v>C</v>
      </c>
      <c r="D111" s="85" t="str">
        <f>'Idle time data'!C15</f>
        <v>Ahmed Ali</v>
      </c>
      <c r="E111" s="87" t="str">
        <f>'Idle time data'!J15</f>
        <v>Nizam</v>
      </c>
      <c r="F111" s="87">
        <f>'Idle time data'!K15</f>
        <v>0</v>
      </c>
      <c r="G111" s="87">
        <f>'Idle time data'!L15</f>
        <v>0</v>
      </c>
      <c r="H111" s="87">
        <f>'Idle time data'!M15</f>
        <v>0</v>
      </c>
      <c r="I111" s="87">
        <f>SUMIFS('Production data'!I:I,'Production data'!A:A,Performance!B111,'Production data'!C:C,Performance!C111,'Production data'!B:B,Performance!$C$98)</f>
        <v>0</v>
      </c>
      <c r="J111" s="87">
        <f>SUMIFS('Production data'!K:K,'Production data'!A:A,Performance!B111,'Production data'!C:C,Performance!C111,'Production data'!B:B,Performance!$C$98)</f>
        <v>0</v>
      </c>
      <c r="K111" s="87">
        <f>SUMIFS('Production data'!N:N,'Production data'!A:A,Performance!B14,'Production data'!C:C,Performance!C14,'Production data'!B:B,Performance!$C$1)</f>
        <v>0</v>
      </c>
      <c r="L111" s="87">
        <v>8</v>
      </c>
      <c r="M111" s="87">
        <f>(F111*Basis!$C$15+G111*Basis!$C$16+H111*Basis!$C$17)/60</f>
        <v>0</v>
      </c>
      <c r="N111" s="87">
        <f>SUMIFS('DT Data'!J:J,'DT Data'!A:A,Performance!B111,'DT Data'!C:C,Performance!C111,'DT Data'!B:B,Performance!$C$98,'DT Data'!D:D,Basis!$J$5)</f>
        <v>8</v>
      </c>
      <c r="O111" s="88">
        <f t="shared" si="36"/>
        <v>0</v>
      </c>
      <c r="P111" s="88">
        <f>SUMIFS('DT Data'!J:J,'DT Data'!A:A,Performance!B111,'DT Data'!C:C,Performance!C111,'DT Data'!B:B,Performance!$C$98)-N111</f>
        <v>0</v>
      </c>
      <c r="Q111" s="89">
        <f t="shared" si="37"/>
        <v>0</v>
      </c>
      <c r="R111" s="89">
        <f t="shared" si="38"/>
        <v>0</v>
      </c>
      <c r="S111" s="89">
        <f>IF(I111=0,0,R111*Basis!$B$3*60)</f>
        <v>0</v>
      </c>
      <c r="T111" s="90">
        <f t="shared" si="39"/>
        <v>0</v>
      </c>
      <c r="U111" s="90">
        <f t="shared" si="40"/>
        <v>0</v>
      </c>
      <c r="V111" s="90">
        <f t="shared" si="41"/>
        <v>0</v>
      </c>
      <c r="W111" s="90">
        <f t="shared" si="42"/>
        <v>0</v>
      </c>
      <c r="X111" s="228"/>
      <c r="Y111" s="216"/>
      <c r="Z111" s="216"/>
      <c r="AA111" s="216"/>
      <c r="AB111" s="230"/>
      <c r="AC111" s="230"/>
      <c r="AD111" s="220"/>
      <c r="AE111" s="220"/>
      <c r="AF111" s="220"/>
      <c r="AG111" s="220"/>
      <c r="AH111" s="94"/>
      <c r="AI111" s="95">
        <f>SUMIFS('DT Data'!$J:$J,'DT Data'!$B:$B,Basis!$A$2,'DT Data'!$D:$D,Basis!$J$4,'DT Data'!$A:$A,$B111,'DT Data'!$B:$B,Performance!A111)</f>
        <v>0</v>
      </c>
      <c r="AJ111" s="95">
        <f>SUMIFS('DT Data'!$J:$J,'DT Data'!$B:$B,Basis!$A$2,'DT Data'!$D:$D,Basis!$J$3,'DT Data'!$A:$A,$B111,'DT Data'!$B:$B,Performance!A111)</f>
        <v>0</v>
      </c>
      <c r="AK111" s="95">
        <f>SUMIFS('DT Data'!$J:$J,'DT Data'!$B:$B,Basis!$A$2,'DT Data'!$D:$D,Basis!$J$2,'DT Data'!$A:$A,$B111,'DT Data'!$B:$B,Performance!A111)</f>
        <v>0</v>
      </c>
      <c r="AL111" s="216"/>
      <c r="AM111" s="216"/>
      <c r="AN111" s="216"/>
      <c r="AO111" s="110"/>
      <c r="AP111" s="93">
        <f>SUMIFS('Production data'!L:L,'Production data'!A:A,Performance!B111,'Production data'!C:C,Performance!C111,'Production data'!B:B,Performance!$C$98)</f>
        <v>0</v>
      </c>
      <c r="AQ111" s="93">
        <f t="shared" si="43"/>
        <v>0</v>
      </c>
      <c r="AR111" s="41">
        <f t="shared" si="44"/>
        <v>0</v>
      </c>
      <c r="AS111" s="223"/>
      <c r="AT111" s="223"/>
      <c r="AU111" s="223"/>
      <c r="AV111" s="226"/>
    </row>
    <row r="112" spans="1:48" ht="15.75" x14ac:dyDescent="0.25">
      <c r="A112" s="30" t="s">
        <v>134</v>
      </c>
      <c r="B112" s="40">
        <f t="shared" si="45"/>
        <v>44291</v>
      </c>
      <c r="C112" s="40" t="str">
        <f t="shared" si="45"/>
        <v>A</v>
      </c>
      <c r="D112" s="85" t="str">
        <f>'Idle time data'!C16</f>
        <v>Ali Ahmed</v>
      </c>
      <c r="E112" s="87" t="str">
        <f>'Idle time data'!J16</f>
        <v>Zaheer</v>
      </c>
      <c r="F112" s="87">
        <f>'Idle time data'!K16</f>
        <v>0</v>
      </c>
      <c r="G112" s="87">
        <f>'Idle time data'!L16</f>
        <v>0</v>
      </c>
      <c r="H112" s="87">
        <f>'Idle time data'!M16</f>
        <v>0</v>
      </c>
      <c r="I112" s="87">
        <f>SUMIFS('Production data'!I:I,'Production data'!A:A,Performance!B112,'Production data'!C:C,Performance!C112,'Production data'!B:B,Performance!$C$98)</f>
        <v>0</v>
      </c>
      <c r="J112" s="87">
        <f>SUMIFS('Production data'!K:K,'Production data'!A:A,Performance!B112,'Production data'!C:C,Performance!C112,'Production data'!B:B,Performance!$C$98)</f>
        <v>0</v>
      </c>
      <c r="K112" s="87">
        <f>SUMIFS('Production data'!N:N,'Production data'!A:A,Performance!B15,'Production data'!C:C,Performance!C15,'Production data'!B:B,Performance!$C$1)</f>
        <v>0</v>
      </c>
      <c r="L112" s="87">
        <v>8</v>
      </c>
      <c r="M112" s="87">
        <f>(F112*Basis!$C$15+G112*Basis!$C$16+H112*Basis!$C$17)/60</f>
        <v>0</v>
      </c>
      <c r="N112" s="87">
        <f>SUMIFS('DT Data'!J:J,'DT Data'!A:A,Performance!B112,'DT Data'!C:C,Performance!C112,'DT Data'!B:B,Performance!$C$98,'DT Data'!D:D,Basis!$J$5)</f>
        <v>8</v>
      </c>
      <c r="O112" s="88">
        <f t="shared" si="36"/>
        <v>0</v>
      </c>
      <c r="P112" s="88">
        <f>SUMIFS('DT Data'!J:J,'DT Data'!A:A,Performance!B112,'DT Data'!C:C,Performance!C112,'DT Data'!B:B,Performance!$C$98)-N112</f>
        <v>0</v>
      </c>
      <c r="Q112" s="89">
        <f t="shared" si="37"/>
        <v>0</v>
      </c>
      <c r="R112" s="89">
        <f t="shared" si="38"/>
        <v>0</v>
      </c>
      <c r="S112" s="89">
        <f>IF(I112=0,0,R112*Basis!$B$3*60)</f>
        <v>0</v>
      </c>
      <c r="T112" s="90">
        <f t="shared" si="39"/>
        <v>0</v>
      </c>
      <c r="U112" s="90">
        <f t="shared" si="40"/>
        <v>0</v>
      </c>
      <c r="V112" s="90">
        <f t="shared" si="41"/>
        <v>0</v>
      </c>
      <c r="W112" s="90">
        <f t="shared" si="42"/>
        <v>0</v>
      </c>
      <c r="X112" s="227">
        <f>I112+I113+I114</f>
        <v>0</v>
      </c>
      <c r="Y112" s="215">
        <f>S112+S113+S114</f>
        <v>0</v>
      </c>
      <c r="Z112" s="215">
        <f>J112+J113+J114</f>
        <v>0</v>
      </c>
      <c r="AA112" s="215">
        <f>K112+K113+K114</f>
        <v>0</v>
      </c>
      <c r="AB112" s="229">
        <f>O112+O113+O114</f>
        <v>0</v>
      </c>
      <c r="AC112" s="229">
        <f>Q112+Q113+Q114</f>
        <v>0</v>
      </c>
      <c r="AD112" s="219">
        <f>IFERROR(X112/Y112,0)</f>
        <v>0</v>
      </c>
      <c r="AE112" s="219">
        <f>IFERROR(AC112/AB112,0)</f>
        <v>0</v>
      </c>
      <c r="AF112" s="219">
        <f>IFERROR((X112-AA112)/X112,0)</f>
        <v>0</v>
      </c>
      <c r="AG112" s="219">
        <f>AD112*AE112*AF112</f>
        <v>0</v>
      </c>
      <c r="AH112" s="107"/>
      <c r="AI112" s="108">
        <f>SUMIFS('DT Data'!$J:$J,'DT Data'!$B:$B,Basis!$A$2,'DT Data'!$D:$D,Basis!$J$4,'DT Data'!$A:$A,$B112,'DT Data'!$B:$B,Performance!A112)</f>
        <v>0</v>
      </c>
      <c r="AJ112" s="108">
        <f>SUMIFS('DT Data'!$J:$J,'DT Data'!$B:$B,Basis!$A$2,'DT Data'!$D:$D,Basis!$J$3,'DT Data'!$A:$A,$B112,'DT Data'!$B:$B,Performance!A112)</f>
        <v>0</v>
      </c>
      <c r="AK112" s="108">
        <f>SUMIFS('DT Data'!$J:$J,'DT Data'!$B:$B,Basis!$A$2,'DT Data'!$D:$D,Basis!$J$2,'DT Data'!$A:$A,$B112,'DT Data'!$B:$B,Performance!A112)</f>
        <v>0</v>
      </c>
      <c r="AL112" s="215">
        <f>AI112+AI113+AI114</f>
        <v>0</v>
      </c>
      <c r="AM112" s="215">
        <f>AJ112+AJ113+AJ114</f>
        <v>0</v>
      </c>
      <c r="AN112" s="215">
        <f>AK112+AK113+AK114</f>
        <v>0</v>
      </c>
      <c r="AO112" s="109"/>
      <c r="AP112" s="93">
        <f>SUMIFS('Production data'!L:L,'Production data'!A:A,Performance!B112,'Production data'!C:C,Performance!C112,'Production data'!B:B,Performance!$C$98)</f>
        <v>0</v>
      </c>
      <c r="AQ112" s="93">
        <f t="shared" si="43"/>
        <v>0</v>
      </c>
      <c r="AR112" s="41">
        <f t="shared" si="44"/>
        <v>0</v>
      </c>
      <c r="AS112" s="221">
        <f>J112+J113+J114</f>
        <v>0</v>
      </c>
      <c r="AT112" s="221">
        <f>AP112+AP113+AP114</f>
        <v>0</v>
      </c>
      <c r="AU112" s="221">
        <f>AQ112+AQ113+AQ114</f>
        <v>0</v>
      </c>
      <c r="AV112" s="224">
        <f>IFERROR(AU112/AS112,0)</f>
        <v>0</v>
      </c>
    </row>
    <row r="113" spans="1:48" ht="15.75" x14ac:dyDescent="0.25">
      <c r="A113" s="30" t="s">
        <v>134</v>
      </c>
      <c r="B113" s="40">
        <f t="shared" si="45"/>
        <v>44291</v>
      </c>
      <c r="C113" s="40" t="str">
        <f t="shared" si="45"/>
        <v>B</v>
      </c>
      <c r="D113" s="85" t="str">
        <f>'Idle time data'!C17</f>
        <v>Umair Ali</v>
      </c>
      <c r="E113" s="87" t="str">
        <f>'Idle time data'!J17</f>
        <v>Sikander Hayat</v>
      </c>
      <c r="F113" s="87">
        <f>'Idle time data'!K17</f>
        <v>0</v>
      </c>
      <c r="G113" s="87">
        <f>'Idle time data'!L17</f>
        <v>0</v>
      </c>
      <c r="H113" s="87">
        <f>'Idle time data'!M17</f>
        <v>0</v>
      </c>
      <c r="I113" s="87">
        <f>SUMIFS('Production data'!I:I,'Production data'!A:A,Performance!B113,'Production data'!C:C,Performance!C113,'Production data'!B:B,Performance!$C$98)</f>
        <v>0</v>
      </c>
      <c r="J113" s="87">
        <f>SUMIFS('Production data'!K:K,'Production data'!A:A,Performance!B113,'Production data'!C:C,Performance!C113,'Production data'!B:B,Performance!$C$98)</f>
        <v>0</v>
      </c>
      <c r="K113" s="87">
        <f>SUMIFS('Production data'!N:N,'Production data'!A:A,Performance!B16,'Production data'!C:C,Performance!C16,'Production data'!B:B,Performance!$C$1)</f>
        <v>0</v>
      </c>
      <c r="L113" s="87">
        <v>8</v>
      </c>
      <c r="M113" s="87">
        <f>(F113*Basis!$C$15+G113*Basis!$C$16+H113*Basis!$C$17)/60</f>
        <v>0</v>
      </c>
      <c r="N113" s="87">
        <f>SUMIFS('DT Data'!J:J,'DT Data'!A:A,Performance!B113,'DT Data'!C:C,Performance!C113,'DT Data'!B:B,Performance!$C$98,'DT Data'!D:D,Basis!$J$5)</f>
        <v>8</v>
      </c>
      <c r="O113" s="88">
        <f t="shared" si="36"/>
        <v>0</v>
      </c>
      <c r="P113" s="88">
        <f>SUMIFS('DT Data'!J:J,'DT Data'!A:A,Performance!B113,'DT Data'!C:C,Performance!C113,'DT Data'!B:B,Performance!$C$98)-N113</f>
        <v>0</v>
      </c>
      <c r="Q113" s="89">
        <f t="shared" si="37"/>
        <v>0</v>
      </c>
      <c r="R113" s="89">
        <f t="shared" si="38"/>
        <v>0</v>
      </c>
      <c r="S113" s="89">
        <f>IF(I113=0,0,R113*Basis!$B$3*60)</f>
        <v>0</v>
      </c>
      <c r="T113" s="90">
        <f t="shared" si="39"/>
        <v>0</v>
      </c>
      <c r="U113" s="90">
        <f t="shared" si="40"/>
        <v>0</v>
      </c>
      <c r="V113" s="90">
        <f t="shared" si="41"/>
        <v>0</v>
      </c>
      <c r="W113" s="90">
        <f t="shared" si="42"/>
        <v>0</v>
      </c>
      <c r="X113" s="228"/>
      <c r="Y113" s="216"/>
      <c r="Z113" s="216"/>
      <c r="AA113" s="216"/>
      <c r="AB113" s="230"/>
      <c r="AC113" s="230"/>
      <c r="AD113" s="220"/>
      <c r="AE113" s="220"/>
      <c r="AF113" s="220"/>
      <c r="AG113" s="220"/>
      <c r="AH113" s="94"/>
      <c r="AI113" s="95">
        <f>SUMIFS('DT Data'!$J:$J,'DT Data'!$B:$B,Basis!$A$2,'DT Data'!$D:$D,Basis!$J$4,'DT Data'!$A:$A,$B113,'DT Data'!$B:$B,Performance!A113)</f>
        <v>0</v>
      </c>
      <c r="AJ113" s="95">
        <f>SUMIFS('DT Data'!$J:$J,'DT Data'!$B:$B,Basis!$A$2,'DT Data'!$D:$D,Basis!$J$3,'DT Data'!$A:$A,$B113,'DT Data'!$B:$B,Performance!A113)</f>
        <v>0</v>
      </c>
      <c r="AK113" s="95">
        <f>SUMIFS('DT Data'!$J:$J,'DT Data'!$B:$B,Basis!$A$2,'DT Data'!$D:$D,Basis!$J$2,'DT Data'!$A:$A,$B113,'DT Data'!$B:$B,Performance!A113)</f>
        <v>0</v>
      </c>
      <c r="AL113" s="216"/>
      <c r="AM113" s="216"/>
      <c r="AN113" s="216"/>
      <c r="AO113" s="110"/>
      <c r="AP113" s="93">
        <f>SUMIFS('Production data'!L:L,'Production data'!A:A,Performance!B113,'Production data'!C:C,Performance!C113,'Production data'!B:B,Performance!$C$98)</f>
        <v>0</v>
      </c>
      <c r="AQ113" s="93">
        <f t="shared" si="43"/>
        <v>0</v>
      </c>
      <c r="AR113" s="41">
        <f t="shared" si="44"/>
        <v>0</v>
      </c>
      <c r="AS113" s="222"/>
      <c r="AT113" s="222"/>
      <c r="AU113" s="222"/>
      <c r="AV113" s="225"/>
    </row>
    <row r="114" spans="1:48" ht="15.75" x14ac:dyDescent="0.25">
      <c r="A114" s="30" t="s">
        <v>134</v>
      </c>
      <c r="B114" s="40">
        <f t="shared" si="45"/>
        <v>44291</v>
      </c>
      <c r="C114" s="40" t="str">
        <f t="shared" si="45"/>
        <v>C</v>
      </c>
      <c r="D114" s="85">
        <f>'Idle time data'!C18</f>
        <v>0</v>
      </c>
      <c r="E114" s="87" t="str">
        <f>'Idle time data'!J18</f>
        <v>Nizam</v>
      </c>
      <c r="F114" s="87">
        <f>'Idle time data'!K18</f>
        <v>0</v>
      </c>
      <c r="G114" s="87">
        <f>'Idle time data'!L18</f>
        <v>0</v>
      </c>
      <c r="H114" s="87">
        <f>'Idle time data'!M18</f>
        <v>0</v>
      </c>
      <c r="I114" s="87">
        <f>SUMIFS('Production data'!I:I,'Production data'!A:A,Performance!B114,'Production data'!C:C,Performance!C114,'Production data'!B:B,Performance!$C$98)</f>
        <v>0</v>
      </c>
      <c r="J114" s="87">
        <f>SUMIFS('Production data'!K:K,'Production data'!A:A,Performance!B114,'Production data'!C:C,Performance!C114,'Production data'!B:B,Performance!$C$98)</f>
        <v>0</v>
      </c>
      <c r="K114" s="87">
        <f>SUMIFS('Production data'!N:N,'Production data'!A:A,Performance!B17,'Production data'!C:C,Performance!C17,'Production data'!B:B,Performance!$C$1)</f>
        <v>0</v>
      </c>
      <c r="L114" s="87">
        <v>8</v>
      </c>
      <c r="M114" s="87">
        <f>(F114*Basis!$C$15+G114*Basis!$C$16+H114*Basis!$C$17)/60</f>
        <v>0</v>
      </c>
      <c r="N114" s="87">
        <f>SUMIFS('DT Data'!J:J,'DT Data'!A:A,Performance!B114,'DT Data'!C:C,Performance!C114,'DT Data'!B:B,Performance!$C$98,'DT Data'!D:D,Basis!$J$5)</f>
        <v>8</v>
      </c>
      <c r="O114" s="88">
        <f t="shared" si="36"/>
        <v>0</v>
      </c>
      <c r="P114" s="88">
        <f>SUMIFS('DT Data'!J:J,'DT Data'!A:A,Performance!B114,'DT Data'!C:C,Performance!C114,'DT Data'!B:B,Performance!$C$98)-N114</f>
        <v>0</v>
      </c>
      <c r="Q114" s="89">
        <f t="shared" si="37"/>
        <v>0</v>
      </c>
      <c r="R114" s="89">
        <f t="shared" si="38"/>
        <v>0</v>
      </c>
      <c r="S114" s="89">
        <f>IF(I114=0,0,R114*Basis!$B$3*60)</f>
        <v>0</v>
      </c>
      <c r="T114" s="90">
        <f t="shared" si="39"/>
        <v>0</v>
      </c>
      <c r="U114" s="90">
        <f t="shared" si="40"/>
        <v>0</v>
      </c>
      <c r="V114" s="90">
        <f t="shared" si="41"/>
        <v>0</v>
      </c>
      <c r="W114" s="90">
        <f t="shared" si="42"/>
        <v>0</v>
      </c>
      <c r="X114" s="228"/>
      <c r="Y114" s="216"/>
      <c r="Z114" s="216"/>
      <c r="AA114" s="216"/>
      <c r="AB114" s="230"/>
      <c r="AC114" s="230"/>
      <c r="AD114" s="220"/>
      <c r="AE114" s="220"/>
      <c r="AF114" s="220"/>
      <c r="AG114" s="220"/>
      <c r="AH114" s="94"/>
      <c r="AI114" s="95">
        <f>SUMIFS('DT Data'!$J:$J,'DT Data'!$B:$B,Basis!$A$2,'DT Data'!$D:$D,Basis!$J$4,'DT Data'!$A:$A,$B114,'DT Data'!$B:$B,Performance!A114)</f>
        <v>0</v>
      </c>
      <c r="AJ114" s="95">
        <f>SUMIFS('DT Data'!$J:$J,'DT Data'!$B:$B,Basis!$A$2,'DT Data'!$D:$D,Basis!$J$3,'DT Data'!$A:$A,$B114,'DT Data'!$B:$B,Performance!A114)</f>
        <v>0</v>
      </c>
      <c r="AK114" s="95">
        <f>SUMIFS('DT Data'!$J:$J,'DT Data'!$B:$B,Basis!$A$2,'DT Data'!$D:$D,Basis!$J$2,'DT Data'!$A:$A,$B114,'DT Data'!$B:$B,Performance!A114)</f>
        <v>0</v>
      </c>
      <c r="AL114" s="216"/>
      <c r="AM114" s="216"/>
      <c r="AN114" s="216"/>
      <c r="AO114" s="110"/>
      <c r="AP114" s="93">
        <f>SUMIFS('Production data'!L:L,'Production data'!A:A,Performance!B114,'Production data'!C:C,Performance!C114,'Production data'!B:B,Performance!$C$98)</f>
        <v>0</v>
      </c>
      <c r="AQ114" s="93">
        <f t="shared" si="43"/>
        <v>0</v>
      </c>
      <c r="AR114" s="41">
        <f t="shared" si="44"/>
        <v>0</v>
      </c>
      <c r="AS114" s="223"/>
      <c r="AT114" s="223"/>
      <c r="AU114" s="223"/>
      <c r="AV114" s="226"/>
    </row>
    <row r="115" spans="1:48" ht="15.75" x14ac:dyDescent="0.25">
      <c r="A115" s="30" t="s">
        <v>134</v>
      </c>
      <c r="B115" s="40">
        <f t="shared" si="45"/>
        <v>44292</v>
      </c>
      <c r="C115" s="40" t="str">
        <f t="shared" si="45"/>
        <v>A</v>
      </c>
      <c r="D115" s="85" t="str">
        <f>'Idle time data'!C19</f>
        <v>Umair Ali</v>
      </c>
      <c r="E115" s="87" t="str">
        <f>'Idle time data'!J19</f>
        <v>Zaheer</v>
      </c>
      <c r="F115" s="87">
        <f>'Idle time data'!K19</f>
        <v>0</v>
      </c>
      <c r="G115" s="87">
        <f>'Idle time data'!L19</f>
        <v>0</v>
      </c>
      <c r="H115" s="87">
        <f>'Idle time data'!M19</f>
        <v>0</v>
      </c>
      <c r="I115" s="87">
        <f>SUMIFS('Production data'!I:I,'Production data'!A:A,Performance!B115,'Production data'!C:C,Performance!C115,'Production data'!B:B,Performance!$C$98)</f>
        <v>0</v>
      </c>
      <c r="J115" s="87">
        <f>SUMIFS('Production data'!K:K,'Production data'!A:A,Performance!B115,'Production data'!C:C,Performance!C115,'Production data'!B:B,Performance!$C$98)</f>
        <v>0</v>
      </c>
      <c r="K115" s="87">
        <f>SUMIFS('Production data'!N:N,'Production data'!A:A,Performance!B18,'Production data'!C:C,Performance!C18,'Production data'!B:B,Performance!$C$1)</f>
        <v>0</v>
      </c>
      <c r="L115" s="87">
        <v>8</v>
      </c>
      <c r="M115" s="87">
        <f>(F115*Basis!$C$15+G115*Basis!$C$16+H115*Basis!$C$17)/60</f>
        <v>0</v>
      </c>
      <c r="N115" s="87">
        <f>SUMIFS('DT Data'!J:J,'DT Data'!A:A,Performance!B115,'DT Data'!C:C,Performance!C115,'DT Data'!B:B,Performance!$C$98,'DT Data'!D:D,Basis!$J$5)</f>
        <v>8</v>
      </c>
      <c r="O115" s="88">
        <f t="shared" si="36"/>
        <v>0</v>
      </c>
      <c r="P115" s="88">
        <f>SUMIFS('DT Data'!J:J,'DT Data'!A:A,Performance!B115,'DT Data'!C:C,Performance!C115,'DT Data'!B:B,Performance!$C$98)-N115</f>
        <v>0</v>
      </c>
      <c r="Q115" s="89">
        <f t="shared" si="37"/>
        <v>0</v>
      </c>
      <c r="R115" s="89">
        <f t="shared" si="38"/>
        <v>0</v>
      </c>
      <c r="S115" s="89">
        <f>IF(I115=0,0,R115*Basis!$B$3*60)</f>
        <v>0</v>
      </c>
      <c r="T115" s="90">
        <f t="shared" si="39"/>
        <v>0</v>
      </c>
      <c r="U115" s="90">
        <f t="shared" si="40"/>
        <v>0</v>
      </c>
      <c r="V115" s="90">
        <f t="shared" si="41"/>
        <v>0</v>
      </c>
      <c r="W115" s="90">
        <f t="shared" si="42"/>
        <v>0</v>
      </c>
      <c r="X115" s="227">
        <f>I115+I116+I117</f>
        <v>0</v>
      </c>
      <c r="Y115" s="215">
        <f>S115+S116+S117</f>
        <v>0</v>
      </c>
      <c r="Z115" s="215">
        <f>J115+J116+J117</f>
        <v>0</v>
      </c>
      <c r="AA115" s="215">
        <f>K115+K116+K117</f>
        <v>0</v>
      </c>
      <c r="AB115" s="229">
        <f>O115+O116+O117</f>
        <v>0</v>
      </c>
      <c r="AC115" s="229">
        <f>Q115+Q116+Q117</f>
        <v>0</v>
      </c>
      <c r="AD115" s="219">
        <f>IFERROR(X115/Y115,0)</f>
        <v>0</v>
      </c>
      <c r="AE115" s="219">
        <f>IFERROR(AC115/AB115,0)</f>
        <v>0</v>
      </c>
      <c r="AF115" s="219">
        <f>IFERROR((X115-AA115)/X115,0)</f>
        <v>0</v>
      </c>
      <c r="AG115" s="219">
        <f>AD115*AE115*AF115</f>
        <v>0</v>
      </c>
      <c r="AH115" s="107"/>
      <c r="AI115" s="108">
        <f>SUMIFS('DT Data'!$J:$J,'DT Data'!$B:$B,Basis!$A$2,'DT Data'!$D:$D,Basis!$J$4,'DT Data'!$A:$A,$B115,'DT Data'!$B:$B,Performance!A115)</f>
        <v>0</v>
      </c>
      <c r="AJ115" s="108">
        <f>SUMIFS('DT Data'!$J:$J,'DT Data'!$B:$B,Basis!$A$2,'DT Data'!$D:$D,Basis!$J$3,'DT Data'!$A:$A,$B115,'DT Data'!$B:$B,Performance!A115)</f>
        <v>0</v>
      </c>
      <c r="AK115" s="108">
        <f>SUMIFS('DT Data'!$J:$J,'DT Data'!$B:$B,Basis!$A$2,'DT Data'!$D:$D,Basis!$J$2,'DT Data'!$A:$A,$B115,'DT Data'!$B:$B,Performance!A115)</f>
        <v>0</v>
      </c>
      <c r="AL115" s="215">
        <f>AI115+AI116+AI117</f>
        <v>0</v>
      </c>
      <c r="AM115" s="215">
        <f>AJ115+AJ116+AJ117</f>
        <v>0</v>
      </c>
      <c r="AN115" s="215">
        <f>AK115+AK116+AK117</f>
        <v>0</v>
      </c>
      <c r="AO115" s="109"/>
      <c r="AP115" s="93">
        <f>SUMIFS('Production data'!L:L,'Production data'!A:A,Performance!B115,'Production data'!C:C,Performance!C115,'Production data'!B:B,Performance!$C$98)</f>
        <v>0</v>
      </c>
      <c r="AQ115" s="93">
        <f t="shared" si="43"/>
        <v>0</v>
      </c>
      <c r="AR115" s="41">
        <f t="shared" si="44"/>
        <v>0</v>
      </c>
      <c r="AS115" s="221">
        <f>J115+J116+J117</f>
        <v>0</v>
      </c>
      <c r="AT115" s="221">
        <f>AP115+AP116+AP117</f>
        <v>0</v>
      </c>
      <c r="AU115" s="221">
        <f>AQ115+AQ116+AQ117</f>
        <v>0</v>
      </c>
      <c r="AV115" s="224">
        <f>IFERROR(AU115/AS115,0)</f>
        <v>0</v>
      </c>
    </row>
    <row r="116" spans="1:48" ht="15.75" x14ac:dyDescent="0.25">
      <c r="A116" s="30" t="s">
        <v>134</v>
      </c>
      <c r="B116" s="40">
        <f t="shared" si="45"/>
        <v>44292</v>
      </c>
      <c r="C116" s="40" t="str">
        <f t="shared" si="45"/>
        <v>B</v>
      </c>
      <c r="D116" s="85">
        <f>'Idle time data'!C20</f>
        <v>0</v>
      </c>
      <c r="E116" s="87" t="str">
        <f>'Idle time data'!J20</f>
        <v>Sikander Hayat</v>
      </c>
      <c r="F116" s="87">
        <f>'Idle time data'!K20</f>
        <v>0</v>
      </c>
      <c r="G116" s="87">
        <f>'Idle time data'!L20</f>
        <v>0</v>
      </c>
      <c r="H116" s="87">
        <f>'Idle time data'!M20</f>
        <v>0</v>
      </c>
      <c r="I116" s="87">
        <f>SUMIFS('Production data'!I:I,'Production data'!A:A,Performance!B116,'Production data'!C:C,Performance!C116,'Production data'!B:B,Performance!$C$98)</f>
        <v>0</v>
      </c>
      <c r="J116" s="87">
        <f>SUMIFS('Production data'!K:K,'Production data'!A:A,Performance!B116,'Production data'!C:C,Performance!C116,'Production data'!B:B,Performance!$C$98)</f>
        <v>0</v>
      </c>
      <c r="K116" s="87">
        <f>SUMIFS('Production data'!N:N,'Production data'!A:A,Performance!B19,'Production data'!C:C,Performance!C19,'Production data'!B:B,Performance!$C$1)</f>
        <v>0</v>
      </c>
      <c r="L116" s="87">
        <v>8</v>
      </c>
      <c r="M116" s="87">
        <f>(F116*Basis!$C$15+G116*Basis!$C$16+H116*Basis!$C$17)/60</f>
        <v>0</v>
      </c>
      <c r="N116" s="87">
        <f>SUMIFS('DT Data'!J:J,'DT Data'!A:A,Performance!B116,'DT Data'!C:C,Performance!C116,'DT Data'!B:B,Performance!$C$98,'DT Data'!D:D,Basis!$J$5)</f>
        <v>8</v>
      </c>
      <c r="O116" s="88">
        <f t="shared" si="36"/>
        <v>0</v>
      </c>
      <c r="P116" s="88">
        <f>SUMIFS('DT Data'!J:J,'DT Data'!A:A,Performance!B116,'DT Data'!C:C,Performance!C116,'DT Data'!B:B,Performance!$C$98)-N116</f>
        <v>0</v>
      </c>
      <c r="Q116" s="89">
        <f t="shared" si="37"/>
        <v>0</v>
      </c>
      <c r="R116" s="89">
        <f t="shared" si="38"/>
        <v>0</v>
      </c>
      <c r="S116" s="89">
        <f>IF(I116=0,0,R116*Basis!$B$3*60)</f>
        <v>0</v>
      </c>
      <c r="T116" s="90">
        <f t="shared" si="39"/>
        <v>0</v>
      </c>
      <c r="U116" s="90">
        <f t="shared" si="40"/>
        <v>0</v>
      </c>
      <c r="V116" s="90">
        <f t="shared" si="41"/>
        <v>0</v>
      </c>
      <c r="W116" s="90">
        <f t="shared" si="42"/>
        <v>0</v>
      </c>
      <c r="X116" s="228"/>
      <c r="Y116" s="216"/>
      <c r="Z116" s="216"/>
      <c r="AA116" s="216"/>
      <c r="AB116" s="230"/>
      <c r="AC116" s="230"/>
      <c r="AD116" s="220"/>
      <c r="AE116" s="220"/>
      <c r="AF116" s="220"/>
      <c r="AG116" s="220"/>
      <c r="AH116" s="94"/>
      <c r="AI116" s="95">
        <f>SUMIFS('DT Data'!$J:$J,'DT Data'!$B:$B,Basis!$A$2,'DT Data'!$D:$D,Basis!$J$4,'DT Data'!$A:$A,$B116,'DT Data'!$B:$B,Performance!A116)</f>
        <v>0</v>
      </c>
      <c r="AJ116" s="95">
        <f>SUMIFS('DT Data'!$J:$J,'DT Data'!$B:$B,Basis!$A$2,'DT Data'!$D:$D,Basis!$J$3,'DT Data'!$A:$A,$B116,'DT Data'!$B:$B,Performance!A116)</f>
        <v>0</v>
      </c>
      <c r="AK116" s="95">
        <f>SUMIFS('DT Data'!$J:$J,'DT Data'!$B:$B,Basis!$A$2,'DT Data'!$D:$D,Basis!$J$2,'DT Data'!$A:$A,$B116,'DT Data'!$B:$B,Performance!A116)</f>
        <v>0</v>
      </c>
      <c r="AL116" s="216"/>
      <c r="AM116" s="216"/>
      <c r="AN116" s="216"/>
      <c r="AO116" s="110"/>
      <c r="AP116" s="93">
        <f>SUMIFS('Production data'!L:L,'Production data'!A:A,Performance!B116,'Production data'!C:C,Performance!C116,'Production data'!B:B,Performance!$C$98)</f>
        <v>0</v>
      </c>
      <c r="AQ116" s="93">
        <f t="shared" si="43"/>
        <v>0</v>
      </c>
      <c r="AR116" s="41">
        <f t="shared" si="44"/>
        <v>0</v>
      </c>
      <c r="AS116" s="222"/>
      <c r="AT116" s="222"/>
      <c r="AU116" s="222"/>
      <c r="AV116" s="225"/>
    </row>
    <row r="117" spans="1:48" ht="15.75" x14ac:dyDescent="0.25">
      <c r="A117" s="30" t="s">
        <v>134</v>
      </c>
      <c r="B117" s="40">
        <f t="shared" si="45"/>
        <v>44292</v>
      </c>
      <c r="C117" s="40" t="str">
        <f t="shared" si="45"/>
        <v>C</v>
      </c>
      <c r="D117" s="85">
        <f>'Idle time data'!C21</f>
        <v>0</v>
      </c>
      <c r="E117" s="87" t="str">
        <f>'Idle time data'!J21</f>
        <v>Nizam</v>
      </c>
      <c r="F117" s="87">
        <f>'Idle time data'!K21</f>
        <v>0</v>
      </c>
      <c r="G117" s="87">
        <f>'Idle time data'!L21</f>
        <v>0</v>
      </c>
      <c r="H117" s="87">
        <f>'Idle time data'!M21</f>
        <v>0</v>
      </c>
      <c r="I117" s="87">
        <f>SUMIFS('Production data'!I:I,'Production data'!A:A,Performance!B117,'Production data'!C:C,Performance!C117,'Production data'!B:B,Performance!$C$98)</f>
        <v>0</v>
      </c>
      <c r="J117" s="87">
        <f>SUMIFS('Production data'!K:K,'Production data'!A:A,Performance!B117,'Production data'!C:C,Performance!C117,'Production data'!B:B,Performance!$C$98)</f>
        <v>0</v>
      </c>
      <c r="K117" s="87">
        <f>SUMIFS('Production data'!N:N,'Production data'!A:A,Performance!B20,'Production data'!C:C,Performance!C20,'Production data'!B:B,Performance!$C$1)</f>
        <v>0</v>
      </c>
      <c r="L117" s="87">
        <v>8</v>
      </c>
      <c r="M117" s="87">
        <f>(F117*Basis!$C$15+G117*Basis!$C$16+H117*Basis!$C$17)/60</f>
        <v>0</v>
      </c>
      <c r="N117" s="87">
        <f>SUMIFS('DT Data'!J:J,'DT Data'!A:A,Performance!B117,'DT Data'!C:C,Performance!C117,'DT Data'!B:B,Performance!$C$98,'DT Data'!D:D,Basis!$J$5)</f>
        <v>8</v>
      </c>
      <c r="O117" s="88">
        <f t="shared" si="36"/>
        <v>0</v>
      </c>
      <c r="P117" s="88">
        <f>SUMIFS('DT Data'!J:J,'DT Data'!A:A,Performance!B117,'DT Data'!C:C,Performance!C117,'DT Data'!B:B,Performance!$C$98)-N117</f>
        <v>0</v>
      </c>
      <c r="Q117" s="89">
        <f t="shared" si="37"/>
        <v>0</v>
      </c>
      <c r="R117" s="89">
        <f t="shared" si="38"/>
        <v>0</v>
      </c>
      <c r="S117" s="89">
        <f>IF(I117=0,0,R117*Basis!$B$3*60)</f>
        <v>0</v>
      </c>
      <c r="T117" s="90">
        <f t="shared" si="39"/>
        <v>0</v>
      </c>
      <c r="U117" s="90">
        <f t="shared" si="40"/>
        <v>0</v>
      </c>
      <c r="V117" s="90">
        <f t="shared" si="41"/>
        <v>0</v>
      </c>
      <c r="W117" s="90">
        <f t="shared" si="42"/>
        <v>0</v>
      </c>
      <c r="X117" s="228"/>
      <c r="Y117" s="216"/>
      <c r="Z117" s="216"/>
      <c r="AA117" s="216"/>
      <c r="AB117" s="230"/>
      <c r="AC117" s="230"/>
      <c r="AD117" s="220"/>
      <c r="AE117" s="220"/>
      <c r="AF117" s="220"/>
      <c r="AG117" s="220"/>
      <c r="AH117" s="94"/>
      <c r="AI117" s="95">
        <f>SUMIFS('DT Data'!$J:$J,'DT Data'!$B:$B,Basis!$A$2,'DT Data'!$D:$D,Basis!$J$4,'DT Data'!$A:$A,$B117,'DT Data'!$B:$B,Performance!A117)</f>
        <v>0</v>
      </c>
      <c r="AJ117" s="95">
        <f>SUMIFS('DT Data'!$J:$J,'DT Data'!$B:$B,Basis!$A$2,'DT Data'!$D:$D,Basis!$J$3,'DT Data'!$A:$A,$B117,'DT Data'!$B:$B,Performance!A117)</f>
        <v>0</v>
      </c>
      <c r="AK117" s="95">
        <f>SUMIFS('DT Data'!$J:$J,'DT Data'!$B:$B,Basis!$A$2,'DT Data'!$D:$D,Basis!$J$2,'DT Data'!$A:$A,$B117,'DT Data'!$B:$B,Performance!A117)</f>
        <v>0</v>
      </c>
      <c r="AL117" s="216"/>
      <c r="AM117" s="216"/>
      <c r="AN117" s="216"/>
      <c r="AO117" s="110"/>
      <c r="AP117" s="93">
        <f>SUMIFS('Production data'!L:L,'Production data'!A:A,Performance!B117,'Production data'!C:C,Performance!C117,'Production data'!B:B,Performance!$C$98)</f>
        <v>0</v>
      </c>
      <c r="AQ117" s="93">
        <f t="shared" si="43"/>
        <v>0</v>
      </c>
      <c r="AR117" s="41">
        <f t="shared" si="44"/>
        <v>0</v>
      </c>
      <c r="AS117" s="223"/>
      <c r="AT117" s="223"/>
      <c r="AU117" s="223"/>
      <c r="AV117" s="226"/>
    </row>
    <row r="118" spans="1:48" ht="15.75" x14ac:dyDescent="0.25">
      <c r="A118" s="30" t="s">
        <v>134</v>
      </c>
      <c r="B118" s="40">
        <f t="shared" si="45"/>
        <v>44293</v>
      </c>
      <c r="C118" s="40" t="str">
        <f t="shared" si="45"/>
        <v>A</v>
      </c>
      <c r="D118" s="85" t="str">
        <f>'Idle time data'!C22</f>
        <v>Umair Ali</v>
      </c>
      <c r="E118" s="87" t="str">
        <f>'Idle time data'!J22</f>
        <v>Zaheer</v>
      </c>
      <c r="F118" s="87">
        <f>'Idle time data'!K22</f>
        <v>0</v>
      </c>
      <c r="G118" s="87">
        <f>'Idle time data'!L22</f>
        <v>0</v>
      </c>
      <c r="H118" s="87">
        <f>'Idle time data'!M22</f>
        <v>0</v>
      </c>
      <c r="I118" s="87">
        <f>SUMIFS('Production data'!I:I,'Production data'!A:A,Performance!B118,'Production data'!C:C,Performance!C118,'Production data'!B:B,Performance!$C$98)</f>
        <v>0</v>
      </c>
      <c r="J118" s="87">
        <f>SUMIFS('Production data'!K:K,'Production data'!A:A,Performance!B118,'Production data'!C:C,Performance!C118,'Production data'!B:B,Performance!$C$98)</f>
        <v>0</v>
      </c>
      <c r="K118" s="87">
        <f>SUMIFS('Production data'!N:N,'Production data'!A:A,Performance!B21,'Production data'!C:C,Performance!C21,'Production data'!B:B,Performance!$C$1)</f>
        <v>0</v>
      </c>
      <c r="L118" s="87">
        <v>8</v>
      </c>
      <c r="M118" s="87">
        <f>(F118*Basis!$C$15+G118*Basis!$C$16+H118*Basis!$C$17)/60</f>
        <v>0</v>
      </c>
      <c r="N118" s="87">
        <f>SUMIFS('DT Data'!J:J,'DT Data'!A:A,Performance!B118,'DT Data'!C:C,Performance!C118,'DT Data'!B:B,Performance!$C$98,'DT Data'!D:D,Basis!$J$5)</f>
        <v>8</v>
      </c>
      <c r="O118" s="88">
        <f t="shared" si="36"/>
        <v>0</v>
      </c>
      <c r="P118" s="88">
        <f>SUMIFS('DT Data'!J:J,'DT Data'!A:A,Performance!B118,'DT Data'!C:C,Performance!C118,'DT Data'!B:B,Performance!$C$98)-N118</f>
        <v>0</v>
      </c>
      <c r="Q118" s="89">
        <f t="shared" si="37"/>
        <v>0</v>
      </c>
      <c r="R118" s="89">
        <f t="shared" si="38"/>
        <v>0</v>
      </c>
      <c r="S118" s="89">
        <f>IF(I118=0,0,R118*Basis!$B$3*60)</f>
        <v>0</v>
      </c>
      <c r="T118" s="90">
        <f t="shared" si="39"/>
        <v>0</v>
      </c>
      <c r="U118" s="90">
        <f t="shared" si="40"/>
        <v>0</v>
      </c>
      <c r="V118" s="90">
        <f t="shared" si="41"/>
        <v>0</v>
      </c>
      <c r="W118" s="90">
        <f t="shared" si="42"/>
        <v>0</v>
      </c>
      <c r="X118" s="227">
        <f>I118+I119+I120</f>
        <v>0</v>
      </c>
      <c r="Y118" s="215">
        <f>S118+S119+S120</f>
        <v>0</v>
      </c>
      <c r="Z118" s="215">
        <f>J118+J119+J120</f>
        <v>0</v>
      </c>
      <c r="AA118" s="215">
        <f>K118+K119+K120</f>
        <v>0</v>
      </c>
      <c r="AB118" s="229">
        <f>O118+O119+O120</f>
        <v>0</v>
      </c>
      <c r="AC118" s="229">
        <f>Q118+Q119+Q120</f>
        <v>0</v>
      </c>
      <c r="AD118" s="219">
        <f>IFERROR(X118/Y118,0)</f>
        <v>0</v>
      </c>
      <c r="AE118" s="219">
        <f>IFERROR(AC118/AB118,0)</f>
        <v>0</v>
      </c>
      <c r="AF118" s="219">
        <f>IFERROR((X118-AA118)/X118,0)</f>
        <v>0</v>
      </c>
      <c r="AG118" s="219">
        <f>AD118*AE118*AF118</f>
        <v>0</v>
      </c>
      <c r="AH118" s="107"/>
      <c r="AI118" s="108">
        <f>SUMIFS('DT Data'!$J:$J,'DT Data'!$B:$B,Basis!$A$2,'DT Data'!$D:$D,Basis!$J$4,'DT Data'!$A:$A,$B118,'DT Data'!$B:$B,Performance!A118)</f>
        <v>0</v>
      </c>
      <c r="AJ118" s="108">
        <f>SUMIFS('DT Data'!$J:$J,'DT Data'!$B:$B,Basis!$A$2,'DT Data'!$D:$D,Basis!$J$3,'DT Data'!$A:$A,$B118,'DT Data'!$B:$B,Performance!A118)</f>
        <v>0</v>
      </c>
      <c r="AK118" s="108">
        <f>SUMIFS('DT Data'!$J:$J,'DT Data'!$B:$B,Basis!$A$2,'DT Data'!$D:$D,Basis!$J$2,'DT Data'!$A:$A,$B118,'DT Data'!$B:$B,Performance!A118)</f>
        <v>0</v>
      </c>
      <c r="AL118" s="215">
        <f>AI118+AI119+AI120</f>
        <v>0</v>
      </c>
      <c r="AM118" s="215">
        <f>AJ118+AJ119+AJ120</f>
        <v>0</v>
      </c>
      <c r="AN118" s="215">
        <f>AK118+AK119+AK120</f>
        <v>0</v>
      </c>
      <c r="AO118" s="109"/>
      <c r="AP118" s="93">
        <f>SUMIFS('Production data'!L:L,'Production data'!A:A,Performance!B118,'Production data'!C:C,Performance!C118,'Production data'!B:B,Performance!$C$98)</f>
        <v>0</v>
      </c>
      <c r="AQ118" s="93">
        <f t="shared" si="43"/>
        <v>0</v>
      </c>
      <c r="AR118" s="41">
        <f t="shared" si="44"/>
        <v>0</v>
      </c>
      <c r="AS118" s="221">
        <f>J118+J119+J120</f>
        <v>0</v>
      </c>
      <c r="AT118" s="221">
        <f>AP118+AP119+AP120</f>
        <v>0</v>
      </c>
      <c r="AU118" s="221">
        <f>AQ118+AQ119+AQ120</f>
        <v>0</v>
      </c>
      <c r="AV118" s="224">
        <f>IFERROR(AU118/AS118,0)</f>
        <v>0</v>
      </c>
    </row>
    <row r="119" spans="1:48" ht="15.75" x14ac:dyDescent="0.25">
      <c r="A119" s="30" t="s">
        <v>134</v>
      </c>
      <c r="B119" s="40">
        <f t="shared" si="45"/>
        <v>44293</v>
      </c>
      <c r="C119" s="40" t="str">
        <f t="shared" si="45"/>
        <v>B</v>
      </c>
      <c r="D119" s="85" t="str">
        <f>'Idle time data'!C23</f>
        <v>Ali Ahmed</v>
      </c>
      <c r="E119" s="87" t="str">
        <f>'Idle time data'!J23</f>
        <v>Sikander Hayat</v>
      </c>
      <c r="F119" s="87">
        <f>'Idle time data'!K23</f>
        <v>0</v>
      </c>
      <c r="G119" s="87">
        <f>'Idle time data'!L23</f>
        <v>0</v>
      </c>
      <c r="H119" s="87">
        <f>'Idle time data'!M23</f>
        <v>0</v>
      </c>
      <c r="I119" s="87">
        <f>SUMIFS('Production data'!I:I,'Production data'!A:A,Performance!B119,'Production data'!C:C,Performance!C119,'Production data'!B:B,Performance!$C$98)</f>
        <v>0</v>
      </c>
      <c r="J119" s="87">
        <f>SUMIFS('Production data'!K:K,'Production data'!A:A,Performance!B119,'Production data'!C:C,Performance!C119,'Production data'!B:B,Performance!$C$98)</f>
        <v>0</v>
      </c>
      <c r="K119" s="87">
        <f>SUMIFS('Production data'!N:N,'Production data'!A:A,Performance!B22,'Production data'!C:C,Performance!C22,'Production data'!B:B,Performance!$C$1)</f>
        <v>0</v>
      </c>
      <c r="L119" s="87">
        <v>8</v>
      </c>
      <c r="M119" s="87">
        <f>(F119*Basis!$C$15+G119*Basis!$C$16+H119*Basis!$C$17)/60</f>
        <v>0</v>
      </c>
      <c r="N119" s="87">
        <f>SUMIFS('DT Data'!J:J,'DT Data'!A:A,Performance!B119,'DT Data'!C:C,Performance!C119,'DT Data'!B:B,Performance!$C$98,'DT Data'!D:D,Basis!$J$5)</f>
        <v>8</v>
      </c>
      <c r="O119" s="88">
        <f t="shared" si="36"/>
        <v>0</v>
      </c>
      <c r="P119" s="88">
        <f>SUMIFS('DT Data'!J:J,'DT Data'!A:A,Performance!B119,'DT Data'!C:C,Performance!C119,'DT Data'!B:B,Performance!$C$98)-N119</f>
        <v>0</v>
      </c>
      <c r="Q119" s="89">
        <f t="shared" si="37"/>
        <v>0</v>
      </c>
      <c r="R119" s="89">
        <f t="shared" si="38"/>
        <v>0</v>
      </c>
      <c r="S119" s="89">
        <f>IF(I119=0,0,R119*Basis!$B$3*60)</f>
        <v>0</v>
      </c>
      <c r="T119" s="90">
        <f t="shared" si="39"/>
        <v>0</v>
      </c>
      <c r="U119" s="90">
        <f t="shared" si="40"/>
        <v>0</v>
      </c>
      <c r="V119" s="90">
        <f t="shared" si="41"/>
        <v>0</v>
      </c>
      <c r="W119" s="90">
        <f t="shared" si="42"/>
        <v>0</v>
      </c>
      <c r="X119" s="228"/>
      <c r="Y119" s="216"/>
      <c r="Z119" s="216"/>
      <c r="AA119" s="216"/>
      <c r="AB119" s="230"/>
      <c r="AC119" s="230"/>
      <c r="AD119" s="220"/>
      <c r="AE119" s="220"/>
      <c r="AF119" s="220"/>
      <c r="AG119" s="220"/>
      <c r="AH119" s="94"/>
      <c r="AI119" s="95">
        <f>SUMIFS('DT Data'!$J:$J,'DT Data'!$B:$B,Basis!$A$2,'DT Data'!$D:$D,Basis!$J$4,'DT Data'!$A:$A,$B119,'DT Data'!$B:$B,Performance!A119)</f>
        <v>0</v>
      </c>
      <c r="AJ119" s="95">
        <f>SUMIFS('DT Data'!$J:$J,'DT Data'!$B:$B,Basis!$A$2,'DT Data'!$D:$D,Basis!$J$3,'DT Data'!$A:$A,$B119,'DT Data'!$B:$B,Performance!A119)</f>
        <v>0</v>
      </c>
      <c r="AK119" s="95">
        <f>SUMIFS('DT Data'!$J:$J,'DT Data'!$B:$B,Basis!$A$2,'DT Data'!$D:$D,Basis!$J$2,'DT Data'!$A:$A,$B119,'DT Data'!$B:$B,Performance!A119)</f>
        <v>0</v>
      </c>
      <c r="AL119" s="216"/>
      <c r="AM119" s="216"/>
      <c r="AN119" s="216"/>
      <c r="AO119" s="110"/>
      <c r="AP119" s="93">
        <f>SUMIFS('Production data'!L:L,'Production data'!A:A,Performance!B119,'Production data'!C:C,Performance!C119,'Production data'!B:B,Performance!$C$98)</f>
        <v>0</v>
      </c>
      <c r="AQ119" s="93">
        <f t="shared" si="43"/>
        <v>0</v>
      </c>
      <c r="AR119" s="41">
        <f t="shared" si="44"/>
        <v>0</v>
      </c>
      <c r="AS119" s="222"/>
      <c r="AT119" s="222"/>
      <c r="AU119" s="222"/>
      <c r="AV119" s="225"/>
    </row>
    <row r="120" spans="1:48" ht="15.75" x14ac:dyDescent="0.25">
      <c r="A120" s="30" t="s">
        <v>134</v>
      </c>
      <c r="B120" s="40">
        <f t="shared" si="45"/>
        <v>44293</v>
      </c>
      <c r="C120" s="40" t="str">
        <f t="shared" si="45"/>
        <v>C</v>
      </c>
      <c r="D120" s="85" t="str">
        <f>'Idle time data'!C24</f>
        <v>Ahmed Ali</v>
      </c>
      <c r="E120" s="87" t="str">
        <f>'Idle time data'!J24</f>
        <v>Abdul Sami</v>
      </c>
      <c r="F120" s="87">
        <f>'Idle time data'!K24</f>
        <v>0</v>
      </c>
      <c r="G120" s="87">
        <f>'Idle time data'!L24</f>
        <v>0</v>
      </c>
      <c r="H120" s="87">
        <f>'Idle time data'!M24</f>
        <v>0</v>
      </c>
      <c r="I120" s="87">
        <f>SUMIFS('Production data'!I:I,'Production data'!A:A,Performance!B120,'Production data'!C:C,Performance!C120,'Production data'!B:B,Performance!$C$98)</f>
        <v>0</v>
      </c>
      <c r="J120" s="87">
        <f>SUMIFS('Production data'!K:K,'Production data'!A:A,Performance!B120,'Production data'!C:C,Performance!C120,'Production data'!B:B,Performance!$C$98)</f>
        <v>0</v>
      </c>
      <c r="K120" s="87">
        <f>SUMIFS('Production data'!N:N,'Production data'!A:A,Performance!B23,'Production data'!C:C,Performance!C23,'Production data'!B:B,Performance!$C$1)</f>
        <v>0</v>
      </c>
      <c r="L120" s="87">
        <v>8</v>
      </c>
      <c r="M120" s="87">
        <f>(F120*Basis!$C$15+G120*Basis!$C$16+H120*Basis!$C$17)/60</f>
        <v>0</v>
      </c>
      <c r="N120" s="87">
        <f>SUMIFS('DT Data'!J:J,'DT Data'!A:A,Performance!B120,'DT Data'!C:C,Performance!C120,'DT Data'!B:B,Performance!$C$98,'DT Data'!D:D,Basis!$J$5)</f>
        <v>8</v>
      </c>
      <c r="O120" s="88">
        <f t="shared" si="36"/>
        <v>0</v>
      </c>
      <c r="P120" s="88">
        <f>SUMIFS('DT Data'!J:J,'DT Data'!A:A,Performance!B120,'DT Data'!C:C,Performance!C120,'DT Data'!B:B,Performance!$C$98)-N120</f>
        <v>0</v>
      </c>
      <c r="Q120" s="89">
        <f t="shared" si="37"/>
        <v>0</v>
      </c>
      <c r="R120" s="89">
        <f t="shared" si="38"/>
        <v>0</v>
      </c>
      <c r="S120" s="89">
        <f>IF(I120=0,0,R120*Basis!$B$3*60)</f>
        <v>0</v>
      </c>
      <c r="T120" s="90">
        <f t="shared" si="39"/>
        <v>0</v>
      </c>
      <c r="U120" s="90">
        <f t="shared" si="40"/>
        <v>0</v>
      </c>
      <c r="V120" s="90">
        <f t="shared" si="41"/>
        <v>0</v>
      </c>
      <c r="W120" s="90">
        <f t="shared" si="42"/>
        <v>0</v>
      </c>
      <c r="X120" s="228"/>
      <c r="Y120" s="216"/>
      <c r="Z120" s="216"/>
      <c r="AA120" s="216"/>
      <c r="AB120" s="230"/>
      <c r="AC120" s="230"/>
      <c r="AD120" s="220"/>
      <c r="AE120" s="220"/>
      <c r="AF120" s="220"/>
      <c r="AG120" s="220"/>
      <c r="AH120" s="94"/>
      <c r="AI120" s="95">
        <f>SUMIFS('DT Data'!$J:$J,'DT Data'!$B:$B,Basis!$A$2,'DT Data'!$D:$D,Basis!$J$4,'DT Data'!$A:$A,$B120,'DT Data'!$B:$B,Performance!A120)</f>
        <v>0</v>
      </c>
      <c r="AJ120" s="95">
        <f>SUMIFS('DT Data'!$J:$J,'DT Data'!$B:$B,Basis!$A$2,'DT Data'!$D:$D,Basis!$J$3,'DT Data'!$A:$A,$B120,'DT Data'!$B:$B,Performance!A120)</f>
        <v>0</v>
      </c>
      <c r="AK120" s="95">
        <f>SUMIFS('DT Data'!$J:$J,'DT Data'!$B:$B,Basis!$A$2,'DT Data'!$D:$D,Basis!$J$2,'DT Data'!$A:$A,$B120,'DT Data'!$B:$B,Performance!A120)</f>
        <v>0</v>
      </c>
      <c r="AL120" s="216"/>
      <c r="AM120" s="216"/>
      <c r="AN120" s="216"/>
      <c r="AO120" s="110"/>
      <c r="AP120" s="93">
        <f>SUMIFS('Production data'!L:L,'Production data'!A:A,Performance!B120,'Production data'!C:C,Performance!C120,'Production data'!B:B,Performance!$C$98)</f>
        <v>0</v>
      </c>
      <c r="AQ120" s="93">
        <f t="shared" si="43"/>
        <v>0</v>
      </c>
      <c r="AR120" s="41">
        <f t="shared" si="44"/>
        <v>0</v>
      </c>
      <c r="AS120" s="223"/>
      <c r="AT120" s="223"/>
      <c r="AU120" s="223"/>
      <c r="AV120" s="226"/>
    </row>
    <row r="121" spans="1:48" ht="15.75" x14ac:dyDescent="0.25">
      <c r="A121" s="30" t="s">
        <v>134</v>
      </c>
      <c r="B121" s="40">
        <f t="shared" si="45"/>
        <v>44294</v>
      </c>
      <c r="C121" s="40" t="str">
        <f t="shared" si="45"/>
        <v>A</v>
      </c>
      <c r="D121" s="85" t="str">
        <f>'Idle time data'!C25</f>
        <v>Umair Ali</v>
      </c>
      <c r="E121" s="87" t="str">
        <f>'Idle time data'!J25</f>
        <v>Kamran</v>
      </c>
      <c r="F121" s="87">
        <f>'Idle time data'!K25</f>
        <v>0</v>
      </c>
      <c r="G121" s="87">
        <f>'Idle time data'!L25</f>
        <v>0</v>
      </c>
      <c r="H121" s="87">
        <f>'Idle time data'!M25</f>
        <v>0</v>
      </c>
      <c r="I121" s="87">
        <f>SUMIFS('Production data'!I:I,'Production data'!A:A,Performance!B121,'Production data'!C:C,Performance!C121,'Production data'!B:B,Performance!$C$98)</f>
        <v>0</v>
      </c>
      <c r="J121" s="87">
        <f>SUMIFS('Production data'!K:K,'Production data'!A:A,Performance!B121,'Production data'!C:C,Performance!C121,'Production data'!B:B,Performance!$C$98)</f>
        <v>0</v>
      </c>
      <c r="K121" s="87">
        <f>SUMIFS('Production data'!N:N,'Production data'!A:A,Performance!B24,'Production data'!C:C,Performance!C24,'Production data'!B:B,Performance!$C$1)</f>
        <v>0</v>
      </c>
      <c r="L121" s="87">
        <v>8</v>
      </c>
      <c r="M121" s="87">
        <f>(F121*Basis!$C$15+G121*Basis!$C$16+H121*Basis!$C$17)/60</f>
        <v>0</v>
      </c>
      <c r="N121" s="87">
        <f>SUMIFS('DT Data'!J:J,'DT Data'!A:A,Performance!B121,'DT Data'!C:C,Performance!C121,'DT Data'!B:B,Performance!$C$98,'DT Data'!D:D,Basis!$J$5)</f>
        <v>8</v>
      </c>
      <c r="O121" s="88">
        <f t="shared" si="36"/>
        <v>0</v>
      </c>
      <c r="P121" s="88">
        <f>SUMIFS('DT Data'!J:J,'DT Data'!A:A,Performance!B121,'DT Data'!C:C,Performance!C121,'DT Data'!B:B,Performance!$C$98)-N121</f>
        <v>0</v>
      </c>
      <c r="Q121" s="89">
        <f t="shared" si="37"/>
        <v>0</v>
      </c>
      <c r="R121" s="89">
        <f t="shared" si="38"/>
        <v>0</v>
      </c>
      <c r="S121" s="89">
        <f>IF(I121=0,0,R121*Basis!$B$3*60)</f>
        <v>0</v>
      </c>
      <c r="T121" s="90">
        <f t="shared" si="39"/>
        <v>0</v>
      </c>
      <c r="U121" s="90">
        <f t="shared" si="40"/>
        <v>0</v>
      </c>
      <c r="V121" s="90">
        <f t="shared" si="41"/>
        <v>0</v>
      </c>
      <c r="W121" s="90">
        <f t="shared" si="42"/>
        <v>0</v>
      </c>
      <c r="X121" s="227">
        <f>I121+I122+I123</f>
        <v>0</v>
      </c>
      <c r="Y121" s="215">
        <f>S121+S122+S123</f>
        <v>0</v>
      </c>
      <c r="Z121" s="215">
        <f>J121+J122+J123</f>
        <v>0</v>
      </c>
      <c r="AA121" s="215">
        <f>K121+K122+K123</f>
        <v>0</v>
      </c>
      <c r="AB121" s="229">
        <f>O121+O122+O123</f>
        <v>0</v>
      </c>
      <c r="AC121" s="229">
        <f>Q121+Q122+Q123</f>
        <v>0</v>
      </c>
      <c r="AD121" s="219">
        <f>IFERROR(X121/Y121,0)</f>
        <v>0</v>
      </c>
      <c r="AE121" s="219">
        <f>IFERROR(AC121/AB121,0)</f>
        <v>0</v>
      </c>
      <c r="AF121" s="219">
        <f>IFERROR((X121-AA121)/X121,0)</f>
        <v>0</v>
      </c>
      <c r="AG121" s="219">
        <f>AD121*AE121*AF121</f>
        <v>0</v>
      </c>
      <c r="AH121" s="107"/>
      <c r="AI121" s="108">
        <f>SUMIFS('DT Data'!$J:$J,'DT Data'!$B:$B,Basis!$A$2,'DT Data'!$D:$D,Basis!$J$4,'DT Data'!$A:$A,$B121,'DT Data'!$B:$B,Performance!A121)</f>
        <v>0</v>
      </c>
      <c r="AJ121" s="108">
        <f>SUMIFS('DT Data'!$J:$J,'DT Data'!$B:$B,Basis!$A$2,'DT Data'!$D:$D,Basis!$J$3,'DT Data'!$A:$A,$B121,'DT Data'!$B:$B,Performance!A121)</f>
        <v>0</v>
      </c>
      <c r="AK121" s="108">
        <f>SUMIFS('DT Data'!$J:$J,'DT Data'!$B:$B,Basis!$A$2,'DT Data'!$D:$D,Basis!$J$2,'DT Data'!$A:$A,$B121,'DT Data'!$B:$B,Performance!A121)</f>
        <v>0</v>
      </c>
      <c r="AL121" s="215">
        <f>AI121+AI122+AI123</f>
        <v>0</v>
      </c>
      <c r="AM121" s="215">
        <f>AJ121+AJ122+AJ123</f>
        <v>0</v>
      </c>
      <c r="AN121" s="215">
        <f>AK121+AK122+AK123</f>
        <v>0</v>
      </c>
      <c r="AO121" s="109"/>
      <c r="AP121" s="93">
        <f>SUMIFS('Production data'!L:L,'Production data'!A:A,Performance!B121,'Production data'!C:C,Performance!C121,'Production data'!B:B,Performance!$C$98)</f>
        <v>0</v>
      </c>
      <c r="AQ121" s="93">
        <f t="shared" si="43"/>
        <v>0</v>
      </c>
      <c r="AR121" s="41">
        <f t="shared" si="44"/>
        <v>0</v>
      </c>
      <c r="AS121" s="221">
        <f>J121+J122+J123</f>
        <v>0</v>
      </c>
      <c r="AT121" s="221">
        <f>AP121+AP122+AP123</f>
        <v>0</v>
      </c>
      <c r="AU121" s="221">
        <f>AQ121+AQ122+AQ123</f>
        <v>0</v>
      </c>
      <c r="AV121" s="224">
        <f>IFERROR(AU121/AS121,0)</f>
        <v>0</v>
      </c>
    </row>
    <row r="122" spans="1:48" ht="15.75" x14ac:dyDescent="0.25">
      <c r="A122" s="30" t="s">
        <v>134</v>
      </c>
      <c r="B122" s="40">
        <f t="shared" si="45"/>
        <v>44294</v>
      </c>
      <c r="C122" s="40" t="str">
        <f t="shared" si="45"/>
        <v>B</v>
      </c>
      <c r="D122" s="85" t="str">
        <f>'Idle time data'!C26</f>
        <v>Ali Ahmed</v>
      </c>
      <c r="E122" s="87" t="str">
        <f>'Idle time data'!J26</f>
        <v>Sikander Hayat</v>
      </c>
      <c r="F122" s="87">
        <f>'Idle time data'!K26</f>
        <v>0</v>
      </c>
      <c r="G122" s="87">
        <f>'Idle time data'!L26</f>
        <v>0</v>
      </c>
      <c r="H122" s="87">
        <f>'Idle time data'!M26</f>
        <v>0</v>
      </c>
      <c r="I122" s="87">
        <f>SUMIFS('Production data'!I:I,'Production data'!A:A,Performance!B122,'Production data'!C:C,Performance!C122,'Production data'!B:B,Performance!$C$98)</f>
        <v>0</v>
      </c>
      <c r="J122" s="87">
        <f>SUMIFS('Production data'!K:K,'Production data'!A:A,Performance!B122,'Production data'!C:C,Performance!C122,'Production data'!B:B,Performance!$C$98)</f>
        <v>0</v>
      </c>
      <c r="K122" s="87">
        <f>SUMIFS('Production data'!N:N,'Production data'!A:A,Performance!B25,'Production data'!C:C,Performance!C25,'Production data'!B:B,Performance!$C$1)</f>
        <v>0</v>
      </c>
      <c r="L122" s="87">
        <v>8</v>
      </c>
      <c r="M122" s="87">
        <f>(F122*Basis!$C$15+G122*Basis!$C$16+H122*Basis!$C$17)/60</f>
        <v>0</v>
      </c>
      <c r="N122" s="87">
        <f>SUMIFS('DT Data'!J:J,'DT Data'!A:A,Performance!B122,'DT Data'!C:C,Performance!C122,'DT Data'!B:B,Performance!$C$98,'DT Data'!D:D,Basis!$J$5)</f>
        <v>8</v>
      </c>
      <c r="O122" s="88">
        <f t="shared" si="36"/>
        <v>0</v>
      </c>
      <c r="P122" s="88">
        <f>SUMIFS('DT Data'!J:J,'DT Data'!A:A,Performance!B122,'DT Data'!C:C,Performance!C122,'DT Data'!B:B,Performance!$C$98)-N122</f>
        <v>0</v>
      </c>
      <c r="Q122" s="89">
        <f t="shared" si="37"/>
        <v>0</v>
      </c>
      <c r="R122" s="89">
        <f t="shared" si="38"/>
        <v>0</v>
      </c>
      <c r="S122" s="89">
        <f>IF(I122=0,0,R122*Basis!$B$3*60)</f>
        <v>0</v>
      </c>
      <c r="T122" s="90">
        <f t="shared" si="39"/>
        <v>0</v>
      </c>
      <c r="U122" s="90">
        <f t="shared" si="40"/>
        <v>0</v>
      </c>
      <c r="V122" s="90">
        <f t="shared" si="41"/>
        <v>0</v>
      </c>
      <c r="W122" s="90">
        <f t="shared" si="42"/>
        <v>0</v>
      </c>
      <c r="X122" s="228"/>
      <c r="Y122" s="216"/>
      <c r="Z122" s="216"/>
      <c r="AA122" s="216"/>
      <c r="AB122" s="230"/>
      <c r="AC122" s="230"/>
      <c r="AD122" s="220"/>
      <c r="AE122" s="220"/>
      <c r="AF122" s="220"/>
      <c r="AG122" s="220"/>
      <c r="AH122" s="94"/>
      <c r="AI122" s="95">
        <f>SUMIFS('DT Data'!$J:$J,'DT Data'!$B:$B,Basis!$A$2,'DT Data'!$D:$D,Basis!$J$4,'DT Data'!$A:$A,$B122,'DT Data'!$B:$B,Performance!A122)</f>
        <v>0</v>
      </c>
      <c r="AJ122" s="95">
        <f>SUMIFS('DT Data'!$J:$J,'DT Data'!$B:$B,Basis!$A$2,'DT Data'!$D:$D,Basis!$J$3,'DT Data'!$A:$A,$B122,'DT Data'!$B:$B,Performance!A122)</f>
        <v>0</v>
      </c>
      <c r="AK122" s="95">
        <f>SUMIFS('DT Data'!$J:$J,'DT Data'!$B:$B,Basis!$A$2,'DT Data'!$D:$D,Basis!$J$2,'DT Data'!$A:$A,$B122,'DT Data'!$B:$B,Performance!A122)</f>
        <v>0</v>
      </c>
      <c r="AL122" s="216"/>
      <c r="AM122" s="216"/>
      <c r="AN122" s="216"/>
      <c r="AO122" s="110"/>
      <c r="AP122" s="93">
        <f>SUMIFS('Production data'!L:L,'Production data'!A:A,Performance!B122,'Production data'!C:C,Performance!C122,'Production data'!B:B,Performance!$C$98)</f>
        <v>0</v>
      </c>
      <c r="AQ122" s="93">
        <f t="shared" si="43"/>
        <v>0</v>
      </c>
      <c r="AR122" s="41">
        <f t="shared" si="44"/>
        <v>0</v>
      </c>
      <c r="AS122" s="222"/>
      <c r="AT122" s="222"/>
      <c r="AU122" s="222"/>
      <c r="AV122" s="225"/>
    </row>
    <row r="123" spans="1:48" ht="15.75" x14ac:dyDescent="0.25">
      <c r="A123" s="30" t="s">
        <v>134</v>
      </c>
      <c r="B123" s="40">
        <f t="shared" si="45"/>
        <v>44294</v>
      </c>
      <c r="C123" s="40" t="str">
        <f t="shared" si="45"/>
        <v>C</v>
      </c>
      <c r="D123" s="85" t="str">
        <f>'Idle time data'!C27</f>
        <v>Ahmed Ali</v>
      </c>
      <c r="E123" s="87" t="str">
        <f>'Idle time data'!J27</f>
        <v>Abdul Sami</v>
      </c>
      <c r="F123" s="87">
        <f>'Idle time data'!K27</f>
        <v>0</v>
      </c>
      <c r="G123" s="87">
        <f>'Idle time data'!L27</f>
        <v>0</v>
      </c>
      <c r="H123" s="87">
        <f>'Idle time data'!M27</f>
        <v>0</v>
      </c>
      <c r="I123" s="87">
        <f>SUMIFS('Production data'!I:I,'Production data'!A:A,Performance!B123,'Production data'!C:C,Performance!C123,'Production data'!B:B,Performance!$C$98)</f>
        <v>0</v>
      </c>
      <c r="J123" s="87">
        <f>SUMIFS('Production data'!K:K,'Production data'!A:A,Performance!B123,'Production data'!C:C,Performance!C123,'Production data'!B:B,Performance!$C$98)</f>
        <v>0</v>
      </c>
      <c r="K123" s="87">
        <f>SUMIFS('Production data'!N:N,'Production data'!A:A,Performance!B26,'Production data'!C:C,Performance!C26,'Production data'!B:B,Performance!$C$1)</f>
        <v>0</v>
      </c>
      <c r="L123" s="87">
        <v>8</v>
      </c>
      <c r="M123" s="87">
        <f>(F123*Basis!$C$15+G123*Basis!$C$16+H123*Basis!$C$17)/60</f>
        <v>0</v>
      </c>
      <c r="N123" s="87">
        <f>SUMIFS('DT Data'!J:J,'DT Data'!A:A,Performance!B123,'DT Data'!C:C,Performance!C123,'DT Data'!B:B,Performance!$C$98,'DT Data'!D:D,Basis!$J$5)</f>
        <v>8</v>
      </c>
      <c r="O123" s="88">
        <f t="shared" si="36"/>
        <v>0</v>
      </c>
      <c r="P123" s="88">
        <f>SUMIFS('DT Data'!J:J,'DT Data'!A:A,Performance!B123,'DT Data'!C:C,Performance!C123,'DT Data'!B:B,Performance!$C$98)-N123</f>
        <v>0</v>
      </c>
      <c r="Q123" s="89">
        <f t="shared" si="37"/>
        <v>0</v>
      </c>
      <c r="R123" s="89">
        <f t="shared" si="38"/>
        <v>0</v>
      </c>
      <c r="S123" s="89">
        <f>IF(I123=0,0,R123*Basis!$B$3*60)</f>
        <v>0</v>
      </c>
      <c r="T123" s="90">
        <f t="shared" si="39"/>
        <v>0</v>
      </c>
      <c r="U123" s="90">
        <f t="shared" si="40"/>
        <v>0</v>
      </c>
      <c r="V123" s="90">
        <f t="shared" si="41"/>
        <v>0</v>
      </c>
      <c r="W123" s="90">
        <f t="shared" si="42"/>
        <v>0</v>
      </c>
      <c r="X123" s="228"/>
      <c r="Y123" s="216"/>
      <c r="Z123" s="216"/>
      <c r="AA123" s="216"/>
      <c r="AB123" s="230"/>
      <c r="AC123" s="230"/>
      <c r="AD123" s="220"/>
      <c r="AE123" s="220"/>
      <c r="AF123" s="220"/>
      <c r="AG123" s="220"/>
      <c r="AH123" s="94"/>
      <c r="AI123" s="95">
        <f>SUMIFS('DT Data'!$J:$J,'DT Data'!$B:$B,Basis!$A$2,'DT Data'!$D:$D,Basis!$J$4,'DT Data'!$A:$A,$B123,'DT Data'!$B:$B,Performance!A123)</f>
        <v>0</v>
      </c>
      <c r="AJ123" s="95">
        <f>SUMIFS('DT Data'!$J:$J,'DT Data'!$B:$B,Basis!$A$2,'DT Data'!$D:$D,Basis!$J$3,'DT Data'!$A:$A,$B123,'DT Data'!$B:$B,Performance!A123)</f>
        <v>0</v>
      </c>
      <c r="AK123" s="95">
        <f>SUMIFS('DT Data'!$J:$J,'DT Data'!$B:$B,Basis!$A$2,'DT Data'!$D:$D,Basis!$J$2,'DT Data'!$A:$A,$B123,'DT Data'!$B:$B,Performance!A123)</f>
        <v>0</v>
      </c>
      <c r="AL123" s="216"/>
      <c r="AM123" s="216"/>
      <c r="AN123" s="216"/>
      <c r="AO123" s="110"/>
      <c r="AP123" s="93">
        <f>SUMIFS('Production data'!L:L,'Production data'!A:A,Performance!B123,'Production data'!C:C,Performance!C123,'Production data'!B:B,Performance!$C$98)</f>
        <v>0</v>
      </c>
      <c r="AQ123" s="93">
        <f t="shared" si="43"/>
        <v>0</v>
      </c>
      <c r="AR123" s="41">
        <f t="shared" si="44"/>
        <v>0</v>
      </c>
      <c r="AS123" s="223"/>
      <c r="AT123" s="223"/>
      <c r="AU123" s="223"/>
      <c r="AV123" s="226"/>
    </row>
    <row r="124" spans="1:48" ht="15.75" x14ac:dyDescent="0.25">
      <c r="A124" s="30" t="s">
        <v>134</v>
      </c>
      <c r="B124" s="40">
        <f t="shared" si="45"/>
        <v>44295</v>
      </c>
      <c r="C124" s="40" t="str">
        <f t="shared" si="45"/>
        <v>A</v>
      </c>
      <c r="D124" s="85" t="str">
        <f>'Idle time data'!C28</f>
        <v>Umair Ali</v>
      </c>
      <c r="E124" s="87" t="str">
        <f>'Idle time data'!J28</f>
        <v>Kamran</v>
      </c>
      <c r="F124" s="87">
        <f>'Idle time data'!K28</f>
        <v>0</v>
      </c>
      <c r="G124" s="87">
        <f>'Idle time data'!L28</f>
        <v>0</v>
      </c>
      <c r="H124" s="87">
        <f>'Idle time data'!M28</f>
        <v>0</v>
      </c>
      <c r="I124" s="87">
        <f>SUMIFS('Production data'!I:I,'Production data'!A:A,Performance!B124,'Production data'!C:C,Performance!C124,'Production data'!B:B,Performance!$C$98)</f>
        <v>0</v>
      </c>
      <c r="J124" s="87">
        <f>SUMIFS('Production data'!K:K,'Production data'!A:A,Performance!B124,'Production data'!C:C,Performance!C124,'Production data'!B:B,Performance!$C$98)</f>
        <v>0</v>
      </c>
      <c r="K124" s="87">
        <f>SUMIFS('Production data'!N:N,'Production data'!A:A,Performance!B27,'Production data'!C:C,Performance!C27,'Production data'!B:B,Performance!$C$1)</f>
        <v>0</v>
      </c>
      <c r="L124" s="87">
        <v>8</v>
      </c>
      <c r="M124" s="87">
        <f>(F124*Basis!$C$15+G124*Basis!$C$16+H124*Basis!$C$17)/60</f>
        <v>0</v>
      </c>
      <c r="N124" s="87">
        <f>SUMIFS('DT Data'!J:J,'DT Data'!A:A,Performance!B124,'DT Data'!C:C,Performance!C124,'DT Data'!B:B,Performance!$C$98,'DT Data'!D:D,Basis!$J$5)</f>
        <v>8</v>
      </c>
      <c r="O124" s="88">
        <f t="shared" si="36"/>
        <v>0</v>
      </c>
      <c r="P124" s="88">
        <f>SUMIFS('DT Data'!J:J,'DT Data'!A:A,Performance!B124,'DT Data'!C:C,Performance!C124,'DT Data'!B:B,Performance!$C$98)-N124</f>
        <v>0</v>
      </c>
      <c r="Q124" s="89">
        <f t="shared" si="37"/>
        <v>0</v>
      </c>
      <c r="R124" s="89">
        <f t="shared" si="38"/>
        <v>0</v>
      </c>
      <c r="S124" s="89">
        <f>IF(I124=0,0,R124*Basis!$B$3*60)</f>
        <v>0</v>
      </c>
      <c r="T124" s="90">
        <f t="shared" si="39"/>
        <v>0</v>
      </c>
      <c r="U124" s="90">
        <f t="shared" si="40"/>
        <v>0</v>
      </c>
      <c r="V124" s="90">
        <f t="shared" si="41"/>
        <v>0</v>
      </c>
      <c r="W124" s="90">
        <f t="shared" si="42"/>
        <v>0</v>
      </c>
      <c r="X124" s="227">
        <f>I124+I125+I126</f>
        <v>0</v>
      </c>
      <c r="Y124" s="215">
        <f>S124+S125+S126</f>
        <v>0</v>
      </c>
      <c r="Z124" s="215">
        <f>J124+J125+J126</f>
        <v>0</v>
      </c>
      <c r="AA124" s="215">
        <f>K124+K125+K126</f>
        <v>0</v>
      </c>
      <c r="AB124" s="229">
        <f>O124+O125+O126</f>
        <v>0</v>
      </c>
      <c r="AC124" s="229">
        <f>Q124+Q125+Q126</f>
        <v>0</v>
      </c>
      <c r="AD124" s="219">
        <f>IFERROR(X124/Y124,0)</f>
        <v>0</v>
      </c>
      <c r="AE124" s="219">
        <f>IFERROR(AC124/AB124,0)</f>
        <v>0</v>
      </c>
      <c r="AF124" s="219">
        <f>IFERROR((X124-AA124)/X124,0)</f>
        <v>0</v>
      </c>
      <c r="AG124" s="219">
        <f>AD124*AE124*AF124</f>
        <v>0</v>
      </c>
      <c r="AH124" s="107"/>
      <c r="AI124" s="108">
        <f>SUMIFS('DT Data'!$J:$J,'DT Data'!$B:$B,Basis!$A$2,'DT Data'!$D:$D,Basis!$J$4,'DT Data'!$A:$A,$B124,'DT Data'!$B:$B,Performance!A124)</f>
        <v>0</v>
      </c>
      <c r="AJ124" s="108">
        <f>SUMIFS('DT Data'!$J:$J,'DT Data'!$B:$B,Basis!$A$2,'DT Data'!$D:$D,Basis!$J$3,'DT Data'!$A:$A,$B124,'DT Data'!$B:$B,Performance!A124)</f>
        <v>0</v>
      </c>
      <c r="AK124" s="108">
        <f>SUMIFS('DT Data'!$J:$J,'DT Data'!$B:$B,Basis!$A$2,'DT Data'!$D:$D,Basis!$J$2,'DT Data'!$A:$A,$B124,'DT Data'!$B:$B,Performance!A124)</f>
        <v>0</v>
      </c>
      <c r="AL124" s="215">
        <f>AI124+AI125+AI126</f>
        <v>0</v>
      </c>
      <c r="AM124" s="215">
        <f>AJ124+AJ125+AJ126</f>
        <v>0</v>
      </c>
      <c r="AN124" s="215">
        <f>AK124+AK125+AK126</f>
        <v>0</v>
      </c>
      <c r="AO124" s="109"/>
      <c r="AP124" s="93">
        <f>SUMIFS('Production data'!L:L,'Production data'!A:A,Performance!B124,'Production data'!C:C,Performance!C124,'Production data'!B:B,Performance!$C$98)</f>
        <v>0</v>
      </c>
      <c r="AQ124" s="93">
        <f t="shared" si="43"/>
        <v>0</v>
      </c>
      <c r="AR124" s="41">
        <f t="shared" si="44"/>
        <v>0</v>
      </c>
      <c r="AS124" s="221">
        <f>J124+J125+J126</f>
        <v>0</v>
      </c>
      <c r="AT124" s="221">
        <f>AP124+AP125+AP126</f>
        <v>0</v>
      </c>
      <c r="AU124" s="221">
        <f>AQ124+AQ125+AQ126</f>
        <v>0</v>
      </c>
      <c r="AV124" s="224">
        <f>IFERROR(AU124/AS124,0)</f>
        <v>0</v>
      </c>
    </row>
    <row r="125" spans="1:48" ht="15.75" x14ac:dyDescent="0.25">
      <c r="A125" s="30" t="s">
        <v>134</v>
      </c>
      <c r="B125" s="40">
        <f t="shared" si="45"/>
        <v>44295</v>
      </c>
      <c r="C125" s="40" t="str">
        <f t="shared" si="45"/>
        <v>B</v>
      </c>
      <c r="D125" s="85" t="str">
        <f>'Idle time data'!C29</f>
        <v>Ali Ahmed</v>
      </c>
      <c r="E125" s="87" t="str">
        <f>'Idle time data'!J29</f>
        <v>Nizam</v>
      </c>
      <c r="F125" s="87">
        <f>'Idle time data'!K29</f>
        <v>0</v>
      </c>
      <c r="G125" s="87">
        <f>'Idle time data'!L29</f>
        <v>0</v>
      </c>
      <c r="H125" s="87">
        <f>'Idle time data'!M29</f>
        <v>0</v>
      </c>
      <c r="I125" s="87">
        <f>SUMIFS('Production data'!I:I,'Production data'!A:A,Performance!B125,'Production data'!C:C,Performance!C125,'Production data'!B:B,Performance!$C$98)</f>
        <v>0</v>
      </c>
      <c r="J125" s="87">
        <f>SUMIFS('Production data'!K:K,'Production data'!A:A,Performance!B125,'Production data'!C:C,Performance!C125,'Production data'!B:B,Performance!$C$98)</f>
        <v>0</v>
      </c>
      <c r="K125" s="87">
        <f>SUMIFS('Production data'!N:N,'Production data'!A:A,Performance!B28,'Production data'!C:C,Performance!C28,'Production data'!B:B,Performance!$C$1)</f>
        <v>0</v>
      </c>
      <c r="L125" s="87">
        <v>8</v>
      </c>
      <c r="M125" s="87">
        <f>(F125*Basis!$C$15+G125*Basis!$C$16+H125*Basis!$C$17)/60</f>
        <v>0</v>
      </c>
      <c r="N125" s="87">
        <f>SUMIFS('DT Data'!J:J,'DT Data'!A:A,Performance!B125,'DT Data'!C:C,Performance!C125,'DT Data'!B:B,Performance!$C$98,'DT Data'!D:D,Basis!$J$5)</f>
        <v>8</v>
      </c>
      <c r="O125" s="88">
        <f t="shared" si="36"/>
        <v>0</v>
      </c>
      <c r="P125" s="88">
        <f>SUMIFS('DT Data'!J:J,'DT Data'!A:A,Performance!B125,'DT Data'!C:C,Performance!C125,'DT Data'!B:B,Performance!$C$98)-N125</f>
        <v>0</v>
      </c>
      <c r="Q125" s="89">
        <f t="shared" si="37"/>
        <v>0</v>
      </c>
      <c r="R125" s="89">
        <f t="shared" si="38"/>
        <v>0</v>
      </c>
      <c r="S125" s="89">
        <f>IF(I125=0,0,R125*Basis!$B$3*60)</f>
        <v>0</v>
      </c>
      <c r="T125" s="90">
        <f t="shared" si="39"/>
        <v>0</v>
      </c>
      <c r="U125" s="90">
        <f t="shared" si="40"/>
        <v>0</v>
      </c>
      <c r="V125" s="90">
        <f t="shared" si="41"/>
        <v>0</v>
      </c>
      <c r="W125" s="90">
        <f t="shared" si="42"/>
        <v>0</v>
      </c>
      <c r="X125" s="228"/>
      <c r="Y125" s="216"/>
      <c r="Z125" s="216"/>
      <c r="AA125" s="216"/>
      <c r="AB125" s="230"/>
      <c r="AC125" s="230"/>
      <c r="AD125" s="220"/>
      <c r="AE125" s="220"/>
      <c r="AF125" s="220"/>
      <c r="AG125" s="220"/>
      <c r="AH125" s="94"/>
      <c r="AI125" s="95">
        <f>SUMIFS('DT Data'!$J:$J,'DT Data'!$B:$B,Basis!$A$2,'DT Data'!$D:$D,Basis!$J$4,'DT Data'!$A:$A,$B125,'DT Data'!$B:$B,Performance!A125)</f>
        <v>0</v>
      </c>
      <c r="AJ125" s="95">
        <f>SUMIFS('DT Data'!$J:$J,'DT Data'!$B:$B,Basis!$A$2,'DT Data'!$D:$D,Basis!$J$3,'DT Data'!$A:$A,$B125,'DT Data'!$B:$B,Performance!A125)</f>
        <v>0</v>
      </c>
      <c r="AK125" s="95">
        <f>SUMIFS('DT Data'!$J:$J,'DT Data'!$B:$B,Basis!$A$2,'DT Data'!$D:$D,Basis!$J$2,'DT Data'!$A:$A,$B125,'DT Data'!$B:$B,Performance!A125)</f>
        <v>0</v>
      </c>
      <c r="AL125" s="216"/>
      <c r="AM125" s="216"/>
      <c r="AN125" s="216"/>
      <c r="AO125" s="110"/>
      <c r="AP125" s="93">
        <f>SUMIFS('Production data'!L:L,'Production data'!A:A,Performance!B125,'Production data'!C:C,Performance!C125,'Production data'!B:B,Performance!$C$98)</f>
        <v>0</v>
      </c>
      <c r="AQ125" s="93">
        <f t="shared" si="43"/>
        <v>0</v>
      </c>
      <c r="AR125" s="41">
        <f t="shared" si="44"/>
        <v>0</v>
      </c>
      <c r="AS125" s="222"/>
      <c r="AT125" s="222"/>
      <c r="AU125" s="222"/>
      <c r="AV125" s="225"/>
    </row>
    <row r="126" spans="1:48" ht="15.75" x14ac:dyDescent="0.25">
      <c r="A126" s="30" t="s">
        <v>134</v>
      </c>
      <c r="B126" s="40">
        <f t="shared" si="45"/>
        <v>44295</v>
      </c>
      <c r="C126" s="40" t="str">
        <f t="shared" si="45"/>
        <v>C</v>
      </c>
      <c r="D126" s="85">
        <f>'Idle time data'!C30</f>
        <v>0</v>
      </c>
      <c r="E126" s="87" t="str">
        <f>'Idle time data'!J30</f>
        <v>Hammad</v>
      </c>
      <c r="F126" s="87">
        <f>'Idle time data'!K30</f>
        <v>0</v>
      </c>
      <c r="G126" s="87">
        <f>'Idle time data'!L30</f>
        <v>0</v>
      </c>
      <c r="H126" s="87">
        <f>'Idle time data'!M30</f>
        <v>0</v>
      </c>
      <c r="I126" s="87">
        <f>SUMIFS('Production data'!I:I,'Production data'!A:A,Performance!B126,'Production data'!C:C,Performance!C126,'Production data'!B:B,Performance!$C$98)</f>
        <v>0</v>
      </c>
      <c r="J126" s="87">
        <f>SUMIFS('Production data'!K:K,'Production data'!A:A,Performance!B126,'Production data'!C:C,Performance!C126,'Production data'!B:B,Performance!$C$98)</f>
        <v>0</v>
      </c>
      <c r="K126" s="87">
        <f>SUMIFS('Production data'!N:N,'Production data'!A:A,Performance!B29,'Production data'!C:C,Performance!C29,'Production data'!B:B,Performance!$C$1)</f>
        <v>0</v>
      </c>
      <c r="L126" s="87">
        <v>8</v>
      </c>
      <c r="M126" s="87">
        <f>(F126*Basis!$C$15+G126*Basis!$C$16+H126*Basis!$C$17)/60</f>
        <v>0</v>
      </c>
      <c r="N126" s="87">
        <f>SUMIFS('DT Data'!J:J,'DT Data'!A:A,Performance!B126,'DT Data'!C:C,Performance!C126,'DT Data'!B:B,Performance!$C$98,'DT Data'!D:D,Basis!$J$5)</f>
        <v>8</v>
      </c>
      <c r="O126" s="88">
        <f t="shared" si="36"/>
        <v>0</v>
      </c>
      <c r="P126" s="88">
        <f>SUMIFS('DT Data'!J:J,'DT Data'!A:A,Performance!B126,'DT Data'!C:C,Performance!C126,'DT Data'!B:B,Performance!$C$98)-N126</f>
        <v>0</v>
      </c>
      <c r="Q126" s="89">
        <f t="shared" si="37"/>
        <v>0</v>
      </c>
      <c r="R126" s="89">
        <f t="shared" si="38"/>
        <v>0</v>
      </c>
      <c r="S126" s="89">
        <f>IF(I126=0,0,R126*Basis!$B$3*60)</f>
        <v>0</v>
      </c>
      <c r="T126" s="90">
        <f t="shared" si="39"/>
        <v>0</v>
      </c>
      <c r="U126" s="90">
        <f t="shared" si="40"/>
        <v>0</v>
      </c>
      <c r="V126" s="90">
        <f t="shared" si="41"/>
        <v>0</v>
      </c>
      <c r="W126" s="90">
        <f t="shared" si="42"/>
        <v>0</v>
      </c>
      <c r="X126" s="228"/>
      <c r="Y126" s="216"/>
      <c r="Z126" s="216"/>
      <c r="AA126" s="216"/>
      <c r="AB126" s="230"/>
      <c r="AC126" s="230"/>
      <c r="AD126" s="220"/>
      <c r="AE126" s="220"/>
      <c r="AF126" s="220"/>
      <c r="AG126" s="220"/>
      <c r="AH126" s="94"/>
      <c r="AI126" s="95">
        <f>SUMIFS('DT Data'!$J:$J,'DT Data'!$B:$B,Basis!$A$2,'DT Data'!$D:$D,Basis!$J$4,'DT Data'!$A:$A,$B126,'DT Data'!$B:$B,Performance!A126)</f>
        <v>0</v>
      </c>
      <c r="AJ126" s="95">
        <f>SUMIFS('DT Data'!$J:$J,'DT Data'!$B:$B,Basis!$A$2,'DT Data'!$D:$D,Basis!$J$3,'DT Data'!$A:$A,$B126,'DT Data'!$B:$B,Performance!A126)</f>
        <v>0</v>
      </c>
      <c r="AK126" s="95">
        <f>SUMIFS('DT Data'!$J:$J,'DT Data'!$B:$B,Basis!$A$2,'DT Data'!$D:$D,Basis!$J$2,'DT Data'!$A:$A,$B126,'DT Data'!$B:$B,Performance!A126)</f>
        <v>0</v>
      </c>
      <c r="AL126" s="216"/>
      <c r="AM126" s="216"/>
      <c r="AN126" s="216"/>
      <c r="AO126" s="110"/>
      <c r="AP126" s="93">
        <f>SUMIFS('Production data'!L:L,'Production data'!A:A,Performance!B126,'Production data'!C:C,Performance!C126,'Production data'!B:B,Performance!$C$98)</f>
        <v>0</v>
      </c>
      <c r="AQ126" s="93">
        <f t="shared" si="43"/>
        <v>0</v>
      </c>
      <c r="AR126" s="41">
        <f t="shared" si="44"/>
        <v>0</v>
      </c>
      <c r="AS126" s="223"/>
      <c r="AT126" s="223"/>
      <c r="AU126" s="223"/>
      <c r="AV126" s="226"/>
    </row>
    <row r="127" spans="1:48" ht="15.75" x14ac:dyDescent="0.25">
      <c r="A127" s="30" t="s">
        <v>134</v>
      </c>
      <c r="B127" s="40">
        <f t="shared" si="45"/>
        <v>44296</v>
      </c>
      <c r="C127" s="40" t="str">
        <f t="shared" si="45"/>
        <v>A</v>
      </c>
      <c r="D127" s="85" t="str">
        <f>'Idle time data'!C31</f>
        <v>Umair Ali</v>
      </c>
      <c r="E127" s="87" t="str">
        <f>'Idle time data'!J31</f>
        <v>Zaheer</v>
      </c>
      <c r="F127" s="87">
        <f>'Idle time data'!K31</f>
        <v>0</v>
      </c>
      <c r="G127" s="87">
        <f>'Idle time data'!L31</f>
        <v>1</v>
      </c>
      <c r="H127" s="87">
        <f>'Idle time data'!M31</f>
        <v>0</v>
      </c>
      <c r="I127" s="87">
        <f>SUMIFS('Production data'!I:I,'Production data'!A:A,Performance!B127,'Production data'!C:C,Performance!C127,'Production data'!B:B,Performance!$C$98)</f>
        <v>51000</v>
      </c>
      <c r="J127" s="87">
        <f>SUMIFS('Production data'!K:K,'Production data'!A:A,Performance!B127,'Production data'!C:C,Performance!C127,'Production data'!B:B,Performance!$C$98)</f>
        <v>2583.98</v>
      </c>
      <c r="K127" s="87">
        <f>SUMIFS('Production data'!N:N,'Production data'!A:A,Performance!B30,'Production data'!C:C,Performance!C30,'Production data'!B:B,Performance!$C$1)</f>
        <v>0</v>
      </c>
      <c r="L127" s="87">
        <v>8</v>
      </c>
      <c r="M127" s="87">
        <f>(F127*Basis!$C$15+G127*Basis!$C$16+H127*Basis!$C$17)/60</f>
        <v>1.1416666666666666</v>
      </c>
      <c r="N127" s="87">
        <f>SUMIFS('DT Data'!J:J,'DT Data'!A:A,Performance!B127,'DT Data'!C:C,Performance!C127,'DT Data'!B:B,Performance!$C$98,'DT Data'!D:D,Basis!$J$5)</f>
        <v>0</v>
      </c>
      <c r="O127" s="88">
        <f t="shared" si="36"/>
        <v>8</v>
      </c>
      <c r="P127" s="88">
        <f>SUMIFS('DT Data'!J:J,'DT Data'!A:A,Performance!B127,'DT Data'!C:C,Performance!C127,'DT Data'!B:B,Performance!$C$98)-N127</f>
        <v>3.5</v>
      </c>
      <c r="Q127" s="89">
        <f t="shared" si="37"/>
        <v>4.5</v>
      </c>
      <c r="R127" s="89">
        <f t="shared" si="38"/>
        <v>3.3583333333333334</v>
      </c>
      <c r="S127" s="89">
        <f>IF(I127=0,0,R127*Basis!$B$3*60)</f>
        <v>110825</v>
      </c>
      <c r="T127" s="90">
        <f t="shared" si="39"/>
        <v>0.46018497631400856</v>
      </c>
      <c r="U127" s="90">
        <f t="shared" si="40"/>
        <v>1</v>
      </c>
      <c r="V127" s="90">
        <f t="shared" si="41"/>
        <v>0.5625</v>
      </c>
      <c r="W127" s="90">
        <f t="shared" si="42"/>
        <v>0.2588540491766298</v>
      </c>
      <c r="X127" s="227">
        <f>I127+I128+I129</f>
        <v>299000</v>
      </c>
      <c r="Y127" s="215">
        <f>S127+S128+S129</f>
        <v>400950</v>
      </c>
      <c r="Z127" s="215">
        <f>J127+J128+J129</f>
        <v>15136.58</v>
      </c>
      <c r="AA127" s="215">
        <f>K127+K128+K129</f>
        <v>0</v>
      </c>
      <c r="AB127" s="229">
        <f>O127+O128+O129</f>
        <v>24</v>
      </c>
      <c r="AC127" s="229">
        <f>Q127+Q128+Q129</f>
        <v>19</v>
      </c>
      <c r="AD127" s="219">
        <f>IFERROR(X127/Y127,0)</f>
        <v>0.745728893877042</v>
      </c>
      <c r="AE127" s="219">
        <f>IFERROR(AC127/AB127,0)</f>
        <v>0.79166666666666663</v>
      </c>
      <c r="AF127" s="219">
        <f>IFERROR((X127-AA127)/X127,0)</f>
        <v>1</v>
      </c>
      <c r="AG127" s="219">
        <f>AD127*AE127*AF127</f>
        <v>0.59036870765265825</v>
      </c>
      <c r="AH127" s="107"/>
      <c r="AI127" s="108">
        <f>SUMIFS('DT Data'!$J:$J,'DT Data'!$B:$B,Basis!$A$2,'DT Data'!$D:$D,Basis!$J$4,'DT Data'!$A:$A,$B127,'DT Data'!$B:$B,Performance!A127)</f>
        <v>0</v>
      </c>
      <c r="AJ127" s="108">
        <f>SUMIFS('DT Data'!$J:$J,'DT Data'!$B:$B,Basis!$A$2,'DT Data'!$D:$D,Basis!$J$3,'DT Data'!$A:$A,$B127,'DT Data'!$B:$B,Performance!A127)</f>
        <v>0</v>
      </c>
      <c r="AK127" s="108">
        <f>SUMIFS('DT Data'!$J:$J,'DT Data'!$B:$B,Basis!$A$2,'DT Data'!$D:$D,Basis!$J$2,'DT Data'!$A:$A,$B127,'DT Data'!$B:$B,Performance!A127)</f>
        <v>0</v>
      </c>
      <c r="AL127" s="215">
        <f>AI127+AI128+AI129</f>
        <v>0</v>
      </c>
      <c r="AM127" s="215">
        <f>AJ127+AJ128+AJ129</f>
        <v>0</v>
      </c>
      <c r="AN127" s="215">
        <f>AK127+AK128+AK129</f>
        <v>0</v>
      </c>
      <c r="AO127" s="109"/>
      <c r="AP127" s="93">
        <f>SUMIFS('Production data'!L:L,'Production data'!A:A,Performance!B127,'Production data'!C:C,Performance!C127,'Production data'!B:B,Performance!$C$98)</f>
        <v>2578.98</v>
      </c>
      <c r="AQ127" s="93">
        <f t="shared" si="43"/>
        <v>5</v>
      </c>
      <c r="AR127" s="41">
        <f t="shared" si="44"/>
        <v>1.9387509790692444E-3</v>
      </c>
      <c r="AS127" s="221">
        <f>J127+J128+J129</f>
        <v>15136.58</v>
      </c>
      <c r="AT127" s="221">
        <f>AP127+AP128+AP129</f>
        <v>15122.58</v>
      </c>
      <c r="AU127" s="221">
        <f>AQ127+AQ128+AQ129</f>
        <v>14</v>
      </c>
      <c r="AV127" s="224">
        <f>IFERROR(AU127/AS127,0)</f>
        <v>9.2491170396483222E-4</v>
      </c>
    </row>
    <row r="128" spans="1:48" ht="15.75" x14ac:dyDescent="0.25">
      <c r="A128" s="30" t="s">
        <v>134</v>
      </c>
      <c r="B128" s="40">
        <f t="shared" si="45"/>
        <v>44296</v>
      </c>
      <c r="C128" s="40" t="str">
        <f t="shared" si="45"/>
        <v>B</v>
      </c>
      <c r="D128" s="85" t="str">
        <f>'Idle time data'!C32</f>
        <v>Ahmed Ali</v>
      </c>
      <c r="E128" s="87" t="str">
        <f>'Idle time data'!J32</f>
        <v>Nizam</v>
      </c>
      <c r="F128" s="87">
        <f>'Idle time data'!K32</f>
        <v>0</v>
      </c>
      <c r="G128" s="87">
        <f>'Idle time data'!L32</f>
        <v>3</v>
      </c>
      <c r="H128" s="87">
        <f>'Idle time data'!M32</f>
        <v>0</v>
      </c>
      <c r="I128" s="87">
        <f>SUMIFS('Production data'!I:I,'Production data'!A:A,Performance!B128,'Production data'!C:C,Performance!C128,'Production data'!B:B,Performance!$C$98)</f>
        <v>101500</v>
      </c>
      <c r="J128" s="87">
        <f>SUMIFS('Production data'!K:K,'Production data'!A:A,Performance!B128,'Production data'!C:C,Performance!C128,'Production data'!B:B,Performance!$C$98)</f>
        <v>5153.26</v>
      </c>
      <c r="K128" s="87">
        <f>SUMIFS('Production data'!N:N,'Production data'!A:A,Performance!B31,'Production data'!C:C,Performance!C31,'Production data'!B:B,Performance!$C$1)</f>
        <v>0</v>
      </c>
      <c r="L128" s="87">
        <v>8</v>
      </c>
      <c r="M128" s="87">
        <f>(F128*Basis!$C$15+G128*Basis!$C$16+H128*Basis!$C$17)/60</f>
        <v>3.4249999999999998</v>
      </c>
      <c r="N128" s="87">
        <f>SUMIFS('DT Data'!J:J,'DT Data'!A:A,Performance!B128,'DT Data'!C:C,Performance!C128,'DT Data'!B:B,Performance!$C$98,'DT Data'!D:D,Basis!$J$5)</f>
        <v>0</v>
      </c>
      <c r="O128" s="88">
        <f t="shared" si="36"/>
        <v>8</v>
      </c>
      <c r="P128" s="88">
        <f>SUMIFS('DT Data'!J:J,'DT Data'!A:A,Performance!B128,'DT Data'!C:C,Performance!C128,'DT Data'!B:B,Performance!$C$98)-N128</f>
        <v>1</v>
      </c>
      <c r="Q128" s="89">
        <f t="shared" si="37"/>
        <v>7</v>
      </c>
      <c r="R128" s="89">
        <f t="shared" si="38"/>
        <v>3.5750000000000002</v>
      </c>
      <c r="S128" s="89">
        <f>IF(I128=0,0,R128*Basis!$B$3*60)</f>
        <v>117975</v>
      </c>
      <c r="T128" s="90">
        <f t="shared" si="39"/>
        <v>0.86035176944267855</v>
      </c>
      <c r="U128" s="90">
        <f t="shared" si="40"/>
        <v>1</v>
      </c>
      <c r="V128" s="90">
        <f t="shared" si="41"/>
        <v>0.875</v>
      </c>
      <c r="W128" s="90">
        <f t="shared" si="42"/>
        <v>0.75280779826234379</v>
      </c>
      <c r="X128" s="228"/>
      <c r="Y128" s="216"/>
      <c r="Z128" s="216"/>
      <c r="AA128" s="216"/>
      <c r="AB128" s="230"/>
      <c r="AC128" s="230"/>
      <c r="AD128" s="220"/>
      <c r="AE128" s="220"/>
      <c r="AF128" s="220"/>
      <c r="AG128" s="220"/>
      <c r="AH128" s="94"/>
      <c r="AI128" s="95">
        <f>SUMIFS('DT Data'!$J:$J,'DT Data'!$B:$B,Basis!$A$2,'DT Data'!$D:$D,Basis!$J$4,'DT Data'!$A:$A,$B128,'DT Data'!$B:$B,Performance!A128)</f>
        <v>0</v>
      </c>
      <c r="AJ128" s="95">
        <f>SUMIFS('DT Data'!$J:$J,'DT Data'!$B:$B,Basis!$A$2,'DT Data'!$D:$D,Basis!$J$3,'DT Data'!$A:$A,$B128,'DT Data'!$B:$B,Performance!A128)</f>
        <v>0</v>
      </c>
      <c r="AK128" s="95">
        <f>SUMIFS('DT Data'!$J:$J,'DT Data'!$B:$B,Basis!$A$2,'DT Data'!$D:$D,Basis!$J$2,'DT Data'!$A:$A,$B128,'DT Data'!$B:$B,Performance!A128)</f>
        <v>0</v>
      </c>
      <c r="AL128" s="216"/>
      <c r="AM128" s="216"/>
      <c r="AN128" s="216"/>
      <c r="AO128" s="110"/>
      <c r="AP128" s="93">
        <f>SUMIFS('Production data'!L:L,'Production data'!A:A,Performance!B128,'Production data'!C:C,Performance!C128,'Production data'!B:B,Performance!$C$98)</f>
        <v>5149.26</v>
      </c>
      <c r="AQ128" s="93">
        <f t="shared" si="43"/>
        <v>4</v>
      </c>
      <c r="AR128" s="41">
        <f t="shared" si="44"/>
        <v>7.7681064852036985E-4</v>
      </c>
      <c r="AS128" s="222"/>
      <c r="AT128" s="222"/>
      <c r="AU128" s="222"/>
      <c r="AV128" s="225"/>
    </row>
    <row r="129" spans="1:48" ht="15.75" x14ac:dyDescent="0.25">
      <c r="A129" s="30" t="s">
        <v>134</v>
      </c>
      <c r="B129" s="40">
        <f t="shared" si="45"/>
        <v>44296</v>
      </c>
      <c r="C129" s="40" t="str">
        <f t="shared" si="45"/>
        <v>C</v>
      </c>
      <c r="D129" s="85">
        <f>'Idle time data'!C33</f>
        <v>0</v>
      </c>
      <c r="E129" s="87" t="str">
        <f>'Idle time data'!J33</f>
        <v>Nizam</v>
      </c>
      <c r="F129" s="87">
        <f>'Idle time data'!K33</f>
        <v>0</v>
      </c>
      <c r="G129" s="87">
        <f>'Idle time data'!L33</f>
        <v>2</v>
      </c>
      <c r="H129" s="87">
        <f>'Idle time data'!M33</f>
        <v>0</v>
      </c>
      <c r="I129" s="87">
        <f>SUMIFS('Production data'!I:I,'Production data'!A:A,Performance!B129,'Production data'!C:C,Performance!C129,'Production data'!B:B,Performance!$C$98)</f>
        <v>146500</v>
      </c>
      <c r="J129" s="87">
        <f>SUMIFS('Production data'!K:K,'Production data'!A:A,Performance!B129,'Production data'!C:C,Performance!C129,'Production data'!B:B,Performance!$C$98)</f>
        <v>7399.34</v>
      </c>
      <c r="K129" s="87">
        <f>SUMIFS('Production data'!N:N,'Production data'!A:A,Performance!B32,'Production data'!C:C,Performance!C32,'Production data'!B:B,Performance!$C$1)</f>
        <v>0</v>
      </c>
      <c r="L129" s="87">
        <v>8</v>
      </c>
      <c r="M129" s="87">
        <f>(F129*Basis!$C$15+G129*Basis!$C$16+H129*Basis!$C$17)/60</f>
        <v>2.2833333333333332</v>
      </c>
      <c r="N129" s="87">
        <f>SUMIFS('DT Data'!J:J,'DT Data'!A:A,Performance!B129,'DT Data'!C:C,Performance!C129,'DT Data'!B:B,Performance!$C$98,'DT Data'!D:D,Basis!$J$5)</f>
        <v>0</v>
      </c>
      <c r="O129" s="88">
        <f t="shared" si="36"/>
        <v>8</v>
      </c>
      <c r="P129" s="88">
        <f>SUMIFS('DT Data'!J:J,'DT Data'!A:A,Performance!B129,'DT Data'!C:C,Performance!C129,'DT Data'!B:B,Performance!$C$98)-N129</f>
        <v>0.5</v>
      </c>
      <c r="Q129" s="89">
        <f t="shared" si="37"/>
        <v>7.5</v>
      </c>
      <c r="R129" s="89">
        <f t="shared" si="38"/>
        <v>5.2166666666666668</v>
      </c>
      <c r="S129" s="89">
        <f>IF(I129=0,0,R129*Basis!$B$3*60)</f>
        <v>172150</v>
      </c>
      <c r="T129" s="90">
        <f t="shared" si="39"/>
        <v>0.85100203311065936</v>
      </c>
      <c r="U129" s="90">
        <f t="shared" si="40"/>
        <v>1</v>
      </c>
      <c r="V129" s="90">
        <f t="shared" si="41"/>
        <v>0.9375</v>
      </c>
      <c r="W129" s="90">
        <f t="shared" si="42"/>
        <v>0.7978144060412431</v>
      </c>
      <c r="X129" s="228"/>
      <c r="Y129" s="216"/>
      <c r="Z129" s="216"/>
      <c r="AA129" s="216"/>
      <c r="AB129" s="230"/>
      <c r="AC129" s="230"/>
      <c r="AD129" s="220"/>
      <c r="AE129" s="220"/>
      <c r="AF129" s="220"/>
      <c r="AG129" s="220"/>
      <c r="AH129" s="94"/>
      <c r="AI129" s="95">
        <f>SUMIFS('DT Data'!$J:$J,'DT Data'!$B:$B,Basis!$A$2,'DT Data'!$D:$D,Basis!$J$4,'DT Data'!$A:$A,$B129,'DT Data'!$B:$B,Performance!A129)</f>
        <v>0</v>
      </c>
      <c r="AJ129" s="95">
        <f>SUMIFS('DT Data'!$J:$J,'DT Data'!$B:$B,Basis!$A$2,'DT Data'!$D:$D,Basis!$J$3,'DT Data'!$A:$A,$B129,'DT Data'!$B:$B,Performance!A129)</f>
        <v>0</v>
      </c>
      <c r="AK129" s="95">
        <f>SUMIFS('DT Data'!$J:$J,'DT Data'!$B:$B,Basis!$A$2,'DT Data'!$D:$D,Basis!$J$2,'DT Data'!$A:$A,$B129,'DT Data'!$B:$B,Performance!A129)</f>
        <v>0</v>
      </c>
      <c r="AL129" s="216"/>
      <c r="AM129" s="216"/>
      <c r="AN129" s="216"/>
      <c r="AO129" s="110"/>
      <c r="AP129" s="93">
        <f>SUMIFS('Production data'!L:L,'Production data'!A:A,Performance!B129,'Production data'!C:C,Performance!C129,'Production data'!B:B,Performance!$C$98)</f>
        <v>7394.34</v>
      </c>
      <c r="AQ129" s="93">
        <f t="shared" si="43"/>
        <v>5</v>
      </c>
      <c r="AR129" s="41">
        <f t="shared" si="44"/>
        <v>6.7619287184522215E-4</v>
      </c>
      <c r="AS129" s="223"/>
      <c r="AT129" s="223"/>
      <c r="AU129" s="223"/>
      <c r="AV129" s="226"/>
    </row>
    <row r="130" spans="1:48" ht="15.75" x14ac:dyDescent="0.25">
      <c r="A130" s="30" t="s">
        <v>134</v>
      </c>
      <c r="B130" s="40">
        <f t="shared" si="45"/>
        <v>44297</v>
      </c>
      <c r="C130" s="40" t="str">
        <f t="shared" si="45"/>
        <v>A</v>
      </c>
      <c r="D130" s="85" t="str">
        <f>'Idle time data'!C34</f>
        <v>Ali Ahmed</v>
      </c>
      <c r="E130" s="87" t="str">
        <f>'Idle time data'!J34</f>
        <v>Sikander Hayat</v>
      </c>
      <c r="F130" s="87">
        <f>'Idle time data'!K34</f>
        <v>0</v>
      </c>
      <c r="G130" s="87">
        <f>'Idle time data'!L34</f>
        <v>3</v>
      </c>
      <c r="H130" s="87">
        <f>'Idle time data'!M34</f>
        <v>0</v>
      </c>
      <c r="I130" s="87">
        <f>SUMIFS('Production data'!I:I,'Production data'!A:A,Performance!B130,'Production data'!C:C,Performance!C130,'Production data'!B:B,Performance!$C$98)</f>
        <v>93000</v>
      </c>
      <c r="J130" s="87">
        <f>SUMIFS('Production data'!K:K,'Production data'!A:A,Performance!B130,'Production data'!C:C,Performance!C130,'Production data'!B:B,Performance!$C$98)</f>
        <v>4695.3600000000006</v>
      </c>
      <c r="K130" s="87">
        <f>SUMIFS('Production data'!N:N,'Production data'!A:A,Performance!B33,'Production data'!C:C,Performance!C33,'Production data'!B:B,Performance!$C$1)</f>
        <v>0</v>
      </c>
      <c r="L130" s="87">
        <v>8</v>
      </c>
      <c r="M130" s="87">
        <f>(F130*Basis!$C$15+G130*Basis!$C$16+H130*Basis!$C$17)/60</f>
        <v>3.4249999999999998</v>
      </c>
      <c r="N130" s="87">
        <f>SUMIFS('DT Data'!J:J,'DT Data'!A:A,Performance!B130,'DT Data'!C:C,Performance!C130,'DT Data'!B:B,Performance!$C$98,'DT Data'!D:D,Basis!$J$5)</f>
        <v>0</v>
      </c>
      <c r="O130" s="88">
        <f t="shared" si="36"/>
        <v>8</v>
      </c>
      <c r="P130" s="88">
        <f>SUMIFS('DT Data'!J:J,'DT Data'!A:A,Performance!B130,'DT Data'!C:C,Performance!C130,'DT Data'!B:B,Performance!$C$98)-N130</f>
        <v>0</v>
      </c>
      <c r="Q130" s="89">
        <f t="shared" si="37"/>
        <v>8</v>
      </c>
      <c r="R130" s="89">
        <f t="shared" si="38"/>
        <v>4.5750000000000002</v>
      </c>
      <c r="S130" s="89">
        <f>IF(I130=0,0,R130*Basis!$B$3*60)</f>
        <v>150975</v>
      </c>
      <c r="T130" s="90">
        <f t="shared" si="39"/>
        <v>0.61599602583209145</v>
      </c>
      <c r="U130" s="90">
        <f t="shared" si="40"/>
        <v>1</v>
      </c>
      <c r="V130" s="90">
        <f t="shared" si="41"/>
        <v>1</v>
      </c>
      <c r="W130" s="90">
        <f t="shared" si="42"/>
        <v>0.61599602583209145</v>
      </c>
      <c r="X130" s="227">
        <f>I130+I131+I132</f>
        <v>202000</v>
      </c>
      <c r="Y130" s="215">
        <f>S130+S131+S132</f>
        <v>290125</v>
      </c>
      <c r="Z130" s="215">
        <f>J130+J131+J132</f>
        <v>10181.400000000001</v>
      </c>
      <c r="AA130" s="215">
        <f>K130+K131+K132</f>
        <v>0</v>
      </c>
      <c r="AB130" s="229">
        <f>O130+O131+O132</f>
        <v>16</v>
      </c>
      <c r="AC130" s="229">
        <f>Q130+Q131+Q132</f>
        <v>16</v>
      </c>
      <c r="AD130" s="219">
        <f>IFERROR(X130/Y130,0)</f>
        <v>0.69625161568289529</v>
      </c>
      <c r="AE130" s="219">
        <f>IFERROR(AC130/AB130,0)</f>
        <v>1</v>
      </c>
      <c r="AF130" s="219">
        <f>IFERROR((X130-AA130)/X130,0)</f>
        <v>1</v>
      </c>
      <c r="AG130" s="219">
        <f>AD130*AE130*AF130</f>
        <v>0.69625161568289529</v>
      </c>
      <c r="AH130" s="107"/>
      <c r="AI130" s="108">
        <f>SUMIFS('DT Data'!$J:$J,'DT Data'!$B:$B,Basis!$A$2,'DT Data'!$D:$D,Basis!$J$4,'DT Data'!$A:$A,$B130,'DT Data'!$B:$B,Performance!A130)</f>
        <v>0</v>
      </c>
      <c r="AJ130" s="108">
        <f>SUMIFS('DT Data'!$J:$J,'DT Data'!$B:$B,Basis!$A$2,'DT Data'!$D:$D,Basis!$J$3,'DT Data'!$A:$A,$B130,'DT Data'!$B:$B,Performance!A130)</f>
        <v>0</v>
      </c>
      <c r="AK130" s="108">
        <f>SUMIFS('DT Data'!$J:$J,'DT Data'!$B:$B,Basis!$A$2,'DT Data'!$D:$D,Basis!$J$2,'DT Data'!$A:$A,$B130,'DT Data'!$B:$B,Performance!A130)</f>
        <v>0</v>
      </c>
      <c r="AL130" s="215">
        <f>AI130+AI131+AI132</f>
        <v>0</v>
      </c>
      <c r="AM130" s="215">
        <f>AJ130+AJ131+AJ132</f>
        <v>0</v>
      </c>
      <c r="AN130" s="215">
        <f>AK130+AK131+AK132</f>
        <v>0</v>
      </c>
      <c r="AO130" s="109"/>
      <c r="AP130" s="93">
        <f>SUMIFS('Production data'!L:L,'Production data'!A:A,Performance!B130,'Production data'!C:C,Performance!C130,'Production data'!B:B,Performance!$C$98)</f>
        <v>4692.3600000000006</v>
      </c>
      <c r="AQ130" s="93">
        <f t="shared" si="43"/>
        <v>3</v>
      </c>
      <c r="AR130" s="41">
        <f t="shared" si="44"/>
        <v>6.3933713525816428E-4</v>
      </c>
      <c r="AS130" s="221">
        <f>J130+J131+J132</f>
        <v>10181.400000000001</v>
      </c>
      <c r="AT130" s="221">
        <f>AP130+AP131+AP132</f>
        <v>10163.400000000001</v>
      </c>
      <c r="AU130" s="221">
        <f>AQ130+AQ131+AQ132</f>
        <v>18</v>
      </c>
      <c r="AV130" s="224">
        <f>IFERROR(AU130/AS130,0)</f>
        <v>1.767929754257764E-3</v>
      </c>
    </row>
    <row r="131" spans="1:48" ht="15.75" x14ac:dyDescent="0.25">
      <c r="A131" s="30" t="s">
        <v>134</v>
      </c>
      <c r="B131" s="40">
        <f t="shared" si="45"/>
        <v>44297</v>
      </c>
      <c r="C131" s="40" t="str">
        <f t="shared" si="45"/>
        <v>B</v>
      </c>
      <c r="D131" s="85" t="str">
        <f>'Idle time data'!C35</f>
        <v>Ahmed Ali</v>
      </c>
      <c r="E131" s="87" t="str">
        <f>'Idle time data'!J35</f>
        <v>Sikander Hayat</v>
      </c>
      <c r="F131" s="87">
        <f>'Idle time data'!K35</f>
        <v>1</v>
      </c>
      <c r="G131" s="87">
        <f>'Idle time data'!L35</f>
        <v>2</v>
      </c>
      <c r="H131" s="87">
        <f>'Idle time data'!M35</f>
        <v>0</v>
      </c>
      <c r="I131" s="87">
        <f>SUMIFS('Production data'!I:I,'Production data'!A:A,Performance!B131,'Production data'!C:C,Performance!C131,'Production data'!B:B,Performance!$C$98)</f>
        <v>109000</v>
      </c>
      <c r="J131" s="87">
        <f>SUMIFS('Production data'!K:K,'Production data'!A:A,Performance!B131,'Production data'!C:C,Performance!C131,'Production data'!B:B,Performance!$C$98)</f>
        <v>5486.04</v>
      </c>
      <c r="K131" s="87">
        <f>SUMIFS('Production data'!N:N,'Production data'!A:A,Performance!B34,'Production data'!C:C,Performance!C34,'Production data'!B:B,Performance!$C$1)</f>
        <v>0</v>
      </c>
      <c r="L131" s="87">
        <v>8</v>
      </c>
      <c r="M131" s="87">
        <f>(F131*Basis!$C$15+G131*Basis!$C$16+H131*Basis!$C$17)/60</f>
        <v>3.7833333333333332</v>
      </c>
      <c r="N131" s="87">
        <f>SUMIFS('DT Data'!J:J,'DT Data'!A:A,Performance!B131,'DT Data'!C:C,Performance!C131,'DT Data'!B:B,Performance!$C$98,'DT Data'!D:D,Basis!$J$5)</f>
        <v>0</v>
      </c>
      <c r="O131" s="88">
        <f t="shared" si="36"/>
        <v>8</v>
      </c>
      <c r="P131" s="88">
        <f>SUMIFS('DT Data'!J:J,'DT Data'!A:A,Performance!B131,'DT Data'!C:C,Performance!C131,'DT Data'!B:B,Performance!$C$98)-N131</f>
        <v>0</v>
      </c>
      <c r="Q131" s="89">
        <f t="shared" si="37"/>
        <v>8</v>
      </c>
      <c r="R131" s="89">
        <f t="shared" si="38"/>
        <v>4.2166666666666668</v>
      </c>
      <c r="S131" s="89">
        <f>IF(I131=0,0,R131*Basis!$B$3*60)</f>
        <v>139150</v>
      </c>
      <c r="T131" s="90">
        <f t="shared" si="39"/>
        <v>0.78332734459216669</v>
      </c>
      <c r="U131" s="90">
        <f t="shared" si="40"/>
        <v>1</v>
      </c>
      <c r="V131" s="90">
        <f t="shared" si="41"/>
        <v>1</v>
      </c>
      <c r="W131" s="90">
        <f t="shared" si="42"/>
        <v>0.78332734459216669</v>
      </c>
      <c r="X131" s="228"/>
      <c r="Y131" s="216"/>
      <c r="Z131" s="216"/>
      <c r="AA131" s="216"/>
      <c r="AB131" s="230"/>
      <c r="AC131" s="230"/>
      <c r="AD131" s="220"/>
      <c r="AE131" s="220"/>
      <c r="AF131" s="220"/>
      <c r="AG131" s="220"/>
      <c r="AH131" s="94"/>
      <c r="AI131" s="95">
        <f>SUMIFS('DT Data'!$J:$J,'DT Data'!$B:$B,Basis!$A$2,'DT Data'!$D:$D,Basis!$J$4,'DT Data'!$A:$A,$B131,'DT Data'!$B:$B,Performance!A131)</f>
        <v>0</v>
      </c>
      <c r="AJ131" s="95">
        <f>SUMIFS('DT Data'!$J:$J,'DT Data'!$B:$B,Basis!$A$2,'DT Data'!$D:$D,Basis!$J$3,'DT Data'!$A:$A,$B131,'DT Data'!$B:$B,Performance!A131)</f>
        <v>0</v>
      </c>
      <c r="AK131" s="95">
        <f>SUMIFS('DT Data'!$J:$J,'DT Data'!$B:$B,Basis!$A$2,'DT Data'!$D:$D,Basis!$J$2,'DT Data'!$A:$A,$B131,'DT Data'!$B:$B,Performance!A131)</f>
        <v>0</v>
      </c>
      <c r="AL131" s="216"/>
      <c r="AM131" s="216"/>
      <c r="AN131" s="216"/>
      <c r="AO131" s="110"/>
      <c r="AP131" s="93">
        <f>SUMIFS('Production data'!L:L,'Production data'!A:A,Performance!B131,'Production data'!C:C,Performance!C131,'Production data'!B:B,Performance!$C$98)</f>
        <v>5471.04</v>
      </c>
      <c r="AQ131" s="93">
        <f t="shared" si="43"/>
        <v>15</v>
      </c>
      <c r="AR131" s="41">
        <f t="shared" si="44"/>
        <v>2.7417090717669766E-3</v>
      </c>
      <c r="AS131" s="222"/>
      <c r="AT131" s="222"/>
      <c r="AU131" s="222"/>
      <c r="AV131" s="225"/>
    </row>
    <row r="132" spans="1:48" ht="15.75" x14ac:dyDescent="0.25">
      <c r="A132" s="30" t="s">
        <v>134</v>
      </c>
      <c r="B132" s="40">
        <f t="shared" si="45"/>
        <v>44297</v>
      </c>
      <c r="C132" s="40" t="str">
        <f t="shared" si="45"/>
        <v>C</v>
      </c>
      <c r="D132" s="85">
        <f>'Idle time data'!C36</f>
        <v>0</v>
      </c>
      <c r="E132" s="87" t="str">
        <f>'Idle time data'!J36</f>
        <v>Hammad</v>
      </c>
      <c r="F132" s="87">
        <f>'Idle time data'!K36</f>
        <v>0</v>
      </c>
      <c r="G132" s="87">
        <f>'Idle time data'!L36</f>
        <v>0</v>
      </c>
      <c r="H132" s="87">
        <f>'Idle time data'!M36</f>
        <v>0</v>
      </c>
      <c r="I132" s="87">
        <f>SUMIFS('Production data'!I:I,'Production data'!A:A,Performance!B132,'Production data'!C:C,Performance!C132,'Production data'!B:B,Performance!$C$98)</f>
        <v>0</v>
      </c>
      <c r="J132" s="87">
        <f>SUMIFS('Production data'!K:K,'Production data'!A:A,Performance!B132,'Production data'!C:C,Performance!C132,'Production data'!B:B,Performance!$C$98)</f>
        <v>0</v>
      </c>
      <c r="K132" s="87">
        <f>SUMIFS('Production data'!N:N,'Production data'!A:A,Performance!B35,'Production data'!C:C,Performance!C35,'Production data'!B:B,Performance!$C$1)</f>
        <v>0</v>
      </c>
      <c r="L132" s="87">
        <v>8</v>
      </c>
      <c r="M132" s="87">
        <f>(F132*Basis!$C$15+G132*Basis!$C$16+H132*Basis!$C$17)/60</f>
        <v>0</v>
      </c>
      <c r="N132" s="87">
        <f>SUMIFS('DT Data'!J:J,'DT Data'!A:A,Performance!B132,'DT Data'!C:C,Performance!C132,'DT Data'!B:B,Performance!$C$98,'DT Data'!D:D,Basis!$J$5)</f>
        <v>8</v>
      </c>
      <c r="O132" s="88">
        <f t="shared" ref="O132:O163" si="46">IF(I132=0,0,L132-N132)</f>
        <v>0</v>
      </c>
      <c r="P132" s="88">
        <f>SUMIFS('DT Data'!J:J,'DT Data'!A:A,Performance!B132,'DT Data'!C:C,Performance!C132,'DT Data'!B:B,Performance!$C$98)-N132</f>
        <v>0</v>
      </c>
      <c r="Q132" s="89">
        <f t="shared" ref="Q132:Q163" si="47">O132-P132</f>
        <v>0</v>
      </c>
      <c r="R132" s="89">
        <f t="shared" ref="R132:R163" si="48">Q132-M132</f>
        <v>0</v>
      </c>
      <c r="S132" s="89">
        <f>IF(I132=0,0,R132*Basis!$B$3*60)</f>
        <v>0</v>
      </c>
      <c r="T132" s="90">
        <f t="shared" ref="T132:T163" si="49">IFERROR(I132/S132,0)</f>
        <v>0</v>
      </c>
      <c r="U132" s="90">
        <f t="shared" ref="U132:U163" si="50">IFERROR((J132-K132)/J132,0)</f>
        <v>0</v>
      </c>
      <c r="V132" s="90">
        <f t="shared" ref="V132:V163" si="51">IFERROR(Q132/O132,0)</f>
        <v>0</v>
      </c>
      <c r="W132" s="90">
        <f t="shared" ref="W132:W163" si="52">T132*U132*V132</f>
        <v>0</v>
      </c>
      <c r="X132" s="228"/>
      <c r="Y132" s="216"/>
      <c r="Z132" s="216"/>
      <c r="AA132" s="216"/>
      <c r="AB132" s="230"/>
      <c r="AC132" s="230"/>
      <c r="AD132" s="220"/>
      <c r="AE132" s="220"/>
      <c r="AF132" s="220"/>
      <c r="AG132" s="220"/>
      <c r="AH132" s="94"/>
      <c r="AI132" s="95">
        <f>SUMIFS('DT Data'!$J:$J,'DT Data'!$B:$B,Basis!$A$2,'DT Data'!$D:$D,Basis!$J$4,'DT Data'!$A:$A,$B132,'DT Data'!$B:$B,Performance!A132)</f>
        <v>0</v>
      </c>
      <c r="AJ132" s="95">
        <f>SUMIFS('DT Data'!$J:$J,'DT Data'!$B:$B,Basis!$A$2,'DT Data'!$D:$D,Basis!$J$3,'DT Data'!$A:$A,$B132,'DT Data'!$B:$B,Performance!A132)</f>
        <v>0</v>
      </c>
      <c r="AK132" s="95">
        <f>SUMIFS('DT Data'!$J:$J,'DT Data'!$B:$B,Basis!$A$2,'DT Data'!$D:$D,Basis!$J$2,'DT Data'!$A:$A,$B132,'DT Data'!$B:$B,Performance!A132)</f>
        <v>0</v>
      </c>
      <c r="AL132" s="216"/>
      <c r="AM132" s="216"/>
      <c r="AN132" s="216"/>
      <c r="AO132" s="110"/>
      <c r="AP132" s="93">
        <f>SUMIFS('Production data'!L:L,'Production data'!A:A,Performance!B132,'Production data'!C:C,Performance!C132,'Production data'!B:B,Performance!$C$98)</f>
        <v>0</v>
      </c>
      <c r="AQ132" s="93">
        <f t="shared" ref="AQ132:AQ163" si="53">J132-AP132</f>
        <v>0</v>
      </c>
      <c r="AR132" s="41">
        <f t="shared" ref="AR132:AR163" si="54">IFERROR(AQ132/AP132,0)</f>
        <v>0</v>
      </c>
      <c r="AS132" s="223"/>
      <c r="AT132" s="223"/>
      <c r="AU132" s="223"/>
      <c r="AV132" s="226"/>
    </row>
    <row r="133" spans="1:48" ht="15.75" x14ac:dyDescent="0.25">
      <c r="A133" s="30" t="s">
        <v>134</v>
      </c>
      <c r="B133" s="40">
        <f t="shared" si="45"/>
        <v>44298</v>
      </c>
      <c r="C133" s="40" t="str">
        <f t="shared" si="45"/>
        <v>A</v>
      </c>
      <c r="D133" s="85" t="str">
        <f>'Idle time data'!C37</f>
        <v>Ali Ahmed</v>
      </c>
      <c r="E133" s="87">
        <f>'Idle time data'!J37</f>
        <v>0</v>
      </c>
      <c r="F133" s="87">
        <f>'Idle time data'!K37</f>
        <v>0</v>
      </c>
      <c r="G133" s="87">
        <f>'Idle time data'!L37</f>
        <v>0</v>
      </c>
      <c r="H133" s="87">
        <f>'Idle time data'!M37</f>
        <v>0</v>
      </c>
      <c r="I133" s="87">
        <f>SUMIFS('Production data'!I:I,'Production data'!A:A,Performance!B133,'Production data'!C:C,Performance!C133,'Production data'!B:B,Performance!$C$98)</f>
        <v>0</v>
      </c>
      <c r="J133" s="87">
        <f>SUMIFS('Production data'!K:K,'Production data'!A:A,Performance!B133,'Production data'!C:C,Performance!C133,'Production data'!B:B,Performance!$C$98)</f>
        <v>0</v>
      </c>
      <c r="K133" s="87">
        <f>SUMIFS('Production data'!N:N,'Production data'!A:A,Performance!B36,'Production data'!C:C,Performance!C36,'Production data'!B:B,Performance!$C$1)</f>
        <v>0</v>
      </c>
      <c r="L133" s="87">
        <v>8</v>
      </c>
      <c r="M133" s="87">
        <f>(F133*Basis!$C$15+G133*Basis!$C$16+H133*Basis!$C$17)/60</f>
        <v>0</v>
      </c>
      <c r="N133" s="87">
        <f>SUMIFS('DT Data'!J:J,'DT Data'!A:A,Performance!B133,'DT Data'!C:C,Performance!C133,'DT Data'!B:B,Performance!$C$98,'DT Data'!D:D,Basis!$J$5)</f>
        <v>8</v>
      </c>
      <c r="O133" s="88">
        <f t="shared" si="46"/>
        <v>0</v>
      </c>
      <c r="P133" s="88">
        <f>SUMIFS('DT Data'!J:J,'DT Data'!A:A,Performance!B133,'DT Data'!C:C,Performance!C133,'DT Data'!B:B,Performance!$C$98)-N133</f>
        <v>0</v>
      </c>
      <c r="Q133" s="89">
        <f t="shared" si="47"/>
        <v>0</v>
      </c>
      <c r="R133" s="89">
        <f t="shared" si="48"/>
        <v>0</v>
      </c>
      <c r="S133" s="89">
        <f>IF(I133=0,0,R133*Basis!$B$3*60)</f>
        <v>0</v>
      </c>
      <c r="T133" s="90">
        <f t="shared" si="49"/>
        <v>0</v>
      </c>
      <c r="U133" s="90">
        <f t="shared" si="50"/>
        <v>0</v>
      </c>
      <c r="V133" s="90">
        <f t="shared" si="51"/>
        <v>0</v>
      </c>
      <c r="W133" s="90">
        <f t="shared" si="52"/>
        <v>0</v>
      </c>
      <c r="X133" s="227">
        <f>I133+I134+I135</f>
        <v>0</v>
      </c>
      <c r="Y133" s="215">
        <f>S133+S134+S135</f>
        <v>0</v>
      </c>
      <c r="Z133" s="215">
        <f>J133+J134+J135</f>
        <v>0</v>
      </c>
      <c r="AA133" s="215">
        <f>K133+K134+K135</f>
        <v>0</v>
      </c>
      <c r="AB133" s="229">
        <f>O133+O134+O135</f>
        <v>0</v>
      </c>
      <c r="AC133" s="229">
        <f>Q133+Q134+Q135</f>
        <v>0</v>
      </c>
      <c r="AD133" s="219">
        <f>IFERROR(X133/Y133,0)</f>
        <v>0</v>
      </c>
      <c r="AE133" s="219">
        <f>IFERROR(AC133/AB133,0)</f>
        <v>0</v>
      </c>
      <c r="AF133" s="219">
        <f>IFERROR((X133-AA133)/X133,0)</f>
        <v>0</v>
      </c>
      <c r="AG133" s="219">
        <f>AD133*AE133*AF133</f>
        <v>0</v>
      </c>
      <c r="AH133" s="107"/>
      <c r="AI133" s="108">
        <f>SUMIFS('DT Data'!$J:$J,'DT Data'!$B:$B,Basis!$A$2,'DT Data'!$D:$D,Basis!$J$4,'DT Data'!$A:$A,$B133,'DT Data'!$B:$B,Performance!A133)</f>
        <v>0</v>
      </c>
      <c r="AJ133" s="108">
        <f>SUMIFS('DT Data'!$J:$J,'DT Data'!$B:$B,Basis!$A$2,'DT Data'!$D:$D,Basis!$J$3,'DT Data'!$A:$A,$B133,'DT Data'!$B:$B,Performance!A133)</f>
        <v>0</v>
      </c>
      <c r="AK133" s="108">
        <f>SUMIFS('DT Data'!$J:$J,'DT Data'!$B:$B,Basis!$A$2,'DT Data'!$D:$D,Basis!$J$2,'DT Data'!$A:$A,$B133,'DT Data'!$B:$B,Performance!A133)</f>
        <v>0</v>
      </c>
      <c r="AL133" s="215">
        <f>AI133+AI134+AI135</f>
        <v>0</v>
      </c>
      <c r="AM133" s="215">
        <f>AJ133+AJ134+AJ135</f>
        <v>0</v>
      </c>
      <c r="AN133" s="215">
        <f>AK133+AK134+AK135</f>
        <v>0</v>
      </c>
      <c r="AO133" s="109"/>
      <c r="AP133" s="93">
        <f>SUMIFS('Production data'!L:L,'Production data'!A:A,Performance!B133,'Production data'!C:C,Performance!C133,'Production data'!B:B,Performance!$C$98)</f>
        <v>0</v>
      </c>
      <c r="AQ133" s="93">
        <f t="shared" si="53"/>
        <v>0</v>
      </c>
      <c r="AR133" s="41">
        <f t="shared" si="54"/>
        <v>0</v>
      </c>
      <c r="AS133" s="221">
        <f>J133+J134+J135</f>
        <v>0</v>
      </c>
      <c r="AT133" s="221">
        <f>AP133+AP134+AP135</f>
        <v>0</v>
      </c>
      <c r="AU133" s="221">
        <f>AQ133+AQ134+AQ135</f>
        <v>0</v>
      </c>
      <c r="AV133" s="224">
        <f>IFERROR(AU133/AS133,0)</f>
        <v>0</v>
      </c>
    </row>
    <row r="134" spans="1:48" ht="15.75" x14ac:dyDescent="0.25">
      <c r="A134" s="30" t="s">
        <v>134</v>
      </c>
      <c r="B134" s="40">
        <f t="shared" si="45"/>
        <v>44298</v>
      </c>
      <c r="C134" s="40" t="str">
        <f t="shared" si="45"/>
        <v>B</v>
      </c>
      <c r="D134" s="85" t="str">
        <f>'Idle time data'!C38</f>
        <v>Ahmed Ali</v>
      </c>
      <c r="E134" s="87" t="str">
        <f>'Idle time data'!J38</f>
        <v>Nizam</v>
      </c>
      <c r="F134" s="87">
        <f>'Idle time data'!K38</f>
        <v>0</v>
      </c>
      <c r="G134" s="87">
        <f>'Idle time data'!L38</f>
        <v>0</v>
      </c>
      <c r="H134" s="87">
        <f>'Idle time data'!M38</f>
        <v>0</v>
      </c>
      <c r="I134" s="87">
        <f>SUMIFS('Production data'!I:I,'Production data'!A:A,Performance!B134,'Production data'!C:C,Performance!C134,'Production data'!B:B,Performance!$C$98)</f>
        <v>0</v>
      </c>
      <c r="J134" s="87">
        <f>SUMIFS('Production data'!K:K,'Production data'!A:A,Performance!B134,'Production data'!C:C,Performance!C134,'Production data'!B:B,Performance!$C$98)</f>
        <v>0</v>
      </c>
      <c r="K134" s="87">
        <f>SUMIFS('Production data'!N:N,'Production data'!A:A,Performance!B37,'Production data'!C:C,Performance!C37,'Production data'!B:B,Performance!$C$1)</f>
        <v>0</v>
      </c>
      <c r="L134" s="87">
        <v>8</v>
      </c>
      <c r="M134" s="87">
        <f>(F134*Basis!$C$15+G134*Basis!$C$16+H134*Basis!$C$17)/60</f>
        <v>0</v>
      </c>
      <c r="N134" s="87">
        <f>SUMIFS('DT Data'!J:J,'DT Data'!A:A,Performance!B134,'DT Data'!C:C,Performance!C134,'DT Data'!B:B,Performance!$C$98,'DT Data'!D:D,Basis!$J$5)</f>
        <v>8</v>
      </c>
      <c r="O134" s="88">
        <f t="shared" si="46"/>
        <v>0</v>
      </c>
      <c r="P134" s="88">
        <f>SUMIFS('DT Data'!J:J,'DT Data'!A:A,Performance!B134,'DT Data'!C:C,Performance!C134,'DT Data'!B:B,Performance!$C$98)-N134</f>
        <v>0</v>
      </c>
      <c r="Q134" s="89">
        <f t="shared" si="47"/>
        <v>0</v>
      </c>
      <c r="R134" s="89">
        <f t="shared" si="48"/>
        <v>0</v>
      </c>
      <c r="S134" s="89">
        <f>IF(I134=0,0,R134*Basis!$B$3*60)</f>
        <v>0</v>
      </c>
      <c r="T134" s="90">
        <f t="shared" si="49"/>
        <v>0</v>
      </c>
      <c r="U134" s="90">
        <f t="shared" si="50"/>
        <v>0</v>
      </c>
      <c r="V134" s="90">
        <f t="shared" si="51"/>
        <v>0</v>
      </c>
      <c r="W134" s="90">
        <f t="shared" si="52"/>
        <v>0</v>
      </c>
      <c r="X134" s="228"/>
      <c r="Y134" s="216"/>
      <c r="Z134" s="216"/>
      <c r="AA134" s="216"/>
      <c r="AB134" s="230"/>
      <c r="AC134" s="230"/>
      <c r="AD134" s="220"/>
      <c r="AE134" s="220"/>
      <c r="AF134" s="220"/>
      <c r="AG134" s="220"/>
      <c r="AH134" s="94"/>
      <c r="AI134" s="95">
        <f>SUMIFS('DT Data'!$J:$J,'DT Data'!$B:$B,Basis!$A$2,'DT Data'!$D:$D,Basis!$J$4,'DT Data'!$A:$A,$B134,'DT Data'!$B:$B,Performance!A134)</f>
        <v>0</v>
      </c>
      <c r="AJ134" s="95">
        <f>SUMIFS('DT Data'!$J:$J,'DT Data'!$B:$B,Basis!$A$2,'DT Data'!$D:$D,Basis!$J$3,'DT Data'!$A:$A,$B134,'DT Data'!$B:$B,Performance!A134)</f>
        <v>0</v>
      </c>
      <c r="AK134" s="95">
        <f>SUMIFS('DT Data'!$J:$J,'DT Data'!$B:$B,Basis!$A$2,'DT Data'!$D:$D,Basis!$J$2,'DT Data'!$A:$A,$B134,'DT Data'!$B:$B,Performance!A134)</f>
        <v>0</v>
      </c>
      <c r="AL134" s="216"/>
      <c r="AM134" s="216"/>
      <c r="AN134" s="216"/>
      <c r="AO134" s="110"/>
      <c r="AP134" s="93">
        <f>SUMIFS('Production data'!L:L,'Production data'!A:A,Performance!B134,'Production data'!C:C,Performance!C134,'Production data'!B:B,Performance!$C$98)</f>
        <v>0</v>
      </c>
      <c r="AQ134" s="93">
        <f t="shared" si="53"/>
        <v>0</v>
      </c>
      <c r="AR134" s="41">
        <f t="shared" si="54"/>
        <v>0</v>
      </c>
      <c r="AS134" s="222"/>
      <c r="AT134" s="222"/>
      <c r="AU134" s="222"/>
      <c r="AV134" s="225"/>
    </row>
    <row r="135" spans="1:48" ht="15.75" x14ac:dyDescent="0.25">
      <c r="A135" s="30" t="s">
        <v>134</v>
      </c>
      <c r="B135" s="40">
        <f t="shared" si="45"/>
        <v>44298</v>
      </c>
      <c r="C135" s="40" t="str">
        <f t="shared" si="45"/>
        <v>C</v>
      </c>
      <c r="D135" s="85" t="str">
        <f>'Idle time data'!C39</f>
        <v>Umair Ali</v>
      </c>
      <c r="E135" s="87" t="str">
        <f>'Idle time data'!J39</f>
        <v>Zaheer</v>
      </c>
      <c r="F135" s="87">
        <f>'Idle time data'!K39</f>
        <v>0</v>
      </c>
      <c r="G135" s="87">
        <f>'Idle time data'!L39</f>
        <v>0</v>
      </c>
      <c r="H135" s="87">
        <f>'Idle time data'!M39</f>
        <v>0</v>
      </c>
      <c r="I135" s="87">
        <f>SUMIFS('Production data'!I:I,'Production data'!A:A,Performance!B135,'Production data'!C:C,Performance!C135,'Production data'!B:B,Performance!$C$98)</f>
        <v>0</v>
      </c>
      <c r="J135" s="87">
        <f>SUMIFS('Production data'!K:K,'Production data'!A:A,Performance!B135,'Production data'!C:C,Performance!C135,'Production data'!B:B,Performance!$C$98)</f>
        <v>0</v>
      </c>
      <c r="K135" s="87">
        <f>SUMIFS('Production data'!N:N,'Production data'!A:A,Performance!B38,'Production data'!C:C,Performance!C38,'Production data'!B:B,Performance!$C$1)</f>
        <v>0</v>
      </c>
      <c r="L135" s="87">
        <v>8</v>
      </c>
      <c r="M135" s="87">
        <f>(F135*Basis!$C$15+G135*Basis!$C$16+H135*Basis!$C$17)/60</f>
        <v>0</v>
      </c>
      <c r="N135" s="87">
        <f>SUMIFS('DT Data'!J:J,'DT Data'!A:A,Performance!B135,'DT Data'!C:C,Performance!C135,'DT Data'!B:B,Performance!$C$98,'DT Data'!D:D,Basis!$J$5)</f>
        <v>8</v>
      </c>
      <c r="O135" s="88">
        <f t="shared" si="46"/>
        <v>0</v>
      </c>
      <c r="P135" s="88">
        <f>SUMIFS('DT Data'!J:J,'DT Data'!A:A,Performance!B135,'DT Data'!C:C,Performance!C135,'DT Data'!B:B,Performance!$C$98)-N135</f>
        <v>0</v>
      </c>
      <c r="Q135" s="89">
        <f t="shared" si="47"/>
        <v>0</v>
      </c>
      <c r="R135" s="89">
        <f t="shared" si="48"/>
        <v>0</v>
      </c>
      <c r="S135" s="89">
        <f>IF(I135=0,0,R135*Basis!$B$3*60)</f>
        <v>0</v>
      </c>
      <c r="T135" s="90">
        <f t="shared" si="49"/>
        <v>0</v>
      </c>
      <c r="U135" s="90">
        <f t="shared" si="50"/>
        <v>0</v>
      </c>
      <c r="V135" s="90">
        <f t="shared" si="51"/>
        <v>0</v>
      </c>
      <c r="W135" s="90">
        <f t="shared" si="52"/>
        <v>0</v>
      </c>
      <c r="X135" s="228"/>
      <c r="Y135" s="216"/>
      <c r="Z135" s="216"/>
      <c r="AA135" s="216"/>
      <c r="AB135" s="230"/>
      <c r="AC135" s="230"/>
      <c r="AD135" s="220"/>
      <c r="AE135" s="220"/>
      <c r="AF135" s="220"/>
      <c r="AG135" s="220"/>
      <c r="AH135" s="94"/>
      <c r="AI135" s="95">
        <f>SUMIFS('DT Data'!$J:$J,'DT Data'!$B:$B,Basis!$A$2,'DT Data'!$D:$D,Basis!$J$4,'DT Data'!$A:$A,$B135,'DT Data'!$B:$B,Performance!A135)</f>
        <v>0</v>
      </c>
      <c r="AJ135" s="95">
        <f>SUMIFS('DT Data'!$J:$J,'DT Data'!$B:$B,Basis!$A$2,'DT Data'!$D:$D,Basis!$J$3,'DT Data'!$A:$A,$B135,'DT Data'!$B:$B,Performance!A135)</f>
        <v>0</v>
      </c>
      <c r="AK135" s="95">
        <f>SUMIFS('DT Data'!$J:$J,'DT Data'!$B:$B,Basis!$A$2,'DT Data'!$D:$D,Basis!$J$2,'DT Data'!$A:$A,$B135,'DT Data'!$B:$B,Performance!A135)</f>
        <v>0</v>
      </c>
      <c r="AL135" s="216"/>
      <c r="AM135" s="216"/>
      <c r="AN135" s="216"/>
      <c r="AO135" s="110"/>
      <c r="AP135" s="93">
        <f>SUMIFS('Production data'!L:L,'Production data'!A:A,Performance!B135,'Production data'!C:C,Performance!C135,'Production data'!B:B,Performance!$C$98)</f>
        <v>0</v>
      </c>
      <c r="AQ135" s="93">
        <f t="shared" si="53"/>
        <v>0</v>
      </c>
      <c r="AR135" s="41">
        <f t="shared" si="54"/>
        <v>0</v>
      </c>
      <c r="AS135" s="223"/>
      <c r="AT135" s="223"/>
      <c r="AU135" s="223"/>
      <c r="AV135" s="226"/>
    </row>
    <row r="136" spans="1:48" ht="15.75" x14ac:dyDescent="0.25">
      <c r="A136" s="30" t="s">
        <v>134</v>
      </c>
      <c r="B136" s="40">
        <f t="shared" si="45"/>
        <v>44299</v>
      </c>
      <c r="C136" s="40" t="str">
        <f t="shared" si="45"/>
        <v>A</v>
      </c>
      <c r="D136" s="85" t="str">
        <f>'Idle time data'!C40</f>
        <v>Ali Ahmed</v>
      </c>
      <c r="E136" s="87" t="str">
        <f>'Idle time data'!J40</f>
        <v>Nizam</v>
      </c>
      <c r="F136" s="87">
        <f>'Idle time data'!K40</f>
        <v>0</v>
      </c>
      <c r="G136" s="87">
        <f>'Idle time data'!L40</f>
        <v>0</v>
      </c>
      <c r="H136" s="87">
        <f>'Idle time data'!M40</f>
        <v>0</v>
      </c>
      <c r="I136" s="87">
        <f>SUMIFS('Production data'!I:I,'Production data'!A:A,Performance!B136,'Production data'!C:C,Performance!C136,'Production data'!B:B,Performance!$C$98)</f>
        <v>0</v>
      </c>
      <c r="J136" s="87">
        <f>SUMIFS('Production data'!K:K,'Production data'!A:A,Performance!B136,'Production data'!C:C,Performance!C136,'Production data'!B:B,Performance!$C$98)</f>
        <v>0</v>
      </c>
      <c r="K136" s="87">
        <f>SUMIFS('Production data'!N:N,'Production data'!A:A,Performance!B39,'Production data'!C:C,Performance!C39,'Production data'!B:B,Performance!$C$1)</f>
        <v>0</v>
      </c>
      <c r="L136" s="87">
        <v>8</v>
      </c>
      <c r="M136" s="87">
        <f>(F136*Basis!$C$15+G136*Basis!$C$16+H136*Basis!$C$17)/60</f>
        <v>0</v>
      </c>
      <c r="N136" s="87">
        <f>SUMIFS('DT Data'!J:J,'DT Data'!A:A,Performance!B136,'DT Data'!C:C,Performance!C136,'DT Data'!B:B,Performance!$C$98,'DT Data'!D:D,Basis!$J$5)</f>
        <v>0</v>
      </c>
      <c r="O136" s="88">
        <f t="shared" si="46"/>
        <v>0</v>
      </c>
      <c r="P136" s="88">
        <f>SUMIFS('DT Data'!J:J,'DT Data'!A:A,Performance!B136,'DT Data'!C:C,Performance!C136,'DT Data'!B:B,Performance!$C$98)-N136</f>
        <v>8</v>
      </c>
      <c r="Q136" s="89">
        <f t="shared" si="47"/>
        <v>-8</v>
      </c>
      <c r="R136" s="89">
        <f t="shared" si="48"/>
        <v>-8</v>
      </c>
      <c r="S136" s="89">
        <f>IF(I136=0,0,R136*Basis!$B$3*60)</f>
        <v>0</v>
      </c>
      <c r="T136" s="90">
        <f t="shared" si="49"/>
        <v>0</v>
      </c>
      <c r="U136" s="90">
        <f t="shared" si="50"/>
        <v>0</v>
      </c>
      <c r="V136" s="90">
        <f t="shared" si="51"/>
        <v>0</v>
      </c>
      <c r="W136" s="90">
        <f t="shared" si="52"/>
        <v>0</v>
      </c>
      <c r="X136" s="227">
        <f>I136+I137+I138</f>
        <v>179500</v>
      </c>
      <c r="Y136" s="215">
        <f>S136+S137+S138</f>
        <v>210375</v>
      </c>
      <c r="Z136" s="215">
        <f>J136+J137+J138</f>
        <v>9059.4500000000007</v>
      </c>
      <c r="AA136" s="215">
        <f>K136+K137+K138</f>
        <v>0</v>
      </c>
      <c r="AB136" s="229">
        <f>O136+O137+O138</f>
        <v>13</v>
      </c>
      <c r="AC136" s="229">
        <f>Q136+Q137+Q138</f>
        <v>4.083333333333333</v>
      </c>
      <c r="AD136" s="219">
        <f>IFERROR(X136/Y136,0)</f>
        <v>0.85323826500297084</v>
      </c>
      <c r="AE136" s="219">
        <f>IFERROR(AC136/AB136,0)</f>
        <v>0.3141025641025641</v>
      </c>
      <c r="AF136" s="219">
        <f>IFERROR((X136-AA136)/X136,0)</f>
        <v>1</v>
      </c>
      <c r="AG136" s="219">
        <f>AD136*AE136*AF136</f>
        <v>0.26800432682785624</v>
      </c>
      <c r="AH136" s="107"/>
      <c r="AI136" s="108">
        <f>SUMIFS('DT Data'!$J:$J,'DT Data'!$B:$B,Basis!$A$2,'DT Data'!$D:$D,Basis!$J$4,'DT Data'!$A:$A,$B136,'DT Data'!$B:$B,Performance!A136)</f>
        <v>0</v>
      </c>
      <c r="AJ136" s="108">
        <f>SUMIFS('DT Data'!$J:$J,'DT Data'!$B:$B,Basis!$A$2,'DT Data'!$D:$D,Basis!$J$3,'DT Data'!$A:$A,$B136,'DT Data'!$B:$B,Performance!A136)</f>
        <v>0</v>
      </c>
      <c r="AK136" s="108">
        <f>SUMIFS('DT Data'!$J:$J,'DT Data'!$B:$B,Basis!$A$2,'DT Data'!$D:$D,Basis!$J$2,'DT Data'!$A:$A,$B136,'DT Data'!$B:$B,Performance!A136)</f>
        <v>0</v>
      </c>
      <c r="AL136" s="215">
        <f>AI136+AI137+AI138</f>
        <v>0</v>
      </c>
      <c r="AM136" s="215">
        <f>AJ136+AJ137+AJ138</f>
        <v>0</v>
      </c>
      <c r="AN136" s="215">
        <f>AK136+AK137+AK138</f>
        <v>0</v>
      </c>
      <c r="AO136" s="109"/>
      <c r="AP136" s="93">
        <f>SUMIFS('Production data'!L:L,'Production data'!A:A,Performance!B136,'Production data'!C:C,Performance!C136,'Production data'!B:B,Performance!$C$98)</f>
        <v>0</v>
      </c>
      <c r="AQ136" s="93">
        <f t="shared" si="53"/>
        <v>0</v>
      </c>
      <c r="AR136" s="41">
        <f t="shared" si="54"/>
        <v>0</v>
      </c>
      <c r="AS136" s="221">
        <f>J136+J137+J138</f>
        <v>9059.4500000000007</v>
      </c>
      <c r="AT136" s="221">
        <f>AP136+AP137+AP138</f>
        <v>9050.4500000000007</v>
      </c>
      <c r="AU136" s="221">
        <f>AQ136+AQ137+AQ138</f>
        <v>9</v>
      </c>
      <c r="AV136" s="224">
        <f>IFERROR(AU136/AS136,0)</f>
        <v>9.9343779147740749E-4</v>
      </c>
    </row>
    <row r="137" spans="1:48" ht="15.75" x14ac:dyDescent="0.25">
      <c r="A137" s="30" t="s">
        <v>134</v>
      </c>
      <c r="B137" s="40">
        <f t="shared" si="45"/>
        <v>44299</v>
      </c>
      <c r="C137" s="40" t="str">
        <f t="shared" si="45"/>
        <v>B</v>
      </c>
      <c r="D137" s="85" t="str">
        <f>'Idle time data'!C41</f>
        <v>Ahmed Ali</v>
      </c>
      <c r="E137" s="87" t="str">
        <f>'Idle time data'!J41</f>
        <v>Sikander Hayat</v>
      </c>
      <c r="F137" s="87">
        <f>'Idle time data'!K41</f>
        <v>0</v>
      </c>
      <c r="G137" s="87">
        <f>'Idle time data'!L41</f>
        <v>1</v>
      </c>
      <c r="H137" s="87">
        <f>'Idle time data'!M41</f>
        <v>0</v>
      </c>
      <c r="I137" s="87">
        <f>SUMIFS('Production data'!I:I,'Production data'!A:A,Performance!B137,'Production data'!C:C,Performance!C137,'Production data'!B:B,Performance!$C$98)</f>
        <v>50000</v>
      </c>
      <c r="J137" s="87">
        <f>SUMIFS('Production data'!K:K,'Production data'!A:A,Performance!B137,'Production data'!C:C,Performance!C137,'Production data'!B:B,Performance!$C$98)</f>
        <v>2587.61</v>
      </c>
      <c r="K137" s="87">
        <f>SUMIFS('Production data'!N:N,'Production data'!A:A,Performance!B40,'Production data'!C:C,Performance!C40,'Production data'!B:B,Performance!$C$1)</f>
        <v>0</v>
      </c>
      <c r="L137" s="87">
        <v>8</v>
      </c>
      <c r="M137" s="87">
        <f>(F137*Basis!$C$15+G137*Basis!$C$16+H137*Basis!$C$17)/60</f>
        <v>1.1416666666666666</v>
      </c>
      <c r="N137" s="87">
        <f>SUMIFS('DT Data'!J:J,'DT Data'!A:A,Performance!B137,'DT Data'!C:C,Performance!C137,'DT Data'!B:B,Performance!$C$98,'DT Data'!D:D,Basis!$J$5)</f>
        <v>3</v>
      </c>
      <c r="O137" s="88">
        <f t="shared" si="46"/>
        <v>5</v>
      </c>
      <c r="P137" s="88">
        <f>SUMIFS('DT Data'!J:J,'DT Data'!A:A,Performance!B137,'DT Data'!C:C,Performance!C137,'DT Data'!B:B,Performance!$C$98)-N137</f>
        <v>0.58333333333333348</v>
      </c>
      <c r="Q137" s="89">
        <f t="shared" si="47"/>
        <v>4.4166666666666661</v>
      </c>
      <c r="R137" s="89">
        <f t="shared" si="48"/>
        <v>3.2749999999999995</v>
      </c>
      <c r="S137" s="89">
        <f>IF(I137=0,0,R137*Basis!$B$3*60)</f>
        <v>108074.99999999999</v>
      </c>
      <c r="T137" s="90">
        <f t="shared" si="49"/>
        <v>0.46264168401572986</v>
      </c>
      <c r="U137" s="90">
        <f t="shared" si="50"/>
        <v>1</v>
      </c>
      <c r="V137" s="90">
        <f t="shared" si="51"/>
        <v>0.88333333333333319</v>
      </c>
      <c r="W137" s="90">
        <f t="shared" si="52"/>
        <v>0.40866682088056133</v>
      </c>
      <c r="X137" s="228"/>
      <c r="Y137" s="216"/>
      <c r="Z137" s="216"/>
      <c r="AA137" s="216"/>
      <c r="AB137" s="230"/>
      <c r="AC137" s="230"/>
      <c r="AD137" s="220"/>
      <c r="AE137" s="220"/>
      <c r="AF137" s="220"/>
      <c r="AG137" s="220"/>
      <c r="AH137" s="94"/>
      <c r="AI137" s="95">
        <f>SUMIFS('DT Data'!$J:$J,'DT Data'!$B:$B,Basis!$A$2,'DT Data'!$D:$D,Basis!$J$4,'DT Data'!$A:$A,$B137,'DT Data'!$B:$B,Performance!A137)</f>
        <v>0</v>
      </c>
      <c r="AJ137" s="95">
        <f>SUMIFS('DT Data'!$J:$J,'DT Data'!$B:$B,Basis!$A$2,'DT Data'!$D:$D,Basis!$J$3,'DT Data'!$A:$A,$B137,'DT Data'!$B:$B,Performance!A137)</f>
        <v>0</v>
      </c>
      <c r="AK137" s="95">
        <f>SUMIFS('DT Data'!$J:$J,'DT Data'!$B:$B,Basis!$A$2,'DT Data'!$D:$D,Basis!$J$2,'DT Data'!$A:$A,$B137,'DT Data'!$B:$B,Performance!A137)</f>
        <v>0</v>
      </c>
      <c r="AL137" s="216"/>
      <c r="AM137" s="216"/>
      <c r="AN137" s="216"/>
      <c r="AO137" s="110"/>
      <c r="AP137" s="93">
        <f>SUMIFS('Production data'!L:L,'Production data'!A:A,Performance!B137,'Production data'!C:C,Performance!C137,'Production data'!B:B,Performance!$C$98)</f>
        <v>2585.61</v>
      </c>
      <c r="AQ137" s="93">
        <f t="shared" si="53"/>
        <v>2</v>
      </c>
      <c r="AR137" s="41">
        <f t="shared" si="54"/>
        <v>7.7351185987059145E-4</v>
      </c>
      <c r="AS137" s="222"/>
      <c r="AT137" s="222"/>
      <c r="AU137" s="222"/>
      <c r="AV137" s="225"/>
    </row>
    <row r="138" spans="1:48" ht="15.75" x14ac:dyDescent="0.25">
      <c r="A138" s="30" t="s">
        <v>134</v>
      </c>
      <c r="B138" s="40">
        <f t="shared" si="45"/>
        <v>44299</v>
      </c>
      <c r="C138" s="40" t="str">
        <f t="shared" si="45"/>
        <v>C</v>
      </c>
      <c r="D138" s="85" t="str">
        <f>'Idle time data'!C42</f>
        <v>Umair Ali</v>
      </c>
      <c r="E138" s="87" t="str">
        <f>'Idle time data'!J42</f>
        <v>Zaheer</v>
      </c>
      <c r="F138" s="87">
        <f>'Idle time data'!K42</f>
        <v>0</v>
      </c>
      <c r="G138" s="87">
        <f>'Idle time data'!L42</f>
        <v>4</v>
      </c>
      <c r="H138" s="87">
        <f>'Idle time data'!M42</f>
        <v>0</v>
      </c>
      <c r="I138" s="87">
        <f>SUMIFS('Production data'!I:I,'Production data'!A:A,Performance!B138,'Production data'!C:C,Performance!C138,'Production data'!B:B,Performance!$C$98)</f>
        <v>129500</v>
      </c>
      <c r="J138" s="87">
        <f>SUMIFS('Production data'!K:K,'Production data'!A:A,Performance!B138,'Production data'!C:C,Performance!C138,'Production data'!B:B,Performance!$C$98)</f>
        <v>6471.84</v>
      </c>
      <c r="K138" s="87">
        <f>SUMIFS('Production data'!N:N,'Production data'!A:A,Performance!B41,'Production data'!C:C,Performance!C41,'Production data'!B:B,Performance!$C$1)</f>
        <v>0</v>
      </c>
      <c r="L138" s="87">
        <v>8</v>
      </c>
      <c r="M138" s="87">
        <f>(F138*Basis!$C$15+G138*Basis!$C$16+H138*Basis!$C$17)/60</f>
        <v>4.5666666666666664</v>
      </c>
      <c r="N138" s="87">
        <f>SUMIFS('DT Data'!J:J,'DT Data'!A:A,Performance!B138,'DT Data'!C:C,Performance!C138,'DT Data'!B:B,Performance!$C$98,'DT Data'!D:D,Basis!$J$5)</f>
        <v>0</v>
      </c>
      <c r="O138" s="88">
        <f t="shared" si="46"/>
        <v>8</v>
      </c>
      <c r="P138" s="88">
        <f>SUMIFS('DT Data'!J:J,'DT Data'!A:A,Performance!B138,'DT Data'!C:C,Performance!C138,'DT Data'!B:B,Performance!$C$98)-N138</f>
        <v>0.33333333333333331</v>
      </c>
      <c r="Q138" s="89">
        <f t="shared" si="47"/>
        <v>7.666666666666667</v>
      </c>
      <c r="R138" s="89">
        <f t="shared" si="48"/>
        <v>3.1000000000000005</v>
      </c>
      <c r="S138" s="89">
        <f>IF(I138=0,0,R138*Basis!$B$3*60)</f>
        <v>102300.00000000001</v>
      </c>
      <c r="T138" s="90">
        <f t="shared" si="49"/>
        <v>1.2658846529814269</v>
      </c>
      <c r="U138" s="90">
        <f t="shared" si="50"/>
        <v>1</v>
      </c>
      <c r="V138" s="90">
        <f t="shared" si="51"/>
        <v>0.95833333333333337</v>
      </c>
      <c r="W138" s="90">
        <f t="shared" si="52"/>
        <v>1.2131394591072009</v>
      </c>
      <c r="X138" s="228"/>
      <c r="Y138" s="216"/>
      <c r="Z138" s="216"/>
      <c r="AA138" s="216"/>
      <c r="AB138" s="230"/>
      <c r="AC138" s="230"/>
      <c r="AD138" s="220"/>
      <c r="AE138" s="220"/>
      <c r="AF138" s="220"/>
      <c r="AG138" s="220"/>
      <c r="AH138" s="94"/>
      <c r="AI138" s="95">
        <f>SUMIFS('DT Data'!$J:$J,'DT Data'!$B:$B,Basis!$A$2,'DT Data'!$D:$D,Basis!$J$4,'DT Data'!$A:$A,$B138,'DT Data'!$B:$B,Performance!A138)</f>
        <v>0</v>
      </c>
      <c r="AJ138" s="95">
        <f>SUMIFS('DT Data'!$J:$J,'DT Data'!$B:$B,Basis!$A$2,'DT Data'!$D:$D,Basis!$J$3,'DT Data'!$A:$A,$B138,'DT Data'!$B:$B,Performance!A138)</f>
        <v>0</v>
      </c>
      <c r="AK138" s="95">
        <f>SUMIFS('DT Data'!$J:$J,'DT Data'!$B:$B,Basis!$A$2,'DT Data'!$D:$D,Basis!$J$2,'DT Data'!$A:$A,$B138,'DT Data'!$B:$B,Performance!A138)</f>
        <v>0</v>
      </c>
      <c r="AL138" s="216"/>
      <c r="AM138" s="216"/>
      <c r="AN138" s="216"/>
      <c r="AO138" s="110"/>
      <c r="AP138" s="93">
        <f>SUMIFS('Production data'!L:L,'Production data'!A:A,Performance!B138,'Production data'!C:C,Performance!C138,'Production data'!B:B,Performance!$C$98)</f>
        <v>6464.84</v>
      </c>
      <c r="AQ138" s="93">
        <f t="shared" si="53"/>
        <v>7</v>
      </c>
      <c r="AR138" s="41">
        <f t="shared" si="54"/>
        <v>1.0827800842712271E-3</v>
      </c>
      <c r="AS138" s="223"/>
      <c r="AT138" s="223"/>
      <c r="AU138" s="223"/>
      <c r="AV138" s="226"/>
    </row>
    <row r="139" spans="1:48" ht="15.75" x14ac:dyDescent="0.25">
      <c r="A139" s="30" t="s">
        <v>134</v>
      </c>
      <c r="B139" s="40">
        <f t="shared" si="45"/>
        <v>44300</v>
      </c>
      <c r="C139" s="40" t="str">
        <f t="shared" si="45"/>
        <v>A</v>
      </c>
      <c r="D139" s="85" t="str">
        <f>'Idle time data'!C43</f>
        <v>Ali Ahmed</v>
      </c>
      <c r="E139" s="87" t="str">
        <f>'Idle time data'!J43</f>
        <v>Nizam</v>
      </c>
      <c r="F139" s="87">
        <f>'Idle time data'!K43</f>
        <v>0</v>
      </c>
      <c r="G139" s="87">
        <f>'Idle time data'!L43</f>
        <v>2</v>
      </c>
      <c r="H139" s="87">
        <f>'Idle time data'!M43</f>
        <v>0</v>
      </c>
      <c r="I139" s="87">
        <f>SUMIFS('Production data'!I:I,'Production data'!A:A,Performance!B139,'Production data'!C:C,Performance!C139,'Production data'!B:B,Performance!$C$98)</f>
        <v>100000</v>
      </c>
      <c r="J139" s="87">
        <f>SUMIFS('Production data'!K:K,'Production data'!A:A,Performance!B139,'Production data'!C:C,Performance!C139,'Production data'!B:B,Performance!$C$98)</f>
        <v>4723.9399999999996</v>
      </c>
      <c r="K139" s="87">
        <f>SUMIFS('Production data'!N:N,'Production data'!A:A,Performance!B42,'Production data'!C:C,Performance!C42,'Production data'!B:B,Performance!$C$1)</f>
        <v>0</v>
      </c>
      <c r="L139" s="87">
        <v>8</v>
      </c>
      <c r="M139" s="87">
        <f>(F139*Basis!$C$15+G139*Basis!$C$16+H139*Basis!$C$17)/60</f>
        <v>2.2833333333333332</v>
      </c>
      <c r="N139" s="87">
        <f>SUMIFS('DT Data'!J:J,'DT Data'!A:A,Performance!B139,'DT Data'!C:C,Performance!C139,'DT Data'!B:B,Performance!$C$98,'DT Data'!D:D,Basis!$J$5)</f>
        <v>0</v>
      </c>
      <c r="O139" s="88">
        <f t="shared" si="46"/>
        <v>8</v>
      </c>
      <c r="P139" s="88">
        <f>SUMIFS('DT Data'!J:J,'DT Data'!A:A,Performance!B139,'DT Data'!C:C,Performance!C139,'DT Data'!B:B,Performance!$C$98)-N139</f>
        <v>0.66666666666666663</v>
      </c>
      <c r="Q139" s="89">
        <f t="shared" si="47"/>
        <v>7.333333333333333</v>
      </c>
      <c r="R139" s="89">
        <f t="shared" si="48"/>
        <v>5.05</v>
      </c>
      <c r="S139" s="89">
        <f>IF(I139=0,0,R139*Basis!$B$3*60)</f>
        <v>166650</v>
      </c>
      <c r="T139" s="90">
        <f t="shared" si="49"/>
        <v>0.60006000600060005</v>
      </c>
      <c r="U139" s="90">
        <f t="shared" si="50"/>
        <v>1</v>
      </c>
      <c r="V139" s="90">
        <f t="shared" si="51"/>
        <v>0.91666666666666663</v>
      </c>
      <c r="W139" s="90">
        <f t="shared" si="52"/>
        <v>0.55005500550054998</v>
      </c>
      <c r="X139" s="227">
        <f>I139+I140+I141</f>
        <v>338500</v>
      </c>
      <c r="Y139" s="215">
        <f>S139+S140+S141</f>
        <v>289300</v>
      </c>
      <c r="Z139" s="215">
        <f>J139+J140+J141</f>
        <v>15202.25</v>
      </c>
      <c r="AA139" s="215">
        <f>K139+K140+K141</f>
        <v>0</v>
      </c>
      <c r="AB139" s="229">
        <f>O139+O140+O141</f>
        <v>16</v>
      </c>
      <c r="AC139" s="229">
        <f>Q139+Q140+Q141</f>
        <v>14.249999999999998</v>
      </c>
      <c r="AD139" s="219">
        <f>IFERROR(X139/Y139,0)</f>
        <v>1.1700656757690979</v>
      </c>
      <c r="AE139" s="219">
        <f>IFERROR(AC139/AB139,0)</f>
        <v>0.89062499999999989</v>
      </c>
      <c r="AF139" s="219">
        <f>IFERROR((X139-AA139)/X139,0)</f>
        <v>1</v>
      </c>
      <c r="AG139" s="219">
        <f>AD139*AE139*AF139</f>
        <v>1.0420897424818527</v>
      </c>
      <c r="AH139" s="107"/>
      <c r="AI139" s="108">
        <f>SUMIFS('DT Data'!$J:$J,'DT Data'!$B:$B,Basis!$A$2,'DT Data'!$D:$D,Basis!$J$4,'DT Data'!$A:$A,$B139,'DT Data'!$B:$B,Performance!A139)</f>
        <v>0</v>
      </c>
      <c r="AJ139" s="108">
        <f>SUMIFS('DT Data'!$J:$J,'DT Data'!$B:$B,Basis!$A$2,'DT Data'!$D:$D,Basis!$J$3,'DT Data'!$A:$A,$B139,'DT Data'!$B:$B,Performance!A139)</f>
        <v>0</v>
      </c>
      <c r="AK139" s="108">
        <f>SUMIFS('DT Data'!$J:$J,'DT Data'!$B:$B,Basis!$A$2,'DT Data'!$D:$D,Basis!$J$2,'DT Data'!$A:$A,$B139,'DT Data'!$B:$B,Performance!A139)</f>
        <v>0</v>
      </c>
      <c r="AL139" s="215">
        <f>AI139+AI140+AI141</f>
        <v>0</v>
      </c>
      <c r="AM139" s="215">
        <f>AJ139+AJ140+AJ141</f>
        <v>0</v>
      </c>
      <c r="AN139" s="215">
        <f>AK139+AK140+AK141</f>
        <v>0</v>
      </c>
      <c r="AO139" s="109"/>
      <c r="AP139" s="93">
        <f>SUMIFS('Production data'!L:L,'Production data'!A:A,Performance!B139,'Production data'!C:C,Performance!C139,'Production data'!B:B,Performance!$C$98)</f>
        <v>4718.9399999999996</v>
      </c>
      <c r="AQ139" s="93">
        <f t="shared" si="53"/>
        <v>5</v>
      </c>
      <c r="AR139" s="41">
        <f t="shared" si="54"/>
        <v>1.0595599859290435E-3</v>
      </c>
      <c r="AS139" s="221">
        <f>J139+J140+J141</f>
        <v>15202.25</v>
      </c>
      <c r="AT139" s="221">
        <f>AP139+AP140+AP141</f>
        <v>15175.25</v>
      </c>
      <c r="AU139" s="221">
        <f>AQ139+AQ140+AQ141</f>
        <v>27</v>
      </c>
      <c r="AV139" s="224">
        <f>IFERROR(AU139/AS139,0)</f>
        <v>1.7760528869081879E-3</v>
      </c>
    </row>
    <row r="140" spans="1:48" ht="15.75" x14ac:dyDescent="0.25">
      <c r="A140" s="30" t="s">
        <v>134</v>
      </c>
      <c r="B140" s="40">
        <f t="shared" si="45"/>
        <v>44300</v>
      </c>
      <c r="C140" s="40" t="str">
        <f t="shared" si="45"/>
        <v>B</v>
      </c>
      <c r="D140" s="85" t="str">
        <f>'Idle time data'!C44</f>
        <v>Ahmed Ali</v>
      </c>
      <c r="E140" s="87" t="str">
        <f>'Idle time data'!J44</f>
        <v>Sikander Hayat</v>
      </c>
      <c r="F140" s="87">
        <f>'Idle time data'!K44</f>
        <v>1</v>
      </c>
      <c r="G140" s="87">
        <f>'Idle time data'!L44</f>
        <v>2</v>
      </c>
      <c r="H140" s="87">
        <f>'Idle time data'!M44</f>
        <v>0</v>
      </c>
      <c r="I140" s="87">
        <f>SUMIFS('Production data'!I:I,'Production data'!A:A,Performance!B140,'Production data'!C:C,Performance!C140,'Production data'!B:B,Performance!$C$98)</f>
        <v>238500</v>
      </c>
      <c r="J140" s="87">
        <f>SUMIFS('Production data'!K:K,'Production data'!A:A,Performance!B140,'Production data'!C:C,Performance!C140,'Production data'!B:B,Performance!$C$98)</f>
        <v>10478.31</v>
      </c>
      <c r="K140" s="87">
        <f>SUMIFS('Production data'!N:N,'Production data'!A:A,Performance!B43,'Production data'!C:C,Performance!C43,'Production data'!B:B,Performance!$C$1)</f>
        <v>0</v>
      </c>
      <c r="L140" s="87">
        <v>8</v>
      </c>
      <c r="M140" s="87">
        <f>(F140*Basis!$C$15+G140*Basis!$C$16+H140*Basis!$C$17)/60</f>
        <v>3.7833333333333332</v>
      </c>
      <c r="N140" s="87">
        <f>SUMIFS('DT Data'!J:J,'DT Data'!A:A,Performance!B140,'DT Data'!C:C,Performance!C140,'DT Data'!B:B,Performance!$C$98,'DT Data'!D:D,Basis!$J$5)</f>
        <v>0</v>
      </c>
      <c r="O140" s="88">
        <f t="shared" si="46"/>
        <v>8</v>
      </c>
      <c r="P140" s="88">
        <f>SUMIFS('DT Data'!J:J,'DT Data'!A:A,Performance!B140,'DT Data'!C:C,Performance!C140,'DT Data'!B:B,Performance!$C$98)-N140</f>
        <v>0.5</v>
      </c>
      <c r="Q140" s="89">
        <f t="shared" si="47"/>
        <v>7.5</v>
      </c>
      <c r="R140" s="89">
        <f t="shared" si="48"/>
        <v>3.7166666666666668</v>
      </c>
      <c r="S140" s="89">
        <f>IF(I140=0,0,R140*Basis!$B$3*60)</f>
        <v>122650</v>
      </c>
      <c r="T140" s="90">
        <f t="shared" si="49"/>
        <v>1.9445576844679984</v>
      </c>
      <c r="U140" s="90">
        <f t="shared" si="50"/>
        <v>1</v>
      </c>
      <c r="V140" s="90">
        <f t="shared" si="51"/>
        <v>0.9375</v>
      </c>
      <c r="W140" s="90">
        <f t="shared" si="52"/>
        <v>1.8230228291887485</v>
      </c>
      <c r="X140" s="228"/>
      <c r="Y140" s="216"/>
      <c r="Z140" s="216"/>
      <c r="AA140" s="216"/>
      <c r="AB140" s="230"/>
      <c r="AC140" s="230"/>
      <c r="AD140" s="220"/>
      <c r="AE140" s="220"/>
      <c r="AF140" s="220"/>
      <c r="AG140" s="220"/>
      <c r="AH140" s="94"/>
      <c r="AI140" s="95">
        <f>SUMIFS('DT Data'!$J:$J,'DT Data'!$B:$B,Basis!$A$2,'DT Data'!$D:$D,Basis!$J$4,'DT Data'!$A:$A,$B140,'DT Data'!$B:$B,Performance!A140)</f>
        <v>0</v>
      </c>
      <c r="AJ140" s="95">
        <f>SUMIFS('DT Data'!$J:$J,'DT Data'!$B:$B,Basis!$A$2,'DT Data'!$D:$D,Basis!$J$3,'DT Data'!$A:$A,$B140,'DT Data'!$B:$B,Performance!A140)</f>
        <v>0</v>
      </c>
      <c r="AK140" s="95">
        <f>SUMIFS('DT Data'!$J:$J,'DT Data'!$B:$B,Basis!$A$2,'DT Data'!$D:$D,Basis!$J$2,'DT Data'!$A:$A,$B140,'DT Data'!$B:$B,Performance!A140)</f>
        <v>0</v>
      </c>
      <c r="AL140" s="216"/>
      <c r="AM140" s="216"/>
      <c r="AN140" s="216"/>
      <c r="AO140" s="110"/>
      <c r="AP140" s="93">
        <f>SUMIFS('Production data'!L:L,'Production data'!A:A,Performance!B140,'Production data'!C:C,Performance!C140,'Production data'!B:B,Performance!$C$98)</f>
        <v>10456.31</v>
      </c>
      <c r="AQ140" s="93">
        <f t="shared" si="53"/>
        <v>22</v>
      </c>
      <c r="AR140" s="41">
        <f t="shared" si="54"/>
        <v>2.1039927087089039E-3</v>
      </c>
      <c r="AS140" s="222"/>
      <c r="AT140" s="222"/>
      <c r="AU140" s="222"/>
      <c r="AV140" s="225"/>
    </row>
    <row r="141" spans="1:48" ht="15.75" x14ac:dyDescent="0.25">
      <c r="A141" s="30" t="s">
        <v>134</v>
      </c>
      <c r="B141" s="40">
        <f t="shared" si="45"/>
        <v>44300</v>
      </c>
      <c r="C141" s="40" t="str">
        <f t="shared" si="45"/>
        <v>C</v>
      </c>
      <c r="D141" s="85" t="str">
        <f>'Idle time data'!C45</f>
        <v>Umair Ali</v>
      </c>
      <c r="E141" s="87" t="str">
        <f>'Idle time data'!J45</f>
        <v>Zaheer</v>
      </c>
      <c r="F141" s="87">
        <f>'Idle time data'!K45</f>
        <v>0</v>
      </c>
      <c r="G141" s="87">
        <f>'Idle time data'!L45</f>
        <v>2</v>
      </c>
      <c r="H141" s="87">
        <f>'Idle time data'!M45</f>
        <v>1</v>
      </c>
      <c r="I141" s="87">
        <f>SUMIFS('Production data'!I:I,'Production data'!A:A,Performance!B141,'Production data'!C:C,Performance!C141,'Production data'!B:B,Performance!$C$98)</f>
        <v>0</v>
      </c>
      <c r="J141" s="87">
        <f>SUMIFS('Production data'!K:K,'Production data'!A:A,Performance!B141,'Production data'!C:C,Performance!C141,'Production data'!B:B,Performance!$C$98)</f>
        <v>0</v>
      </c>
      <c r="K141" s="87">
        <f>SUMIFS('Production data'!N:N,'Production data'!A:A,Performance!B44,'Production data'!C:C,Performance!C44,'Production data'!B:B,Performance!$C$1)</f>
        <v>0</v>
      </c>
      <c r="L141" s="87">
        <v>8</v>
      </c>
      <c r="M141" s="87">
        <f>(F141*Basis!$C$15+G141*Basis!$C$16+H141*Basis!$C$17)/60</f>
        <v>2.6166666666666667</v>
      </c>
      <c r="N141" s="87">
        <f>SUMIFS('DT Data'!J:J,'DT Data'!A:A,Performance!B141,'DT Data'!C:C,Performance!C141,'DT Data'!B:B,Performance!$C$98,'DT Data'!D:D,Basis!$J$5)</f>
        <v>0</v>
      </c>
      <c r="O141" s="88">
        <f t="shared" si="46"/>
        <v>0</v>
      </c>
      <c r="P141" s="88">
        <f>SUMIFS('DT Data'!J:J,'DT Data'!A:A,Performance!B141,'DT Data'!C:C,Performance!C141,'DT Data'!B:B,Performance!$C$98)-N141</f>
        <v>0.58333333333333326</v>
      </c>
      <c r="Q141" s="89">
        <f t="shared" si="47"/>
        <v>-0.58333333333333326</v>
      </c>
      <c r="R141" s="89">
        <f t="shared" si="48"/>
        <v>-3.2</v>
      </c>
      <c r="S141" s="89">
        <f>IF(I141=0,0,R141*Basis!$B$3*60)</f>
        <v>0</v>
      </c>
      <c r="T141" s="90">
        <f t="shared" si="49"/>
        <v>0</v>
      </c>
      <c r="U141" s="90">
        <f t="shared" si="50"/>
        <v>0</v>
      </c>
      <c r="V141" s="90">
        <f t="shared" si="51"/>
        <v>0</v>
      </c>
      <c r="W141" s="90">
        <f t="shared" si="52"/>
        <v>0</v>
      </c>
      <c r="X141" s="228"/>
      <c r="Y141" s="216"/>
      <c r="Z141" s="216"/>
      <c r="AA141" s="216"/>
      <c r="AB141" s="230"/>
      <c r="AC141" s="230"/>
      <c r="AD141" s="220"/>
      <c r="AE141" s="220"/>
      <c r="AF141" s="220"/>
      <c r="AG141" s="220"/>
      <c r="AH141" s="94"/>
      <c r="AI141" s="95">
        <f>SUMIFS('DT Data'!$J:$J,'DT Data'!$B:$B,Basis!$A$2,'DT Data'!$D:$D,Basis!$J$4,'DT Data'!$A:$A,$B141,'DT Data'!$B:$B,Performance!A141)</f>
        <v>0</v>
      </c>
      <c r="AJ141" s="95">
        <f>SUMIFS('DT Data'!$J:$J,'DT Data'!$B:$B,Basis!$A$2,'DT Data'!$D:$D,Basis!$J$3,'DT Data'!$A:$A,$B141,'DT Data'!$B:$B,Performance!A141)</f>
        <v>0</v>
      </c>
      <c r="AK141" s="95">
        <f>SUMIFS('DT Data'!$J:$J,'DT Data'!$B:$B,Basis!$A$2,'DT Data'!$D:$D,Basis!$J$2,'DT Data'!$A:$A,$B141,'DT Data'!$B:$B,Performance!A141)</f>
        <v>0</v>
      </c>
      <c r="AL141" s="216"/>
      <c r="AM141" s="216"/>
      <c r="AN141" s="216"/>
      <c r="AO141" s="110"/>
      <c r="AP141" s="93">
        <f>SUMIFS('Production data'!L:L,'Production data'!A:A,Performance!B141,'Production data'!C:C,Performance!C141,'Production data'!B:B,Performance!$C$98)</f>
        <v>0</v>
      </c>
      <c r="AQ141" s="93">
        <f t="shared" si="53"/>
        <v>0</v>
      </c>
      <c r="AR141" s="41">
        <f t="shared" si="54"/>
        <v>0</v>
      </c>
      <c r="AS141" s="223"/>
      <c r="AT141" s="223"/>
      <c r="AU141" s="223"/>
      <c r="AV141" s="226"/>
    </row>
    <row r="142" spans="1:48" ht="15.75" x14ac:dyDescent="0.25">
      <c r="A142" s="30" t="s">
        <v>134</v>
      </c>
      <c r="B142" s="40">
        <f t="shared" si="45"/>
        <v>44301</v>
      </c>
      <c r="C142" s="40" t="str">
        <f t="shared" si="45"/>
        <v>A</v>
      </c>
      <c r="D142" s="85" t="str">
        <f>'Idle time data'!C46</f>
        <v>Ali Ahmed</v>
      </c>
      <c r="E142" s="87" t="str">
        <f>'Idle time data'!J46</f>
        <v>Sikander Hayat</v>
      </c>
      <c r="F142" s="87">
        <f>'Idle time data'!K46</f>
        <v>1</v>
      </c>
      <c r="G142" s="87">
        <f>'Idle time data'!L46</f>
        <v>1</v>
      </c>
      <c r="H142" s="87">
        <f>'Idle time data'!M46</f>
        <v>0</v>
      </c>
      <c r="I142" s="87">
        <f>SUMIFS('Production data'!I:I,'Production data'!A:A,Performance!B142,'Production data'!C:C,Performance!C142,'Production data'!B:B,Performance!$C$98)</f>
        <v>44500</v>
      </c>
      <c r="J142" s="87">
        <f>SUMIFS('Production data'!K:K,'Production data'!A:A,Performance!B142,'Production data'!C:C,Performance!C142,'Production data'!B:B,Performance!$C$98)</f>
        <v>2116.9</v>
      </c>
      <c r="K142" s="87">
        <f>SUMIFS('Production data'!N:N,'Production data'!A:A,Performance!B45,'Production data'!C:C,Performance!C45,'Production data'!B:B,Performance!$C$1)</f>
        <v>0</v>
      </c>
      <c r="L142" s="87">
        <v>8</v>
      </c>
      <c r="M142" s="87">
        <f>(F142*Basis!$C$15+G142*Basis!$C$16+H142*Basis!$C$17)/60</f>
        <v>2.6416666666666666</v>
      </c>
      <c r="N142" s="87">
        <f>SUMIFS('DT Data'!J:J,'DT Data'!A:A,Performance!B142,'DT Data'!C:C,Performance!C142,'DT Data'!B:B,Performance!$C$98,'DT Data'!D:D,Basis!$J$5)</f>
        <v>0</v>
      </c>
      <c r="O142" s="88">
        <f t="shared" si="46"/>
        <v>8</v>
      </c>
      <c r="P142" s="88">
        <f>SUMIFS('DT Data'!J:J,'DT Data'!A:A,Performance!B142,'DT Data'!C:C,Performance!C142,'DT Data'!B:B,Performance!$C$98)-N142</f>
        <v>3</v>
      </c>
      <c r="Q142" s="89">
        <f t="shared" si="47"/>
        <v>5</v>
      </c>
      <c r="R142" s="89">
        <f t="shared" si="48"/>
        <v>2.3583333333333334</v>
      </c>
      <c r="S142" s="89">
        <f>IF(I142=0,0,R142*Basis!$B$3*60)</f>
        <v>77825</v>
      </c>
      <c r="T142" s="90">
        <f t="shared" si="49"/>
        <v>0.57179569547060716</v>
      </c>
      <c r="U142" s="90">
        <f t="shared" si="50"/>
        <v>1</v>
      </c>
      <c r="V142" s="90">
        <f t="shared" si="51"/>
        <v>0.625</v>
      </c>
      <c r="W142" s="90">
        <f t="shared" si="52"/>
        <v>0.35737230966912947</v>
      </c>
      <c r="X142" s="227">
        <f>I142+I143+I144</f>
        <v>66500</v>
      </c>
      <c r="Y142" s="215">
        <f>S142+S143+S144</f>
        <v>160325</v>
      </c>
      <c r="Z142" s="215">
        <f>J142+J143+J144</f>
        <v>3179.4300000000003</v>
      </c>
      <c r="AA142" s="215">
        <f>K142+K143+K144</f>
        <v>0</v>
      </c>
      <c r="AB142" s="229">
        <f>O142+O143+O144</f>
        <v>16</v>
      </c>
      <c r="AC142" s="229">
        <f>Q142+Q143+Q144</f>
        <v>-0.5</v>
      </c>
      <c r="AD142" s="219">
        <f>IFERROR(X142/Y142,0)</f>
        <v>0.41478247310151256</v>
      </c>
      <c r="AE142" s="219">
        <f>IFERROR(AC142/AB142,0)</f>
        <v>-3.125E-2</v>
      </c>
      <c r="AF142" s="219">
        <f>IFERROR((X142-AA142)/X142,0)</f>
        <v>1</v>
      </c>
      <c r="AG142" s="219">
        <f>AD142*AE142*AF142</f>
        <v>-1.2961952284422268E-2</v>
      </c>
      <c r="AH142" s="107"/>
      <c r="AI142" s="108">
        <f>SUMIFS('DT Data'!$J:$J,'DT Data'!$B:$B,Basis!$A$2,'DT Data'!$D:$D,Basis!$J$4,'DT Data'!$A:$A,$B142,'DT Data'!$B:$B,Performance!A142)</f>
        <v>0</v>
      </c>
      <c r="AJ142" s="108">
        <f>SUMIFS('DT Data'!$J:$J,'DT Data'!$B:$B,Basis!$A$2,'DT Data'!$D:$D,Basis!$J$3,'DT Data'!$A:$A,$B142,'DT Data'!$B:$B,Performance!A142)</f>
        <v>0</v>
      </c>
      <c r="AK142" s="108">
        <f>SUMIFS('DT Data'!$J:$J,'DT Data'!$B:$B,Basis!$A$2,'DT Data'!$D:$D,Basis!$J$2,'DT Data'!$A:$A,$B142,'DT Data'!$B:$B,Performance!A142)</f>
        <v>0</v>
      </c>
      <c r="AL142" s="215">
        <f>AI142+AI143+AI144</f>
        <v>0</v>
      </c>
      <c r="AM142" s="215">
        <f>AJ142+AJ143+AJ144</f>
        <v>0</v>
      </c>
      <c r="AN142" s="215">
        <f>AK142+AK143+AK144</f>
        <v>0</v>
      </c>
      <c r="AO142" s="109"/>
      <c r="AP142" s="93">
        <f>SUMIFS('Production data'!L:L,'Production data'!A:A,Performance!B142,'Production data'!C:C,Performance!C142,'Production data'!B:B,Performance!$C$98)</f>
        <v>2107.9</v>
      </c>
      <c r="AQ142" s="93">
        <f t="shared" si="53"/>
        <v>9</v>
      </c>
      <c r="AR142" s="41">
        <f t="shared" si="54"/>
        <v>4.2696522605436688E-3</v>
      </c>
      <c r="AS142" s="221">
        <f>J142+J143+J144</f>
        <v>3179.4300000000003</v>
      </c>
      <c r="AT142" s="221">
        <f>AP142+AP143+AP144</f>
        <v>3168.4300000000003</v>
      </c>
      <c r="AU142" s="221">
        <f>AQ142+AQ143+AQ144</f>
        <v>11</v>
      </c>
      <c r="AV142" s="224">
        <f>IFERROR(AU142/AS142,0)</f>
        <v>3.4597396388660858E-3</v>
      </c>
    </row>
    <row r="143" spans="1:48" ht="15.75" x14ac:dyDescent="0.25">
      <c r="A143" s="30" t="s">
        <v>134</v>
      </c>
      <c r="B143" s="40">
        <f t="shared" si="45"/>
        <v>44301</v>
      </c>
      <c r="C143" s="40" t="str">
        <f t="shared" si="45"/>
        <v>B</v>
      </c>
      <c r="D143" s="85" t="str">
        <f>'Idle time data'!C47</f>
        <v>Ahmed Ali</v>
      </c>
      <c r="E143" s="87" t="str">
        <f>'Idle time data'!J47</f>
        <v>Hammad</v>
      </c>
      <c r="F143" s="87">
        <f>'Idle time data'!K47</f>
        <v>0</v>
      </c>
      <c r="G143" s="87">
        <f>'Idle time data'!L47</f>
        <v>0</v>
      </c>
      <c r="H143" s="87">
        <f>'Idle time data'!M47</f>
        <v>0</v>
      </c>
      <c r="I143" s="87">
        <f>SUMIFS('Production data'!I:I,'Production data'!A:A,Performance!B143,'Production data'!C:C,Performance!C143,'Production data'!B:B,Performance!$C$98)</f>
        <v>22000</v>
      </c>
      <c r="J143" s="87">
        <f>SUMIFS('Production data'!K:K,'Production data'!A:A,Performance!B143,'Production data'!C:C,Performance!C143,'Production data'!B:B,Performance!$C$98)</f>
        <v>1062.53</v>
      </c>
      <c r="K143" s="87">
        <f>SUMIFS('Production data'!N:N,'Production data'!A:A,Performance!B46,'Production data'!C:C,Performance!C46,'Production data'!B:B,Performance!$C$1)</f>
        <v>0</v>
      </c>
      <c r="L143" s="87">
        <v>8</v>
      </c>
      <c r="M143" s="87">
        <f>(F143*Basis!$C$15+G143*Basis!$C$16+H143*Basis!$C$17)/60</f>
        <v>0</v>
      </c>
      <c r="N143" s="87">
        <f>SUMIFS('DT Data'!J:J,'DT Data'!A:A,Performance!B143,'DT Data'!C:C,Performance!C143,'DT Data'!B:B,Performance!$C$98,'DT Data'!D:D,Basis!$J$5)</f>
        <v>0</v>
      </c>
      <c r="O143" s="88">
        <f t="shared" si="46"/>
        <v>8</v>
      </c>
      <c r="P143" s="88">
        <f>SUMIFS('DT Data'!J:J,'DT Data'!A:A,Performance!B143,'DT Data'!C:C,Performance!C143,'DT Data'!B:B,Performance!$C$98)-N143</f>
        <v>5.5</v>
      </c>
      <c r="Q143" s="89">
        <f t="shared" si="47"/>
        <v>2.5</v>
      </c>
      <c r="R143" s="89">
        <f t="shared" si="48"/>
        <v>2.5</v>
      </c>
      <c r="S143" s="89">
        <f>IF(I143=0,0,R143*Basis!$B$3*60)</f>
        <v>82500</v>
      </c>
      <c r="T143" s="90">
        <f t="shared" si="49"/>
        <v>0.26666666666666666</v>
      </c>
      <c r="U143" s="90">
        <f t="shared" si="50"/>
        <v>1</v>
      </c>
      <c r="V143" s="90">
        <f t="shared" si="51"/>
        <v>0.3125</v>
      </c>
      <c r="W143" s="90">
        <f t="shared" si="52"/>
        <v>8.3333333333333329E-2</v>
      </c>
      <c r="X143" s="228"/>
      <c r="Y143" s="216"/>
      <c r="Z143" s="216"/>
      <c r="AA143" s="216"/>
      <c r="AB143" s="230"/>
      <c r="AC143" s="230"/>
      <c r="AD143" s="220"/>
      <c r="AE143" s="220"/>
      <c r="AF143" s="220"/>
      <c r="AG143" s="220"/>
      <c r="AH143" s="94"/>
      <c r="AI143" s="95">
        <f>SUMIFS('DT Data'!$J:$J,'DT Data'!$B:$B,Basis!$A$2,'DT Data'!$D:$D,Basis!$J$4,'DT Data'!$A:$A,$B143,'DT Data'!$B:$B,Performance!A143)</f>
        <v>0</v>
      </c>
      <c r="AJ143" s="95">
        <f>SUMIFS('DT Data'!$J:$J,'DT Data'!$B:$B,Basis!$A$2,'DT Data'!$D:$D,Basis!$J$3,'DT Data'!$A:$A,$B143,'DT Data'!$B:$B,Performance!A143)</f>
        <v>0</v>
      </c>
      <c r="AK143" s="95">
        <f>SUMIFS('DT Data'!$J:$J,'DT Data'!$B:$B,Basis!$A$2,'DT Data'!$D:$D,Basis!$J$2,'DT Data'!$A:$A,$B143,'DT Data'!$B:$B,Performance!A143)</f>
        <v>0</v>
      </c>
      <c r="AL143" s="216"/>
      <c r="AM143" s="216"/>
      <c r="AN143" s="216"/>
      <c r="AO143" s="110"/>
      <c r="AP143" s="93">
        <f>SUMIFS('Production data'!L:L,'Production data'!A:A,Performance!B143,'Production data'!C:C,Performance!C143,'Production data'!B:B,Performance!$C$98)</f>
        <v>1060.53</v>
      </c>
      <c r="AQ143" s="93">
        <f t="shared" si="53"/>
        <v>2</v>
      </c>
      <c r="AR143" s="41">
        <f t="shared" si="54"/>
        <v>1.8858495280661557E-3</v>
      </c>
      <c r="AS143" s="222"/>
      <c r="AT143" s="222"/>
      <c r="AU143" s="222"/>
      <c r="AV143" s="225"/>
    </row>
    <row r="144" spans="1:48" ht="15.75" x14ac:dyDescent="0.25">
      <c r="A144" s="30" t="s">
        <v>134</v>
      </c>
      <c r="B144" s="40">
        <f t="shared" si="45"/>
        <v>44301</v>
      </c>
      <c r="C144" s="40" t="str">
        <f t="shared" si="45"/>
        <v>C</v>
      </c>
      <c r="D144" s="85" t="str">
        <f>'Idle time data'!C48</f>
        <v>Umair Ali</v>
      </c>
      <c r="E144" s="87" t="str">
        <f>'Idle time data'!J48</f>
        <v>Zaheer</v>
      </c>
      <c r="F144" s="87">
        <f>'Idle time data'!K48</f>
        <v>0</v>
      </c>
      <c r="G144" s="87">
        <f>'Idle time data'!L48</f>
        <v>0</v>
      </c>
      <c r="H144" s="87">
        <f>'Idle time data'!M48</f>
        <v>0</v>
      </c>
      <c r="I144" s="87">
        <f>SUMIFS('Production data'!I:I,'Production data'!A:A,Performance!B144,'Production data'!C:C,Performance!C144,'Production data'!B:B,Performance!$C$98)</f>
        <v>0</v>
      </c>
      <c r="J144" s="87">
        <f>SUMIFS('Production data'!K:K,'Production data'!A:A,Performance!B144,'Production data'!C:C,Performance!C144,'Production data'!B:B,Performance!$C$98)</f>
        <v>0</v>
      </c>
      <c r="K144" s="87">
        <f>SUMIFS('Production data'!N:N,'Production data'!A:A,Performance!B47,'Production data'!C:C,Performance!C47,'Production data'!B:B,Performance!$C$1)</f>
        <v>0</v>
      </c>
      <c r="L144" s="87">
        <v>8</v>
      </c>
      <c r="M144" s="87">
        <f>(F144*Basis!$C$15+G144*Basis!$C$16+H144*Basis!$C$17)/60</f>
        <v>0</v>
      </c>
      <c r="N144" s="87">
        <f>SUMIFS('DT Data'!J:J,'DT Data'!A:A,Performance!B144,'DT Data'!C:C,Performance!C144,'DT Data'!B:B,Performance!$C$98,'DT Data'!D:D,Basis!$J$5)</f>
        <v>0</v>
      </c>
      <c r="O144" s="88">
        <f t="shared" si="46"/>
        <v>0</v>
      </c>
      <c r="P144" s="88">
        <f>SUMIFS('DT Data'!J:J,'DT Data'!A:A,Performance!B144,'DT Data'!C:C,Performance!C144,'DT Data'!B:B,Performance!$C$98)-N144</f>
        <v>8</v>
      </c>
      <c r="Q144" s="89">
        <f t="shared" si="47"/>
        <v>-8</v>
      </c>
      <c r="R144" s="89">
        <f t="shared" si="48"/>
        <v>-8</v>
      </c>
      <c r="S144" s="89">
        <f>IF(I144=0,0,R144*Basis!$B$3*60)</f>
        <v>0</v>
      </c>
      <c r="T144" s="90">
        <f t="shared" si="49"/>
        <v>0</v>
      </c>
      <c r="U144" s="90">
        <f t="shared" si="50"/>
        <v>0</v>
      </c>
      <c r="V144" s="90">
        <f t="shared" si="51"/>
        <v>0</v>
      </c>
      <c r="W144" s="90">
        <f t="shared" si="52"/>
        <v>0</v>
      </c>
      <c r="X144" s="228"/>
      <c r="Y144" s="216"/>
      <c r="Z144" s="216"/>
      <c r="AA144" s="216"/>
      <c r="AB144" s="230"/>
      <c r="AC144" s="230"/>
      <c r="AD144" s="220"/>
      <c r="AE144" s="220"/>
      <c r="AF144" s="220"/>
      <c r="AG144" s="220"/>
      <c r="AH144" s="94"/>
      <c r="AI144" s="95">
        <f>SUMIFS('DT Data'!$J:$J,'DT Data'!$B:$B,Basis!$A$2,'DT Data'!$D:$D,Basis!$J$4,'DT Data'!$A:$A,$B144,'DT Data'!$B:$B,Performance!A144)</f>
        <v>0</v>
      </c>
      <c r="AJ144" s="95">
        <f>SUMIFS('DT Data'!$J:$J,'DT Data'!$B:$B,Basis!$A$2,'DT Data'!$D:$D,Basis!$J$3,'DT Data'!$A:$A,$B144,'DT Data'!$B:$B,Performance!A144)</f>
        <v>0</v>
      </c>
      <c r="AK144" s="95">
        <f>SUMIFS('DT Data'!$J:$J,'DT Data'!$B:$B,Basis!$A$2,'DT Data'!$D:$D,Basis!$J$2,'DT Data'!$A:$A,$B144,'DT Data'!$B:$B,Performance!A144)</f>
        <v>0</v>
      </c>
      <c r="AL144" s="216"/>
      <c r="AM144" s="216"/>
      <c r="AN144" s="216"/>
      <c r="AO144" s="110"/>
      <c r="AP144" s="93">
        <f>SUMIFS('Production data'!L:L,'Production data'!A:A,Performance!B144,'Production data'!C:C,Performance!C144,'Production data'!B:B,Performance!$C$98)</f>
        <v>0</v>
      </c>
      <c r="AQ144" s="93">
        <f t="shared" si="53"/>
        <v>0</v>
      </c>
      <c r="AR144" s="41">
        <f t="shared" si="54"/>
        <v>0</v>
      </c>
      <c r="AS144" s="223"/>
      <c r="AT144" s="223"/>
      <c r="AU144" s="223"/>
      <c r="AV144" s="226"/>
    </row>
    <row r="145" spans="1:48" ht="15.75" x14ac:dyDescent="0.25">
      <c r="A145" s="30" t="s">
        <v>134</v>
      </c>
      <c r="B145" s="40">
        <f t="shared" si="45"/>
        <v>44302</v>
      </c>
      <c r="C145" s="40" t="str">
        <f t="shared" si="45"/>
        <v>A</v>
      </c>
      <c r="D145" s="85" t="str">
        <f>'Idle time data'!C49</f>
        <v>Ali Ahmed</v>
      </c>
      <c r="E145" s="87" t="str">
        <f>'Idle time data'!J49</f>
        <v>Nizam</v>
      </c>
      <c r="F145" s="87">
        <f>'Idle time data'!K49</f>
        <v>0</v>
      </c>
      <c r="G145" s="87">
        <f>'Idle time data'!L49</f>
        <v>0</v>
      </c>
      <c r="H145" s="87">
        <f>'Idle time data'!M49</f>
        <v>0</v>
      </c>
      <c r="I145" s="87">
        <f>SUMIFS('Production data'!I:I,'Production data'!A:A,Performance!B145,'Production data'!C:C,Performance!C145,'Production data'!B:B,Performance!$C$98)</f>
        <v>0</v>
      </c>
      <c r="J145" s="87">
        <f>SUMIFS('Production data'!K:K,'Production data'!A:A,Performance!B145,'Production data'!C:C,Performance!C145,'Production data'!B:B,Performance!$C$98)</f>
        <v>0</v>
      </c>
      <c r="K145" s="87">
        <f>SUMIFS('Production data'!N:N,'Production data'!A:A,Performance!B48,'Production data'!C:C,Performance!C48,'Production data'!B:B,Performance!$C$1)</f>
        <v>0</v>
      </c>
      <c r="L145" s="87">
        <v>8</v>
      </c>
      <c r="M145" s="87">
        <f>(F145*Basis!$C$15+G145*Basis!$C$16+H145*Basis!$C$17)/60</f>
        <v>0</v>
      </c>
      <c r="N145" s="87">
        <f>SUMIFS('DT Data'!J:J,'DT Data'!A:A,Performance!B145,'DT Data'!C:C,Performance!C145,'DT Data'!B:B,Performance!$C$98,'DT Data'!D:D,Basis!$J$5)</f>
        <v>0</v>
      </c>
      <c r="O145" s="88">
        <f t="shared" si="46"/>
        <v>0</v>
      </c>
      <c r="P145" s="88">
        <f>SUMIFS('DT Data'!J:J,'DT Data'!A:A,Performance!B145,'DT Data'!C:C,Performance!C145,'DT Data'!B:B,Performance!$C$98)-N145</f>
        <v>8</v>
      </c>
      <c r="Q145" s="89">
        <f t="shared" si="47"/>
        <v>-8</v>
      </c>
      <c r="R145" s="89">
        <f t="shared" si="48"/>
        <v>-8</v>
      </c>
      <c r="S145" s="89">
        <f>IF(I145=0,0,R145*Basis!$B$3*60)</f>
        <v>0</v>
      </c>
      <c r="T145" s="90">
        <f t="shared" si="49"/>
        <v>0</v>
      </c>
      <c r="U145" s="90">
        <f t="shared" si="50"/>
        <v>0</v>
      </c>
      <c r="V145" s="90">
        <f t="shared" si="51"/>
        <v>0</v>
      </c>
      <c r="W145" s="90">
        <f t="shared" si="52"/>
        <v>0</v>
      </c>
      <c r="X145" s="227">
        <f>I145+I146+I147</f>
        <v>235500</v>
      </c>
      <c r="Y145" s="215">
        <f>S145+S146+S147</f>
        <v>259875</v>
      </c>
      <c r="Z145" s="215">
        <f>J145+J146+J147</f>
        <v>10253.75</v>
      </c>
      <c r="AA145" s="215">
        <f>K145+K146+K147</f>
        <v>0</v>
      </c>
      <c r="AB145" s="229">
        <f>O145+O146+O147</f>
        <v>16</v>
      </c>
      <c r="AC145" s="229">
        <f>Q145+Q146+Q147</f>
        <v>5.583333333333333</v>
      </c>
      <c r="AD145" s="219">
        <f>IFERROR(X145/Y145,0)</f>
        <v>0.90620490620490624</v>
      </c>
      <c r="AE145" s="219">
        <f>IFERROR(AC145/AB145,0)</f>
        <v>0.34895833333333331</v>
      </c>
      <c r="AF145" s="219">
        <f>IFERROR((X145-AA145)/X145,0)</f>
        <v>1</v>
      </c>
      <c r="AG145" s="219">
        <f>AD145*AE145*AF145</f>
        <v>0.31622775372775375</v>
      </c>
      <c r="AH145" s="107"/>
      <c r="AI145" s="108">
        <f>SUMIFS('DT Data'!$J:$J,'DT Data'!$B:$B,Basis!$A$2,'DT Data'!$D:$D,Basis!$J$4,'DT Data'!$A:$A,$B145,'DT Data'!$B:$B,Performance!A145)</f>
        <v>0</v>
      </c>
      <c r="AJ145" s="108">
        <f>SUMIFS('DT Data'!$J:$J,'DT Data'!$B:$B,Basis!$A$2,'DT Data'!$D:$D,Basis!$J$3,'DT Data'!$A:$A,$B145,'DT Data'!$B:$B,Performance!A145)</f>
        <v>0</v>
      </c>
      <c r="AK145" s="108">
        <f>SUMIFS('DT Data'!$J:$J,'DT Data'!$B:$B,Basis!$A$2,'DT Data'!$D:$D,Basis!$J$2,'DT Data'!$A:$A,$B145,'DT Data'!$B:$B,Performance!A145)</f>
        <v>0</v>
      </c>
      <c r="AL145" s="215">
        <f>AI145+AI146+AI147</f>
        <v>0</v>
      </c>
      <c r="AM145" s="215">
        <f>AJ145+AJ146+AJ147</f>
        <v>0</v>
      </c>
      <c r="AN145" s="215">
        <f>AK145+AK146+AK147</f>
        <v>0</v>
      </c>
      <c r="AO145" s="109"/>
      <c r="AP145" s="93">
        <f>SUMIFS('Production data'!L:L,'Production data'!A:A,Performance!B145,'Production data'!C:C,Performance!C145,'Production data'!B:B,Performance!$C$98)</f>
        <v>0</v>
      </c>
      <c r="AQ145" s="93">
        <f t="shared" si="53"/>
        <v>0</v>
      </c>
      <c r="AR145" s="41">
        <f t="shared" si="54"/>
        <v>0</v>
      </c>
      <c r="AS145" s="221">
        <f>J145+J146+J147</f>
        <v>10253.75</v>
      </c>
      <c r="AT145" s="221">
        <f>AP145+AP146+AP147</f>
        <v>10243.75</v>
      </c>
      <c r="AU145" s="221">
        <f>AQ145+AQ146+AQ147</f>
        <v>10</v>
      </c>
      <c r="AV145" s="224">
        <f>IFERROR(AU145/AS145,0)</f>
        <v>9.7525295623552362E-4</v>
      </c>
    </row>
    <row r="146" spans="1:48" ht="15.75" x14ac:dyDescent="0.25">
      <c r="A146" s="30" t="s">
        <v>134</v>
      </c>
      <c r="B146" s="40">
        <f t="shared" si="45"/>
        <v>44302</v>
      </c>
      <c r="C146" s="40" t="str">
        <f t="shared" si="45"/>
        <v>B</v>
      </c>
      <c r="D146" s="85">
        <f>'Idle time data'!C50</f>
        <v>0</v>
      </c>
      <c r="E146" s="87" t="str">
        <f>'Idle time data'!J50</f>
        <v>Hammad</v>
      </c>
      <c r="F146" s="87">
        <f>'Idle time data'!K50</f>
        <v>0</v>
      </c>
      <c r="G146" s="87">
        <f>'Idle time data'!L50</f>
        <v>2</v>
      </c>
      <c r="H146" s="87">
        <f>'Idle time data'!M50</f>
        <v>0</v>
      </c>
      <c r="I146" s="87">
        <f>SUMIFS('Production data'!I:I,'Production data'!A:A,Performance!B146,'Production data'!C:C,Performance!C146,'Production data'!B:B,Performance!$C$98)</f>
        <v>109000</v>
      </c>
      <c r="J146" s="87">
        <f>SUMIFS('Production data'!K:K,'Production data'!A:A,Performance!B146,'Production data'!C:C,Performance!C146,'Production data'!B:B,Performance!$C$98)</f>
        <v>4770.32</v>
      </c>
      <c r="K146" s="87">
        <f>SUMIFS('Production data'!N:N,'Production data'!A:A,Performance!B49,'Production data'!C:C,Performance!C49,'Production data'!B:B,Performance!$C$1)</f>
        <v>0</v>
      </c>
      <c r="L146" s="87">
        <v>8</v>
      </c>
      <c r="M146" s="87">
        <f>(F146*Basis!$C$15+G146*Basis!$C$16+H146*Basis!$C$17)/60</f>
        <v>2.2833333333333332</v>
      </c>
      <c r="N146" s="87">
        <f>SUMIFS('DT Data'!J:J,'DT Data'!A:A,Performance!B146,'DT Data'!C:C,Performance!C146,'DT Data'!B:B,Performance!$C$98,'DT Data'!D:D,Basis!$J$5)</f>
        <v>0</v>
      </c>
      <c r="O146" s="88">
        <f t="shared" si="46"/>
        <v>8</v>
      </c>
      <c r="P146" s="88">
        <f>SUMIFS('DT Data'!J:J,'DT Data'!A:A,Performance!B146,'DT Data'!C:C,Performance!C146,'DT Data'!B:B,Performance!$C$98)-N146</f>
        <v>2</v>
      </c>
      <c r="Q146" s="89">
        <f t="shared" si="47"/>
        <v>6</v>
      </c>
      <c r="R146" s="89">
        <f t="shared" si="48"/>
        <v>3.7166666666666668</v>
      </c>
      <c r="S146" s="89">
        <f>IF(I146=0,0,R146*Basis!$B$3*60)</f>
        <v>122650</v>
      </c>
      <c r="T146" s="90">
        <f t="shared" si="49"/>
        <v>0.88870770485120265</v>
      </c>
      <c r="U146" s="90">
        <f t="shared" si="50"/>
        <v>1</v>
      </c>
      <c r="V146" s="90">
        <f t="shared" si="51"/>
        <v>0.75</v>
      </c>
      <c r="W146" s="90">
        <f t="shared" si="52"/>
        <v>0.66653077863840204</v>
      </c>
      <c r="X146" s="228"/>
      <c r="Y146" s="216"/>
      <c r="Z146" s="216"/>
      <c r="AA146" s="216"/>
      <c r="AB146" s="230"/>
      <c r="AC146" s="230"/>
      <c r="AD146" s="220"/>
      <c r="AE146" s="220"/>
      <c r="AF146" s="220"/>
      <c r="AG146" s="220"/>
      <c r="AH146" s="94"/>
      <c r="AI146" s="95">
        <f>SUMIFS('DT Data'!$J:$J,'DT Data'!$B:$B,Basis!$A$2,'DT Data'!$D:$D,Basis!$J$4,'DT Data'!$A:$A,$B146,'DT Data'!$B:$B,Performance!A146)</f>
        <v>0</v>
      </c>
      <c r="AJ146" s="95">
        <f>SUMIFS('DT Data'!$J:$J,'DT Data'!$B:$B,Basis!$A$2,'DT Data'!$D:$D,Basis!$J$3,'DT Data'!$A:$A,$B146,'DT Data'!$B:$B,Performance!A146)</f>
        <v>0</v>
      </c>
      <c r="AK146" s="95">
        <f>SUMIFS('DT Data'!$J:$J,'DT Data'!$B:$B,Basis!$A$2,'DT Data'!$D:$D,Basis!$J$2,'DT Data'!$A:$A,$B146,'DT Data'!$B:$B,Performance!A146)</f>
        <v>0</v>
      </c>
      <c r="AL146" s="216"/>
      <c r="AM146" s="216"/>
      <c r="AN146" s="216"/>
      <c r="AO146" s="110"/>
      <c r="AP146" s="93">
        <f>SUMIFS('Production data'!L:L,'Production data'!A:A,Performance!B146,'Production data'!C:C,Performance!C146,'Production data'!B:B,Performance!$C$98)</f>
        <v>4766.32</v>
      </c>
      <c r="AQ146" s="93">
        <f t="shared" si="53"/>
        <v>4</v>
      </c>
      <c r="AR146" s="41">
        <f t="shared" si="54"/>
        <v>8.3922187347891042E-4</v>
      </c>
      <c r="AS146" s="222"/>
      <c r="AT146" s="222"/>
      <c r="AU146" s="222"/>
      <c r="AV146" s="225"/>
    </row>
    <row r="147" spans="1:48" ht="15.75" x14ac:dyDescent="0.25">
      <c r="A147" s="30" t="s">
        <v>134</v>
      </c>
      <c r="B147" s="40">
        <f t="shared" si="45"/>
        <v>44302</v>
      </c>
      <c r="C147" s="40" t="str">
        <f t="shared" si="45"/>
        <v>C</v>
      </c>
      <c r="D147" s="85" t="str">
        <f>'Idle time data'!C51</f>
        <v>Umair Ali</v>
      </c>
      <c r="E147" s="87" t="str">
        <f>'Idle time data'!J51</f>
        <v>Kamran</v>
      </c>
      <c r="F147" s="87">
        <f>'Idle time data'!K51</f>
        <v>0</v>
      </c>
      <c r="G147" s="87">
        <f>'Idle time data'!L51</f>
        <v>3</v>
      </c>
      <c r="H147" s="87">
        <f>'Idle time data'!M51</f>
        <v>0</v>
      </c>
      <c r="I147" s="87">
        <f>SUMIFS('Production data'!I:I,'Production data'!A:A,Performance!B147,'Production data'!C:C,Performance!C147,'Production data'!B:B,Performance!$C$98)</f>
        <v>126500</v>
      </c>
      <c r="J147" s="87">
        <f>SUMIFS('Production data'!K:K,'Production data'!A:A,Performance!B147,'Production data'!C:C,Performance!C147,'Production data'!B:B,Performance!$C$98)</f>
        <v>5483.43</v>
      </c>
      <c r="K147" s="87">
        <f>SUMIFS('Production data'!N:N,'Production data'!A:A,Performance!B50,'Production data'!C:C,Performance!C50,'Production data'!B:B,Performance!$C$1)</f>
        <v>0</v>
      </c>
      <c r="L147" s="87">
        <v>8</v>
      </c>
      <c r="M147" s="87">
        <f>(F147*Basis!$C$15+G147*Basis!$C$16+H147*Basis!$C$17)/60</f>
        <v>3.4249999999999998</v>
      </c>
      <c r="N147" s="87">
        <f>SUMIFS('DT Data'!J:J,'DT Data'!A:A,Performance!B147,'DT Data'!C:C,Performance!C147,'DT Data'!B:B,Performance!$C$98,'DT Data'!D:D,Basis!$J$5)</f>
        <v>0</v>
      </c>
      <c r="O147" s="88">
        <f t="shared" si="46"/>
        <v>8</v>
      </c>
      <c r="P147" s="88">
        <f>SUMIFS('DT Data'!J:J,'DT Data'!A:A,Performance!B147,'DT Data'!C:C,Performance!C147,'DT Data'!B:B,Performance!$C$98)-N147</f>
        <v>0.41666666666666669</v>
      </c>
      <c r="Q147" s="89">
        <f t="shared" si="47"/>
        <v>7.583333333333333</v>
      </c>
      <c r="R147" s="89">
        <f t="shared" si="48"/>
        <v>4.1583333333333332</v>
      </c>
      <c r="S147" s="89">
        <f>IF(I147=0,0,R147*Basis!$B$3*60)</f>
        <v>137225</v>
      </c>
      <c r="T147" s="90">
        <f t="shared" si="49"/>
        <v>0.92184368737474953</v>
      </c>
      <c r="U147" s="90">
        <f t="shared" si="50"/>
        <v>1</v>
      </c>
      <c r="V147" s="90">
        <f t="shared" si="51"/>
        <v>0.94791666666666663</v>
      </c>
      <c r="W147" s="90">
        <f t="shared" si="52"/>
        <v>0.87383099532398134</v>
      </c>
      <c r="X147" s="228"/>
      <c r="Y147" s="216"/>
      <c r="Z147" s="216"/>
      <c r="AA147" s="216"/>
      <c r="AB147" s="230"/>
      <c r="AC147" s="230"/>
      <c r="AD147" s="220"/>
      <c r="AE147" s="220"/>
      <c r="AF147" s="220"/>
      <c r="AG147" s="220"/>
      <c r="AH147" s="94"/>
      <c r="AI147" s="95">
        <f>SUMIFS('DT Data'!$J:$J,'DT Data'!$B:$B,Basis!$A$2,'DT Data'!$D:$D,Basis!$J$4,'DT Data'!$A:$A,$B147,'DT Data'!$B:$B,Performance!A147)</f>
        <v>0</v>
      </c>
      <c r="AJ147" s="95">
        <f>SUMIFS('DT Data'!$J:$J,'DT Data'!$B:$B,Basis!$A$2,'DT Data'!$D:$D,Basis!$J$3,'DT Data'!$A:$A,$B147,'DT Data'!$B:$B,Performance!A147)</f>
        <v>0</v>
      </c>
      <c r="AK147" s="95">
        <f>SUMIFS('DT Data'!$J:$J,'DT Data'!$B:$B,Basis!$A$2,'DT Data'!$D:$D,Basis!$J$2,'DT Data'!$A:$A,$B147,'DT Data'!$B:$B,Performance!A147)</f>
        <v>0</v>
      </c>
      <c r="AL147" s="216"/>
      <c r="AM147" s="216"/>
      <c r="AN147" s="216"/>
      <c r="AO147" s="110"/>
      <c r="AP147" s="93">
        <f>SUMIFS('Production data'!L:L,'Production data'!A:A,Performance!B147,'Production data'!C:C,Performance!C147,'Production data'!B:B,Performance!$C$98)</f>
        <v>5477.43</v>
      </c>
      <c r="AQ147" s="93">
        <f t="shared" si="53"/>
        <v>6</v>
      </c>
      <c r="AR147" s="41">
        <f t="shared" si="54"/>
        <v>1.0954042315465464E-3</v>
      </c>
      <c r="AS147" s="223"/>
      <c r="AT147" s="223"/>
      <c r="AU147" s="223"/>
      <c r="AV147" s="226"/>
    </row>
    <row r="148" spans="1:48" ht="15.75" x14ac:dyDescent="0.25">
      <c r="A148" s="30" t="s">
        <v>134</v>
      </c>
      <c r="B148" s="40">
        <f t="shared" si="45"/>
        <v>44303</v>
      </c>
      <c r="C148" s="40" t="str">
        <f t="shared" si="45"/>
        <v>A</v>
      </c>
      <c r="D148" s="85" t="str">
        <f>'Idle time data'!C52</f>
        <v>Ahmed Ali</v>
      </c>
      <c r="E148" s="87" t="str">
        <f>'Idle time data'!J52</f>
        <v>Nizam</v>
      </c>
      <c r="F148" s="87">
        <f>'Idle time data'!K52</f>
        <v>0</v>
      </c>
      <c r="G148" s="87">
        <f>'Idle time data'!L52</f>
        <v>3</v>
      </c>
      <c r="H148" s="87">
        <f>'Idle time data'!M52</f>
        <v>0</v>
      </c>
      <c r="I148" s="87">
        <f>SUMIFS('Production data'!I:I,'Production data'!A:A,Performance!B148,'Production data'!C:C,Performance!C148,'Production data'!B:B,Performance!$C$98)</f>
        <v>119500</v>
      </c>
      <c r="J148" s="87">
        <f>SUMIFS('Production data'!K:K,'Production data'!A:A,Performance!B148,'Production data'!C:C,Performance!C148,'Production data'!B:B,Performance!$C$98)</f>
        <v>5115.32</v>
      </c>
      <c r="K148" s="87">
        <f>SUMIFS('Production data'!N:N,'Production data'!A:A,Performance!B51,'Production data'!C:C,Performance!C51,'Production data'!B:B,Performance!$C$1)</f>
        <v>0</v>
      </c>
      <c r="L148" s="87">
        <v>8</v>
      </c>
      <c r="M148" s="87">
        <f>(F148*Basis!$C$15+G148*Basis!$C$16+H148*Basis!$C$17)/60</f>
        <v>3.4249999999999998</v>
      </c>
      <c r="N148" s="87">
        <f>SUMIFS('DT Data'!J:J,'DT Data'!A:A,Performance!B148,'DT Data'!C:C,Performance!C148,'DT Data'!B:B,Performance!$C$98,'DT Data'!D:D,Basis!$J$5)</f>
        <v>0</v>
      </c>
      <c r="O148" s="88">
        <f t="shared" si="46"/>
        <v>8</v>
      </c>
      <c r="P148" s="88">
        <f>SUMIFS('DT Data'!J:J,'DT Data'!A:A,Performance!B148,'DT Data'!C:C,Performance!C148,'DT Data'!B:B,Performance!$C$98)-N148</f>
        <v>0</v>
      </c>
      <c r="Q148" s="89">
        <f t="shared" si="47"/>
        <v>8</v>
      </c>
      <c r="R148" s="89">
        <f t="shared" si="48"/>
        <v>4.5750000000000002</v>
      </c>
      <c r="S148" s="89">
        <f>IF(I148=0,0,R148*Basis!$B$3*60)</f>
        <v>150975</v>
      </c>
      <c r="T148" s="90">
        <f t="shared" si="49"/>
        <v>0.79152177512833255</v>
      </c>
      <c r="U148" s="90">
        <f t="shared" si="50"/>
        <v>1</v>
      </c>
      <c r="V148" s="90">
        <f t="shared" si="51"/>
        <v>1</v>
      </c>
      <c r="W148" s="90">
        <f t="shared" si="52"/>
        <v>0.79152177512833255</v>
      </c>
      <c r="X148" s="227">
        <f>I148+I149+I150</f>
        <v>155500</v>
      </c>
      <c r="Y148" s="215">
        <f>S148+S149+S150</f>
        <v>216975</v>
      </c>
      <c r="Z148" s="215">
        <f>J148+J149+J150</f>
        <v>6693.1299999999992</v>
      </c>
      <c r="AA148" s="215">
        <f>K148+K149+K150</f>
        <v>0</v>
      </c>
      <c r="AB148" s="229">
        <f>O148+O149+O150</f>
        <v>10</v>
      </c>
      <c r="AC148" s="229">
        <f>Q148+Q149+Q150</f>
        <v>10</v>
      </c>
      <c r="AD148" s="219">
        <f>IFERROR(X148/Y148,0)</f>
        <v>0.71667242769904371</v>
      </c>
      <c r="AE148" s="219">
        <f>IFERROR(AC148/AB148,0)</f>
        <v>1</v>
      </c>
      <c r="AF148" s="219">
        <f>IFERROR((X148-AA148)/X148,0)</f>
        <v>1</v>
      </c>
      <c r="AG148" s="219">
        <f>AD148*AE148*AF148</f>
        <v>0.71667242769904371</v>
      </c>
      <c r="AH148" s="107"/>
      <c r="AI148" s="108">
        <f>SUMIFS('DT Data'!$J:$J,'DT Data'!$B:$B,Basis!$A$2,'DT Data'!$D:$D,Basis!$J$4,'DT Data'!$A:$A,$B148,'DT Data'!$B:$B,Performance!A148)</f>
        <v>0</v>
      </c>
      <c r="AJ148" s="108">
        <f>SUMIFS('DT Data'!$J:$J,'DT Data'!$B:$B,Basis!$A$2,'DT Data'!$D:$D,Basis!$J$3,'DT Data'!$A:$A,$B148,'DT Data'!$B:$B,Performance!A148)</f>
        <v>0</v>
      </c>
      <c r="AK148" s="108">
        <f>SUMIFS('DT Data'!$J:$J,'DT Data'!$B:$B,Basis!$A$2,'DT Data'!$D:$D,Basis!$J$2,'DT Data'!$A:$A,$B148,'DT Data'!$B:$B,Performance!A148)</f>
        <v>0</v>
      </c>
      <c r="AL148" s="215">
        <f>AI148+AI149+AI150</f>
        <v>0</v>
      </c>
      <c r="AM148" s="215">
        <f>AJ148+AJ149+AJ150</f>
        <v>0</v>
      </c>
      <c r="AN148" s="215">
        <f>AK148+AK149+AK150</f>
        <v>0</v>
      </c>
      <c r="AO148" s="109"/>
      <c r="AP148" s="93">
        <f>SUMIFS('Production data'!L:L,'Production data'!A:A,Performance!B148,'Production data'!C:C,Performance!C148,'Production data'!B:B,Performance!$C$98)</f>
        <v>5109.32</v>
      </c>
      <c r="AQ148" s="93">
        <f t="shared" si="53"/>
        <v>6</v>
      </c>
      <c r="AR148" s="41">
        <f t="shared" si="54"/>
        <v>1.1743245676528384E-3</v>
      </c>
      <c r="AS148" s="221">
        <f>J148+J149+J150</f>
        <v>6693.1299999999992</v>
      </c>
      <c r="AT148" s="221">
        <f>AP148+AP149+AP150</f>
        <v>6685.1299999999992</v>
      </c>
      <c r="AU148" s="221">
        <f>AQ148+AQ149+AQ150</f>
        <v>8</v>
      </c>
      <c r="AV148" s="224">
        <f>IFERROR(AU148/AS148,0)</f>
        <v>1.1952554335564977E-3</v>
      </c>
    </row>
    <row r="149" spans="1:48" ht="15.75" x14ac:dyDescent="0.25">
      <c r="A149" s="30" t="s">
        <v>134</v>
      </c>
      <c r="B149" s="40">
        <f t="shared" si="45"/>
        <v>44303</v>
      </c>
      <c r="C149" s="40" t="str">
        <f t="shared" si="45"/>
        <v>B</v>
      </c>
      <c r="D149" s="85">
        <f>'Idle time data'!C53</f>
        <v>0</v>
      </c>
      <c r="E149" s="87" t="str">
        <f>'Idle time data'!J53</f>
        <v>Hammad</v>
      </c>
      <c r="F149" s="87">
        <f>'Idle time data'!K53</f>
        <v>0</v>
      </c>
      <c r="G149" s="87">
        <f>'Idle time data'!L53</f>
        <v>0</v>
      </c>
      <c r="H149" s="87">
        <f>'Idle time data'!M53</f>
        <v>0</v>
      </c>
      <c r="I149" s="87">
        <f>SUMIFS('Production data'!I:I,'Production data'!A:A,Performance!B149,'Production data'!C:C,Performance!C149,'Production data'!B:B,Performance!$C$98)</f>
        <v>36000</v>
      </c>
      <c r="J149" s="87">
        <f>SUMIFS('Production data'!K:K,'Production data'!A:A,Performance!B149,'Production data'!C:C,Performance!C149,'Production data'!B:B,Performance!$C$98)</f>
        <v>1577.81</v>
      </c>
      <c r="K149" s="87">
        <f>SUMIFS('Production data'!N:N,'Production data'!A:A,Performance!B52,'Production data'!C:C,Performance!C52,'Production data'!B:B,Performance!$C$1)</f>
        <v>0</v>
      </c>
      <c r="L149" s="87">
        <v>8</v>
      </c>
      <c r="M149" s="87">
        <f>(F149*Basis!$C$15+G149*Basis!$C$16+H149*Basis!$C$17)/60</f>
        <v>0</v>
      </c>
      <c r="N149" s="87">
        <f>SUMIFS('DT Data'!J:J,'DT Data'!A:A,Performance!B149,'DT Data'!C:C,Performance!C149,'DT Data'!B:B,Performance!$C$98,'DT Data'!D:D,Basis!$J$5)</f>
        <v>6</v>
      </c>
      <c r="O149" s="88">
        <f t="shared" si="46"/>
        <v>2</v>
      </c>
      <c r="P149" s="88">
        <f>SUMIFS('DT Data'!J:J,'DT Data'!A:A,Performance!B149,'DT Data'!C:C,Performance!C149,'DT Data'!B:B,Performance!$C$98)-N149</f>
        <v>0</v>
      </c>
      <c r="Q149" s="89">
        <f t="shared" si="47"/>
        <v>2</v>
      </c>
      <c r="R149" s="89">
        <f t="shared" si="48"/>
        <v>2</v>
      </c>
      <c r="S149" s="89">
        <f>IF(I149=0,0,R149*Basis!$B$3*60)</f>
        <v>66000</v>
      </c>
      <c r="T149" s="90">
        <f t="shared" si="49"/>
        <v>0.54545454545454541</v>
      </c>
      <c r="U149" s="90">
        <f t="shared" si="50"/>
        <v>1</v>
      </c>
      <c r="V149" s="90">
        <f t="shared" si="51"/>
        <v>1</v>
      </c>
      <c r="W149" s="90">
        <f t="shared" si="52"/>
        <v>0.54545454545454541</v>
      </c>
      <c r="X149" s="228"/>
      <c r="Y149" s="216"/>
      <c r="Z149" s="216"/>
      <c r="AA149" s="216"/>
      <c r="AB149" s="230"/>
      <c r="AC149" s="230"/>
      <c r="AD149" s="220"/>
      <c r="AE149" s="220"/>
      <c r="AF149" s="220"/>
      <c r="AG149" s="220"/>
      <c r="AH149" s="94"/>
      <c r="AI149" s="95">
        <f>SUMIFS('DT Data'!$J:$J,'DT Data'!$B:$B,Basis!$A$2,'DT Data'!$D:$D,Basis!$J$4,'DT Data'!$A:$A,$B149,'DT Data'!$B:$B,Performance!A149)</f>
        <v>0</v>
      </c>
      <c r="AJ149" s="95">
        <f>SUMIFS('DT Data'!$J:$J,'DT Data'!$B:$B,Basis!$A$2,'DT Data'!$D:$D,Basis!$J$3,'DT Data'!$A:$A,$B149,'DT Data'!$B:$B,Performance!A149)</f>
        <v>0</v>
      </c>
      <c r="AK149" s="95">
        <f>SUMIFS('DT Data'!$J:$J,'DT Data'!$B:$B,Basis!$A$2,'DT Data'!$D:$D,Basis!$J$2,'DT Data'!$A:$A,$B149,'DT Data'!$B:$B,Performance!A149)</f>
        <v>0</v>
      </c>
      <c r="AL149" s="216"/>
      <c r="AM149" s="216"/>
      <c r="AN149" s="216"/>
      <c r="AO149" s="110"/>
      <c r="AP149" s="93">
        <f>SUMIFS('Production data'!L:L,'Production data'!A:A,Performance!B149,'Production data'!C:C,Performance!C149,'Production data'!B:B,Performance!$C$98)</f>
        <v>1575.81</v>
      </c>
      <c r="AQ149" s="93">
        <f t="shared" si="53"/>
        <v>2</v>
      </c>
      <c r="AR149" s="41">
        <f t="shared" si="54"/>
        <v>1.2691885443041992E-3</v>
      </c>
      <c r="AS149" s="222"/>
      <c r="AT149" s="222"/>
      <c r="AU149" s="222"/>
      <c r="AV149" s="225"/>
    </row>
    <row r="150" spans="1:48" ht="15.75" x14ac:dyDescent="0.25">
      <c r="A150" s="30" t="s">
        <v>134</v>
      </c>
      <c r="B150" s="40">
        <f t="shared" si="45"/>
        <v>44303</v>
      </c>
      <c r="C150" s="40" t="str">
        <f t="shared" si="45"/>
        <v>C</v>
      </c>
      <c r="D150" s="85" t="str">
        <f>'Idle time data'!C54</f>
        <v>Umair Ali</v>
      </c>
      <c r="E150" s="87" t="str">
        <f>'Idle time data'!J54</f>
        <v>Zaheer</v>
      </c>
      <c r="F150" s="87">
        <f>'Idle time data'!K54</f>
        <v>0</v>
      </c>
      <c r="G150" s="87">
        <f>'Idle time data'!L54</f>
        <v>0</v>
      </c>
      <c r="H150" s="87">
        <f>'Idle time data'!M54</f>
        <v>0</v>
      </c>
      <c r="I150" s="87">
        <f>SUMIFS('Production data'!I:I,'Production data'!A:A,Performance!B150,'Production data'!C:C,Performance!C150,'Production data'!B:B,Performance!$C$98)</f>
        <v>0</v>
      </c>
      <c r="J150" s="87">
        <f>SUMIFS('Production data'!K:K,'Production data'!A:A,Performance!B150,'Production data'!C:C,Performance!C150,'Production data'!B:B,Performance!$C$98)</f>
        <v>0</v>
      </c>
      <c r="K150" s="87">
        <f>SUMIFS('Production data'!N:N,'Production data'!A:A,Performance!B53,'Production data'!C:C,Performance!C53,'Production data'!B:B,Performance!$C$1)</f>
        <v>0</v>
      </c>
      <c r="L150" s="87">
        <v>8</v>
      </c>
      <c r="M150" s="87">
        <f>(F150*Basis!$C$15+G150*Basis!$C$16+H150*Basis!$C$17)/60</f>
        <v>0</v>
      </c>
      <c r="N150" s="87">
        <f>SUMIFS('DT Data'!J:J,'DT Data'!A:A,Performance!B150,'DT Data'!C:C,Performance!C150,'DT Data'!B:B,Performance!$C$98,'DT Data'!D:D,Basis!$J$5)</f>
        <v>8</v>
      </c>
      <c r="O150" s="88">
        <f t="shared" si="46"/>
        <v>0</v>
      </c>
      <c r="P150" s="88">
        <f>SUMIFS('DT Data'!J:J,'DT Data'!A:A,Performance!B150,'DT Data'!C:C,Performance!C150,'DT Data'!B:B,Performance!$C$98)-N150</f>
        <v>0</v>
      </c>
      <c r="Q150" s="89">
        <f t="shared" si="47"/>
        <v>0</v>
      </c>
      <c r="R150" s="89">
        <f t="shared" si="48"/>
        <v>0</v>
      </c>
      <c r="S150" s="89">
        <f>IF(I150=0,0,R150*Basis!$B$3*60)</f>
        <v>0</v>
      </c>
      <c r="T150" s="90">
        <f t="shared" si="49"/>
        <v>0</v>
      </c>
      <c r="U150" s="90">
        <f t="shared" si="50"/>
        <v>0</v>
      </c>
      <c r="V150" s="90">
        <f t="shared" si="51"/>
        <v>0</v>
      </c>
      <c r="W150" s="90">
        <f t="shared" si="52"/>
        <v>0</v>
      </c>
      <c r="X150" s="228"/>
      <c r="Y150" s="216"/>
      <c r="Z150" s="216"/>
      <c r="AA150" s="216"/>
      <c r="AB150" s="230"/>
      <c r="AC150" s="230"/>
      <c r="AD150" s="220"/>
      <c r="AE150" s="220"/>
      <c r="AF150" s="220"/>
      <c r="AG150" s="220"/>
      <c r="AH150" s="94"/>
      <c r="AI150" s="95">
        <f>SUMIFS('DT Data'!$J:$J,'DT Data'!$B:$B,Basis!$A$2,'DT Data'!$D:$D,Basis!$J$4,'DT Data'!$A:$A,$B150,'DT Data'!$B:$B,Performance!A150)</f>
        <v>0</v>
      </c>
      <c r="AJ150" s="95">
        <f>SUMIFS('DT Data'!$J:$J,'DT Data'!$B:$B,Basis!$A$2,'DT Data'!$D:$D,Basis!$J$3,'DT Data'!$A:$A,$B150,'DT Data'!$B:$B,Performance!A150)</f>
        <v>0</v>
      </c>
      <c r="AK150" s="95">
        <f>SUMIFS('DT Data'!$J:$J,'DT Data'!$B:$B,Basis!$A$2,'DT Data'!$D:$D,Basis!$J$2,'DT Data'!$A:$A,$B150,'DT Data'!$B:$B,Performance!A150)</f>
        <v>0</v>
      </c>
      <c r="AL150" s="216"/>
      <c r="AM150" s="216"/>
      <c r="AN150" s="216"/>
      <c r="AO150" s="110"/>
      <c r="AP150" s="93">
        <f>SUMIFS('Production data'!L:L,'Production data'!A:A,Performance!B150,'Production data'!C:C,Performance!C150,'Production data'!B:B,Performance!$C$98)</f>
        <v>0</v>
      </c>
      <c r="AQ150" s="93">
        <f t="shared" si="53"/>
        <v>0</v>
      </c>
      <c r="AR150" s="41">
        <f t="shared" si="54"/>
        <v>0</v>
      </c>
      <c r="AS150" s="223"/>
      <c r="AT150" s="223"/>
      <c r="AU150" s="223"/>
      <c r="AV150" s="226"/>
    </row>
    <row r="151" spans="1:48" ht="15.75" x14ac:dyDescent="0.25">
      <c r="A151" s="30" t="s">
        <v>134</v>
      </c>
      <c r="B151" s="40">
        <f t="shared" si="45"/>
        <v>44304</v>
      </c>
      <c r="C151" s="40" t="str">
        <f t="shared" si="45"/>
        <v>A</v>
      </c>
      <c r="D151" s="85" t="str">
        <f>'Idle time data'!C55</f>
        <v>Ahmed Ali</v>
      </c>
      <c r="E151" s="87" t="str">
        <f>'Idle time data'!J55</f>
        <v>Nizam</v>
      </c>
      <c r="F151" s="87">
        <f>'Idle time data'!K55</f>
        <v>0</v>
      </c>
      <c r="G151" s="87">
        <f>'Idle time data'!L55</f>
        <v>0</v>
      </c>
      <c r="H151" s="87">
        <f>'Idle time data'!M55</f>
        <v>0</v>
      </c>
      <c r="I151" s="87">
        <f>SUMIFS('Production data'!I:I,'Production data'!A:A,Performance!B151,'Production data'!C:C,Performance!C151,'Production data'!B:B,Performance!$C$98)</f>
        <v>0</v>
      </c>
      <c r="J151" s="87">
        <f>SUMIFS('Production data'!K:K,'Production data'!A:A,Performance!B151,'Production data'!C:C,Performance!C151,'Production data'!B:B,Performance!$C$98)</f>
        <v>0</v>
      </c>
      <c r="K151" s="87">
        <f>SUMIFS('Production data'!N:N,'Production data'!A:A,Performance!B54,'Production data'!C:C,Performance!C54,'Production data'!B:B,Performance!$C$1)</f>
        <v>0</v>
      </c>
      <c r="L151" s="87">
        <v>8</v>
      </c>
      <c r="M151" s="87">
        <f>(F151*Basis!$C$15+G151*Basis!$C$16+H151*Basis!$C$17)/60</f>
        <v>0</v>
      </c>
      <c r="N151" s="87">
        <f>SUMIFS('DT Data'!J:J,'DT Data'!A:A,Performance!B151,'DT Data'!C:C,Performance!C151,'DT Data'!B:B,Performance!$C$98,'DT Data'!D:D,Basis!$J$5)</f>
        <v>8</v>
      </c>
      <c r="O151" s="88">
        <f t="shared" si="46"/>
        <v>0</v>
      </c>
      <c r="P151" s="88">
        <f>SUMIFS('DT Data'!J:J,'DT Data'!A:A,Performance!B151,'DT Data'!C:C,Performance!C151,'DT Data'!B:B,Performance!$C$98)-N151</f>
        <v>0</v>
      </c>
      <c r="Q151" s="89">
        <f t="shared" si="47"/>
        <v>0</v>
      </c>
      <c r="R151" s="89">
        <f t="shared" si="48"/>
        <v>0</v>
      </c>
      <c r="S151" s="89">
        <f>IF(I151=0,0,R151*Basis!$B$3*60)</f>
        <v>0</v>
      </c>
      <c r="T151" s="90">
        <f t="shared" si="49"/>
        <v>0</v>
      </c>
      <c r="U151" s="90">
        <f t="shared" si="50"/>
        <v>0</v>
      </c>
      <c r="V151" s="90">
        <f t="shared" si="51"/>
        <v>0</v>
      </c>
      <c r="W151" s="90">
        <f t="shared" si="52"/>
        <v>0</v>
      </c>
      <c r="X151" s="227">
        <f>I151+I152+I153</f>
        <v>0</v>
      </c>
      <c r="Y151" s="215">
        <f>S151+S152+S153</f>
        <v>0</v>
      </c>
      <c r="Z151" s="215">
        <f>J151+J152+J153</f>
        <v>0</v>
      </c>
      <c r="AA151" s="215">
        <f>K151+K152+K153</f>
        <v>0</v>
      </c>
      <c r="AB151" s="229">
        <f>O151+O152+O153</f>
        <v>0</v>
      </c>
      <c r="AC151" s="229">
        <f>Q151+Q152+Q153</f>
        <v>0</v>
      </c>
      <c r="AD151" s="219">
        <f>IFERROR(X151/Y151,0)</f>
        <v>0</v>
      </c>
      <c r="AE151" s="219">
        <f>IFERROR(AC151/AB151,0)</f>
        <v>0</v>
      </c>
      <c r="AF151" s="219">
        <f>IFERROR((X151-AA151)/X151,0)</f>
        <v>0</v>
      </c>
      <c r="AG151" s="219">
        <f>AD151*AE151*AF151</f>
        <v>0</v>
      </c>
      <c r="AH151" s="107"/>
      <c r="AI151" s="108">
        <f>SUMIFS('DT Data'!$J:$J,'DT Data'!$B:$B,Basis!$A$2,'DT Data'!$D:$D,Basis!$J$4,'DT Data'!$A:$A,$B151,'DT Data'!$B:$B,Performance!A151)</f>
        <v>0</v>
      </c>
      <c r="AJ151" s="108">
        <f>SUMIFS('DT Data'!$J:$J,'DT Data'!$B:$B,Basis!$A$2,'DT Data'!$D:$D,Basis!$J$3,'DT Data'!$A:$A,$B151,'DT Data'!$B:$B,Performance!A151)</f>
        <v>0</v>
      </c>
      <c r="AK151" s="108">
        <f>SUMIFS('DT Data'!$J:$J,'DT Data'!$B:$B,Basis!$A$2,'DT Data'!$D:$D,Basis!$J$2,'DT Data'!$A:$A,$B151,'DT Data'!$B:$B,Performance!A151)</f>
        <v>0</v>
      </c>
      <c r="AL151" s="215">
        <f>AI151+AI152+AI153</f>
        <v>0</v>
      </c>
      <c r="AM151" s="215">
        <f>AJ151+AJ152+AJ153</f>
        <v>0</v>
      </c>
      <c r="AN151" s="215">
        <f>AK151+AK152+AK153</f>
        <v>0</v>
      </c>
      <c r="AO151" s="109"/>
      <c r="AP151" s="93">
        <f>SUMIFS('Production data'!L:L,'Production data'!A:A,Performance!B151,'Production data'!C:C,Performance!C151,'Production data'!B:B,Performance!$C$98)</f>
        <v>0</v>
      </c>
      <c r="AQ151" s="93">
        <f t="shared" si="53"/>
        <v>0</v>
      </c>
      <c r="AR151" s="41">
        <f t="shared" si="54"/>
        <v>0</v>
      </c>
      <c r="AS151" s="221">
        <f>J151+J152+J153</f>
        <v>0</v>
      </c>
      <c r="AT151" s="221">
        <f>AP151+AP152+AP153</f>
        <v>0</v>
      </c>
      <c r="AU151" s="221">
        <f>AQ151+AQ152+AQ153</f>
        <v>0</v>
      </c>
      <c r="AV151" s="224">
        <f>IFERROR(AU151/AS151,0)</f>
        <v>0</v>
      </c>
    </row>
    <row r="152" spans="1:48" ht="15.75" x14ac:dyDescent="0.25">
      <c r="A152" s="30" t="s">
        <v>134</v>
      </c>
      <c r="B152" s="40">
        <f t="shared" si="45"/>
        <v>44304</v>
      </c>
      <c r="C152" s="40" t="str">
        <f t="shared" si="45"/>
        <v>B</v>
      </c>
      <c r="D152" s="85" t="str">
        <f>'Idle time data'!C56</f>
        <v>Ali Ahmed</v>
      </c>
      <c r="E152" s="87" t="str">
        <f>'Idle time data'!J56</f>
        <v>Hammad</v>
      </c>
      <c r="F152" s="87">
        <f>'Idle time data'!K56</f>
        <v>0</v>
      </c>
      <c r="G152" s="87">
        <f>'Idle time data'!L56</f>
        <v>0</v>
      </c>
      <c r="H152" s="87">
        <f>'Idle time data'!M56</f>
        <v>0</v>
      </c>
      <c r="I152" s="87">
        <f>SUMIFS('Production data'!I:I,'Production data'!A:A,Performance!B152,'Production data'!C:C,Performance!C152,'Production data'!B:B,Performance!$C$98)</f>
        <v>0</v>
      </c>
      <c r="J152" s="87">
        <f>SUMIFS('Production data'!K:K,'Production data'!A:A,Performance!B152,'Production data'!C:C,Performance!C152,'Production data'!B:B,Performance!$C$98)</f>
        <v>0</v>
      </c>
      <c r="K152" s="87">
        <f>SUMIFS('Production data'!N:N,'Production data'!A:A,Performance!B55,'Production data'!C:C,Performance!C55,'Production data'!B:B,Performance!$C$1)</f>
        <v>0</v>
      </c>
      <c r="L152" s="87">
        <v>8</v>
      </c>
      <c r="M152" s="87">
        <f>(F152*Basis!$C$15+G152*Basis!$C$16+H152*Basis!$C$17)/60</f>
        <v>0</v>
      </c>
      <c r="N152" s="87">
        <f>SUMIFS('DT Data'!J:J,'DT Data'!A:A,Performance!B152,'DT Data'!C:C,Performance!C152,'DT Data'!B:B,Performance!$C$98,'DT Data'!D:D,Basis!$J$5)</f>
        <v>8</v>
      </c>
      <c r="O152" s="88">
        <f t="shared" si="46"/>
        <v>0</v>
      </c>
      <c r="P152" s="88">
        <f>SUMIFS('DT Data'!J:J,'DT Data'!A:A,Performance!B152,'DT Data'!C:C,Performance!C152,'DT Data'!B:B,Performance!$C$98)-N152</f>
        <v>0</v>
      </c>
      <c r="Q152" s="89">
        <f t="shared" si="47"/>
        <v>0</v>
      </c>
      <c r="R152" s="89">
        <f t="shared" si="48"/>
        <v>0</v>
      </c>
      <c r="S152" s="89">
        <f>IF(I152=0,0,R152*Basis!$B$3*60)</f>
        <v>0</v>
      </c>
      <c r="T152" s="90">
        <f t="shared" si="49"/>
        <v>0</v>
      </c>
      <c r="U152" s="90">
        <f t="shared" si="50"/>
        <v>0</v>
      </c>
      <c r="V152" s="90">
        <f t="shared" si="51"/>
        <v>0</v>
      </c>
      <c r="W152" s="90">
        <f t="shared" si="52"/>
        <v>0</v>
      </c>
      <c r="X152" s="228"/>
      <c r="Y152" s="216"/>
      <c r="Z152" s="216"/>
      <c r="AA152" s="216"/>
      <c r="AB152" s="230"/>
      <c r="AC152" s="230"/>
      <c r="AD152" s="220"/>
      <c r="AE152" s="220"/>
      <c r="AF152" s="220"/>
      <c r="AG152" s="220"/>
      <c r="AH152" s="94"/>
      <c r="AI152" s="95">
        <f>SUMIFS('DT Data'!$J:$J,'DT Data'!$B:$B,Basis!$A$2,'DT Data'!$D:$D,Basis!$J$4,'DT Data'!$A:$A,$B152,'DT Data'!$B:$B,Performance!A152)</f>
        <v>0</v>
      </c>
      <c r="AJ152" s="95">
        <f>SUMIFS('DT Data'!$J:$J,'DT Data'!$B:$B,Basis!$A$2,'DT Data'!$D:$D,Basis!$J$3,'DT Data'!$A:$A,$B152,'DT Data'!$B:$B,Performance!A152)</f>
        <v>0</v>
      </c>
      <c r="AK152" s="95">
        <f>SUMIFS('DT Data'!$J:$J,'DT Data'!$B:$B,Basis!$A$2,'DT Data'!$D:$D,Basis!$J$2,'DT Data'!$A:$A,$B152,'DT Data'!$B:$B,Performance!A152)</f>
        <v>0</v>
      </c>
      <c r="AL152" s="216"/>
      <c r="AM152" s="216"/>
      <c r="AN152" s="216"/>
      <c r="AO152" s="110"/>
      <c r="AP152" s="93">
        <f>SUMIFS('Production data'!L:L,'Production data'!A:A,Performance!B152,'Production data'!C:C,Performance!C152,'Production data'!B:B,Performance!$C$98)</f>
        <v>0</v>
      </c>
      <c r="AQ152" s="93">
        <f t="shared" si="53"/>
        <v>0</v>
      </c>
      <c r="AR152" s="41">
        <f t="shared" si="54"/>
        <v>0</v>
      </c>
      <c r="AS152" s="222"/>
      <c r="AT152" s="222"/>
      <c r="AU152" s="222"/>
      <c r="AV152" s="225"/>
    </row>
    <row r="153" spans="1:48" ht="15.75" x14ac:dyDescent="0.25">
      <c r="A153" s="30" t="s">
        <v>134</v>
      </c>
      <c r="B153" s="40">
        <f t="shared" si="45"/>
        <v>44304</v>
      </c>
      <c r="C153" s="40" t="str">
        <f t="shared" si="45"/>
        <v>C</v>
      </c>
      <c r="D153" s="85">
        <f>'Idle time data'!C57</f>
        <v>0</v>
      </c>
      <c r="E153" s="87" t="str">
        <f>'Idle time data'!J57</f>
        <v>Sikander Hayat</v>
      </c>
      <c r="F153" s="87">
        <f>'Idle time data'!K57</f>
        <v>0</v>
      </c>
      <c r="G153" s="87">
        <f>'Idle time data'!L57</f>
        <v>0</v>
      </c>
      <c r="H153" s="87">
        <f>'Idle time data'!M57</f>
        <v>0</v>
      </c>
      <c r="I153" s="87">
        <f>SUMIFS('Production data'!I:I,'Production data'!A:A,Performance!B153,'Production data'!C:C,Performance!C153,'Production data'!B:B,Performance!$C$98)</f>
        <v>0</v>
      </c>
      <c r="J153" s="87">
        <f>SUMIFS('Production data'!K:K,'Production data'!A:A,Performance!B153,'Production data'!C:C,Performance!C153,'Production data'!B:B,Performance!$C$98)</f>
        <v>0</v>
      </c>
      <c r="K153" s="87">
        <f>SUMIFS('Production data'!N:N,'Production data'!A:A,Performance!B56,'Production data'!C:C,Performance!C56,'Production data'!B:B,Performance!$C$1)</f>
        <v>0</v>
      </c>
      <c r="L153" s="87">
        <v>8</v>
      </c>
      <c r="M153" s="87">
        <f>(F153*Basis!$C$15+G153*Basis!$C$16+H153*Basis!$C$17)/60</f>
        <v>0</v>
      </c>
      <c r="N153" s="87">
        <f>SUMIFS('DT Data'!J:J,'DT Data'!A:A,Performance!B153,'DT Data'!C:C,Performance!C153,'DT Data'!B:B,Performance!$C$98,'DT Data'!D:D,Basis!$J$5)</f>
        <v>8</v>
      </c>
      <c r="O153" s="88">
        <f t="shared" si="46"/>
        <v>0</v>
      </c>
      <c r="P153" s="88">
        <f>SUMIFS('DT Data'!J:J,'DT Data'!A:A,Performance!B153,'DT Data'!C:C,Performance!C153,'DT Data'!B:B,Performance!$C$98)-N153</f>
        <v>0</v>
      </c>
      <c r="Q153" s="89">
        <f t="shared" si="47"/>
        <v>0</v>
      </c>
      <c r="R153" s="89">
        <f t="shared" si="48"/>
        <v>0</v>
      </c>
      <c r="S153" s="89">
        <f>IF(I153=0,0,R153*Basis!$B$3*60)</f>
        <v>0</v>
      </c>
      <c r="T153" s="90">
        <f t="shared" si="49"/>
        <v>0</v>
      </c>
      <c r="U153" s="90">
        <f t="shared" si="50"/>
        <v>0</v>
      </c>
      <c r="V153" s="90">
        <f t="shared" si="51"/>
        <v>0</v>
      </c>
      <c r="W153" s="90">
        <f t="shared" si="52"/>
        <v>0</v>
      </c>
      <c r="X153" s="228"/>
      <c r="Y153" s="216"/>
      <c r="Z153" s="216"/>
      <c r="AA153" s="216"/>
      <c r="AB153" s="230"/>
      <c r="AC153" s="230"/>
      <c r="AD153" s="220"/>
      <c r="AE153" s="220"/>
      <c r="AF153" s="220"/>
      <c r="AG153" s="220"/>
      <c r="AH153" s="94"/>
      <c r="AI153" s="95">
        <f>SUMIFS('DT Data'!$J:$J,'DT Data'!$B:$B,Basis!$A$2,'DT Data'!$D:$D,Basis!$J$4,'DT Data'!$A:$A,$B153,'DT Data'!$B:$B,Performance!A153)</f>
        <v>0</v>
      </c>
      <c r="AJ153" s="95">
        <f>SUMIFS('DT Data'!$J:$J,'DT Data'!$B:$B,Basis!$A$2,'DT Data'!$D:$D,Basis!$J$3,'DT Data'!$A:$A,$B153,'DT Data'!$B:$B,Performance!A153)</f>
        <v>0</v>
      </c>
      <c r="AK153" s="95">
        <f>SUMIFS('DT Data'!$J:$J,'DT Data'!$B:$B,Basis!$A$2,'DT Data'!$D:$D,Basis!$J$2,'DT Data'!$A:$A,$B153,'DT Data'!$B:$B,Performance!A153)</f>
        <v>0</v>
      </c>
      <c r="AL153" s="216"/>
      <c r="AM153" s="216"/>
      <c r="AN153" s="216"/>
      <c r="AO153" s="110"/>
      <c r="AP153" s="93">
        <f>SUMIFS('Production data'!L:L,'Production data'!A:A,Performance!B153,'Production data'!C:C,Performance!C153,'Production data'!B:B,Performance!$C$98)</f>
        <v>0</v>
      </c>
      <c r="AQ153" s="93">
        <f t="shared" si="53"/>
        <v>0</v>
      </c>
      <c r="AR153" s="41">
        <f t="shared" si="54"/>
        <v>0</v>
      </c>
      <c r="AS153" s="223"/>
      <c r="AT153" s="223"/>
      <c r="AU153" s="223"/>
      <c r="AV153" s="226"/>
    </row>
    <row r="154" spans="1:48" ht="15.75" x14ac:dyDescent="0.25">
      <c r="A154" s="30" t="s">
        <v>134</v>
      </c>
      <c r="B154" s="40">
        <f t="shared" si="45"/>
        <v>44305</v>
      </c>
      <c r="C154" s="40" t="str">
        <f t="shared" si="45"/>
        <v>A</v>
      </c>
      <c r="D154" s="85" t="str">
        <f>'Idle time data'!C58</f>
        <v>Ahmed Ali</v>
      </c>
      <c r="E154" s="87" t="str">
        <f>'Idle time data'!J58</f>
        <v>Asif Shah</v>
      </c>
      <c r="F154" s="87">
        <f>'Idle time data'!K58</f>
        <v>0</v>
      </c>
      <c r="G154" s="87">
        <f>'Idle time data'!L58</f>
        <v>0</v>
      </c>
      <c r="H154" s="87">
        <f>'Idle time data'!M58</f>
        <v>0</v>
      </c>
      <c r="I154" s="87">
        <f>SUMIFS('Production data'!I:I,'Production data'!A:A,Performance!B154,'Production data'!C:C,Performance!C154,'Production data'!B:B,Performance!$C$98)</f>
        <v>0</v>
      </c>
      <c r="J154" s="87">
        <f>SUMIFS('Production data'!K:K,'Production data'!A:A,Performance!B154,'Production data'!C:C,Performance!C154,'Production data'!B:B,Performance!$C$98)</f>
        <v>0</v>
      </c>
      <c r="K154" s="87">
        <f>SUMIFS('Production data'!N:N,'Production data'!A:A,Performance!B57,'Production data'!C:C,Performance!C57,'Production data'!B:B,Performance!$C$1)</f>
        <v>0</v>
      </c>
      <c r="L154" s="87">
        <v>8</v>
      </c>
      <c r="M154" s="87">
        <f>(F154*Basis!$C$15+G154*Basis!$C$16+H154*Basis!$C$17)/60</f>
        <v>0</v>
      </c>
      <c r="N154" s="87">
        <f>SUMIFS('DT Data'!J:J,'DT Data'!A:A,Performance!B154,'DT Data'!C:C,Performance!C154,'DT Data'!B:B,Performance!$C$98,'DT Data'!D:D,Basis!$J$5)</f>
        <v>8</v>
      </c>
      <c r="O154" s="88">
        <f t="shared" si="46"/>
        <v>0</v>
      </c>
      <c r="P154" s="88">
        <f>SUMIFS('DT Data'!J:J,'DT Data'!A:A,Performance!B154,'DT Data'!C:C,Performance!C154,'DT Data'!B:B,Performance!$C$98)-N154</f>
        <v>0</v>
      </c>
      <c r="Q154" s="89">
        <f t="shared" si="47"/>
        <v>0</v>
      </c>
      <c r="R154" s="89">
        <f t="shared" si="48"/>
        <v>0</v>
      </c>
      <c r="S154" s="89">
        <f>IF(I154=0,0,R154*Basis!$B$3*60)</f>
        <v>0</v>
      </c>
      <c r="T154" s="90">
        <f t="shared" si="49"/>
        <v>0</v>
      </c>
      <c r="U154" s="90">
        <f t="shared" si="50"/>
        <v>0</v>
      </c>
      <c r="V154" s="90">
        <f t="shared" si="51"/>
        <v>0</v>
      </c>
      <c r="W154" s="90">
        <f t="shared" si="52"/>
        <v>0</v>
      </c>
      <c r="X154" s="227">
        <f>I154+I155+I156</f>
        <v>0</v>
      </c>
      <c r="Y154" s="215">
        <f>S154+S155+S156</f>
        <v>0</v>
      </c>
      <c r="Z154" s="215">
        <f>J154+J155+J156</f>
        <v>0</v>
      </c>
      <c r="AA154" s="215">
        <f>K154+K155+K156</f>
        <v>0</v>
      </c>
      <c r="AB154" s="229">
        <f>O154+O155+O156</f>
        <v>0</v>
      </c>
      <c r="AC154" s="229">
        <f>Q154+Q155+Q156</f>
        <v>0</v>
      </c>
      <c r="AD154" s="219">
        <f>IFERROR(X154/Y154,0)</f>
        <v>0</v>
      </c>
      <c r="AE154" s="219">
        <f>IFERROR(AC154/AB154,0)</f>
        <v>0</v>
      </c>
      <c r="AF154" s="219">
        <f>IFERROR((X154-AA154)/X154,0)</f>
        <v>0</v>
      </c>
      <c r="AG154" s="219">
        <f>AD154*AE154*AF154</f>
        <v>0</v>
      </c>
      <c r="AH154" s="107"/>
      <c r="AI154" s="108">
        <f>SUMIFS('DT Data'!$J:$J,'DT Data'!$B:$B,Basis!$A$2,'DT Data'!$D:$D,Basis!$J$4,'DT Data'!$A:$A,$B154,'DT Data'!$B:$B,Performance!A154)</f>
        <v>0</v>
      </c>
      <c r="AJ154" s="108">
        <f>SUMIFS('DT Data'!$J:$J,'DT Data'!$B:$B,Basis!$A$2,'DT Data'!$D:$D,Basis!$J$3,'DT Data'!$A:$A,$B154,'DT Data'!$B:$B,Performance!A154)</f>
        <v>0</v>
      </c>
      <c r="AK154" s="108">
        <f>SUMIFS('DT Data'!$J:$J,'DT Data'!$B:$B,Basis!$A$2,'DT Data'!$D:$D,Basis!$J$2,'DT Data'!$A:$A,$B154,'DT Data'!$B:$B,Performance!A154)</f>
        <v>0</v>
      </c>
      <c r="AL154" s="215">
        <f>AI154+AI155+AI156</f>
        <v>0</v>
      </c>
      <c r="AM154" s="215">
        <f>AJ154+AJ155+AJ156</f>
        <v>0</v>
      </c>
      <c r="AN154" s="215">
        <f>AK154+AK155+AK156</f>
        <v>0</v>
      </c>
      <c r="AO154" s="109"/>
      <c r="AP154" s="93">
        <f>SUMIFS('Production data'!L:L,'Production data'!A:A,Performance!B154,'Production data'!C:C,Performance!C154,'Production data'!B:B,Performance!$C$98)</f>
        <v>0</v>
      </c>
      <c r="AQ154" s="93">
        <f t="shared" si="53"/>
        <v>0</v>
      </c>
      <c r="AR154" s="41">
        <f t="shared" si="54"/>
        <v>0</v>
      </c>
      <c r="AS154" s="221">
        <f>J154+J155+J156</f>
        <v>0</v>
      </c>
      <c r="AT154" s="221">
        <f>AP154+AP155+AP156</f>
        <v>0</v>
      </c>
      <c r="AU154" s="221">
        <f>AQ154+AQ155+AQ156</f>
        <v>0</v>
      </c>
      <c r="AV154" s="224">
        <f>IFERROR(AU154/AS154,0)</f>
        <v>0</v>
      </c>
    </row>
    <row r="155" spans="1:48" ht="15.75" x14ac:dyDescent="0.25">
      <c r="A155" s="30" t="s">
        <v>134</v>
      </c>
      <c r="B155" s="40">
        <f t="shared" si="45"/>
        <v>44305</v>
      </c>
      <c r="C155" s="40" t="str">
        <f t="shared" si="45"/>
        <v>B</v>
      </c>
      <c r="D155" s="85" t="str">
        <f>'Idle time data'!C59</f>
        <v>Umair Ali</v>
      </c>
      <c r="E155" s="87" t="str">
        <f>'Idle time data'!J59</f>
        <v>Abdul Sami</v>
      </c>
      <c r="F155" s="87">
        <f>'Idle time data'!K59</f>
        <v>0</v>
      </c>
      <c r="G155" s="87">
        <f>'Idle time data'!L59</f>
        <v>0</v>
      </c>
      <c r="H155" s="87">
        <f>'Idle time data'!M59</f>
        <v>0</v>
      </c>
      <c r="I155" s="87">
        <f>SUMIFS('Production data'!I:I,'Production data'!A:A,Performance!B155,'Production data'!C:C,Performance!C155,'Production data'!B:B,Performance!$C$98)</f>
        <v>0</v>
      </c>
      <c r="J155" s="87">
        <f>SUMIFS('Production data'!K:K,'Production data'!A:A,Performance!B155,'Production data'!C:C,Performance!C155,'Production data'!B:B,Performance!$C$98)</f>
        <v>0</v>
      </c>
      <c r="K155" s="87">
        <f>SUMIFS('Production data'!N:N,'Production data'!A:A,Performance!B58,'Production data'!C:C,Performance!C58,'Production data'!B:B,Performance!$C$1)</f>
        <v>0</v>
      </c>
      <c r="L155" s="87">
        <v>8</v>
      </c>
      <c r="M155" s="87">
        <f>(F155*Basis!$C$15+G155*Basis!$C$16+H155*Basis!$C$17)/60</f>
        <v>0</v>
      </c>
      <c r="N155" s="87">
        <f>SUMIFS('DT Data'!J:J,'DT Data'!A:A,Performance!B155,'DT Data'!C:C,Performance!C155,'DT Data'!B:B,Performance!$C$98,'DT Data'!D:D,Basis!$J$5)</f>
        <v>8</v>
      </c>
      <c r="O155" s="88">
        <f t="shared" si="46"/>
        <v>0</v>
      </c>
      <c r="P155" s="88">
        <f>SUMIFS('DT Data'!J:J,'DT Data'!A:A,Performance!B155,'DT Data'!C:C,Performance!C155,'DT Data'!B:B,Performance!$C$98)-N155</f>
        <v>0</v>
      </c>
      <c r="Q155" s="89">
        <f t="shared" si="47"/>
        <v>0</v>
      </c>
      <c r="R155" s="89">
        <f t="shared" si="48"/>
        <v>0</v>
      </c>
      <c r="S155" s="89">
        <f>IF(I155=0,0,R155*Basis!$B$3*60)</f>
        <v>0</v>
      </c>
      <c r="T155" s="90">
        <f t="shared" si="49"/>
        <v>0</v>
      </c>
      <c r="U155" s="90">
        <f t="shared" si="50"/>
        <v>0</v>
      </c>
      <c r="V155" s="90">
        <f t="shared" si="51"/>
        <v>0</v>
      </c>
      <c r="W155" s="90">
        <f t="shared" si="52"/>
        <v>0</v>
      </c>
      <c r="X155" s="228"/>
      <c r="Y155" s="216"/>
      <c r="Z155" s="216"/>
      <c r="AA155" s="216"/>
      <c r="AB155" s="230"/>
      <c r="AC155" s="230"/>
      <c r="AD155" s="220"/>
      <c r="AE155" s="220"/>
      <c r="AF155" s="220"/>
      <c r="AG155" s="220"/>
      <c r="AH155" s="94"/>
      <c r="AI155" s="95">
        <f>SUMIFS('DT Data'!$J:$J,'DT Data'!$B:$B,Basis!$A$2,'DT Data'!$D:$D,Basis!$J$4,'DT Data'!$A:$A,$B155,'DT Data'!$B:$B,Performance!A155)</f>
        <v>0</v>
      </c>
      <c r="AJ155" s="95">
        <f>SUMIFS('DT Data'!$J:$J,'DT Data'!$B:$B,Basis!$A$2,'DT Data'!$D:$D,Basis!$J$3,'DT Data'!$A:$A,$B155,'DT Data'!$B:$B,Performance!A155)</f>
        <v>0</v>
      </c>
      <c r="AK155" s="95">
        <f>SUMIFS('DT Data'!$J:$J,'DT Data'!$B:$B,Basis!$A$2,'DT Data'!$D:$D,Basis!$J$2,'DT Data'!$A:$A,$B155,'DT Data'!$B:$B,Performance!A155)</f>
        <v>0</v>
      </c>
      <c r="AL155" s="216"/>
      <c r="AM155" s="216"/>
      <c r="AN155" s="216"/>
      <c r="AO155" s="110"/>
      <c r="AP155" s="93">
        <f>SUMIFS('Production data'!L:L,'Production data'!A:A,Performance!B155,'Production data'!C:C,Performance!C155,'Production data'!B:B,Performance!$C$98)</f>
        <v>0</v>
      </c>
      <c r="AQ155" s="93">
        <f t="shared" si="53"/>
        <v>0</v>
      </c>
      <c r="AR155" s="41">
        <f t="shared" si="54"/>
        <v>0</v>
      </c>
      <c r="AS155" s="222"/>
      <c r="AT155" s="222"/>
      <c r="AU155" s="222"/>
      <c r="AV155" s="225"/>
    </row>
    <row r="156" spans="1:48" ht="15.75" x14ac:dyDescent="0.25">
      <c r="A156" s="30" t="s">
        <v>134</v>
      </c>
      <c r="B156" s="40">
        <f t="shared" si="45"/>
        <v>44305</v>
      </c>
      <c r="C156" s="40" t="str">
        <f t="shared" si="45"/>
        <v>C</v>
      </c>
      <c r="D156" s="85" t="str">
        <f>'Idle time data'!C60</f>
        <v>Ali Ahmed</v>
      </c>
      <c r="E156" s="87" t="str">
        <f>'Idle time data'!J60</f>
        <v>Sikander Hayat</v>
      </c>
      <c r="F156" s="87">
        <f>'Idle time data'!K60</f>
        <v>0</v>
      </c>
      <c r="G156" s="87">
        <f>'Idle time data'!L60</f>
        <v>0</v>
      </c>
      <c r="H156" s="87">
        <f>'Idle time data'!M60</f>
        <v>0</v>
      </c>
      <c r="I156" s="87">
        <f>SUMIFS('Production data'!I:I,'Production data'!A:A,Performance!B156,'Production data'!C:C,Performance!C156,'Production data'!B:B,Performance!$C$98)</f>
        <v>0</v>
      </c>
      <c r="J156" s="87">
        <f>SUMIFS('Production data'!K:K,'Production data'!A:A,Performance!B156,'Production data'!C:C,Performance!C156,'Production data'!B:B,Performance!$C$98)</f>
        <v>0</v>
      </c>
      <c r="K156" s="87">
        <f>SUMIFS('Production data'!N:N,'Production data'!A:A,Performance!B59,'Production data'!C:C,Performance!C59,'Production data'!B:B,Performance!$C$1)</f>
        <v>0</v>
      </c>
      <c r="L156" s="87">
        <v>8</v>
      </c>
      <c r="M156" s="87">
        <f>(F156*Basis!$C$15+G156*Basis!$C$16+H156*Basis!$C$17)/60</f>
        <v>0</v>
      </c>
      <c r="N156" s="87">
        <f>SUMIFS('DT Data'!J:J,'DT Data'!A:A,Performance!B156,'DT Data'!C:C,Performance!C156,'DT Data'!B:B,Performance!$C$98,'DT Data'!D:D,Basis!$J$5)</f>
        <v>8</v>
      </c>
      <c r="O156" s="88">
        <f t="shared" si="46"/>
        <v>0</v>
      </c>
      <c r="P156" s="88">
        <f>SUMIFS('DT Data'!J:J,'DT Data'!A:A,Performance!B156,'DT Data'!C:C,Performance!C156,'DT Data'!B:B,Performance!$C$98)-N156</f>
        <v>0</v>
      </c>
      <c r="Q156" s="89">
        <f t="shared" si="47"/>
        <v>0</v>
      </c>
      <c r="R156" s="89">
        <f t="shared" si="48"/>
        <v>0</v>
      </c>
      <c r="S156" s="89">
        <f>IF(I156=0,0,R156*Basis!$B$3*60)</f>
        <v>0</v>
      </c>
      <c r="T156" s="90">
        <f t="shared" si="49"/>
        <v>0</v>
      </c>
      <c r="U156" s="90">
        <f t="shared" si="50"/>
        <v>0</v>
      </c>
      <c r="V156" s="90">
        <f t="shared" si="51"/>
        <v>0</v>
      </c>
      <c r="W156" s="90">
        <f t="shared" si="52"/>
        <v>0</v>
      </c>
      <c r="X156" s="228"/>
      <c r="Y156" s="216"/>
      <c r="Z156" s="216"/>
      <c r="AA156" s="216"/>
      <c r="AB156" s="230"/>
      <c r="AC156" s="230"/>
      <c r="AD156" s="220"/>
      <c r="AE156" s="220"/>
      <c r="AF156" s="220"/>
      <c r="AG156" s="220"/>
      <c r="AH156" s="94"/>
      <c r="AI156" s="95">
        <f>SUMIFS('DT Data'!$J:$J,'DT Data'!$B:$B,Basis!$A$2,'DT Data'!$D:$D,Basis!$J$4,'DT Data'!$A:$A,$B156,'DT Data'!$B:$B,Performance!A156)</f>
        <v>0</v>
      </c>
      <c r="AJ156" s="95">
        <f>SUMIFS('DT Data'!$J:$J,'DT Data'!$B:$B,Basis!$A$2,'DT Data'!$D:$D,Basis!$J$3,'DT Data'!$A:$A,$B156,'DT Data'!$B:$B,Performance!A156)</f>
        <v>0</v>
      </c>
      <c r="AK156" s="95">
        <f>SUMIFS('DT Data'!$J:$J,'DT Data'!$B:$B,Basis!$A$2,'DT Data'!$D:$D,Basis!$J$2,'DT Data'!$A:$A,$B156,'DT Data'!$B:$B,Performance!A156)</f>
        <v>0</v>
      </c>
      <c r="AL156" s="216"/>
      <c r="AM156" s="216"/>
      <c r="AN156" s="216"/>
      <c r="AO156" s="110"/>
      <c r="AP156" s="93">
        <f>SUMIFS('Production data'!L:L,'Production data'!A:A,Performance!B156,'Production data'!C:C,Performance!C156,'Production data'!B:B,Performance!$C$98)</f>
        <v>0</v>
      </c>
      <c r="AQ156" s="93">
        <f t="shared" si="53"/>
        <v>0</v>
      </c>
      <c r="AR156" s="41">
        <f t="shared" si="54"/>
        <v>0</v>
      </c>
      <c r="AS156" s="223"/>
      <c r="AT156" s="223"/>
      <c r="AU156" s="223"/>
      <c r="AV156" s="226"/>
    </row>
    <row r="157" spans="1:48" ht="15.75" x14ac:dyDescent="0.25">
      <c r="A157" s="30" t="s">
        <v>134</v>
      </c>
      <c r="B157" s="40">
        <f t="shared" si="45"/>
        <v>44306</v>
      </c>
      <c r="C157" s="40" t="str">
        <f t="shared" si="45"/>
        <v>A</v>
      </c>
      <c r="D157" s="85" t="str">
        <f>'Idle time data'!C61</f>
        <v>Ahmed Ali</v>
      </c>
      <c r="E157" s="87" t="str">
        <f>'Idle time data'!J61</f>
        <v>Zubair</v>
      </c>
      <c r="F157" s="87">
        <f>'Idle time data'!K61</f>
        <v>0</v>
      </c>
      <c r="G157" s="87">
        <f>'Idle time data'!L61</f>
        <v>0</v>
      </c>
      <c r="H157" s="87">
        <f>'Idle time data'!M61</f>
        <v>0</v>
      </c>
      <c r="I157" s="87">
        <f>SUMIFS('Production data'!I:I,'Production data'!A:A,Performance!B157,'Production data'!C:C,Performance!C157,'Production data'!B:B,Performance!$C$98)</f>
        <v>0</v>
      </c>
      <c r="J157" s="87">
        <f>SUMIFS('Production data'!K:K,'Production data'!A:A,Performance!B157,'Production data'!C:C,Performance!C157,'Production data'!B:B,Performance!$C$98)</f>
        <v>0</v>
      </c>
      <c r="K157" s="87">
        <f>SUMIFS('Production data'!N:N,'Production data'!A:A,Performance!B60,'Production data'!C:C,Performance!C60,'Production data'!B:B,Performance!$C$1)</f>
        <v>0</v>
      </c>
      <c r="L157" s="87">
        <v>8</v>
      </c>
      <c r="M157" s="87">
        <f>(F157*Basis!$C$15+G157*Basis!$C$16+H157*Basis!$C$17)/60</f>
        <v>0</v>
      </c>
      <c r="N157" s="87">
        <f>SUMIFS('DT Data'!J:J,'DT Data'!A:A,Performance!B157,'DT Data'!C:C,Performance!C157,'DT Data'!B:B,Performance!$C$98,'DT Data'!D:D,Basis!$J$5)</f>
        <v>8</v>
      </c>
      <c r="O157" s="88">
        <f t="shared" si="46"/>
        <v>0</v>
      </c>
      <c r="P157" s="88">
        <f>SUMIFS('DT Data'!J:J,'DT Data'!A:A,Performance!B157,'DT Data'!C:C,Performance!C157,'DT Data'!B:B,Performance!$C$98)-N157</f>
        <v>0</v>
      </c>
      <c r="Q157" s="89">
        <f t="shared" si="47"/>
        <v>0</v>
      </c>
      <c r="R157" s="89">
        <f t="shared" si="48"/>
        <v>0</v>
      </c>
      <c r="S157" s="89">
        <f>IF(I157=0,0,R157*Basis!$B$3*60)</f>
        <v>0</v>
      </c>
      <c r="T157" s="90">
        <f t="shared" si="49"/>
        <v>0</v>
      </c>
      <c r="U157" s="90">
        <f t="shared" si="50"/>
        <v>0</v>
      </c>
      <c r="V157" s="90">
        <f t="shared" si="51"/>
        <v>0</v>
      </c>
      <c r="W157" s="90">
        <f t="shared" si="52"/>
        <v>0</v>
      </c>
      <c r="X157" s="227">
        <f>I157+I158+I159</f>
        <v>0</v>
      </c>
      <c r="Y157" s="215">
        <f>S157+S158+S159</f>
        <v>0</v>
      </c>
      <c r="Z157" s="215">
        <f>J157+J158+J159</f>
        <v>0</v>
      </c>
      <c r="AA157" s="215">
        <f>K157+K158+K159</f>
        <v>0</v>
      </c>
      <c r="AB157" s="229">
        <f>O157+O158+O159</f>
        <v>0</v>
      </c>
      <c r="AC157" s="229">
        <f>Q157+Q158+Q159</f>
        <v>0</v>
      </c>
      <c r="AD157" s="219">
        <f>IFERROR(X157/Y157,0)</f>
        <v>0</v>
      </c>
      <c r="AE157" s="219">
        <f>IFERROR(AC157/AB157,0)</f>
        <v>0</v>
      </c>
      <c r="AF157" s="219">
        <f>IFERROR((X157-AA157)/X157,0)</f>
        <v>0</v>
      </c>
      <c r="AG157" s="219">
        <f>AD157*AE157*AF157</f>
        <v>0</v>
      </c>
      <c r="AH157" s="107"/>
      <c r="AI157" s="108">
        <f>SUMIFS('DT Data'!$J:$J,'DT Data'!$B:$B,Basis!$A$2,'DT Data'!$D:$D,Basis!$J$4,'DT Data'!$A:$A,$B157,'DT Data'!$B:$B,Performance!A157)</f>
        <v>0</v>
      </c>
      <c r="AJ157" s="108">
        <f>SUMIFS('DT Data'!$J:$J,'DT Data'!$B:$B,Basis!$A$2,'DT Data'!$D:$D,Basis!$J$3,'DT Data'!$A:$A,$B157,'DT Data'!$B:$B,Performance!A157)</f>
        <v>0</v>
      </c>
      <c r="AK157" s="108">
        <f>SUMIFS('DT Data'!$J:$J,'DT Data'!$B:$B,Basis!$A$2,'DT Data'!$D:$D,Basis!$J$2,'DT Data'!$A:$A,$B157,'DT Data'!$B:$B,Performance!A157)</f>
        <v>0</v>
      </c>
      <c r="AL157" s="215">
        <f>AI157+AI158+AI159</f>
        <v>0</v>
      </c>
      <c r="AM157" s="215">
        <f>AJ157+AJ158+AJ159</f>
        <v>0</v>
      </c>
      <c r="AN157" s="215">
        <f>AK157+AK158+AK159</f>
        <v>0</v>
      </c>
      <c r="AO157" s="109"/>
      <c r="AP157" s="93">
        <f>SUMIFS('Production data'!L:L,'Production data'!A:A,Performance!B157,'Production data'!C:C,Performance!C157,'Production data'!B:B,Performance!$C$98)</f>
        <v>0</v>
      </c>
      <c r="AQ157" s="93">
        <f t="shared" si="53"/>
        <v>0</v>
      </c>
      <c r="AR157" s="41">
        <f t="shared" si="54"/>
        <v>0</v>
      </c>
      <c r="AS157" s="221">
        <f>J157+J158+J159</f>
        <v>0</v>
      </c>
      <c r="AT157" s="221">
        <f>AP157+AP158+AP159</f>
        <v>0</v>
      </c>
      <c r="AU157" s="221">
        <f>AQ157+AQ158+AQ159</f>
        <v>0</v>
      </c>
      <c r="AV157" s="224">
        <f>IFERROR(AU157/AS157,0)</f>
        <v>0</v>
      </c>
    </row>
    <row r="158" spans="1:48" ht="15.75" x14ac:dyDescent="0.25">
      <c r="A158" s="30" t="s">
        <v>134</v>
      </c>
      <c r="B158" s="40">
        <f t="shared" si="45"/>
        <v>44306</v>
      </c>
      <c r="C158" s="40" t="str">
        <f t="shared" si="45"/>
        <v>B</v>
      </c>
      <c r="D158" s="85" t="str">
        <f>'Idle time data'!C62</f>
        <v>Umair Ali</v>
      </c>
      <c r="E158" s="87" t="str">
        <f>'Idle time data'!J62</f>
        <v>Abdul Sami</v>
      </c>
      <c r="F158" s="87">
        <f>'Idle time data'!K62</f>
        <v>0</v>
      </c>
      <c r="G158" s="87">
        <f>'Idle time data'!L62</f>
        <v>0</v>
      </c>
      <c r="H158" s="87">
        <f>'Idle time data'!M62</f>
        <v>0</v>
      </c>
      <c r="I158" s="87">
        <f>SUMIFS('Production data'!I:I,'Production data'!A:A,Performance!B158,'Production data'!C:C,Performance!C158,'Production data'!B:B,Performance!$C$98)</f>
        <v>0</v>
      </c>
      <c r="J158" s="87">
        <f>SUMIFS('Production data'!K:K,'Production data'!A:A,Performance!B158,'Production data'!C:C,Performance!C158,'Production data'!B:B,Performance!$C$98)</f>
        <v>0</v>
      </c>
      <c r="K158" s="87">
        <f>SUMIFS('Production data'!N:N,'Production data'!A:A,Performance!B61,'Production data'!C:C,Performance!C61,'Production data'!B:B,Performance!$C$1)</f>
        <v>0</v>
      </c>
      <c r="L158" s="87">
        <v>8</v>
      </c>
      <c r="M158" s="87">
        <f>(F158*Basis!$C$15+G158*Basis!$C$16+H158*Basis!$C$17)/60</f>
        <v>0</v>
      </c>
      <c r="N158" s="87">
        <f>SUMIFS('DT Data'!J:J,'DT Data'!A:A,Performance!B158,'DT Data'!C:C,Performance!C158,'DT Data'!B:B,Performance!$C$98,'DT Data'!D:D,Basis!$J$5)</f>
        <v>8</v>
      </c>
      <c r="O158" s="88">
        <f t="shared" si="46"/>
        <v>0</v>
      </c>
      <c r="P158" s="88">
        <f>SUMIFS('DT Data'!J:J,'DT Data'!A:A,Performance!B158,'DT Data'!C:C,Performance!C158,'DT Data'!B:B,Performance!$C$98)-N158</f>
        <v>0</v>
      </c>
      <c r="Q158" s="89">
        <f t="shared" si="47"/>
        <v>0</v>
      </c>
      <c r="R158" s="89">
        <f t="shared" si="48"/>
        <v>0</v>
      </c>
      <c r="S158" s="89">
        <f>IF(I158=0,0,R158*Basis!$B$3*60)</f>
        <v>0</v>
      </c>
      <c r="T158" s="90">
        <f t="shared" si="49"/>
        <v>0</v>
      </c>
      <c r="U158" s="90">
        <f t="shared" si="50"/>
        <v>0</v>
      </c>
      <c r="V158" s="90">
        <f t="shared" si="51"/>
        <v>0</v>
      </c>
      <c r="W158" s="90">
        <f t="shared" si="52"/>
        <v>0</v>
      </c>
      <c r="X158" s="228"/>
      <c r="Y158" s="216"/>
      <c r="Z158" s="216"/>
      <c r="AA158" s="216"/>
      <c r="AB158" s="230"/>
      <c r="AC158" s="230"/>
      <c r="AD158" s="220"/>
      <c r="AE158" s="220"/>
      <c r="AF158" s="220"/>
      <c r="AG158" s="220"/>
      <c r="AH158" s="94"/>
      <c r="AI158" s="95">
        <f>SUMIFS('DT Data'!$J:$J,'DT Data'!$B:$B,Basis!$A$2,'DT Data'!$D:$D,Basis!$J$4,'DT Data'!$A:$A,$B158,'DT Data'!$B:$B,Performance!A158)</f>
        <v>0</v>
      </c>
      <c r="AJ158" s="95">
        <f>SUMIFS('DT Data'!$J:$J,'DT Data'!$B:$B,Basis!$A$2,'DT Data'!$D:$D,Basis!$J$3,'DT Data'!$A:$A,$B158,'DT Data'!$B:$B,Performance!A158)</f>
        <v>0</v>
      </c>
      <c r="AK158" s="95">
        <f>SUMIFS('DT Data'!$J:$J,'DT Data'!$B:$B,Basis!$A$2,'DT Data'!$D:$D,Basis!$J$2,'DT Data'!$A:$A,$B158,'DT Data'!$B:$B,Performance!A158)</f>
        <v>0</v>
      </c>
      <c r="AL158" s="216"/>
      <c r="AM158" s="216"/>
      <c r="AN158" s="216"/>
      <c r="AO158" s="110"/>
      <c r="AP158" s="93">
        <f>SUMIFS('Production data'!L:L,'Production data'!A:A,Performance!B158,'Production data'!C:C,Performance!C158,'Production data'!B:B,Performance!$C$98)</f>
        <v>0</v>
      </c>
      <c r="AQ158" s="93">
        <f t="shared" si="53"/>
        <v>0</v>
      </c>
      <c r="AR158" s="41">
        <f t="shared" si="54"/>
        <v>0</v>
      </c>
      <c r="AS158" s="222"/>
      <c r="AT158" s="222"/>
      <c r="AU158" s="222"/>
      <c r="AV158" s="225"/>
    </row>
    <row r="159" spans="1:48" ht="15.75" x14ac:dyDescent="0.25">
      <c r="A159" s="30" t="s">
        <v>134</v>
      </c>
      <c r="B159" s="40">
        <f t="shared" si="45"/>
        <v>44306</v>
      </c>
      <c r="C159" s="40" t="str">
        <f t="shared" si="45"/>
        <v>C</v>
      </c>
      <c r="D159" s="85" t="str">
        <f>'Idle time data'!C63</f>
        <v>Ali Ahmed</v>
      </c>
      <c r="E159" s="87" t="str">
        <f>'Idle time data'!J63</f>
        <v>Sikander Hayat</v>
      </c>
      <c r="F159" s="87">
        <f>'Idle time data'!K63</f>
        <v>0</v>
      </c>
      <c r="G159" s="87">
        <f>'Idle time data'!L63</f>
        <v>0</v>
      </c>
      <c r="H159" s="87">
        <f>'Idle time data'!M63</f>
        <v>0</v>
      </c>
      <c r="I159" s="87">
        <f>SUMIFS('Production data'!I:I,'Production data'!A:A,Performance!B159,'Production data'!C:C,Performance!C159,'Production data'!B:B,Performance!$C$98)</f>
        <v>0</v>
      </c>
      <c r="J159" s="87">
        <f>SUMIFS('Production data'!K:K,'Production data'!A:A,Performance!B159,'Production data'!C:C,Performance!C159,'Production data'!B:B,Performance!$C$98)</f>
        <v>0</v>
      </c>
      <c r="K159" s="87">
        <f>SUMIFS('Production data'!N:N,'Production data'!A:A,Performance!B62,'Production data'!C:C,Performance!C62,'Production data'!B:B,Performance!$C$1)</f>
        <v>0</v>
      </c>
      <c r="L159" s="87">
        <v>8</v>
      </c>
      <c r="M159" s="87">
        <f>(F159*Basis!$C$15+G159*Basis!$C$16+H159*Basis!$C$17)/60</f>
        <v>0</v>
      </c>
      <c r="N159" s="87">
        <f>SUMIFS('DT Data'!J:J,'DT Data'!A:A,Performance!B159,'DT Data'!C:C,Performance!C159,'DT Data'!B:B,Performance!$C$98,'DT Data'!D:D,Basis!$J$5)</f>
        <v>8</v>
      </c>
      <c r="O159" s="88">
        <f t="shared" si="46"/>
        <v>0</v>
      </c>
      <c r="P159" s="88">
        <f>SUMIFS('DT Data'!J:J,'DT Data'!A:A,Performance!B159,'DT Data'!C:C,Performance!C159,'DT Data'!B:B,Performance!$C$98)-N159</f>
        <v>0</v>
      </c>
      <c r="Q159" s="89">
        <f t="shared" si="47"/>
        <v>0</v>
      </c>
      <c r="R159" s="89">
        <f t="shared" si="48"/>
        <v>0</v>
      </c>
      <c r="S159" s="89">
        <f>IF(I159=0,0,R159*Basis!$B$3*60)</f>
        <v>0</v>
      </c>
      <c r="T159" s="90">
        <f t="shared" si="49"/>
        <v>0</v>
      </c>
      <c r="U159" s="90">
        <f t="shared" si="50"/>
        <v>0</v>
      </c>
      <c r="V159" s="90">
        <f t="shared" si="51"/>
        <v>0</v>
      </c>
      <c r="W159" s="90">
        <f t="shared" si="52"/>
        <v>0</v>
      </c>
      <c r="X159" s="228"/>
      <c r="Y159" s="216"/>
      <c r="Z159" s="216"/>
      <c r="AA159" s="216"/>
      <c r="AB159" s="230"/>
      <c r="AC159" s="230"/>
      <c r="AD159" s="220"/>
      <c r="AE159" s="220"/>
      <c r="AF159" s="220"/>
      <c r="AG159" s="220"/>
      <c r="AH159" s="94"/>
      <c r="AI159" s="95">
        <f>SUMIFS('DT Data'!$J:$J,'DT Data'!$B:$B,Basis!$A$2,'DT Data'!$D:$D,Basis!$J$4,'DT Data'!$A:$A,$B159,'DT Data'!$B:$B,Performance!A159)</f>
        <v>0</v>
      </c>
      <c r="AJ159" s="95">
        <f>SUMIFS('DT Data'!$J:$J,'DT Data'!$B:$B,Basis!$A$2,'DT Data'!$D:$D,Basis!$J$3,'DT Data'!$A:$A,$B159,'DT Data'!$B:$B,Performance!A159)</f>
        <v>0</v>
      </c>
      <c r="AK159" s="95">
        <f>SUMIFS('DT Data'!$J:$J,'DT Data'!$B:$B,Basis!$A$2,'DT Data'!$D:$D,Basis!$J$2,'DT Data'!$A:$A,$B159,'DT Data'!$B:$B,Performance!A159)</f>
        <v>0</v>
      </c>
      <c r="AL159" s="216"/>
      <c r="AM159" s="216"/>
      <c r="AN159" s="216"/>
      <c r="AO159" s="110"/>
      <c r="AP159" s="93">
        <f>SUMIFS('Production data'!L:L,'Production data'!A:A,Performance!B159,'Production data'!C:C,Performance!C159,'Production data'!B:B,Performance!$C$98)</f>
        <v>0</v>
      </c>
      <c r="AQ159" s="93">
        <f t="shared" si="53"/>
        <v>0</v>
      </c>
      <c r="AR159" s="41">
        <f t="shared" si="54"/>
        <v>0</v>
      </c>
      <c r="AS159" s="223"/>
      <c r="AT159" s="223"/>
      <c r="AU159" s="223"/>
      <c r="AV159" s="226"/>
    </row>
    <row r="160" spans="1:48" ht="15.75" x14ac:dyDescent="0.25">
      <c r="A160" s="30" t="s">
        <v>134</v>
      </c>
      <c r="B160" s="40">
        <f t="shared" si="45"/>
        <v>44307</v>
      </c>
      <c r="C160" s="40" t="str">
        <f t="shared" si="45"/>
        <v>A</v>
      </c>
      <c r="D160" s="85" t="str">
        <f>'Idle time data'!C64</f>
        <v>Ahmed Ali</v>
      </c>
      <c r="E160" s="87" t="str">
        <f>'Idle time data'!J64</f>
        <v>Zubair</v>
      </c>
      <c r="F160" s="87">
        <f>'Idle time data'!K64</f>
        <v>0</v>
      </c>
      <c r="G160" s="87">
        <f>'Idle time data'!L64</f>
        <v>0</v>
      </c>
      <c r="H160" s="87">
        <f>'Idle time data'!M64</f>
        <v>0</v>
      </c>
      <c r="I160" s="87">
        <f>SUMIFS('Production data'!I:I,'Production data'!A:A,Performance!B160,'Production data'!C:C,Performance!C160,'Production data'!B:B,Performance!$C$98)</f>
        <v>0</v>
      </c>
      <c r="J160" s="87">
        <f>SUMIFS('Production data'!K:K,'Production data'!A:A,Performance!B160,'Production data'!C:C,Performance!C160,'Production data'!B:B,Performance!$C$98)</f>
        <v>0</v>
      </c>
      <c r="K160" s="87">
        <f>SUMIFS('Production data'!N:N,'Production data'!A:A,Performance!B63,'Production data'!C:C,Performance!C63,'Production data'!B:B,Performance!$C$1)</f>
        <v>0</v>
      </c>
      <c r="L160" s="87">
        <v>8</v>
      </c>
      <c r="M160" s="87">
        <f>(F160*Basis!$C$15+G160*Basis!$C$16+H160*Basis!$C$17)/60</f>
        <v>0</v>
      </c>
      <c r="N160" s="87">
        <f>SUMIFS('DT Data'!J:J,'DT Data'!A:A,Performance!B160,'DT Data'!C:C,Performance!C160,'DT Data'!B:B,Performance!$C$98,'DT Data'!D:D,Basis!$J$5)</f>
        <v>8</v>
      </c>
      <c r="O160" s="88">
        <f t="shared" si="46"/>
        <v>0</v>
      </c>
      <c r="P160" s="88">
        <f>SUMIFS('DT Data'!J:J,'DT Data'!A:A,Performance!B160,'DT Data'!C:C,Performance!C160,'DT Data'!B:B,Performance!$C$98)-N160</f>
        <v>0</v>
      </c>
      <c r="Q160" s="89">
        <f t="shared" si="47"/>
        <v>0</v>
      </c>
      <c r="R160" s="89">
        <f t="shared" si="48"/>
        <v>0</v>
      </c>
      <c r="S160" s="89">
        <f>IF(I160=0,0,R160*Basis!$B$3*60)</f>
        <v>0</v>
      </c>
      <c r="T160" s="90">
        <f t="shared" si="49"/>
        <v>0</v>
      </c>
      <c r="U160" s="90">
        <f t="shared" si="50"/>
        <v>0</v>
      </c>
      <c r="V160" s="90">
        <f t="shared" si="51"/>
        <v>0</v>
      </c>
      <c r="W160" s="90">
        <f t="shared" si="52"/>
        <v>0</v>
      </c>
      <c r="X160" s="227">
        <f>I160+I161+I162</f>
        <v>0</v>
      </c>
      <c r="Y160" s="215">
        <f>S160+S161+S162</f>
        <v>0</v>
      </c>
      <c r="Z160" s="215">
        <f>J160+J161+J162</f>
        <v>0</v>
      </c>
      <c r="AA160" s="215">
        <f>K160+K161+K162</f>
        <v>0</v>
      </c>
      <c r="AB160" s="229">
        <f>O160+O161+O162</f>
        <v>0</v>
      </c>
      <c r="AC160" s="229">
        <f>Q160+Q161+Q162</f>
        <v>0</v>
      </c>
      <c r="AD160" s="219">
        <f>IFERROR(X160/Y160,0)</f>
        <v>0</v>
      </c>
      <c r="AE160" s="219">
        <f>IFERROR(AC160/AB160,0)</f>
        <v>0</v>
      </c>
      <c r="AF160" s="219">
        <f>IFERROR((X160-AA160)/X160,0)</f>
        <v>0</v>
      </c>
      <c r="AG160" s="219">
        <f>AD160*AE160*AF160</f>
        <v>0</v>
      </c>
      <c r="AH160" s="107"/>
      <c r="AI160" s="108">
        <f>SUMIFS('DT Data'!$J:$J,'DT Data'!$B:$B,Basis!$A$2,'DT Data'!$D:$D,Basis!$J$4,'DT Data'!$A:$A,$B160,'DT Data'!$B:$B,Performance!A160)</f>
        <v>0</v>
      </c>
      <c r="AJ160" s="108">
        <f>SUMIFS('DT Data'!$J:$J,'DT Data'!$B:$B,Basis!$A$2,'DT Data'!$D:$D,Basis!$J$3,'DT Data'!$A:$A,$B160,'DT Data'!$B:$B,Performance!A160)</f>
        <v>0</v>
      </c>
      <c r="AK160" s="108">
        <f>SUMIFS('DT Data'!$J:$J,'DT Data'!$B:$B,Basis!$A$2,'DT Data'!$D:$D,Basis!$J$2,'DT Data'!$A:$A,$B160,'DT Data'!$B:$B,Performance!A160)</f>
        <v>0</v>
      </c>
      <c r="AL160" s="215">
        <f>AI160+AI161+AI162</f>
        <v>0</v>
      </c>
      <c r="AM160" s="215">
        <f>AJ160+AJ161+AJ162</f>
        <v>0</v>
      </c>
      <c r="AN160" s="215">
        <f>AK160+AK161+AK162</f>
        <v>0</v>
      </c>
      <c r="AO160" s="109"/>
      <c r="AP160" s="93">
        <f>SUMIFS('Production data'!L:L,'Production data'!A:A,Performance!B160,'Production data'!C:C,Performance!C160,'Production data'!B:B,Performance!$C$98)</f>
        <v>0</v>
      </c>
      <c r="AQ160" s="93">
        <f t="shared" si="53"/>
        <v>0</v>
      </c>
      <c r="AR160" s="41">
        <f t="shared" si="54"/>
        <v>0</v>
      </c>
      <c r="AS160" s="221">
        <f>J160+J161+J162</f>
        <v>0</v>
      </c>
      <c r="AT160" s="221">
        <f>AP160+AP161+AP162</f>
        <v>0</v>
      </c>
      <c r="AU160" s="221">
        <f>AQ160+AQ161+AQ162</f>
        <v>0</v>
      </c>
      <c r="AV160" s="224">
        <f>IFERROR(AU160/AS160,0)</f>
        <v>0</v>
      </c>
    </row>
    <row r="161" spans="1:48" ht="15.75" x14ac:dyDescent="0.25">
      <c r="A161" s="30" t="s">
        <v>134</v>
      </c>
      <c r="B161" s="40">
        <f t="shared" si="45"/>
        <v>44307</v>
      </c>
      <c r="C161" s="40" t="str">
        <f t="shared" si="45"/>
        <v>B</v>
      </c>
      <c r="D161" s="85" t="str">
        <f>'Idle time data'!C65</f>
        <v>Umair Ali</v>
      </c>
      <c r="E161" s="87" t="str">
        <f>'Idle time data'!J65</f>
        <v>Zaheer</v>
      </c>
      <c r="F161" s="87">
        <f>'Idle time data'!K65</f>
        <v>0</v>
      </c>
      <c r="G161" s="87">
        <f>'Idle time data'!L65</f>
        <v>0</v>
      </c>
      <c r="H161" s="87">
        <f>'Idle time data'!M65</f>
        <v>0</v>
      </c>
      <c r="I161" s="87">
        <f>SUMIFS('Production data'!I:I,'Production data'!A:A,Performance!B161,'Production data'!C:C,Performance!C161,'Production data'!B:B,Performance!$C$98)</f>
        <v>0</v>
      </c>
      <c r="J161" s="87">
        <f>SUMIFS('Production data'!K:K,'Production data'!A:A,Performance!B161,'Production data'!C:C,Performance!C161,'Production data'!B:B,Performance!$C$98)</f>
        <v>0</v>
      </c>
      <c r="K161" s="87">
        <f>SUMIFS('Production data'!N:N,'Production data'!A:A,Performance!B64,'Production data'!C:C,Performance!C64,'Production data'!B:B,Performance!$C$1)</f>
        <v>0</v>
      </c>
      <c r="L161" s="87">
        <v>8</v>
      </c>
      <c r="M161" s="87">
        <f>(F161*Basis!$C$15+G161*Basis!$C$16+H161*Basis!$C$17)/60</f>
        <v>0</v>
      </c>
      <c r="N161" s="87">
        <f>SUMIFS('DT Data'!J:J,'DT Data'!A:A,Performance!B161,'DT Data'!C:C,Performance!C161,'DT Data'!B:B,Performance!$C$98,'DT Data'!D:D,Basis!$J$5)</f>
        <v>8</v>
      </c>
      <c r="O161" s="88">
        <f t="shared" si="46"/>
        <v>0</v>
      </c>
      <c r="P161" s="88">
        <f>SUMIFS('DT Data'!J:J,'DT Data'!A:A,Performance!B161,'DT Data'!C:C,Performance!C161,'DT Data'!B:B,Performance!$C$98)-N161</f>
        <v>0</v>
      </c>
      <c r="Q161" s="89">
        <f t="shared" si="47"/>
        <v>0</v>
      </c>
      <c r="R161" s="89">
        <f t="shared" si="48"/>
        <v>0</v>
      </c>
      <c r="S161" s="89">
        <f>IF(I161=0,0,R161*Basis!$B$3*60)</f>
        <v>0</v>
      </c>
      <c r="T161" s="90">
        <f t="shared" si="49"/>
        <v>0</v>
      </c>
      <c r="U161" s="90">
        <f t="shared" si="50"/>
        <v>0</v>
      </c>
      <c r="V161" s="90">
        <f t="shared" si="51"/>
        <v>0</v>
      </c>
      <c r="W161" s="90">
        <f t="shared" si="52"/>
        <v>0</v>
      </c>
      <c r="X161" s="228"/>
      <c r="Y161" s="216"/>
      <c r="Z161" s="216"/>
      <c r="AA161" s="216"/>
      <c r="AB161" s="230"/>
      <c r="AC161" s="230"/>
      <c r="AD161" s="220"/>
      <c r="AE161" s="220"/>
      <c r="AF161" s="220"/>
      <c r="AG161" s="220"/>
      <c r="AH161" s="94"/>
      <c r="AI161" s="95">
        <f>SUMIFS('DT Data'!$J:$J,'DT Data'!$B:$B,Basis!$A$2,'DT Data'!$D:$D,Basis!$J$4,'DT Data'!$A:$A,$B161,'DT Data'!$B:$B,Performance!A161)</f>
        <v>0</v>
      </c>
      <c r="AJ161" s="95">
        <f>SUMIFS('DT Data'!$J:$J,'DT Data'!$B:$B,Basis!$A$2,'DT Data'!$D:$D,Basis!$J$3,'DT Data'!$A:$A,$B161,'DT Data'!$B:$B,Performance!A161)</f>
        <v>0</v>
      </c>
      <c r="AK161" s="95">
        <f>SUMIFS('DT Data'!$J:$J,'DT Data'!$B:$B,Basis!$A$2,'DT Data'!$D:$D,Basis!$J$2,'DT Data'!$A:$A,$B161,'DT Data'!$B:$B,Performance!A161)</f>
        <v>0</v>
      </c>
      <c r="AL161" s="216"/>
      <c r="AM161" s="216"/>
      <c r="AN161" s="216"/>
      <c r="AO161" s="110"/>
      <c r="AP161" s="93">
        <f>SUMIFS('Production data'!L:L,'Production data'!A:A,Performance!B161,'Production data'!C:C,Performance!C161,'Production data'!B:B,Performance!$C$98)</f>
        <v>0</v>
      </c>
      <c r="AQ161" s="93">
        <f t="shared" si="53"/>
        <v>0</v>
      </c>
      <c r="AR161" s="41">
        <f t="shared" si="54"/>
        <v>0</v>
      </c>
      <c r="AS161" s="222"/>
      <c r="AT161" s="222"/>
      <c r="AU161" s="222"/>
      <c r="AV161" s="225"/>
    </row>
    <row r="162" spans="1:48" ht="15.75" x14ac:dyDescent="0.25">
      <c r="A162" s="30" t="s">
        <v>134</v>
      </c>
      <c r="B162" s="40">
        <f t="shared" si="45"/>
        <v>44307</v>
      </c>
      <c r="C162" s="40" t="str">
        <f t="shared" si="45"/>
        <v>C</v>
      </c>
      <c r="D162" s="85">
        <f>'Idle time data'!C66</f>
        <v>0</v>
      </c>
      <c r="E162" s="87" t="str">
        <f>'Idle time data'!J66</f>
        <v>Sikander Hayat</v>
      </c>
      <c r="F162" s="87">
        <f>'Idle time data'!K66</f>
        <v>0</v>
      </c>
      <c r="G162" s="87">
        <f>'Idle time data'!L66</f>
        <v>0</v>
      </c>
      <c r="H162" s="87">
        <f>'Idle time data'!M66</f>
        <v>0</v>
      </c>
      <c r="I162" s="87">
        <f>SUMIFS('Production data'!I:I,'Production data'!A:A,Performance!B162,'Production data'!C:C,Performance!C162,'Production data'!B:B,Performance!$C$98)</f>
        <v>0</v>
      </c>
      <c r="J162" s="87">
        <f>SUMIFS('Production data'!K:K,'Production data'!A:A,Performance!B162,'Production data'!C:C,Performance!C162,'Production data'!B:B,Performance!$C$98)</f>
        <v>0</v>
      </c>
      <c r="K162" s="87">
        <f>SUMIFS('Production data'!N:N,'Production data'!A:A,Performance!B65,'Production data'!C:C,Performance!C65,'Production data'!B:B,Performance!$C$1)</f>
        <v>0</v>
      </c>
      <c r="L162" s="87">
        <v>8</v>
      </c>
      <c r="M162" s="87">
        <f>(F162*Basis!$C$15+G162*Basis!$C$16+H162*Basis!$C$17)/60</f>
        <v>0</v>
      </c>
      <c r="N162" s="87">
        <f>SUMIFS('DT Data'!J:J,'DT Data'!A:A,Performance!B162,'DT Data'!C:C,Performance!C162,'DT Data'!B:B,Performance!$C$98,'DT Data'!D:D,Basis!$J$5)</f>
        <v>8</v>
      </c>
      <c r="O162" s="88">
        <f t="shared" si="46"/>
        <v>0</v>
      </c>
      <c r="P162" s="88">
        <f>SUMIFS('DT Data'!J:J,'DT Data'!A:A,Performance!B162,'DT Data'!C:C,Performance!C162,'DT Data'!B:B,Performance!$C$98)-N162</f>
        <v>0</v>
      </c>
      <c r="Q162" s="89">
        <f t="shared" si="47"/>
        <v>0</v>
      </c>
      <c r="R162" s="89">
        <f t="shared" si="48"/>
        <v>0</v>
      </c>
      <c r="S162" s="89">
        <f>IF(I162=0,0,R162*Basis!$B$3*60)</f>
        <v>0</v>
      </c>
      <c r="T162" s="90">
        <f t="shared" si="49"/>
        <v>0</v>
      </c>
      <c r="U162" s="90">
        <f t="shared" si="50"/>
        <v>0</v>
      </c>
      <c r="V162" s="90">
        <f t="shared" si="51"/>
        <v>0</v>
      </c>
      <c r="W162" s="90">
        <f t="shared" si="52"/>
        <v>0</v>
      </c>
      <c r="X162" s="228"/>
      <c r="Y162" s="216"/>
      <c r="Z162" s="216"/>
      <c r="AA162" s="216"/>
      <c r="AB162" s="230"/>
      <c r="AC162" s="230"/>
      <c r="AD162" s="220"/>
      <c r="AE162" s="220"/>
      <c r="AF162" s="220"/>
      <c r="AG162" s="220"/>
      <c r="AH162" s="94"/>
      <c r="AI162" s="95">
        <f>SUMIFS('DT Data'!$J:$J,'DT Data'!$B:$B,Basis!$A$2,'DT Data'!$D:$D,Basis!$J$4,'DT Data'!$A:$A,$B162,'DT Data'!$B:$B,Performance!A162)</f>
        <v>0</v>
      </c>
      <c r="AJ162" s="95">
        <f>SUMIFS('DT Data'!$J:$J,'DT Data'!$B:$B,Basis!$A$2,'DT Data'!$D:$D,Basis!$J$3,'DT Data'!$A:$A,$B162,'DT Data'!$B:$B,Performance!A162)</f>
        <v>0</v>
      </c>
      <c r="AK162" s="95">
        <f>SUMIFS('DT Data'!$J:$J,'DT Data'!$B:$B,Basis!$A$2,'DT Data'!$D:$D,Basis!$J$2,'DT Data'!$A:$A,$B162,'DT Data'!$B:$B,Performance!A162)</f>
        <v>0</v>
      </c>
      <c r="AL162" s="216"/>
      <c r="AM162" s="216"/>
      <c r="AN162" s="216"/>
      <c r="AO162" s="110"/>
      <c r="AP162" s="93">
        <f>SUMIFS('Production data'!L:L,'Production data'!A:A,Performance!B162,'Production data'!C:C,Performance!C162,'Production data'!B:B,Performance!$C$98)</f>
        <v>0</v>
      </c>
      <c r="AQ162" s="93">
        <f t="shared" si="53"/>
        <v>0</v>
      </c>
      <c r="AR162" s="41">
        <f t="shared" si="54"/>
        <v>0</v>
      </c>
      <c r="AS162" s="223"/>
      <c r="AT162" s="223"/>
      <c r="AU162" s="223"/>
      <c r="AV162" s="226"/>
    </row>
    <row r="163" spans="1:48" ht="15.75" x14ac:dyDescent="0.25">
      <c r="A163" s="30" t="s">
        <v>134</v>
      </c>
      <c r="B163" s="40">
        <f t="shared" si="45"/>
        <v>44308</v>
      </c>
      <c r="C163" s="40" t="str">
        <f t="shared" si="45"/>
        <v>A</v>
      </c>
      <c r="D163" s="85" t="str">
        <f>'Idle time data'!C67</f>
        <v>Dileep Kumar</v>
      </c>
      <c r="E163" s="87" t="str">
        <f>'Idle time data'!J67</f>
        <v>Zubair</v>
      </c>
      <c r="F163" s="87">
        <f>'Idle time data'!K67</f>
        <v>0</v>
      </c>
      <c r="G163" s="87">
        <f>'Idle time data'!L67</f>
        <v>0</v>
      </c>
      <c r="H163" s="87">
        <f>'Idle time data'!M67</f>
        <v>0</v>
      </c>
      <c r="I163" s="87">
        <f>SUMIFS('Production data'!I:I,'Production data'!A:A,Performance!B163,'Production data'!C:C,Performance!C163,'Production data'!B:B,Performance!$C$98)</f>
        <v>0</v>
      </c>
      <c r="J163" s="87">
        <f>SUMIFS('Production data'!K:K,'Production data'!A:A,Performance!B163,'Production data'!C:C,Performance!C163,'Production data'!B:B,Performance!$C$98)</f>
        <v>0</v>
      </c>
      <c r="K163" s="87">
        <f>SUMIFS('Production data'!N:N,'Production data'!A:A,Performance!B66,'Production data'!C:C,Performance!C66,'Production data'!B:B,Performance!$C$1)</f>
        <v>0</v>
      </c>
      <c r="L163" s="87">
        <v>8</v>
      </c>
      <c r="M163" s="87">
        <f>(F163*Basis!$C$15+G163*Basis!$C$16+H163*Basis!$C$17)/60</f>
        <v>0</v>
      </c>
      <c r="N163" s="87">
        <f>SUMIFS('DT Data'!J:J,'DT Data'!A:A,Performance!B163,'DT Data'!C:C,Performance!C163,'DT Data'!B:B,Performance!$C$98,'DT Data'!D:D,Basis!$J$5)</f>
        <v>8</v>
      </c>
      <c r="O163" s="88">
        <f t="shared" si="46"/>
        <v>0</v>
      </c>
      <c r="P163" s="88">
        <f>SUMIFS('DT Data'!J:J,'DT Data'!A:A,Performance!B163,'DT Data'!C:C,Performance!C163,'DT Data'!B:B,Performance!$C$98)-N163</f>
        <v>0</v>
      </c>
      <c r="Q163" s="89">
        <f t="shared" si="47"/>
        <v>0</v>
      </c>
      <c r="R163" s="89">
        <f t="shared" si="48"/>
        <v>0</v>
      </c>
      <c r="S163" s="89">
        <f>IF(I163=0,0,R163*Basis!$B$3*60)</f>
        <v>0</v>
      </c>
      <c r="T163" s="90">
        <f t="shared" si="49"/>
        <v>0</v>
      </c>
      <c r="U163" s="90">
        <f t="shared" si="50"/>
        <v>0</v>
      </c>
      <c r="V163" s="90">
        <f t="shared" si="51"/>
        <v>0</v>
      </c>
      <c r="W163" s="90">
        <f t="shared" si="52"/>
        <v>0</v>
      </c>
      <c r="X163" s="227">
        <f>I163+I164+I165</f>
        <v>0</v>
      </c>
      <c r="Y163" s="215">
        <f>S163+S164+S165</f>
        <v>0</v>
      </c>
      <c r="Z163" s="215">
        <f>J163+J164+J165</f>
        <v>0</v>
      </c>
      <c r="AA163" s="215">
        <f>K163+K164+K165</f>
        <v>0</v>
      </c>
      <c r="AB163" s="229">
        <f>O163+O164+O165</f>
        <v>0</v>
      </c>
      <c r="AC163" s="229">
        <f>Q163+Q164+Q165</f>
        <v>0</v>
      </c>
      <c r="AD163" s="219">
        <f>IFERROR(X163/Y163,0)</f>
        <v>0</v>
      </c>
      <c r="AE163" s="219">
        <f>IFERROR(AC163/AB163,0)</f>
        <v>0</v>
      </c>
      <c r="AF163" s="219">
        <f>IFERROR((X163-AA163)/X163,0)</f>
        <v>0</v>
      </c>
      <c r="AG163" s="219">
        <f>AD163*AE163*AF163</f>
        <v>0</v>
      </c>
      <c r="AH163" s="107"/>
      <c r="AI163" s="108">
        <f>SUMIFS('DT Data'!$J:$J,'DT Data'!$B:$B,Basis!$A$2,'DT Data'!$D:$D,Basis!$J$4,'DT Data'!$A:$A,$B163,'DT Data'!$B:$B,Performance!A163)</f>
        <v>0</v>
      </c>
      <c r="AJ163" s="108">
        <f>SUMIFS('DT Data'!$J:$J,'DT Data'!$B:$B,Basis!$A$2,'DT Data'!$D:$D,Basis!$J$3,'DT Data'!$A:$A,$B163,'DT Data'!$B:$B,Performance!A163)</f>
        <v>0</v>
      </c>
      <c r="AK163" s="108">
        <f>SUMIFS('DT Data'!$J:$J,'DT Data'!$B:$B,Basis!$A$2,'DT Data'!$D:$D,Basis!$J$2,'DT Data'!$A:$A,$B163,'DT Data'!$B:$B,Performance!A163)</f>
        <v>0</v>
      </c>
      <c r="AL163" s="215">
        <f>AI163+AI164+AI165</f>
        <v>0</v>
      </c>
      <c r="AM163" s="215">
        <f>AJ163+AJ164+AJ165</f>
        <v>0</v>
      </c>
      <c r="AN163" s="215">
        <f>AK163+AK164+AK165</f>
        <v>0</v>
      </c>
      <c r="AO163" s="109"/>
      <c r="AP163" s="93">
        <f>SUMIFS('Production data'!L:L,'Production data'!A:A,Performance!B163,'Production data'!C:C,Performance!C163,'Production data'!B:B,Performance!$C$98)</f>
        <v>0</v>
      </c>
      <c r="AQ163" s="93">
        <f t="shared" si="53"/>
        <v>0</v>
      </c>
      <c r="AR163" s="41">
        <f t="shared" si="54"/>
        <v>0</v>
      </c>
      <c r="AS163" s="221">
        <f>J163+J164+J165</f>
        <v>0</v>
      </c>
      <c r="AT163" s="221">
        <f>AP163+AP164+AP165</f>
        <v>0</v>
      </c>
      <c r="AU163" s="221">
        <f>AQ163+AQ164+AQ165</f>
        <v>0</v>
      </c>
      <c r="AV163" s="224">
        <f>IFERROR(AU163/AS163,0)</f>
        <v>0</v>
      </c>
    </row>
    <row r="164" spans="1:48" ht="15.75" x14ac:dyDescent="0.25">
      <c r="A164" s="30" t="s">
        <v>134</v>
      </c>
      <c r="B164" s="40">
        <f t="shared" si="45"/>
        <v>44308</v>
      </c>
      <c r="C164" s="40" t="str">
        <f t="shared" si="45"/>
        <v>B</v>
      </c>
      <c r="D164" s="85" t="str">
        <f>'Idle time data'!C68</f>
        <v>Umair Ali</v>
      </c>
      <c r="E164" s="87" t="str">
        <f>'Idle time data'!J68</f>
        <v>Kamran</v>
      </c>
      <c r="F164" s="87">
        <f>'Idle time data'!K68</f>
        <v>0</v>
      </c>
      <c r="G164" s="87">
        <f>'Idle time data'!L68</f>
        <v>0</v>
      </c>
      <c r="H164" s="87">
        <f>'Idle time data'!M68</f>
        <v>0</v>
      </c>
      <c r="I164" s="87">
        <f>SUMIFS('Production data'!I:I,'Production data'!A:A,Performance!B164,'Production data'!C:C,Performance!C164,'Production data'!B:B,Performance!$C$98)</f>
        <v>0</v>
      </c>
      <c r="J164" s="87">
        <f>SUMIFS('Production data'!K:K,'Production data'!A:A,Performance!B164,'Production data'!C:C,Performance!C164,'Production data'!B:B,Performance!$C$98)</f>
        <v>0</v>
      </c>
      <c r="K164" s="87">
        <f>SUMIFS('Production data'!N:N,'Production data'!A:A,Performance!B67,'Production data'!C:C,Performance!C67,'Production data'!B:B,Performance!$C$1)</f>
        <v>0</v>
      </c>
      <c r="L164" s="87">
        <v>8</v>
      </c>
      <c r="M164" s="87">
        <f>(F164*Basis!$C$15+G164*Basis!$C$16+H164*Basis!$C$17)/60</f>
        <v>0</v>
      </c>
      <c r="N164" s="87">
        <f>SUMIFS('DT Data'!J:J,'DT Data'!A:A,Performance!B164,'DT Data'!C:C,Performance!C164,'DT Data'!B:B,Performance!$C$98,'DT Data'!D:D,Basis!$J$5)</f>
        <v>8</v>
      </c>
      <c r="O164" s="88">
        <f t="shared" ref="O164:O192" si="55">IF(I164=0,0,L164-N164)</f>
        <v>0</v>
      </c>
      <c r="P164" s="88">
        <f>SUMIFS('DT Data'!J:J,'DT Data'!A:A,Performance!B164,'DT Data'!C:C,Performance!C164,'DT Data'!B:B,Performance!$C$98)-N164</f>
        <v>0</v>
      </c>
      <c r="Q164" s="89">
        <f t="shared" ref="Q164:Q192" si="56">O164-P164</f>
        <v>0</v>
      </c>
      <c r="R164" s="89">
        <f t="shared" ref="R164:R192" si="57">Q164-M164</f>
        <v>0</v>
      </c>
      <c r="S164" s="89">
        <f>IF(I164=0,0,R164*Basis!$B$3*60)</f>
        <v>0</v>
      </c>
      <c r="T164" s="90">
        <f t="shared" ref="T164:T193" si="58">IFERROR(I164/S164,0)</f>
        <v>0</v>
      </c>
      <c r="U164" s="90">
        <f t="shared" ref="U164:U193" si="59">IFERROR((J164-K164)/J164,0)</f>
        <v>0</v>
      </c>
      <c r="V164" s="90">
        <f t="shared" ref="V164:V193" si="60">IFERROR(Q164/O164,0)</f>
        <v>0</v>
      </c>
      <c r="W164" s="90">
        <f t="shared" ref="W164:W193" si="61">T164*U164*V164</f>
        <v>0</v>
      </c>
      <c r="X164" s="228"/>
      <c r="Y164" s="216"/>
      <c r="Z164" s="216"/>
      <c r="AA164" s="216"/>
      <c r="AB164" s="230"/>
      <c r="AC164" s="230"/>
      <c r="AD164" s="220"/>
      <c r="AE164" s="220"/>
      <c r="AF164" s="220"/>
      <c r="AG164" s="220"/>
      <c r="AH164" s="94"/>
      <c r="AI164" s="95">
        <f>SUMIFS('DT Data'!$J:$J,'DT Data'!$B:$B,Basis!$A$2,'DT Data'!$D:$D,Basis!$J$4,'DT Data'!$A:$A,$B164,'DT Data'!$B:$B,Performance!A164)</f>
        <v>0</v>
      </c>
      <c r="AJ164" s="95">
        <f>SUMIFS('DT Data'!$J:$J,'DT Data'!$B:$B,Basis!$A$2,'DT Data'!$D:$D,Basis!$J$3,'DT Data'!$A:$A,$B164,'DT Data'!$B:$B,Performance!A164)</f>
        <v>0</v>
      </c>
      <c r="AK164" s="95">
        <f>SUMIFS('DT Data'!$J:$J,'DT Data'!$B:$B,Basis!$A$2,'DT Data'!$D:$D,Basis!$J$2,'DT Data'!$A:$A,$B164,'DT Data'!$B:$B,Performance!A164)</f>
        <v>0</v>
      </c>
      <c r="AL164" s="216"/>
      <c r="AM164" s="216"/>
      <c r="AN164" s="216"/>
      <c r="AO164" s="110"/>
      <c r="AP164" s="93">
        <f>SUMIFS('Production data'!L:L,'Production data'!A:A,Performance!B164,'Production data'!C:C,Performance!C164,'Production data'!B:B,Performance!$C$98)</f>
        <v>0</v>
      </c>
      <c r="AQ164" s="93">
        <f t="shared" ref="AQ164:AQ192" si="62">J164-AP164</f>
        <v>0</v>
      </c>
      <c r="AR164" s="41">
        <f t="shared" ref="AR164:AR193" si="63">IFERROR(AQ164/AP164,0)</f>
        <v>0</v>
      </c>
      <c r="AS164" s="222"/>
      <c r="AT164" s="222"/>
      <c r="AU164" s="222"/>
      <c r="AV164" s="225"/>
    </row>
    <row r="165" spans="1:48" ht="15.75" x14ac:dyDescent="0.25">
      <c r="A165" s="30" t="s">
        <v>134</v>
      </c>
      <c r="B165" s="40">
        <f t="shared" ref="B165:C192" si="64">B68</f>
        <v>44308</v>
      </c>
      <c r="C165" s="40" t="str">
        <f t="shared" si="64"/>
        <v>C</v>
      </c>
      <c r="D165" s="85" t="str">
        <f>'Idle time data'!C69</f>
        <v>Ali Ahmed</v>
      </c>
      <c r="E165" s="87" t="str">
        <f>'Idle time data'!J69</f>
        <v>Sikander Hayat</v>
      </c>
      <c r="F165" s="87">
        <f>'Idle time data'!K69</f>
        <v>0</v>
      </c>
      <c r="G165" s="87">
        <f>'Idle time data'!L69</f>
        <v>0</v>
      </c>
      <c r="H165" s="87">
        <f>'Idle time data'!M69</f>
        <v>0</v>
      </c>
      <c r="I165" s="87">
        <f>SUMIFS('Production data'!I:I,'Production data'!A:A,Performance!B165,'Production data'!C:C,Performance!C165,'Production data'!B:B,Performance!$C$98)</f>
        <v>0</v>
      </c>
      <c r="J165" s="87">
        <f>SUMIFS('Production data'!K:K,'Production data'!A:A,Performance!B165,'Production data'!C:C,Performance!C165,'Production data'!B:B,Performance!$C$98)</f>
        <v>0</v>
      </c>
      <c r="K165" s="87">
        <f>SUMIFS('Production data'!N:N,'Production data'!A:A,Performance!B68,'Production data'!C:C,Performance!C68,'Production data'!B:B,Performance!$C$1)</f>
        <v>0</v>
      </c>
      <c r="L165" s="87">
        <v>8</v>
      </c>
      <c r="M165" s="87">
        <f>(F165*Basis!$C$15+G165*Basis!$C$16+H165*Basis!$C$17)/60</f>
        <v>0</v>
      </c>
      <c r="N165" s="87">
        <f>SUMIFS('DT Data'!J:J,'DT Data'!A:A,Performance!B165,'DT Data'!C:C,Performance!C165,'DT Data'!B:B,Performance!$C$98,'DT Data'!D:D,Basis!$J$5)</f>
        <v>8</v>
      </c>
      <c r="O165" s="88">
        <f t="shared" si="55"/>
        <v>0</v>
      </c>
      <c r="P165" s="88">
        <f>SUMIFS('DT Data'!J:J,'DT Data'!A:A,Performance!B165,'DT Data'!C:C,Performance!C165,'DT Data'!B:B,Performance!$C$98)-N165</f>
        <v>0</v>
      </c>
      <c r="Q165" s="89">
        <f t="shared" si="56"/>
        <v>0</v>
      </c>
      <c r="R165" s="89">
        <f t="shared" si="57"/>
        <v>0</v>
      </c>
      <c r="S165" s="89">
        <f>IF(I165=0,0,R165*Basis!$B$3*60)</f>
        <v>0</v>
      </c>
      <c r="T165" s="90">
        <f t="shared" si="58"/>
        <v>0</v>
      </c>
      <c r="U165" s="90">
        <f t="shared" si="59"/>
        <v>0</v>
      </c>
      <c r="V165" s="90">
        <f t="shared" si="60"/>
        <v>0</v>
      </c>
      <c r="W165" s="90">
        <f t="shared" si="61"/>
        <v>0</v>
      </c>
      <c r="X165" s="228"/>
      <c r="Y165" s="216"/>
      <c r="Z165" s="216"/>
      <c r="AA165" s="216"/>
      <c r="AB165" s="230"/>
      <c r="AC165" s="230"/>
      <c r="AD165" s="220"/>
      <c r="AE165" s="220"/>
      <c r="AF165" s="220"/>
      <c r="AG165" s="220"/>
      <c r="AH165" s="94"/>
      <c r="AI165" s="95">
        <f>SUMIFS('DT Data'!$J:$J,'DT Data'!$B:$B,Basis!$A$2,'DT Data'!$D:$D,Basis!$J$4,'DT Data'!$A:$A,$B165,'DT Data'!$B:$B,Performance!A165)</f>
        <v>0</v>
      </c>
      <c r="AJ165" s="95">
        <f>SUMIFS('DT Data'!$J:$J,'DT Data'!$B:$B,Basis!$A$2,'DT Data'!$D:$D,Basis!$J$3,'DT Data'!$A:$A,$B165,'DT Data'!$B:$B,Performance!A165)</f>
        <v>0</v>
      </c>
      <c r="AK165" s="95">
        <f>SUMIFS('DT Data'!$J:$J,'DT Data'!$B:$B,Basis!$A$2,'DT Data'!$D:$D,Basis!$J$2,'DT Data'!$A:$A,$B165,'DT Data'!$B:$B,Performance!A165)</f>
        <v>0</v>
      </c>
      <c r="AL165" s="216"/>
      <c r="AM165" s="216"/>
      <c r="AN165" s="216"/>
      <c r="AO165" s="110"/>
      <c r="AP165" s="93">
        <f>SUMIFS('Production data'!L:L,'Production data'!A:A,Performance!B165,'Production data'!C:C,Performance!C165,'Production data'!B:B,Performance!$C$98)</f>
        <v>0</v>
      </c>
      <c r="AQ165" s="93">
        <f t="shared" si="62"/>
        <v>0</v>
      </c>
      <c r="AR165" s="41">
        <f t="shared" si="63"/>
        <v>0</v>
      </c>
      <c r="AS165" s="223"/>
      <c r="AT165" s="223"/>
      <c r="AU165" s="223"/>
      <c r="AV165" s="226"/>
    </row>
    <row r="166" spans="1:48" ht="15.75" x14ac:dyDescent="0.25">
      <c r="A166" s="30" t="s">
        <v>134</v>
      </c>
      <c r="B166" s="40">
        <f t="shared" si="64"/>
        <v>44309</v>
      </c>
      <c r="C166" s="40" t="str">
        <f t="shared" si="64"/>
        <v>A</v>
      </c>
      <c r="D166" s="85" t="str">
        <f>'Idle time data'!C70</f>
        <v>Dileep Kumar</v>
      </c>
      <c r="E166" s="87" t="str">
        <f>'Idle time data'!J70</f>
        <v>Zubair</v>
      </c>
      <c r="F166" s="87">
        <f>'Idle time data'!K70</f>
        <v>0</v>
      </c>
      <c r="G166" s="87">
        <f>'Idle time data'!L70</f>
        <v>0</v>
      </c>
      <c r="H166" s="87">
        <f>'Idle time data'!M70</f>
        <v>0</v>
      </c>
      <c r="I166" s="87">
        <f>SUMIFS('Production data'!I:I,'Production data'!A:A,Performance!B166,'Production data'!C:C,Performance!C166,'Production data'!B:B,Performance!$C$98)</f>
        <v>0</v>
      </c>
      <c r="J166" s="87">
        <f>SUMIFS('Production data'!K:K,'Production data'!A:A,Performance!B166,'Production data'!C:C,Performance!C166,'Production data'!B:B,Performance!$C$98)</f>
        <v>0</v>
      </c>
      <c r="K166" s="87">
        <f>SUMIFS('Production data'!N:N,'Production data'!A:A,Performance!B69,'Production data'!C:C,Performance!C69,'Production data'!B:B,Performance!$C$1)</f>
        <v>0</v>
      </c>
      <c r="L166" s="87">
        <v>8</v>
      </c>
      <c r="M166" s="87">
        <f>(F166*Basis!$C$15+G166*Basis!$C$16+H166*Basis!$C$17)/60</f>
        <v>0</v>
      </c>
      <c r="N166" s="87">
        <f>SUMIFS('DT Data'!J:J,'DT Data'!A:A,Performance!B166,'DT Data'!C:C,Performance!C166,'DT Data'!B:B,Performance!$C$98,'DT Data'!D:D,Basis!$J$5)</f>
        <v>8</v>
      </c>
      <c r="O166" s="88">
        <f t="shared" si="55"/>
        <v>0</v>
      </c>
      <c r="P166" s="88">
        <f>SUMIFS('DT Data'!J:J,'DT Data'!A:A,Performance!B166,'DT Data'!C:C,Performance!C166,'DT Data'!B:B,Performance!$C$98)-N166</f>
        <v>0</v>
      </c>
      <c r="Q166" s="89">
        <f t="shared" si="56"/>
        <v>0</v>
      </c>
      <c r="R166" s="89">
        <f t="shared" si="57"/>
        <v>0</v>
      </c>
      <c r="S166" s="89">
        <f>IF(I166=0,0,R166*Basis!$B$3*60)</f>
        <v>0</v>
      </c>
      <c r="T166" s="90">
        <f t="shared" si="58"/>
        <v>0</v>
      </c>
      <c r="U166" s="90">
        <f t="shared" si="59"/>
        <v>0</v>
      </c>
      <c r="V166" s="90">
        <f t="shared" si="60"/>
        <v>0</v>
      </c>
      <c r="W166" s="90">
        <f t="shared" si="61"/>
        <v>0</v>
      </c>
      <c r="X166" s="227">
        <f>I166+I167+I168</f>
        <v>84000</v>
      </c>
      <c r="Y166" s="215">
        <f>S166+S167+S168</f>
        <v>-20349.999999999989</v>
      </c>
      <c r="Z166" s="215">
        <f>J166+J167+J168</f>
        <v>2967.59</v>
      </c>
      <c r="AA166" s="215">
        <f>K166+K167+K168</f>
        <v>0</v>
      </c>
      <c r="AB166" s="229">
        <f>O166+O167+O168</f>
        <v>3.5</v>
      </c>
      <c r="AC166" s="229">
        <f>Q166+Q167+Q168</f>
        <v>3.5</v>
      </c>
      <c r="AD166" s="219">
        <f>IFERROR(X166/Y166,0)</f>
        <v>-4.1277641277641299</v>
      </c>
      <c r="AE166" s="219">
        <f>IFERROR(AC166/AB166,0)</f>
        <v>1</v>
      </c>
      <c r="AF166" s="219">
        <f>IFERROR((X166-AA166)/X166,0)</f>
        <v>1</v>
      </c>
      <c r="AG166" s="219">
        <f>AD166*AE166*AF166</f>
        <v>-4.1277641277641299</v>
      </c>
      <c r="AH166" s="107"/>
      <c r="AI166" s="108">
        <f>SUMIFS('DT Data'!$J:$J,'DT Data'!$B:$B,Basis!$A$2,'DT Data'!$D:$D,Basis!$J$4,'DT Data'!$A:$A,$B166,'DT Data'!$B:$B,Performance!A166)</f>
        <v>0</v>
      </c>
      <c r="AJ166" s="108">
        <f>SUMIFS('DT Data'!$J:$J,'DT Data'!$B:$B,Basis!$A$2,'DT Data'!$D:$D,Basis!$J$3,'DT Data'!$A:$A,$B166,'DT Data'!$B:$B,Performance!A166)</f>
        <v>0</v>
      </c>
      <c r="AK166" s="108">
        <f>SUMIFS('DT Data'!$J:$J,'DT Data'!$B:$B,Basis!$A$2,'DT Data'!$D:$D,Basis!$J$2,'DT Data'!$A:$A,$B166,'DT Data'!$B:$B,Performance!A166)</f>
        <v>0</v>
      </c>
      <c r="AL166" s="215">
        <f>AI166+AI167+AI168</f>
        <v>0</v>
      </c>
      <c r="AM166" s="215">
        <f>AJ166+AJ167+AJ168</f>
        <v>0</v>
      </c>
      <c r="AN166" s="215">
        <f>AK166+AK167+AK168</f>
        <v>0</v>
      </c>
      <c r="AO166" s="109"/>
      <c r="AP166" s="93">
        <f>SUMIFS('Production data'!L:L,'Production data'!A:A,Performance!B166,'Production data'!C:C,Performance!C166,'Production data'!B:B,Performance!$C$98)</f>
        <v>0</v>
      </c>
      <c r="AQ166" s="93">
        <f t="shared" si="62"/>
        <v>0</v>
      </c>
      <c r="AR166" s="41">
        <f t="shared" si="63"/>
        <v>0</v>
      </c>
      <c r="AS166" s="221">
        <f>J166+J167+J168</f>
        <v>2967.59</v>
      </c>
      <c r="AT166" s="221">
        <f>AP166+AP167+AP168</f>
        <v>2965.59</v>
      </c>
      <c r="AU166" s="221">
        <f>AQ166+AQ167+AQ168</f>
        <v>2</v>
      </c>
      <c r="AV166" s="224">
        <f>IFERROR(AU166/AS166,0)</f>
        <v>6.7394754666244322E-4</v>
      </c>
    </row>
    <row r="167" spans="1:48" ht="15.75" x14ac:dyDescent="0.25">
      <c r="A167" s="30" t="s">
        <v>134</v>
      </c>
      <c r="B167" s="40">
        <f t="shared" si="64"/>
        <v>44309</v>
      </c>
      <c r="C167" s="40" t="str">
        <f t="shared" si="64"/>
        <v>B</v>
      </c>
      <c r="D167" s="85" t="str">
        <f>'Idle time data'!C71</f>
        <v>Umair Ali</v>
      </c>
      <c r="E167" s="87" t="str">
        <f>'Idle time data'!J71</f>
        <v>Zaheer</v>
      </c>
      <c r="F167" s="87">
        <f>'Idle time data'!K71</f>
        <v>0</v>
      </c>
      <c r="G167" s="87">
        <f>'Idle time data'!L71</f>
        <v>0</v>
      </c>
      <c r="H167" s="87">
        <f>'Idle time data'!M71</f>
        <v>0</v>
      </c>
      <c r="I167" s="87">
        <f>SUMIFS('Production data'!I:I,'Production data'!A:A,Performance!B167,'Production data'!C:C,Performance!C167,'Production data'!B:B,Performance!$C$98)</f>
        <v>0</v>
      </c>
      <c r="J167" s="87">
        <f>SUMIFS('Production data'!K:K,'Production data'!A:A,Performance!B167,'Production data'!C:C,Performance!C167,'Production data'!B:B,Performance!$C$98)</f>
        <v>0</v>
      </c>
      <c r="K167" s="87">
        <f>SUMIFS('Production data'!N:N,'Production data'!A:A,Performance!B70,'Production data'!C:C,Performance!C70,'Production data'!B:B,Performance!$C$1)</f>
        <v>0</v>
      </c>
      <c r="L167" s="87">
        <v>8</v>
      </c>
      <c r="M167" s="87">
        <f>(F167*Basis!$C$15+G167*Basis!$C$16+H167*Basis!$C$17)/60</f>
        <v>0</v>
      </c>
      <c r="N167" s="87">
        <f>SUMIFS('DT Data'!J:J,'DT Data'!A:A,Performance!B167,'DT Data'!C:C,Performance!C167,'DT Data'!B:B,Performance!$C$98,'DT Data'!D:D,Basis!$J$5)</f>
        <v>8</v>
      </c>
      <c r="O167" s="88">
        <f t="shared" si="55"/>
        <v>0</v>
      </c>
      <c r="P167" s="88">
        <f>SUMIFS('DT Data'!J:J,'DT Data'!A:A,Performance!B167,'DT Data'!C:C,Performance!C167,'DT Data'!B:B,Performance!$C$98)-N167</f>
        <v>0</v>
      </c>
      <c r="Q167" s="89">
        <f t="shared" si="56"/>
        <v>0</v>
      </c>
      <c r="R167" s="89">
        <f t="shared" si="57"/>
        <v>0</v>
      </c>
      <c r="S167" s="89">
        <f>IF(I167=0,0,R167*Basis!$B$3*60)</f>
        <v>0</v>
      </c>
      <c r="T167" s="90">
        <f t="shared" si="58"/>
        <v>0</v>
      </c>
      <c r="U167" s="90">
        <f t="shared" si="59"/>
        <v>0</v>
      </c>
      <c r="V167" s="90">
        <f t="shared" si="60"/>
        <v>0</v>
      </c>
      <c r="W167" s="90">
        <f t="shared" si="61"/>
        <v>0</v>
      </c>
      <c r="X167" s="228"/>
      <c r="Y167" s="216"/>
      <c r="Z167" s="216"/>
      <c r="AA167" s="216"/>
      <c r="AB167" s="230"/>
      <c r="AC167" s="230"/>
      <c r="AD167" s="220"/>
      <c r="AE167" s="220"/>
      <c r="AF167" s="220"/>
      <c r="AG167" s="220"/>
      <c r="AH167" s="94"/>
      <c r="AI167" s="95">
        <f>SUMIFS('DT Data'!$J:$J,'DT Data'!$B:$B,Basis!$A$2,'DT Data'!$D:$D,Basis!$J$4,'DT Data'!$A:$A,$B167,'DT Data'!$B:$B,Performance!A167)</f>
        <v>0</v>
      </c>
      <c r="AJ167" s="95">
        <f>SUMIFS('DT Data'!$J:$J,'DT Data'!$B:$B,Basis!$A$2,'DT Data'!$D:$D,Basis!$J$3,'DT Data'!$A:$A,$B167,'DT Data'!$B:$B,Performance!A167)</f>
        <v>0</v>
      </c>
      <c r="AK167" s="95">
        <f>SUMIFS('DT Data'!$J:$J,'DT Data'!$B:$B,Basis!$A$2,'DT Data'!$D:$D,Basis!$J$2,'DT Data'!$A:$A,$B167,'DT Data'!$B:$B,Performance!A167)</f>
        <v>0</v>
      </c>
      <c r="AL167" s="216"/>
      <c r="AM167" s="216"/>
      <c r="AN167" s="216"/>
      <c r="AO167" s="110"/>
      <c r="AP167" s="93">
        <f>SUMIFS('Production data'!L:L,'Production data'!A:A,Performance!B167,'Production data'!C:C,Performance!C167,'Production data'!B:B,Performance!$C$98)</f>
        <v>0</v>
      </c>
      <c r="AQ167" s="93">
        <f t="shared" si="62"/>
        <v>0</v>
      </c>
      <c r="AR167" s="41">
        <f t="shared" si="63"/>
        <v>0</v>
      </c>
      <c r="AS167" s="222"/>
      <c r="AT167" s="222"/>
      <c r="AU167" s="222"/>
      <c r="AV167" s="225"/>
    </row>
    <row r="168" spans="1:48" ht="15.75" x14ac:dyDescent="0.25">
      <c r="A168" s="30" t="s">
        <v>134</v>
      </c>
      <c r="B168" s="40">
        <f t="shared" si="64"/>
        <v>44309</v>
      </c>
      <c r="C168" s="40" t="str">
        <f t="shared" si="64"/>
        <v>C</v>
      </c>
      <c r="D168" s="85" t="str">
        <f>'Idle time data'!C72</f>
        <v>Ali Ahmed</v>
      </c>
      <c r="E168" s="87" t="str">
        <f>'Idle time data'!J72</f>
        <v>Nizam</v>
      </c>
      <c r="F168" s="87">
        <f>'Idle time data'!K72</f>
        <v>1</v>
      </c>
      <c r="G168" s="87">
        <f>'Idle time data'!L72</f>
        <v>2</v>
      </c>
      <c r="H168" s="87">
        <f>'Idle time data'!M72</f>
        <v>1</v>
      </c>
      <c r="I168" s="87">
        <f>SUMIFS('Production data'!I:I,'Production data'!A:A,Performance!B168,'Production data'!C:C,Performance!C168,'Production data'!B:B,Performance!$C$98)</f>
        <v>84000</v>
      </c>
      <c r="J168" s="87">
        <f>SUMIFS('Production data'!K:K,'Production data'!A:A,Performance!B168,'Production data'!C:C,Performance!C168,'Production data'!B:B,Performance!$C$98)</f>
        <v>2967.59</v>
      </c>
      <c r="K168" s="87">
        <f>SUMIFS('Production data'!N:N,'Production data'!A:A,Performance!B71,'Production data'!C:C,Performance!C71,'Production data'!B:B,Performance!$C$1)</f>
        <v>0</v>
      </c>
      <c r="L168" s="87">
        <v>8</v>
      </c>
      <c r="M168" s="87">
        <f>(F168*Basis!$C$15+G168*Basis!$C$16+H168*Basis!$C$17)/60</f>
        <v>4.1166666666666663</v>
      </c>
      <c r="N168" s="87">
        <f>SUMIFS('DT Data'!J:J,'DT Data'!A:A,Performance!B168,'DT Data'!C:C,Performance!C168,'DT Data'!B:B,Performance!$C$98,'DT Data'!D:D,Basis!$J$5)</f>
        <v>4.5</v>
      </c>
      <c r="O168" s="88">
        <f t="shared" si="55"/>
        <v>3.5</v>
      </c>
      <c r="P168" s="88">
        <f>SUMIFS('DT Data'!J:J,'DT Data'!A:A,Performance!B168,'DT Data'!C:C,Performance!C168,'DT Data'!B:B,Performance!$C$98)-N168</f>
        <v>0</v>
      </c>
      <c r="Q168" s="89">
        <f t="shared" si="56"/>
        <v>3.5</v>
      </c>
      <c r="R168" s="89">
        <f t="shared" si="57"/>
        <v>-0.61666666666666625</v>
      </c>
      <c r="S168" s="89">
        <f>IF(I168=0,0,R168*Basis!$B$3*60)</f>
        <v>-20349.999999999989</v>
      </c>
      <c r="T168" s="90">
        <f t="shared" si="58"/>
        <v>-4.1277641277641299</v>
      </c>
      <c r="U168" s="90">
        <f t="shared" si="59"/>
        <v>1</v>
      </c>
      <c r="V168" s="90">
        <f t="shared" si="60"/>
        <v>1</v>
      </c>
      <c r="W168" s="90">
        <f t="shared" si="61"/>
        <v>-4.1277641277641299</v>
      </c>
      <c r="X168" s="228"/>
      <c r="Y168" s="216"/>
      <c r="Z168" s="216"/>
      <c r="AA168" s="216"/>
      <c r="AB168" s="230"/>
      <c r="AC168" s="230"/>
      <c r="AD168" s="220"/>
      <c r="AE168" s="220"/>
      <c r="AF168" s="220"/>
      <c r="AG168" s="220"/>
      <c r="AH168" s="94"/>
      <c r="AI168" s="95">
        <f>SUMIFS('DT Data'!$J:$J,'DT Data'!$B:$B,Basis!$A$2,'DT Data'!$D:$D,Basis!$J$4,'DT Data'!$A:$A,$B168,'DT Data'!$B:$B,Performance!A168)</f>
        <v>0</v>
      </c>
      <c r="AJ168" s="95">
        <f>SUMIFS('DT Data'!$J:$J,'DT Data'!$B:$B,Basis!$A$2,'DT Data'!$D:$D,Basis!$J$3,'DT Data'!$A:$A,$B168,'DT Data'!$B:$B,Performance!A168)</f>
        <v>0</v>
      </c>
      <c r="AK168" s="95">
        <f>SUMIFS('DT Data'!$J:$J,'DT Data'!$B:$B,Basis!$A$2,'DT Data'!$D:$D,Basis!$J$2,'DT Data'!$A:$A,$B168,'DT Data'!$B:$B,Performance!A168)</f>
        <v>0</v>
      </c>
      <c r="AL168" s="216"/>
      <c r="AM168" s="216"/>
      <c r="AN168" s="216"/>
      <c r="AO168" s="110"/>
      <c r="AP168" s="93">
        <f>SUMIFS('Production data'!L:L,'Production data'!A:A,Performance!B168,'Production data'!C:C,Performance!C168,'Production data'!B:B,Performance!$C$98)</f>
        <v>2965.59</v>
      </c>
      <c r="AQ168" s="93">
        <f t="shared" si="62"/>
        <v>2</v>
      </c>
      <c r="AR168" s="41">
        <f t="shared" si="63"/>
        <v>6.7440205827508186E-4</v>
      </c>
      <c r="AS168" s="223"/>
      <c r="AT168" s="223"/>
      <c r="AU168" s="223"/>
      <c r="AV168" s="226"/>
    </row>
    <row r="169" spans="1:48" ht="15.75" x14ac:dyDescent="0.25">
      <c r="A169" s="30" t="s">
        <v>134</v>
      </c>
      <c r="B169" s="40">
        <f t="shared" si="64"/>
        <v>44310</v>
      </c>
      <c r="C169" s="40" t="str">
        <f t="shared" si="64"/>
        <v>A</v>
      </c>
      <c r="D169" s="85" t="str">
        <f>'Idle time data'!C73</f>
        <v>Dileep Kumar</v>
      </c>
      <c r="E169" s="87" t="str">
        <f>'Idle time data'!J73</f>
        <v>Zubair</v>
      </c>
      <c r="F169" s="87">
        <f>'Idle time data'!K73</f>
        <v>0</v>
      </c>
      <c r="G169" s="87">
        <f>'Idle time data'!L73</f>
        <v>2</v>
      </c>
      <c r="H169" s="87">
        <f>'Idle time data'!M73</f>
        <v>1</v>
      </c>
      <c r="I169" s="87">
        <f>SUMIFS('Production data'!I:I,'Production data'!A:A,Performance!B169,'Production data'!C:C,Performance!C169,'Production data'!B:B,Performance!$C$98)</f>
        <v>115000</v>
      </c>
      <c r="J169" s="87">
        <f>SUMIFS('Production data'!K:K,'Production data'!A:A,Performance!B169,'Production data'!C:C,Performance!C169,'Production data'!B:B,Performance!$C$98)</f>
        <v>4242.6400000000003</v>
      </c>
      <c r="K169" s="87">
        <f>SUMIFS('Production data'!N:N,'Production data'!A:A,Performance!B72,'Production data'!C:C,Performance!C72,'Production data'!B:B,Performance!$C$1)</f>
        <v>0</v>
      </c>
      <c r="L169" s="87">
        <v>8</v>
      </c>
      <c r="M169" s="87">
        <f>(F169*Basis!$C$15+G169*Basis!$C$16+H169*Basis!$C$17)/60</f>
        <v>2.6166666666666667</v>
      </c>
      <c r="N169" s="87">
        <f>SUMIFS('DT Data'!J:J,'DT Data'!A:A,Performance!B169,'DT Data'!C:C,Performance!C169,'DT Data'!B:B,Performance!$C$98,'DT Data'!D:D,Basis!$J$5)</f>
        <v>0</v>
      </c>
      <c r="O169" s="88">
        <f t="shared" si="55"/>
        <v>8</v>
      </c>
      <c r="P169" s="88">
        <f>SUMIFS('DT Data'!J:J,'DT Data'!A:A,Performance!B169,'DT Data'!C:C,Performance!C169,'DT Data'!B:B,Performance!$C$98)-N169</f>
        <v>1.25</v>
      </c>
      <c r="Q169" s="89">
        <f t="shared" si="56"/>
        <v>6.75</v>
      </c>
      <c r="R169" s="89">
        <f t="shared" si="57"/>
        <v>4.1333333333333329</v>
      </c>
      <c r="S169" s="89">
        <f>IF(I169=0,0,R169*Basis!$B$3*60)</f>
        <v>136399.99999999997</v>
      </c>
      <c r="T169" s="90">
        <f t="shared" si="58"/>
        <v>0.84310850439882712</v>
      </c>
      <c r="U169" s="90">
        <f t="shared" si="59"/>
        <v>1</v>
      </c>
      <c r="V169" s="90">
        <f t="shared" si="60"/>
        <v>0.84375</v>
      </c>
      <c r="W169" s="90">
        <f t="shared" si="61"/>
        <v>0.71137280058651042</v>
      </c>
      <c r="X169" s="227">
        <f>I169+I170+I171</f>
        <v>377000</v>
      </c>
      <c r="Y169" s="215">
        <f>S169+S170+S171</f>
        <v>427350</v>
      </c>
      <c r="Z169" s="215">
        <f>J169+J170+J171</f>
        <v>16213.460000000003</v>
      </c>
      <c r="AA169" s="215">
        <f>K169+K170+K171</f>
        <v>0</v>
      </c>
      <c r="AB169" s="229">
        <f>O169+O170+O171</f>
        <v>24</v>
      </c>
      <c r="AC169" s="229">
        <f>Q169+Q170+Q171</f>
        <v>22.75</v>
      </c>
      <c r="AD169" s="219">
        <f>IFERROR(X169/Y169,0)</f>
        <v>0.8821808821808822</v>
      </c>
      <c r="AE169" s="219">
        <f>IFERROR(AC169/AB169,0)</f>
        <v>0.94791666666666663</v>
      </c>
      <c r="AF169" s="219">
        <f>IFERROR((X169-AA169)/X169,0)</f>
        <v>1</v>
      </c>
      <c r="AG169" s="219">
        <f>AD169*AE169*AF169</f>
        <v>0.83623396123396121</v>
      </c>
      <c r="AH169" s="107"/>
      <c r="AI169" s="108">
        <f>SUMIFS('DT Data'!$J:$J,'DT Data'!$B:$B,Basis!$A$2,'DT Data'!$D:$D,Basis!$J$4,'DT Data'!$A:$A,$B169,'DT Data'!$B:$B,Performance!A169)</f>
        <v>0</v>
      </c>
      <c r="AJ169" s="108">
        <f>SUMIFS('DT Data'!$J:$J,'DT Data'!$B:$B,Basis!$A$2,'DT Data'!$D:$D,Basis!$J$3,'DT Data'!$A:$A,$B169,'DT Data'!$B:$B,Performance!A169)</f>
        <v>0</v>
      </c>
      <c r="AK169" s="108">
        <f>SUMIFS('DT Data'!$J:$J,'DT Data'!$B:$B,Basis!$A$2,'DT Data'!$D:$D,Basis!$J$2,'DT Data'!$A:$A,$B169,'DT Data'!$B:$B,Performance!A169)</f>
        <v>0</v>
      </c>
      <c r="AL169" s="215">
        <f>AI169+AI170+AI171</f>
        <v>0</v>
      </c>
      <c r="AM169" s="215">
        <f>AJ169+AJ170+AJ171</f>
        <v>0</v>
      </c>
      <c r="AN169" s="215">
        <f>AK169+AK170+AK171</f>
        <v>0</v>
      </c>
      <c r="AO169" s="109"/>
      <c r="AP169" s="93">
        <f>SUMIFS('Production data'!L:L,'Production data'!A:A,Performance!B169,'Production data'!C:C,Performance!C169,'Production data'!B:B,Performance!$C$98)</f>
        <v>4238.34</v>
      </c>
      <c r="AQ169" s="93">
        <f t="shared" si="62"/>
        <v>4.3000000000001819</v>
      </c>
      <c r="AR169" s="41">
        <f t="shared" si="63"/>
        <v>1.0145481485676424E-3</v>
      </c>
      <c r="AS169" s="221">
        <f>J169+J170+J171</f>
        <v>16213.460000000003</v>
      </c>
      <c r="AT169" s="221">
        <f>AP169+AP170+AP171</f>
        <v>16163.16</v>
      </c>
      <c r="AU169" s="221">
        <f>AQ169+AQ170+AQ171</f>
        <v>50.300000000000182</v>
      </c>
      <c r="AV169" s="224">
        <f>IFERROR(AU169/AS169,0)</f>
        <v>3.1023606312286321E-3</v>
      </c>
    </row>
    <row r="170" spans="1:48" ht="15.75" x14ac:dyDescent="0.25">
      <c r="A170" s="30" t="s">
        <v>134</v>
      </c>
      <c r="B170" s="40">
        <f t="shared" si="64"/>
        <v>44310</v>
      </c>
      <c r="C170" s="40" t="str">
        <f t="shared" si="64"/>
        <v>B</v>
      </c>
      <c r="D170" s="85" t="str">
        <f>'Idle time data'!C74</f>
        <v>Umair Ali</v>
      </c>
      <c r="E170" s="87" t="str">
        <f>'Idle time data'!J74</f>
        <v>Zaheer</v>
      </c>
      <c r="F170" s="87">
        <f>'Idle time data'!K74</f>
        <v>0</v>
      </c>
      <c r="G170" s="87">
        <f>'Idle time data'!L74</f>
        <v>3</v>
      </c>
      <c r="H170" s="87">
        <f>'Idle time data'!M74</f>
        <v>1</v>
      </c>
      <c r="I170" s="87">
        <f>SUMIFS('Production data'!I:I,'Production data'!A:A,Performance!B170,'Production data'!C:C,Performance!C170,'Production data'!B:B,Performance!$C$98)</f>
        <v>127000</v>
      </c>
      <c r="J170" s="87">
        <f>SUMIFS('Production data'!K:K,'Production data'!A:A,Performance!B170,'Production data'!C:C,Performance!C170,'Production data'!B:B,Performance!$C$98)</f>
        <v>5280.76</v>
      </c>
      <c r="K170" s="87">
        <f>SUMIFS('Production data'!N:N,'Production data'!A:A,Performance!B73,'Production data'!C:C,Performance!C73,'Production data'!B:B,Performance!$C$1)</f>
        <v>0</v>
      </c>
      <c r="L170" s="87">
        <v>8</v>
      </c>
      <c r="M170" s="87">
        <f>(F170*Basis!$C$15+G170*Basis!$C$16+H170*Basis!$C$17)/60</f>
        <v>3.7583333333333333</v>
      </c>
      <c r="N170" s="87">
        <f>SUMIFS('DT Data'!J:J,'DT Data'!A:A,Performance!B170,'DT Data'!C:C,Performance!C170,'DT Data'!B:B,Performance!$C$98,'DT Data'!D:D,Basis!$J$5)</f>
        <v>0</v>
      </c>
      <c r="O170" s="88">
        <f t="shared" si="55"/>
        <v>8</v>
      </c>
      <c r="P170" s="88">
        <f>SUMIFS('DT Data'!J:J,'DT Data'!A:A,Performance!B170,'DT Data'!C:C,Performance!C170,'DT Data'!B:B,Performance!$C$98)-N170</f>
        <v>0</v>
      </c>
      <c r="Q170" s="89">
        <f t="shared" si="56"/>
        <v>8</v>
      </c>
      <c r="R170" s="89">
        <f t="shared" si="57"/>
        <v>4.2416666666666671</v>
      </c>
      <c r="S170" s="89">
        <f>IF(I170=0,0,R170*Basis!$B$3*60)</f>
        <v>139975.00000000003</v>
      </c>
      <c r="T170" s="90">
        <f t="shared" si="58"/>
        <v>0.90730487587069097</v>
      </c>
      <c r="U170" s="90">
        <f t="shared" si="59"/>
        <v>1</v>
      </c>
      <c r="V170" s="90">
        <f t="shared" si="60"/>
        <v>1</v>
      </c>
      <c r="W170" s="90">
        <f t="shared" si="61"/>
        <v>0.90730487587069097</v>
      </c>
      <c r="X170" s="228"/>
      <c r="Y170" s="216"/>
      <c r="Z170" s="216"/>
      <c r="AA170" s="216"/>
      <c r="AB170" s="230"/>
      <c r="AC170" s="230"/>
      <c r="AD170" s="220"/>
      <c r="AE170" s="220"/>
      <c r="AF170" s="220"/>
      <c r="AG170" s="220"/>
      <c r="AH170" s="94"/>
      <c r="AI170" s="95">
        <f>SUMIFS('DT Data'!$J:$J,'DT Data'!$B:$B,Basis!$A$2,'DT Data'!$D:$D,Basis!$J$4,'DT Data'!$A:$A,$B170,'DT Data'!$B:$B,Performance!A170)</f>
        <v>0</v>
      </c>
      <c r="AJ170" s="95">
        <f>SUMIFS('DT Data'!$J:$J,'DT Data'!$B:$B,Basis!$A$2,'DT Data'!$D:$D,Basis!$J$3,'DT Data'!$A:$A,$B170,'DT Data'!$B:$B,Performance!A170)</f>
        <v>0</v>
      </c>
      <c r="AK170" s="95">
        <f>SUMIFS('DT Data'!$J:$J,'DT Data'!$B:$B,Basis!$A$2,'DT Data'!$D:$D,Basis!$J$2,'DT Data'!$A:$A,$B170,'DT Data'!$B:$B,Performance!A170)</f>
        <v>0</v>
      </c>
      <c r="AL170" s="216"/>
      <c r="AM170" s="216"/>
      <c r="AN170" s="216"/>
      <c r="AO170" s="110"/>
      <c r="AP170" s="93">
        <f>SUMIFS('Production data'!L:L,'Production data'!A:A,Performance!B170,'Production data'!C:C,Performance!C170,'Production data'!B:B,Performance!$C$98)</f>
        <v>5264.76</v>
      </c>
      <c r="AQ170" s="93">
        <f t="shared" si="62"/>
        <v>16</v>
      </c>
      <c r="AR170" s="41">
        <f t="shared" si="63"/>
        <v>3.0390749055987354E-3</v>
      </c>
      <c r="AS170" s="222"/>
      <c r="AT170" s="222"/>
      <c r="AU170" s="222"/>
      <c r="AV170" s="225"/>
    </row>
    <row r="171" spans="1:48" ht="15.75" x14ac:dyDescent="0.25">
      <c r="A171" s="30" t="s">
        <v>134</v>
      </c>
      <c r="B171" s="40">
        <f t="shared" si="64"/>
        <v>44310</v>
      </c>
      <c r="C171" s="40" t="str">
        <f t="shared" si="64"/>
        <v>C</v>
      </c>
      <c r="D171" s="85" t="str">
        <f>'Idle time data'!C75</f>
        <v>Ahmed Ali</v>
      </c>
      <c r="E171" s="87" t="str">
        <f>'Idle time data'!J75</f>
        <v>Nizam</v>
      </c>
      <c r="F171" s="87">
        <f>'Idle time data'!K75</f>
        <v>0</v>
      </c>
      <c r="G171" s="87">
        <f>'Idle time data'!L75</f>
        <v>3</v>
      </c>
      <c r="H171" s="87">
        <f>'Idle time data'!M75</f>
        <v>0</v>
      </c>
      <c r="I171" s="87">
        <f>SUMIFS('Production data'!I:I,'Production data'!A:A,Performance!B171,'Production data'!C:C,Performance!C171,'Production data'!B:B,Performance!$C$98)</f>
        <v>135000</v>
      </c>
      <c r="J171" s="87">
        <f>SUMIFS('Production data'!K:K,'Production data'!A:A,Performance!B171,'Production data'!C:C,Performance!C171,'Production data'!B:B,Performance!$C$98)</f>
        <v>6690.06</v>
      </c>
      <c r="K171" s="87">
        <f>SUMIFS('Production data'!N:N,'Production data'!A:A,Performance!B74,'Production data'!C:C,Performance!C74,'Production data'!B:B,Performance!$C$1)</f>
        <v>0</v>
      </c>
      <c r="L171" s="87">
        <v>8</v>
      </c>
      <c r="M171" s="87">
        <f>(F171*Basis!$C$15+G171*Basis!$C$16+H171*Basis!$C$17)/60</f>
        <v>3.4249999999999998</v>
      </c>
      <c r="N171" s="87">
        <f>SUMIFS('DT Data'!J:J,'DT Data'!A:A,Performance!B171,'DT Data'!C:C,Performance!C171,'DT Data'!B:B,Performance!$C$98,'DT Data'!D:D,Basis!$J$5)</f>
        <v>0</v>
      </c>
      <c r="O171" s="88">
        <f t="shared" si="55"/>
        <v>8</v>
      </c>
      <c r="P171" s="88">
        <f>SUMIFS('DT Data'!J:J,'DT Data'!A:A,Performance!B171,'DT Data'!C:C,Performance!C171,'DT Data'!B:B,Performance!$C$98)-N171</f>
        <v>0</v>
      </c>
      <c r="Q171" s="89">
        <f t="shared" si="56"/>
        <v>8</v>
      </c>
      <c r="R171" s="89">
        <f t="shared" si="57"/>
        <v>4.5750000000000002</v>
      </c>
      <c r="S171" s="89">
        <f>IF(I171=0,0,R171*Basis!$B$3*60)</f>
        <v>150975</v>
      </c>
      <c r="T171" s="90">
        <f t="shared" si="58"/>
        <v>0.89418777943368111</v>
      </c>
      <c r="U171" s="90">
        <f t="shared" si="59"/>
        <v>1</v>
      </c>
      <c r="V171" s="90">
        <f t="shared" si="60"/>
        <v>1</v>
      </c>
      <c r="W171" s="90">
        <f t="shared" si="61"/>
        <v>0.89418777943368111</v>
      </c>
      <c r="X171" s="228"/>
      <c r="Y171" s="216"/>
      <c r="Z171" s="216"/>
      <c r="AA171" s="216"/>
      <c r="AB171" s="230"/>
      <c r="AC171" s="230"/>
      <c r="AD171" s="220"/>
      <c r="AE171" s="220"/>
      <c r="AF171" s="220"/>
      <c r="AG171" s="220"/>
      <c r="AH171" s="94"/>
      <c r="AI171" s="95">
        <f>SUMIFS('DT Data'!$J:$J,'DT Data'!$B:$B,Basis!$A$2,'DT Data'!$D:$D,Basis!$J$4,'DT Data'!$A:$A,$B171,'DT Data'!$B:$B,Performance!A171)</f>
        <v>0</v>
      </c>
      <c r="AJ171" s="95">
        <f>SUMIFS('DT Data'!$J:$J,'DT Data'!$B:$B,Basis!$A$2,'DT Data'!$D:$D,Basis!$J$3,'DT Data'!$A:$A,$B171,'DT Data'!$B:$B,Performance!A171)</f>
        <v>0</v>
      </c>
      <c r="AK171" s="95">
        <f>SUMIFS('DT Data'!$J:$J,'DT Data'!$B:$B,Basis!$A$2,'DT Data'!$D:$D,Basis!$J$2,'DT Data'!$A:$A,$B171,'DT Data'!$B:$B,Performance!A171)</f>
        <v>0</v>
      </c>
      <c r="AL171" s="216"/>
      <c r="AM171" s="216"/>
      <c r="AN171" s="216"/>
      <c r="AO171" s="110"/>
      <c r="AP171" s="93">
        <f>SUMIFS('Production data'!L:L,'Production data'!A:A,Performance!B171,'Production data'!C:C,Performance!C171,'Production data'!B:B,Performance!$C$98)</f>
        <v>6660.06</v>
      </c>
      <c r="AQ171" s="93">
        <f t="shared" si="62"/>
        <v>30</v>
      </c>
      <c r="AR171" s="41">
        <f t="shared" si="63"/>
        <v>4.5044639237484347E-3</v>
      </c>
      <c r="AS171" s="223"/>
      <c r="AT171" s="223"/>
      <c r="AU171" s="223"/>
      <c r="AV171" s="226"/>
    </row>
    <row r="172" spans="1:48" ht="15.75" x14ac:dyDescent="0.25">
      <c r="A172" s="30" t="s">
        <v>134</v>
      </c>
      <c r="B172" s="40">
        <f t="shared" si="64"/>
        <v>44311</v>
      </c>
      <c r="C172" s="40" t="str">
        <f t="shared" si="64"/>
        <v>A</v>
      </c>
      <c r="D172" s="85">
        <f>'Idle time data'!C76</f>
        <v>0</v>
      </c>
      <c r="E172" s="87" t="str">
        <f>'Idle time data'!J76</f>
        <v>Zubair</v>
      </c>
      <c r="F172" s="87">
        <f>'Idle time data'!K76</f>
        <v>0</v>
      </c>
      <c r="G172" s="87">
        <f>'Idle time data'!L76</f>
        <v>2</v>
      </c>
      <c r="H172" s="87">
        <f>'Idle time data'!M76</f>
        <v>0</v>
      </c>
      <c r="I172" s="87">
        <f>SUMIFS('Production data'!I:I,'Production data'!A:A,Performance!B172,'Production data'!C:C,Performance!C172,'Production data'!B:B,Performance!$C$98)</f>
        <v>142000</v>
      </c>
      <c r="J172" s="87">
        <f>SUMIFS('Production data'!K:K,'Production data'!A:A,Performance!B172,'Production data'!C:C,Performance!C172,'Production data'!B:B,Performance!$C$98)</f>
        <v>6967.66</v>
      </c>
      <c r="K172" s="87">
        <f>SUMIFS('Production data'!N:N,'Production data'!A:A,Performance!B75,'Production data'!C:C,Performance!C75,'Production data'!B:B,Performance!$C$1)</f>
        <v>0</v>
      </c>
      <c r="L172" s="87">
        <v>8</v>
      </c>
      <c r="M172" s="87">
        <f>(F172*Basis!$C$15+G172*Basis!$C$16+H172*Basis!$C$17)/60</f>
        <v>2.2833333333333332</v>
      </c>
      <c r="N172" s="87">
        <f>SUMIFS('DT Data'!J:J,'DT Data'!A:A,Performance!B172,'DT Data'!C:C,Performance!C172,'DT Data'!B:B,Performance!$C$98,'DT Data'!D:D,Basis!$J$5)</f>
        <v>0</v>
      </c>
      <c r="O172" s="88">
        <f t="shared" si="55"/>
        <v>8</v>
      </c>
      <c r="P172" s="88">
        <f>SUMIFS('DT Data'!J:J,'DT Data'!A:A,Performance!B172,'DT Data'!C:C,Performance!C172,'DT Data'!B:B,Performance!$C$98)-N172</f>
        <v>1.3333333333333333</v>
      </c>
      <c r="Q172" s="89">
        <f t="shared" si="56"/>
        <v>6.666666666666667</v>
      </c>
      <c r="R172" s="89">
        <f t="shared" si="57"/>
        <v>4.3833333333333337</v>
      </c>
      <c r="S172" s="89">
        <f>IF(I172=0,0,R172*Basis!$B$3*60)</f>
        <v>144650</v>
      </c>
      <c r="T172" s="90">
        <f t="shared" si="58"/>
        <v>0.98167991704113378</v>
      </c>
      <c r="U172" s="90">
        <f t="shared" si="59"/>
        <v>1</v>
      </c>
      <c r="V172" s="90">
        <f t="shared" si="60"/>
        <v>0.83333333333333337</v>
      </c>
      <c r="W172" s="90">
        <f t="shared" si="61"/>
        <v>0.81806659753427813</v>
      </c>
      <c r="X172" s="227">
        <f>I172+I173+I174</f>
        <v>419500</v>
      </c>
      <c r="Y172" s="215">
        <f>S172+S173+S174</f>
        <v>375100</v>
      </c>
      <c r="Z172" s="215">
        <f>J172+J173+J174</f>
        <v>20291.419999999998</v>
      </c>
      <c r="AA172" s="215">
        <f>K172+K173+K174</f>
        <v>0</v>
      </c>
      <c r="AB172" s="229">
        <f>O172+O173+O174</f>
        <v>24</v>
      </c>
      <c r="AC172" s="229">
        <f>Q172+Q173+Q174</f>
        <v>22.666666666666668</v>
      </c>
      <c r="AD172" s="219">
        <f>IFERROR(X172/Y172,0)</f>
        <v>1.1183684350839775</v>
      </c>
      <c r="AE172" s="219">
        <f>IFERROR(AC172/AB172,0)</f>
        <v>0.94444444444444453</v>
      </c>
      <c r="AF172" s="219">
        <f>IFERROR((X172-AA172)/X172,0)</f>
        <v>1</v>
      </c>
      <c r="AG172" s="219">
        <f>AD172*AE172*AF172</f>
        <v>1.05623685535709</v>
      </c>
      <c r="AH172" s="107"/>
      <c r="AI172" s="108">
        <f>SUMIFS('DT Data'!$J:$J,'DT Data'!$B:$B,Basis!$A$2,'DT Data'!$D:$D,Basis!$J$4,'DT Data'!$A:$A,$B172,'DT Data'!$B:$B,Performance!A172)</f>
        <v>0</v>
      </c>
      <c r="AJ172" s="108">
        <f>SUMIFS('DT Data'!$J:$J,'DT Data'!$B:$B,Basis!$A$2,'DT Data'!$D:$D,Basis!$J$3,'DT Data'!$A:$A,$B172,'DT Data'!$B:$B,Performance!A172)</f>
        <v>0</v>
      </c>
      <c r="AK172" s="108">
        <f>SUMIFS('DT Data'!$J:$J,'DT Data'!$B:$B,Basis!$A$2,'DT Data'!$D:$D,Basis!$J$2,'DT Data'!$A:$A,$B172,'DT Data'!$B:$B,Performance!A172)</f>
        <v>0</v>
      </c>
      <c r="AL172" s="215">
        <f>AI172+AI173+AI174</f>
        <v>0</v>
      </c>
      <c r="AM172" s="215">
        <f>AJ172+AJ173+AJ174</f>
        <v>0</v>
      </c>
      <c r="AN172" s="215">
        <f>AK172+AK173+AK174</f>
        <v>0</v>
      </c>
      <c r="AO172" s="109"/>
      <c r="AP172" s="93">
        <f>SUMIFS('Production data'!L:L,'Production data'!A:A,Performance!B172,'Production data'!C:C,Performance!C172,'Production data'!B:B,Performance!$C$98)</f>
        <v>6958.66</v>
      </c>
      <c r="AQ172" s="93">
        <f t="shared" si="62"/>
        <v>9</v>
      </c>
      <c r="AR172" s="41">
        <f t="shared" si="63"/>
        <v>1.2933524557889018E-3</v>
      </c>
      <c r="AS172" s="221">
        <f>J172+J173+J174</f>
        <v>20291.419999999998</v>
      </c>
      <c r="AT172" s="221">
        <f>AP172+AP173+AP174</f>
        <v>20276.419999999998</v>
      </c>
      <c r="AU172" s="221">
        <f>AQ172+AQ173+AQ174</f>
        <v>15</v>
      </c>
      <c r="AV172" s="224">
        <f>IFERROR(AU172/AS172,0)</f>
        <v>7.3922869863222984E-4</v>
      </c>
    </row>
    <row r="173" spans="1:48" ht="15.75" x14ac:dyDescent="0.25">
      <c r="A173" s="30" t="s">
        <v>134</v>
      </c>
      <c r="B173" s="40">
        <f t="shared" si="64"/>
        <v>44311</v>
      </c>
      <c r="C173" s="40" t="str">
        <f t="shared" si="64"/>
        <v>B</v>
      </c>
      <c r="D173" s="85" t="str">
        <f>'Idle time data'!C77</f>
        <v>Ali Ahmed</v>
      </c>
      <c r="E173" s="87" t="str">
        <f>'Idle time data'!J77</f>
        <v>Sikander Hayat</v>
      </c>
      <c r="F173" s="87">
        <f>'Idle time data'!K77</f>
        <v>1</v>
      </c>
      <c r="G173" s="87">
        <f>'Idle time data'!L77</f>
        <v>3</v>
      </c>
      <c r="H173" s="87">
        <f>'Idle time data'!M77</f>
        <v>1</v>
      </c>
      <c r="I173" s="87">
        <f>SUMIFS('Production data'!I:I,'Production data'!A:A,Performance!B173,'Production data'!C:C,Performance!C173,'Production data'!B:B,Performance!$C$98)</f>
        <v>120500</v>
      </c>
      <c r="J173" s="87">
        <f>SUMIFS('Production data'!K:K,'Production data'!A:A,Performance!B173,'Production data'!C:C,Performance!C173,'Production data'!B:B,Performance!$C$98)</f>
        <v>5802.04</v>
      </c>
      <c r="K173" s="87">
        <f>SUMIFS('Production data'!N:N,'Production data'!A:A,Performance!B76,'Production data'!C:C,Performance!C76,'Production data'!B:B,Performance!$C$1)</f>
        <v>0</v>
      </c>
      <c r="L173" s="87">
        <v>8</v>
      </c>
      <c r="M173" s="87">
        <f>(F173*Basis!$C$15+G173*Basis!$C$16+H173*Basis!$C$17)/60</f>
        <v>5.2583333333333337</v>
      </c>
      <c r="N173" s="87">
        <f>SUMIFS('DT Data'!J:J,'DT Data'!A:A,Performance!B173,'DT Data'!C:C,Performance!C173,'DT Data'!B:B,Performance!$C$98,'DT Data'!D:D,Basis!$J$5)</f>
        <v>0</v>
      </c>
      <c r="O173" s="88">
        <f t="shared" si="55"/>
        <v>8</v>
      </c>
      <c r="P173" s="88">
        <f>SUMIFS('DT Data'!J:J,'DT Data'!A:A,Performance!B173,'DT Data'!C:C,Performance!C173,'DT Data'!B:B,Performance!$C$98)-N173</f>
        <v>0</v>
      </c>
      <c r="Q173" s="89">
        <f t="shared" si="56"/>
        <v>8</v>
      </c>
      <c r="R173" s="89">
        <f t="shared" si="57"/>
        <v>2.7416666666666663</v>
      </c>
      <c r="S173" s="89">
        <f>IF(I173=0,0,R173*Basis!$B$3*60)</f>
        <v>90474.999999999985</v>
      </c>
      <c r="T173" s="90">
        <f t="shared" si="58"/>
        <v>1.3318596297319705</v>
      </c>
      <c r="U173" s="90">
        <f t="shared" si="59"/>
        <v>1</v>
      </c>
      <c r="V173" s="90">
        <f t="shared" si="60"/>
        <v>1</v>
      </c>
      <c r="W173" s="90">
        <f t="shared" si="61"/>
        <v>1.3318596297319705</v>
      </c>
      <c r="X173" s="228"/>
      <c r="Y173" s="216"/>
      <c r="Z173" s="216"/>
      <c r="AA173" s="216"/>
      <c r="AB173" s="230"/>
      <c r="AC173" s="230"/>
      <c r="AD173" s="220"/>
      <c r="AE173" s="220"/>
      <c r="AF173" s="220"/>
      <c r="AG173" s="220"/>
      <c r="AH173" s="94"/>
      <c r="AI173" s="95">
        <f>SUMIFS('DT Data'!$J:$J,'DT Data'!$B:$B,Basis!$A$2,'DT Data'!$D:$D,Basis!$J$4,'DT Data'!$A:$A,$B173,'DT Data'!$B:$B,Performance!A173)</f>
        <v>0</v>
      </c>
      <c r="AJ173" s="95">
        <f>SUMIFS('DT Data'!$J:$J,'DT Data'!$B:$B,Basis!$A$2,'DT Data'!$D:$D,Basis!$J$3,'DT Data'!$A:$A,$B173,'DT Data'!$B:$B,Performance!A173)</f>
        <v>0</v>
      </c>
      <c r="AK173" s="95">
        <f>SUMIFS('DT Data'!$J:$J,'DT Data'!$B:$B,Basis!$A$2,'DT Data'!$D:$D,Basis!$J$2,'DT Data'!$A:$A,$B173,'DT Data'!$B:$B,Performance!A173)</f>
        <v>0</v>
      </c>
      <c r="AL173" s="216"/>
      <c r="AM173" s="216"/>
      <c r="AN173" s="216"/>
      <c r="AO173" s="110"/>
      <c r="AP173" s="93">
        <f>SUMIFS('Production data'!L:L,'Production data'!A:A,Performance!B173,'Production data'!C:C,Performance!C173,'Production data'!B:B,Performance!$C$98)</f>
        <v>5800.04</v>
      </c>
      <c r="AQ173" s="93">
        <f t="shared" si="62"/>
        <v>2</v>
      </c>
      <c r="AR173" s="41">
        <f t="shared" si="63"/>
        <v>3.448252081020131E-4</v>
      </c>
      <c r="AS173" s="222"/>
      <c r="AT173" s="222"/>
      <c r="AU173" s="222"/>
      <c r="AV173" s="225"/>
    </row>
    <row r="174" spans="1:48" ht="15.75" x14ac:dyDescent="0.25">
      <c r="A174" s="30" t="s">
        <v>134</v>
      </c>
      <c r="B174" s="40">
        <f t="shared" si="64"/>
        <v>44311</v>
      </c>
      <c r="C174" s="40" t="str">
        <f t="shared" si="64"/>
        <v>C</v>
      </c>
      <c r="D174" s="85" t="str">
        <f>'Idle time data'!C78</f>
        <v>Ahmed Ali</v>
      </c>
      <c r="E174" s="87" t="str">
        <f>'Idle time data'!J78</f>
        <v>Nizam</v>
      </c>
      <c r="F174" s="87">
        <f>'Idle time data'!K78</f>
        <v>0</v>
      </c>
      <c r="G174" s="87">
        <f>'Idle time data'!L78</f>
        <v>3</v>
      </c>
      <c r="H174" s="87">
        <f>'Idle time data'!M78</f>
        <v>1</v>
      </c>
      <c r="I174" s="87">
        <f>SUMIFS('Production data'!I:I,'Production data'!A:A,Performance!B174,'Production data'!C:C,Performance!C174,'Production data'!B:B,Performance!$C$98)</f>
        <v>157000</v>
      </c>
      <c r="J174" s="87">
        <f>SUMIFS('Production data'!K:K,'Production data'!A:A,Performance!B174,'Production data'!C:C,Performance!C174,'Production data'!B:B,Performance!$C$98)</f>
        <v>7521.7199999999993</v>
      </c>
      <c r="K174" s="87">
        <f>SUMIFS('Production data'!N:N,'Production data'!A:A,Performance!B77,'Production data'!C:C,Performance!C77,'Production data'!B:B,Performance!$C$1)</f>
        <v>0</v>
      </c>
      <c r="L174" s="87">
        <v>8</v>
      </c>
      <c r="M174" s="87">
        <f>(F174*Basis!$C$15+G174*Basis!$C$16+H174*Basis!$C$17)/60</f>
        <v>3.7583333333333333</v>
      </c>
      <c r="N174" s="87">
        <f>SUMIFS('DT Data'!J:J,'DT Data'!A:A,Performance!B174,'DT Data'!C:C,Performance!C174,'DT Data'!B:B,Performance!$C$98,'DT Data'!D:D,Basis!$J$5)</f>
        <v>0</v>
      </c>
      <c r="O174" s="88">
        <f t="shared" si="55"/>
        <v>8</v>
      </c>
      <c r="P174" s="88">
        <f>SUMIFS('DT Data'!J:J,'DT Data'!A:A,Performance!B174,'DT Data'!C:C,Performance!C174,'DT Data'!B:B,Performance!$C$98)-N174</f>
        <v>0</v>
      </c>
      <c r="Q174" s="89">
        <f t="shared" si="56"/>
        <v>8</v>
      </c>
      <c r="R174" s="89">
        <f t="shared" si="57"/>
        <v>4.2416666666666671</v>
      </c>
      <c r="S174" s="89">
        <f>IF(I174=0,0,R174*Basis!$B$3*60)</f>
        <v>139975.00000000003</v>
      </c>
      <c r="T174" s="90">
        <f t="shared" si="58"/>
        <v>1.1216288622968384</v>
      </c>
      <c r="U174" s="90">
        <f t="shared" si="59"/>
        <v>1</v>
      </c>
      <c r="V174" s="90">
        <f t="shared" si="60"/>
        <v>1</v>
      </c>
      <c r="W174" s="90">
        <f t="shared" si="61"/>
        <v>1.1216288622968384</v>
      </c>
      <c r="X174" s="228"/>
      <c r="Y174" s="216"/>
      <c r="Z174" s="216"/>
      <c r="AA174" s="216"/>
      <c r="AB174" s="230"/>
      <c r="AC174" s="230"/>
      <c r="AD174" s="220"/>
      <c r="AE174" s="220"/>
      <c r="AF174" s="220"/>
      <c r="AG174" s="220"/>
      <c r="AH174" s="94"/>
      <c r="AI174" s="95">
        <f>SUMIFS('DT Data'!$J:$J,'DT Data'!$B:$B,Basis!$A$2,'DT Data'!$D:$D,Basis!$J$4,'DT Data'!$A:$A,$B174,'DT Data'!$B:$B,Performance!A174)</f>
        <v>0</v>
      </c>
      <c r="AJ174" s="95">
        <f>SUMIFS('DT Data'!$J:$J,'DT Data'!$B:$B,Basis!$A$2,'DT Data'!$D:$D,Basis!$J$3,'DT Data'!$A:$A,$B174,'DT Data'!$B:$B,Performance!A174)</f>
        <v>0</v>
      </c>
      <c r="AK174" s="95">
        <f>SUMIFS('DT Data'!$J:$J,'DT Data'!$B:$B,Basis!$A$2,'DT Data'!$D:$D,Basis!$J$2,'DT Data'!$A:$A,$B174,'DT Data'!$B:$B,Performance!A174)</f>
        <v>0</v>
      </c>
      <c r="AL174" s="216"/>
      <c r="AM174" s="216"/>
      <c r="AN174" s="216"/>
      <c r="AO174" s="110"/>
      <c r="AP174" s="93">
        <f>SUMIFS('Production data'!L:L,'Production data'!A:A,Performance!B174,'Production data'!C:C,Performance!C174,'Production data'!B:B,Performance!$C$98)</f>
        <v>7517.7199999999993</v>
      </c>
      <c r="AQ174" s="93">
        <f t="shared" si="62"/>
        <v>4</v>
      </c>
      <c r="AR174" s="41">
        <f t="shared" si="63"/>
        <v>5.3207621459697889E-4</v>
      </c>
      <c r="AS174" s="223"/>
      <c r="AT174" s="223"/>
      <c r="AU174" s="223"/>
      <c r="AV174" s="226"/>
    </row>
    <row r="175" spans="1:48" ht="15.75" x14ac:dyDescent="0.25">
      <c r="A175" s="30" t="s">
        <v>134</v>
      </c>
      <c r="B175" s="40">
        <f t="shared" si="64"/>
        <v>44312</v>
      </c>
      <c r="C175" s="40" t="str">
        <f t="shared" si="64"/>
        <v>A</v>
      </c>
      <c r="D175" s="85" t="str">
        <f>'Idle time data'!C79</f>
        <v>Dileep Kumar</v>
      </c>
      <c r="E175" s="87" t="str">
        <f>'Idle time data'!J79</f>
        <v>Zaheer</v>
      </c>
      <c r="F175" s="87">
        <f>'Idle time data'!K79</f>
        <v>0</v>
      </c>
      <c r="G175" s="87">
        <f>'Idle time data'!L79</f>
        <v>3</v>
      </c>
      <c r="H175" s="87">
        <f>'Idle time data'!M79</f>
        <v>1</v>
      </c>
      <c r="I175" s="87">
        <f>SUMIFS('Production data'!I:I,'Production data'!A:A,Performance!B175,'Production data'!C:C,Performance!C175,'Production data'!B:B,Performance!$C$98)</f>
        <v>132000</v>
      </c>
      <c r="J175" s="87">
        <f>SUMIFS('Production data'!K:K,'Production data'!A:A,Performance!B175,'Production data'!C:C,Performance!C175,'Production data'!B:B,Performance!$C$98)</f>
        <v>6057.42</v>
      </c>
      <c r="K175" s="87">
        <f>SUMIFS('Production data'!N:N,'Production data'!A:A,Performance!B78,'Production data'!C:C,Performance!C78,'Production data'!B:B,Performance!$C$1)</f>
        <v>0</v>
      </c>
      <c r="L175" s="87">
        <v>8</v>
      </c>
      <c r="M175" s="87">
        <f>(F175*Basis!$C$15+G175*Basis!$C$16+H175*Basis!$C$17)/60</f>
        <v>3.7583333333333333</v>
      </c>
      <c r="N175" s="87">
        <f>SUMIFS('DT Data'!J:J,'DT Data'!A:A,Performance!B175,'DT Data'!C:C,Performance!C175,'DT Data'!B:B,Performance!$C$98,'DT Data'!D:D,Basis!$J$5)</f>
        <v>0</v>
      </c>
      <c r="O175" s="88">
        <f t="shared" si="55"/>
        <v>8</v>
      </c>
      <c r="P175" s="88">
        <f>SUMIFS('DT Data'!J:J,'DT Data'!A:A,Performance!B175,'DT Data'!C:C,Performance!C175,'DT Data'!B:B,Performance!$C$98)-N175</f>
        <v>0</v>
      </c>
      <c r="Q175" s="89">
        <f t="shared" si="56"/>
        <v>8</v>
      </c>
      <c r="R175" s="89">
        <f t="shared" si="57"/>
        <v>4.2416666666666671</v>
      </c>
      <c r="S175" s="89">
        <f>IF(I175=0,0,R175*Basis!$B$3*60)</f>
        <v>139975.00000000003</v>
      </c>
      <c r="T175" s="90">
        <f t="shared" si="58"/>
        <v>0.94302554027504892</v>
      </c>
      <c r="U175" s="90">
        <f t="shared" si="59"/>
        <v>1</v>
      </c>
      <c r="V175" s="90">
        <f t="shared" si="60"/>
        <v>1</v>
      </c>
      <c r="W175" s="90">
        <f t="shared" si="61"/>
        <v>0.94302554027504892</v>
      </c>
      <c r="X175" s="227">
        <f>I175+I176+I177</f>
        <v>325000</v>
      </c>
      <c r="Y175" s="215">
        <f>S175+S176+S177</f>
        <v>415525</v>
      </c>
      <c r="Z175" s="215">
        <f>J175+J176+J177</f>
        <v>14800.009999999998</v>
      </c>
      <c r="AA175" s="215">
        <f>K175+K176+K177</f>
        <v>0</v>
      </c>
      <c r="AB175" s="229">
        <f>O175+O176+O177</f>
        <v>24</v>
      </c>
      <c r="AC175" s="229">
        <f>Q175+Q176+Q177</f>
        <v>22.75</v>
      </c>
      <c r="AD175" s="219">
        <f>IFERROR(X175/Y175,0)</f>
        <v>0.78214307201732747</v>
      </c>
      <c r="AE175" s="219">
        <f>IFERROR(AC175/AB175,0)</f>
        <v>0.94791666666666663</v>
      </c>
      <c r="AF175" s="219">
        <f>IFERROR((X175-AA175)/X175,0)</f>
        <v>1</v>
      </c>
      <c r="AG175" s="219">
        <f>AD175*AE175*AF175</f>
        <v>0.74140645368309166</v>
      </c>
      <c r="AH175" s="107"/>
      <c r="AI175" s="108">
        <f>SUMIFS('DT Data'!$J:$J,'DT Data'!$B:$B,Basis!$A$2,'DT Data'!$D:$D,Basis!$J$4,'DT Data'!$A:$A,$B175,'DT Data'!$B:$B,Performance!A175)</f>
        <v>0</v>
      </c>
      <c r="AJ175" s="108">
        <f>SUMIFS('DT Data'!$J:$J,'DT Data'!$B:$B,Basis!$A$2,'DT Data'!$D:$D,Basis!$J$3,'DT Data'!$A:$A,$B175,'DT Data'!$B:$B,Performance!A175)</f>
        <v>0</v>
      </c>
      <c r="AK175" s="108">
        <f>SUMIFS('DT Data'!$J:$J,'DT Data'!$B:$B,Basis!$A$2,'DT Data'!$D:$D,Basis!$J$2,'DT Data'!$A:$A,$B175,'DT Data'!$B:$B,Performance!A175)</f>
        <v>0</v>
      </c>
      <c r="AL175" s="215">
        <f>AI175+AI176+AI177</f>
        <v>0</v>
      </c>
      <c r="AM175" s="215">
        <f>AJ175+AJ176+AJ177</f>
        <v>0</v>
      </c>
      <c r="AN175" s="215">
        <f>AK175+AK176+AK177</f>
        <v>0</v>
      </c>
      <c r="AO175" s="109"/>
      <c r="AP175" s="93">
        <f>SUMIFS('Production data'!L:L,'Production data'!A:A,Performance!B175,'Production data'!C:C,Performance!C175,'Production data'!B:B,Performance!$C$98)</f>
        <v>6041.42</v>
      </c>
      <c r="AQ175" s="93">
        <f t="shared" si="62"/>
        <v>16</v>
      </c>
      <c r="AR175" s="41">
        <f t="shared" si="63"/>
        <v>2.6483839891945932E-3</v>
      </c>
      <c r="AS175" s="221">
        <f>J175+J176+J177</f>
        <v>14800.009999999998</v>
      </c>
      <c r="AT175" s="221">
        <f>AP175+AP176+AP177</f>
        <v>14775.009999999998</v>
      </c>
      <c r="AU175" s="221">
        <f>AQ175+AQ176+AQ177</f>
        <v>25</v>
      </c>
      <c r="AV175" s="224">
        <f>IFERROR(AU175/AS175,0)</f>
        <v>1.6891880478459138E-3</v>
      </c>
    </row>
    <row r="176" spans="1:48" ht="15.75" x14ac:dyDescent="0.25">
      <c r="A176" s="30" t="s">
        <v>134</v>
      </c>
      <c r="B176" s="40">
        <f t="shared" si="64"/>
        <v>44312</v>
      </c>
      <c r="C176" s="40" t="str">
        <f t="shared" si="64"/>
        <v>B</v>
      </c>
      <c r="D176" s="85" t="str">
        <f>'Idle time data'!C80</f>
        <v>Ali Ahmed</v>
      </c>
      <c r="E176" s="87" t="str">
        <f>'Idle time data'!J80</f>
        <v>Sikander Hayat</v>
      </c>
      <c r="F176" s="87">
        <f>'Idle time data'!K80</f>
        <v>1</v>
      </c>
      <c r="G176" s="87">
        <f>'Idle time data'!L80</f>
        <v>1.5</v>
      </c>
      <c r="H176" s="87">
        <f>'Idle time data'!M80</f>
        <v>0</v>
      </c>
      <c r="I176" s="87">
        <f>SUMIFS('Production data'!I:I,'Production data'!A:A,Performance!B176,'Production data'!C:C,Performance!C176,'Production data'!B:B,Performance!$C$98)</f>
        <v>96000</v>
      </c>
      <c r="J176" s="87">
        <f>SUMIFS('Production data'!K:K,'Production data'!A:A,Performance!B176,'Production data'!C:C,Performance!C176,'Production data'!B:B,Performance!$C$98)</f>
        <v>4320.5600000000004</v>
      </c>
      <c r="K176" s="87">
        <f>SUMIFS('Production data'!N:N,'Production data'!A:A,Performance!B79,'Production data'!C:C,Performance!C79,'Production data'!B:B,Performance!$C$1)</f>
        <v>0</v>
      </c>
      <c r="L176" s="87">
        <v>8</v>
      </c>
      <c r="M176" s="87">
        <f>(F176*Basis!$C$15+G176*Basis!$C$16+H176*Basis!$C$17)/60</f>
        <v>3.2124999999999999</v>
      </c>
      <c r="N176" s="87">
        <f>SUMIFS('DT Data'!J:J,'DT Data'!A:A,Performance!B176,'DT Data'!C:C,Performance!C176,'DT Data'!B:B,Performance!$C$98,'DT Data'!D:D,Basis!$J$5)</f>
        <v>0</v>
      </c>
      <c r="O176" s="88">
        <f t="shared" si="55"/>
        <v>8</v>
      </c>
      <c r="P176" s="88">
        <f>SUMIFS('DT Data'!J:J,'DT Data'!A:A,Performance!B176,'DT Data'!C:C,Performance!C176,'DT Data'!B:B,Performance!$C$98)-N176</f>
        <v>1.25</v>
      </c>
      <c r="Q176" s="89">
        <f t="shared" si="56"/>
        <v>6.75</v>
      </c>
      <c r="R176" s="89">
        <f t="shared" si="57"/>
        <v>3.5375000000000001</v>
      </c>
      <c r="S176" s="89">
        <f>IF(I176=0,0,R176*Basis!$B$3*60)</f>
        <v>116737.5</v>
      </c>
      <c r="T176" s="90">
        <f t="shared" si="58"/>
        <v>0.82235785415997431</v>
      </c>
      <c r="U176" s="90">
        <f t="shared" si="59"/>
        <v>1</v>
      </c>
      <c r="V176" s="90">
        <f t="shared" si="60"/>
        <v>0.84375</v>
      </c>
      <c r="W176" s="90">
        <f t="shared" si="61"/>
        <v>0.69386443944747833</v>
      </c>
      <c r="X176" s="228"/>
      <c r="Y176" s="216"/>
      <c r="Z176" s="216"/>
      <c r="AA176" s="216"/>
      <c r="AB176" s="230"/>
      <c r="AC176" s="230"/>
      <c r="AD176" s="220"/>
      <c r="AE176" s="220"/>
      <c r="AF176" s="220"/>
      <c r="AG176" s="220"/>
      <c r="AH176" s="94"/>
      <c r="AI176" s="95">
        <f>SUMIFS('DT Data'!$J:$J,'DT Data'!$B:$B,Basis!$A$2,'DT Data'!$D:$D,Basis!$J$4,'DT Data'!$A:$A,$B176,'DT Data'!$B:$B,Performance!A176)</f>
        <v>0</v>
      </c>
      <c r="AJ176" s="95">
        <f>SUMIFS('DT Data'!$J:$J,'DT Data'!$B:$B,Basis!$A$2,'DT Data'!$D:$D,Basis!$J$3,'DT Data'!$A:$A,$B176,'DT Data'!$B:$B,Performance!A176)</f>
        <v>0</v>
      </c>
      <c r="AK176" s="95">
        <f>SUMIFS('DT Data'!$J:$J,'DT Data'!$B:$B,Basis!$A$2,'DT Data'!$D:$D,Basis!$J$2,'DT Data'!$A:$A,$B176,'DT Data'!$B:$B,Performance!A176)</f>
        <v>0</v>
      </c>
      <c r="AL176" s="216"/>
      <c r="AM176" s="216"/>
      <c r="AN176" s="216"/>
      <c r="AO176" s="110"/>
      <c r="AP176" s="93">
        <f>SUMIFS('Production data'!L:L,'Production data'!A:A,Performance!B176,'Production data'!C:C,Performance!C176,'Production data'!B:B,Performance!$C$98)</f>
        <v>4314.5600000000004</v>
      </c>
      <c r="AQ176" s="93">
        <f t="shared" si="62"/>
        <v>6</v>
      </c>
      <c r="AR176" s="41">
        <f t="shared" si="63"/>
        <v>1.3906400652673736E-3</v>
      </c>
      <c r="AS176" s="222"/>
      <c r="AT176" s="222"/>
      <c r="AU176" s="222"/>
      <c r="AV176" s="225"/>
    </row>
    <row r="177" spans="1:48" ht="15.75" x14ac:dyDescent="0.25">
      <c r="A177" s="30" t="s">
        <v>134</v>
      </c>
      <c r="B177" s="40">
        <f t="shared" si="64"/>
        <v>44312</v>
      </c>
      <c r="C177" s="40" t="str">
        <f t="shared" si="64"/>
        <v>C</v>
      </c>
      <c r="D177" s="85" t="str">
        <f>'Idle time data'!C81</f>
        <v>Ahmed Ali</v>
      </c>
      <c r="E177" s="87" t="str">
        <f>'Idle time data'!J81</f>
        <v>Nizam</v>
      </c>
      <c r="F177" s="87">
        <f>'Idle time data'!K81</f>
        <v>0</v>
      </c>
      <c r="G177" s="87">
        <f>'Idle time data'!L81</f>
        <v>2.5</v>
      </c>
      <c r="H177" s="87">
        <f>'Idle time data'!M81</f>
        <v>1</v>
      </c>
      <c r="I177" s="87">
        <f>SUMIFS('Production data'!I:I,'Production data'!A:A,Performance!B177,'Production data'!C:C,Performance!C177,'Production data'!B:B,Performance!$C$98)</f>
        <v>97000</v>
      </c>
      <c r="J177" s="87">
        <f>SUMIFS('Production data'!K:K,'Production data'!A:A,Performance!B177,'Production data'!C:C,Performance!C177,'Production data'!B:B,Performance!$C$98)</f>
        <v>4422.03</v>
      </c>
      <c r="K177" s="87">
        <f>SUMIFS('Production data'!N:N,'Production data'!A:A,Performance!B80,'Production data'!C:C,Performance!C80,'Production data'!B:B,Performance!$C$1)</f>
        <v>0</v>
      </c>
      <c r="L177" s="87">
        <v>8</v>
      </c>
      <c r="M177" s="87">
        <f>(F177*Basis!$C$15+G177*Basis!$C$16+H177*Basis!$C$17)/60</f>
        <v>3.1875</v>
      </c>
      <c r="N177" s="87">
        <f>SUMIFS('DT Data'!J:J,'DT Data'!A:A,Performance!B177,'DT Data'!C:C,Performance!C177,'DT Data'!B:B,Performance!$C$98,'DT Data'!D:D,Basis!$J$5)</f>
        <v>0</v>
      </c>
      <c r="O177" s="88">
        <f t="shared" si="55"/>
        <v>8</v>
      </c>
      <c r="P177" s="88">
        <f>SUMIFS('DT Data'!J:J,'DT Data'!A:A,Performance!B177,'DT Data'!C:C,Performance!C177,'DT Data'!B:B,Performance!$C$98)-N177</f>
        <v>0</v>
      </c>
      <c r="Q177" s="89">
        <f t="shared" si="56"/>
        <v>8</v>
      </c>
      <c r="R177" s="89">
        <f t="shared" si="57"/>
        <v>4.8125</v>
      </c>
      <c r="S177" s="89">
        <f>IF(I177=0,0,R177*Basis!$B$3*60)</f>
        <v>158812.5</v>
      </c>
      <c r="T177" s="90">
        <f t="shared" si="58"/>
        <v>0.61078315623770174</v>
      </c>
      <c r="U177" s="90">
        <f t="shared" si="59"/>
        <v>1</v>
      </c>
      <c r="V177" s="90">
        <f t="shared" si="60"/>
        <v>1</v>
      </c>
      <c r="W177" s="90">
        <f t="shared" si="61"/>
        <v>0.61078315623770174</v>
      </c>
      <c r="X177" s="228"/>
      <c r="Y177" s="216"/>
      <c r="Z177" s="216"/>
      <c r="AA177" s="216"/>
      <c r="AB177" s="230"/>
      <c r="AC177" s="230"/>
      <c r="AD177" s="220"/>
      <c r="AE177" s="220"/>
      <c r="AF177" s="220"/>
      <c r="AG177" s="220"/>
      <c r="AH177" s="94"/>
      <c r="AI177" s="95">
        <f>SUMIFS('DT Data'!$J:$J,'DT Data'!$B:$B,Basis!$A$2,'DT Data'!$D:$D,Basis!$J$4,'DT Data'!$A:$A,$B177,'DT Data'!$B:$B,Performance!A177)</f>
        <v>0</v>
      </c>
      <c r="AJ177" s="95">
        <f>SUMIFS('DT Data'!$J:$J,'DT Data'!$B:$B,Basis!$A$2,'DT Data'!$D:$D,Basis!$J$3,'DT Data'!$A:$A,$B177,'DT Data'!$B:$B,Performance!A177)</f>
        <v>0</v>
      </c>
      <c r="AK177" s="95">
        <f>SUMIFS('DT Data'!$J:$J,'DT Data'!$B:$B,Basis!$A$2,'DT Data'!$D:$D,Basis!$J$2,'DT Data'!$A:$A,$B177,'DT Data'!$B:$B,Performance!A177)</f>
        <v>0</v>
      </c>
      <c r="AL177" s="216"/>
      <c r="AM177" s="216"/>
      <c r="AN177" s="216"/>
      <c r="AO177" s="110"/>
      <c r="AP177" s="93">
        <f>SUMIFS('Production data'!L:L,'Production data'!A:A,Performance!B177,'Production data'!C:C,Performance!C177,'Production data'!B:B,Performance!$C$98)</f>
        <v>4419.03</v>
      </c>
      <c r="AQ177" s="93">
        <f t="shared" si="62"/>
        <v>3</v>
      </c>
      <c r="AR177" s="41">
        <f t="shared" si="63"/>
        <v>6.788820170942492E-4</v>
      </c>
      <c r="AS177" s="223"/>
      <c r="AT177" s="223"/>
      <c r="AU177" s="223"/>
      <c r="AV177" s="226"/>
    </row>
    <row r="178" spans="1:48" ht="15.75" x14ac:dyDescent="0.25">
      <c r="A178" s="30" t="s">
        <v>134</v>
      </c>
      <c r="B178" s="40">
        <f t="shared" si="64"/>
        <v>44313</v>
      </c>
      <c r="C178" s="40" t="str">
        <f t="shared" si="64"/>
        <v>A</v>
      </c>
      <c r="D178" s="85" t="str">
        <f>'Idle time data'!C82</f>
        <v>Dileep Kumar</v>
      </c>
      <c r="E178" s="87" t="str">
        <f>'Idle time data'!J82</f>
        <v>Zaheer</v>
      </c>
      <c r="F178" s="87">
        <f>'Idle time data'!K82</f>
        <v>0</v>
      </c>
      <c r="G178" s="87">
        <f>'Idle time data'!L82</f>
        <v>1</v>
      </c>
      <c r="H178" s="87">
        <f>'Idle time data'!M82</f>
        <v>0</v>
      </c>
      <c r="I178" s="87">
        <f>SUMIFS('Production data'!I:I,'Production data'!A:A,Performance!B178,'Production data'!C:C,Performance!C178,'Production data'!B:B,Performance!$C$98)</f>
        <v>51000</v>
      </c>
      <c r="J178" s="87">
        <f>SUMIFS('Production data'!K:K,'Production data'!A:A,Performance!B178,'Production data'!C:C,Performance!C178,'Production data'!B:B,Performance!$C$98)</f>
        <v>2691.56</v>
      </c>
      <c r="K178" s="87">
        <f>SUMIFS('Production data'!N:N,'Production data'!A:A,Performance!B81,'Production data'!C:C,Performance!C81,'Production data'!B:B,Performance!$C$1)</f>
        <v>0</v>
      </c>
      <c r="L178" s="87">
        <v>8</v>
      </c>
      <c r="M178" s="87">
        <f>(F178*Basis!$C$15+G178*Basis!$C$16+H178*Basis!$C$17)/60</f>
        <v>1.1416666666666666</v>
      </c>
      <c r="N178" s="87">
        <f>SUMIFS('DT Data'!J:J,'DT Data'!A:A,Performance!B178,'DT Data'!C:C,Performance!C178,'DT Data'!B:B,Performance!$C$98,'DT Data'!D:D,Basis!$J$5)</f>
        <v>0</v>
      </c>
      <c r="O178" s="88">
        <f t="shared" si="55"/>
        <v>8</v>
      </c>
      <c r="P178" s="88">
        <f>SUMIFS('DT Data'!J:J,'DT Data'!A:A,Performance!B178,'DT Data'!C:C,Performance!C178,'DT Data'!B:B,Performance!$C$98)-N178</f>
        <v>2.5</v>
      </c>
      <c r="Q178" s="89">
        <f t="shared" si="56"/>
        <v>5.5</v>
      </c>
      <c r="R178" s="89">
        <f t="shared" si="57"/>
        <v>4.3583333333333334</v>
      </c>
      <c r="S178" s="89">
        <f>IF(I178=0,0,R178*Basis!$B$3*60)</f>
        <v>143825</v>
      </c>
      <c r="T178" s="90">
        <f t="shared" si="58"/>
        <v>0.35459760125152096</v>
      </c>
      <c r="U178" s="90">
        <f t="shared" si="59"/>
        <v>1</v>
      </c>
      <c r="V178" s="90">
        <f t="shared" si="60"/>
        <v>0.6875</v>
      </c>
      <c r="W178" s="90">
        <f t="shared" si="61"/>
        <v>0.24378585086042065</v>
      </c>
      <c r="X178" s="227">
        <f>I178+I179+I180</f>
        <v>255000</v>
      </c>
      <c r="Y178" s="215">
        <f>S178+S179+S180</f>
        <v>345125</v>
      </c>
      <c r="Z178" s="215">
        <f>J178+J179+J180</f>
        <v>13028.06</v>
      </c>
      <c r="AA178" s="215">
        <f>K178+K179+K180</f>
        <v>0</v>
      </c>
      <c r="AB178" s="229">
        <f>O178+O179+O180</f>
        <v>24</v>
      </c>
      <c r="AC178" s="229">
        <f>Q178+Q179+Q180</f>
        <v>18</v>
      </c>
      <c r="AD178" s="219">
        <f>IFERROR(X178/Y178,0)</f>
        <v>0.73886273089460341</v>
      </c>
      <c r="AE178" s="219">
        <f>IFERROR(AC178/AB178,0)</f>
        <v>0.75</v>
      </c>
      <c r="AF178" s="219">
        <f>IFERROR((X178-AA178)/X178,0)</f>
        <v>1</v>
      </c>
      <c r="AG178" s="219">
        <f>AD178*AE178*AF178</f>
        <v>0.55414704817095251</v>
      </c>
      <c r="AH178" s="107"/>
      <c r="AI178" s="108">
        <f>SUMIFS('DT Data'!$J:$J,'DT Data'!$B:$B,Basis!$A$2,'DT Data'!$D:$D,Basis!$J$4,'DT Data'!$A:$A,$B178,'DT Data'!$B:$B,Performance!A178)</f>
        <v>0</v>
      </c>
      <c r="AJ178" s="108">
        <f>SUMIFS('DT Data'!$J:$J,'DT Data'!$B:$B,Basis!$A$2,'DT Data'!$D:$D,Basis!$J$3,'DT Data'!$A:$A,$B178,'DT Data'!$B:$B,Performance!A178)</f>
        <v>0</v>
      </c>
      <c r="AK178" s="108">
        <f>SUMIFS('DT Data'!$J:$J,'DT Data'!$B:$B,Basis!$A$2,'DT Data'!$D:$D,Basis!$J$2,'DT Data'!$A:$A,$B178,'DT Data'!$B:$B,Performance!A178)</f>
        <v>0</v>
      </c>
      <c r="AL178" s="215">
        <f>AI178+AI179+AI180</f>
        <v>0</v>
      </c>
      <c r="AM178" s="215">
        <f>AJ178+AJ179+AJ180</f>
        <v>0</v>
      </c>
      <c r="AN178" s="215">
        <f>AK178+AK179+AK180</f>
        <v>0</v>
      </c>
      <c r="AO178" s="109"/>
      <c r="AP178" s="93">
        <f>SUMIFS('Production data'!L:L,'Production data'!A:A,Performance!B178,'Production data'!C:C,Performance!C178,'Production data'!B:B,Performance!$C$98)</f>
        <v>2691.56</v>
      </c>
      <c r="AQ178" s="93">
        <f t="shared" si="62"/>
        <v>0</v>
      </c>
      <c r="AR178" s="41">
        <f t="shared" si="63"/>
        <v>0</v>
      </c>
      <c r="AS178" s="221">
        <f>J178+J179+J180</f>
        <v>13028.06</v>
      </c>
      <c r="AT178" s="221">
        <f>AP178+AP179+AP180</f>
        <v>13023.06</v>
      </c>
      <c r="AU178" s="221">
        <f>AQ178+AQ179+AQ180</f>
        <v>5</v>
      </c>
      <c r="AV178" s="224">
        <f>IFERROR(AU178/AS178,0)</f>
        <v>3.8378699514739727E-4</v>
      </c>
    </row>
    <row r="179" spans="1:48" ht="15.75" x14ac:dyDescent="0.25">
      <c r="A179" s="30" t="s">
        <v>134</v>
      </c>
      <c r="B179" s="40">
        <f t="shared" si="64"/>
        <v>44313</v>
      </c>
      <c r="C179" s="40" t="str">
        <f t="shared" si="64"/>
        <v>B</v>
      </c>
      <c r="D179" s="85" t="str">
        <f>'Idle time data'!C83</f>
        <v>Ali Ahmed</v>
      </c>
      <c r="E179" s="87" t="str">
        <f>'Idle time data'!J83</f>
        <v>Sikander Hayat</v>
      </c>
      <c r="F179" s="87">
        <f>'Idle time data'!K83</f>
        <v>1</v>
      </c>
      <c r="G179" s="87">
        <f>'Idle time data'!L83</f>
        <v>2.5</v>
      </c>
      <c r="H179" s="87">
        <f>'Idle time data'!M83</f>
        <v>1</v>
      </c>
      <c r="I179" s="87">
        <f>SUMIFS('Production data'!I:I,'Production data'!A:A,Performance!B179,'Production data'!C:C,Performance!C179,'Production data'!B:B,Performance!$C$98)</f>
        <v>102000</v>
      </c>
      <c r="J179" s="87">
        <f>SUMIFS('Production data'!K:K,'Production data'!A:A,Performance!B179,'Production data'!C:C,Performance!C179,'Production data'!B:B,Performance!$C$98)</f>
        <v>5146.2999999999993</v>
      </c>
      <c r="K179" s="87">
        <f>SUMIFS('Production data'!N:N,'Production data'!A:A,Performance!B82,'Production data'!C:C,Performance!C82,'Production data'!B:B,Performance!$C$1)</f>
        <v>0</v>
      </c>
      <c r="L179" s="87">
        <v>8</v>
      </c>
      <c r="M179" s="87">
        <f>(F179*Basis!$C$15+G179*Basis!$C$16+H179*Basis!$C$17)/60</f>
        <v>4.6875</v>
      </c>
      <c r="N179" s="87">
        <f>SUMIFS('DT Data'!J:J,'DT Data'!A:A,Performance!B179,'DT Data'!C:C,Performance!C179,'DT Data'!B:B,Performance!$C$98,'DT Data'!D:D,Basis!$J$5)</f>
        <v>0</v>
      </c>
      <c r="O179" s="88">
        <f t="shared" si="55"/>
        <v>8</v>
      </c>
      <c r="P179" s="88">
        <f>SUMIFS('DT Data'!J:J,'DT Data'!A:A,Performance!B179,'DT Data'!C:C,Performance!C179,'DT Data'!B:B,Performance!$C$98)-N179</f>
        <v>1.5</v>
      </c>
      <c r="Q179" s="89">
        <f t="shared" si="56"/>
        <v>6.5</v>
      </c>
      <c r="R179" s="89">
        <f t="shared" si="57"/>
        <v>1.8125</v>
      </c>
      <c r="S179" s="89">
        <f>IF(I179=0,0,R179*Basis!$B$3*60)</f>
        <v>59812.5</v>
      </c>
      <c r="T179" s="90">
        <f t="shared" si="58"/>
        <v>1.7053291536050157</v>
      </c>
      <c r="U179" s="90">
        <f t="shared" si="59"/>
        <v>1</v>
      </c>
      <c r="V179" s="90">
        <f t="shared" si="60"/>
        <v>0.8125</v>
      </c>
      <c r="W179" s="90">
        <f t="shared" si="61"/>
        <v>1.3855799373040751</v>
      </c>
      <c r="X179" s="228"/>
      <c r="Y179" s="216"/>
      <c r="Z179" s="216"/>
      <c r="AA179" s="216"/>
      <c r="AB179" s="230"/>
      <c r="AC179" s="230"/>
      <c r="AD179" s="220"/>
      <c r="AE179" s="220"/>
      <c r="AF179" s="220"/>
      <c r="AG179" s="220"/>
      <c r="AH179" s="94"/>
      <c r="AI179" s="95">
        <f>SUMIFS('DT Data'!$J:$J,'DT Data'!$B:$B,Basis!$A$2,'DT Data'!$D:$D,Basis!$J$4,'DT Data'!$A:$A,$B179,'DT Data'!$B:$B,Performance!A179)</f>
        <v>0</v>
      </c>
      <c r="AJ179" s="95">
        <f>SUMIFS('DT Data'!$J:$J,'DT Data'!$B:$B,Basis!$A$2,'DT Data'!$D:$D,Basis!$J$3,'DT Data'!$A:$A,$B179,'DT Data'!$B:$B,Performance!A179)</f>
        <v>0</v>
      </c>
      <c r="AK179" s="95">
        <f>SUMIFS('DT Data'!$J:$J,'DT Data'!$B:$B,Basis!$A$2,'DT Data'!$D:$D,Basis!$J$2,'DT Data'!$A:$A,$B179,'DT Data'!$B:$B,Performance!A179)</f>
        <v>0</v>
      </c>
      <c r="AL179" s="216"/>
      <c r="AM179" s="216"/>
      <c r="AN179" s="216"/>
      <c r="AO179" s="110"/>
      <c r="AP179" s="93">
        <f>SUMIFS('Production data'!L:L,'Production data'!A:A,Performance!B179,'Production data'!C:C,Performance!C179,'Production data'!B:B,Performance!$C$98)</f>
        <v>5142.2999999999993</v>
      </c>
      <c r="AQ179" s="93">
        <f t="shared" si="62"/>
        <v>4</v>
      </c>
      <c r="AR179" s="41">
        <f t="shared" si="63"/>
        <v>7.7786204616611253E-4</v>
      </c>
      <c r="AS179" s="222"/>
      <c r="AT179" s="222"/>
      <c r="AU179" s="222"/>
      <c r="AV179" s="225"/>
    </row>
    <row r="180" spans="1:48" ht="15.75" x14ac:dyDescent="0.25">
      <c r="A180" s="30" t="s">
        <v>134</v>
      </c>
      <c r="B180" s="40">
        <f t="shared" si="64"/>
        <v>44313</v>
      </c>
      <c r="C180" s="40" t="str">
        <f t="shared" si="64"/>
        <v>C</v>
      </c>
      <c r="D180" s="85" t="str">
        <f>'Idle time data'!C84</f>
        <v>Ahmed Ali</v>
      </c>
      <c r="E180" s="87" t="str">
        <f>'Idle time data'!J84</f>
        <v>Nizam</v>
      </c>
      <c r="F180" s="87">
        <f>'Idle time data'!K84</f>
        <v>0</v>
      </c>
      <c r="G180" s="87">
        <f>'Idle time data'!L84</f>
        <v>1.5</v>
      </c>
      <c r="H180" s="87">
        <f>'Idle time data'!M84</f>
        <v>0</v>
      </c>
      <c r="I180" s="87">
        <f>SUMIFS('Production data'!I:I,'Production data'!A:A,Performance!B180,'Production data'!C:C,Performance!C180,'Production data'!B:B,Performance!$C$98)</f>
        <v>102000</v>
      </c>
      <c r="J180" s="87">
        <f>SUMIFS('Production data'!K:K,'Production data'!A:A,Performance!B180,'Production data'!C:C,Performance!C180,'Production data'!B:B,Performance!$C$98)</f>
        <v>5190.2000000000007</v>
      </c>
      <c r="K180" s="87">
        <f>SUMIFS('Production data'!N:N,'Production data'!A:A,Performance!B83,'Production data'!C:C,Performance!C83,'Production data'!B:B,Performance!$C$1)</f>
        <v>0</v>
      </c>
      <c r="L180" s="87">
        <v>8</v>
      </c>
      <c r="M180" s="87">
        <f>(F180*Basis!$C$15+G180*Basis!$C$16+H180*Basis!$C$17)/60</f>
        <v>1.7124999999999999</v>
      </c>
      <c r="N180" s="87">
        <f>SUMIFS('DT Data'!J:J,'DT Data'!A:A,Performance!B180,'DT Data'!C:C,Performance!C180,'DT Data'!B:B,Performance!$C$98,'DT Data'!D:D,Basis!$J$5)</f>
        <v>0</v>
      </c>
      <c r="O180" s="88">
        <f t="shared" si="55"/>
        <v>8</v>
      </c>
      <c r="P180" s="88">
        <f>SUMIFS('DT Data'!J:J,'DT Data'!A:A,Performance!B180,'DT Data'!C:C,Performance!C180,'DT Data'!B:B,Performance!$C$98)-N180</f>
        <v>2</v>
      </c>
      <c r="Q180" s="89">
        <f t="shared" si="56"/>
        <v>6</v>
      </c>
      <c r="R180" s="89">
        <f t="shared" si="57"/>
        <v>4.2874999999999996</v>
      </c>
      <c r="S180" s="89">
        <f>IF(I180=0,0,R180*Basis!$B$3*60)</f>
        <v>141487.5</v>
      </c>
      <c r="T180" s="90">
        <f t="shared" si="58"/>
        <v>0.72091174131990454</v>
      </c>
      <c r="U180" s="90">
        <f t="shared" si="59"/>
        <v>1</v>
      </c>
      <c r="V180" s="90">
        <f t="shared" si="60"/>
        <v>0.75</v>
      </c>
      <c r="W180" s="90">
        <f t="shared" si="61"/>
        <v>0.54068380598992838</v>
      </c>
      <c r="X180" s="228"/>
      <c r="Y180" s="216"/>
      <c r="Z180" s="216"/>
      <c r="AA180" s="216"/>
      <c r="AB180" s="230"/>
      <c r="AC180" s="230"/>
      <c r="AD180" s="220"/>
      <c r="AE180" s="220"/>
      <c r="AF180" s="220"/>
      <c r="AG180" s="220"/>
      <c r="AH180" s="94"/>
      <c r="AI180" s="95">
        <f>SUMIFS('DT Data'!$J:$J,'DT Data'!$B:$B,Basis!$A$2,'DT Data'!$D:$D,Basis!$J$4,'DT Data'!$A:$A,$B180,'DT Data'!$B:$B,Performance!A180)</f>
        <v>0</v>
      </c>
      <c r="AJ180" s="95">
        <f>SUMIFS('DT Data'!$J:$J,'DT Data'!$B:$B,Basis!$A$2,'DT Data'!$D:$D,Basis!$J$3,'DT Data'!$A:$A,$B180,'DT Data'!$B:$B,Performance!A180)</f>
        <v>0</v>
      </c>
      <c r="AK180" s="95">
        <f>SUMIFS('DT Data'!$J:$J,'DT Data'!$B:$B,Basis!$A$2,'DT Data'!$D:$D,Basis!$J$2,'DT Data'!$A:$A,$B180,'DT Data'!$B:$B,Performance!A180)</f>
        <v>0</v>
      </c>
      <c r="AL180" s="216"/>
      <c r="AM180" s="216"/>
      <c r="AN180" s="216"/>
      <c r="AO180" s="110"/>
      <c r="AP180" s="93">
        <f>SUMIFS('Production data'!L:L,'Production data'!A:A,Performance!B180,'Production data'!C:C,Performance!C180,'Production data'!B:B,Performance!$C$98)</f>
        <v>5189.2000000000007</v>
      </c>
      <c r="AQ180" s="93">
        <f t="shared" si="62"/>
        <v>1</v>
      </c>
      <c r="AR180" s="41">
        <f t="shared" si="63"/>
        <v>1.9270793185847525E-4</v>
      </c>
      <c r="AS180" s="223"/>
      <c r="AT180" s="223"/>
      <c r="AU180" s="223"/>
      <c r="AV180" s="226"/>
    </row>
    <row r="181" spans="1:48" ht="15.75" x14ac:dyDescent="0.25">
      <c r="A181" s="30" t="s">
        <v>134</v>
      </c>
      <c r="B181" s="40">
        <f t="shared" si="64"/>
        <v>44314</v>
      </c>
      <c r="C181" s="40" t="str">
        <f t="shared" si="64"/>
        <v>A</v>
      </c>
      <c r="D181" s="85" t="str">
        <f>'Idle time data'!C85</f>
        <v>Umair Ali</v>
      </c>
      <c r="E181" s="87" t="str">
        <f>'Idle time data'!J85</f>
        <v>Zaheer</v>
      </c>
      <c r="F181" s="87">
        <f>'Idle time data'!K85</f>
        <v>0</v>
      </c>
      <c r="G181" s="87">
        <f>'Idle time data'!L85</f>
        <v>2</v>
      </c>
      <c r="H181" s="87">
        <f>'Idle time data'!M85</f>
        <v>0</v>
      </c>
      <c r="I181" s="87">
        <f>SUMIFS('Production data'!I:I,'Production data'!A:A,Performance!B181,'Production data'!C:C,Performance!C181,'Production data'!B:B,Performance!$C$98)</f>
        <v>72000</v>
      </c>
      <c r="J181" s="87">
        <f>SUMIFS('Production data'!K:K,'Production data'!A:A,Performance!B181,'Production data'!C:C,Performance!C181,'Production data'!B:B,Performance!$C$98)</f>
        <v>3533.28</v>
      </c>
      <c r="K181" s="87">
        <f>SUMIFS('Production data'!N:N,'Production data'!A:A,Performance!B84,'Production data'!C:C,Performance!C84,'Production data'!B:B,Performance!$C$1)</f>
        <v>0</v>
      </c>
      <c r="L181" s="87">
        <v>8</v>
      </c>
      <c r="M181" s="87">
        <f>(F181*Basis!$C$15+G181*Basis!$C$16+H181*Basis!$C$17)/60</f>
        <v>2.2833333333333332</v>
      </c>
      <c r="N181" s="87">
        <f>SUMIFS('DT Data'!J:J,'DT Data'!A:A,Performance!B181,'DT Data'!C:C,Performance!C181,'DT Data'!B:B,Performance!$C$98,'DT Data'!D:D,Basis!$J$5)</f>
        <v>2.5</v>
      </c>
      <c r="O181" s="88">
        <f t="shared" si="55"/>
        <v>5.5</v>
      </c>
      <c r="P181" s="88">
        <f>SUMIFS('DT Data'!J:J,'DT Data'!A:A,Performance!B181,'DT Data'!C:C,Performance!C181,'DT Data'!B:B,Performance!$C$98)-N181</f>
        <v>0.5</v>
      </c>
      <c r="Q181" s="89">
        <f t="shared" si="56"/>
        <v>5</v>
      </c>
      <c r="R181" s="89">
        <f t="shared" si="57"/>
        <v>2.7166666666666668</v>
      </c>
      <c r="S181" s="89">
        <f>IF(I181=0,0,R181*Basis!$B$3*60)</f>
        <v>89650</v>
      </c>
      <c r="T181" s="90">
        <f t="shared" si="58"/>
        <v>0.8031232571109872</v>
      </c>
      <c r="U181" s="90">
        <f t="shared" si="59"/>
        <v>1</v>
      </c>
      <c r="V181" s="90">
        <f t="shared" si="60"/>
        <v>0.90909090909090906</v>
      </c>
      <c r="W181" s="90">
        <f t="shared" si="61"/>
        <v>0.73011205191907924</v>
      </c>
      <c r="X181" s="227">
        <f>I181+I182+I183</f>
        <v>94000</v>
      </c>
      <c r="Y181" s="215">
        <f>S181+S182+S183</f>
        <v>106975</v>
      </c>
      <c r="Z181" s="215">
        <f>J181+J182+J183</f>
        <v>4377.2800000000007</v>
      </c>
      <c r="AA181" s="215">
        <f>K181+K182+K183</f>
        <v>0</v>
      </c>
      <c r="AB181" s="229">
        <f>O181+O182+O183</f>
        <v>7.5</v>
      </c>
      <c r="AC181" s="229">
        <f>Q181+Q182+Q183</f>
        <v>7</v>
      </c>
      <c r="AD181" s="219">
        <f>IFERROR(X181/Y181,0)</f>
        <v>0.87870997896704839</v>
      </c>
      <c r="AE181" s="219">
        <f>IFERROR(AC181/AB181,0)</f>
        <v>0.93333333333333335</v>
      </c>
      <c r="AF181" s="219">
        <f>IFERROR((X181-AA181)/X181,0)</f>
        <v>1</v>
      </c>
      <c r="AG181" s="219">
        <f>AD181*AE181*AF181</f>
        <v>0.82012931370257847</v>
      </c>
      <c r="AH181" s="107"/>
      <c r="AI181" s="108">
        <f>SUMIFS('DT Data'!$J:$J,'DT Data'!$B:$B,Basis!$A$2,'DT Data'!$D:$D,Basis!$J$4,'DT Data'!$A:$A,$B181,'DT Data'!$B:$B,Performance!A181)</f>
        <v>0</v>
      </c>
      <c r="AJ181" s="108">
        <f>SUMIFS('DT Data'!$J:$J,'DT Data'!$B:$B,Basis!$A$2,'DT Data'!$D:$D,Basis!$J$3,'DT Data'!$A:$A,$B181,'DT Data'!$B:$B,Performance!A181)</f>
        <v>0</v>
      </c>
      <c r="AK181" s="108">
        <f>SUMIFS('DT Data'!$J:$J,'DT Data'!$B:$B,Basis!$A$2,'DT Data'!$D:$D,Basis!$J$2,'DT Data'!$A:$A,$B181,'DT Data'!$B:$B,Performance!A181)</f>
        <v>0</v>
      </c>
      <c r="AL181" s="215">
        <f>AI181+AI182+AI183</f>
        <v>0</v>
      </c>
      <c r="AM181" s="215">
        <f>AJ181+AJ182+AJ183</f>
        <v>0</v>
      </c>
      <c r="AN181" s="215">
        <f>AK181+AK182+AK183</f>
        <v>0</v>
      </c>
      <c r="AO181" s="109"/>
      <c r="AP181" s="93">
        <f>SUMIFS('Production data'!L:L,'Production data'!A:A,Performance!B181,'Production data'!C:C,Performance!C181,'Production data'!B:B,Performance!$C$98)</f>
        <v>3523.28</v>
      </c>
      <c r="AQ181" s="93">
        <f t="shared" si="62"/>
        <v>10</v>
      </c>
      <c r="AR181" s="41">
        <f t="shared" si="63"/>
        <v>2.8382643445879975E-3</v>
      </c>
      <c r="AS181" s="221">
        <f>J181+J182+J183</f>
        <v>4377.2800000000007</v>
      </c>
      <c r="AT181" s="221">
        <f>AP181+AP182+AP183</f>
        <v>4367.2800000000007</v>
      </c>
      <c r="AU181" s="221">
        <f>AQ181+AQ182+AQ183</f>
        <v>10</v>
      </c>
      <c r="AV181" s="224">
        <f>IFERROR(AU181/AS181,0)</f>
        <v>2.284523722494334E-3</v>
      </c>
    </row>
    <row r="182" spans="1:48" ht="15.75" x14ac:dyDescent="0.25">
      <c r="A182" s="30" t="s">
        <v>134</v>
      </c>
      <c r="B182" s="40">
        <f t="shared" si="64"/>
        <v>44314</v>
      </c>
      <c r="C182" s="40" t="str">
        <f t="shared" si="64"/>
        <v>B</v>
      </c>
      <c r="D182" s="85">
        <f>'Idle time data'!C86</f>
        <v>0</v>
      </c>
      <c r="E182" s="87" t="str">
        <f>'Idle time data'!J86</f>
        <v>Zubair</v>
      </c>
      <c r="F182" s="87">
        <f>'Idle time data'!K86</f>
        <v>0</v>
      </c>
      <c r="G182" s="87">
        <f>'Idle time data'!L86</f>
        <v>1</v>
      </c>
      <c r="H182" s="87">
        <f>'Idle time data'!M86</f>
        <v>1</v>
      </c>
      <c r="I182" s="87">
        <f>SUMIFS('Production data'!I:I,'Production data'!A:A,Performance!B182,'Production data'!C:C,Performance!C182,'Production data'!B:B,Performance!$C$98)</f>
        <v>22000</v>
      </c>
      <c r="J182" s="87">
        <f>SUMIFS('Production data'!K:K,'Production data'!A:A,Performance!B182,'Production data'!C:C,Performance!C182,'Production data'!B:B,Performance!$C$98)</f>
        <v>844</v>
      </c>
      <c r="K182" s="87">
        <f>SUMIFS('Production data'!N:N,'Production data'!A:A,Performance!B85,'Production data'!C:C,Performance!C85,'Production data'!B:B,Performance!$C$1)</f>
        <v>0</v>
      </c>
      <c r="L182" s="87">
        <v>8</v>
      </c>
      <c r="M182" s="87">
        <f>(F182*Basis!$C$15+G182*Basis!$C$16+H182*Basis!$C$17)/60</f>
        <v>1.4750000000000001</v>
      </c>
      <c r="N182" s="87">
        <f>SUMIFS('DT Data'!J:J,'DT Data'!A:A,Performance!B182,'DT Data'!C:C,Performance!C182,'DT Data'!B:B,Performance!$C$98,'DT Data'!D:D,Basis!$J$5)</f>
        <v>6</v>
      </c>
      <c r="O182" s="88">
        <f t="shared" si="55"/>
        <v>2</v>
      </c>
      <c r="P182" s="88">
        <f>SUMIFS('DT Data'!J:J,'DT Data'!A:A,Performance!B182,'DT Data'!C:C,Performance!C182,'DT Data'!B:B,Performance!$C$98)-N182</f>
        <v>0</v>
      </c>
      <c r="Q182" s="89">
        <f t="shared" si="56"/>
        <v>2</v>
      </c>
      <c r="R182" s="89">
        <f t="shared" si="57"/>
        <v>0.52499999999999991</v>
      </c>
      <c r="S182" s="89">
        <f>IF(I182=0,0,R182*Basis!$B$3*60)</f>
        <v>17324.999999999996</v>
      </c>
      <c r="T182" s="90">
        <f t="shared" si="58"/>
        <v>1.2698412698412702</v>
      </c>
      <c r="U182" s="90">
        <f t="shared" si="59"/>
        <v>1</v>
      </c>
      <c r="V182" s="90">
        <f t="shared" si="60"/>
        <v>1</v>
      </c>
      <c r="W182" s="90">
        <f t="shared" si="61"/>
        <v>1.2698412698412702</v>
      </c>
      <c r="X182" s="228"/>
      <c r="Y182" s="216"/>
      <c r="Z182" s="216"/>
      <c r="AA182" s="216"/>
      <c r="AB182" s="230"/>
      <c r="AC182" s="230"/>
      <c r="AD182" s="220"/>
      <c r="AE182" s="220"/>
      <c r="AF182" s="220"/>
      <c r="AG182" s="220"/>
      <c r="AH182" s="94"/>
      <c r="AI182" s="95">
        <f>SUMIFS('DT Data'!$J:$J,'DT Data'!$B:$B,Basis!$A$2,'DT Data'!$D:$D,Basis!$J$4,'DT Data'!$A:$A,$B182,'DT Data'!$B:$B,Performance!A182)</f>
        <v>0</v>
      </c>
      <c r="AJ182" s="95">
        <f>SUMIFS('DT Data'!$J:$J,'DT Data'!$B:$B,Basis!$A$2,'DT Data'!$D:$D,Basis!$J$3,'DT Data'!$A:$A,$B182,'DT Data'!$B:$B,Performance!A182)</f>
        <v>0</v>
      </c>
      <c r="AK182" s="95">
        <f>SUMIFS('DT Data'!$J:$J,'DT Data'!$B:$B,Basis!$A$2,'DT Data'!$D:$D,Basis!$J$2,'DT Data'!$A:$A,$B182,'DT Data'!$B:$B,Performance!A182)</f>
        <v>0</v>
      </c>
      <c r="AL182" s="216"/>
      <c r="AM182" s="216"/>
      <c r="AN182" s="216"/>
      <c r="AO182" s="110"/>
      <c r="AP182" s="93">
        <f>SUMIFS('Production data'!L:L,'Production data'!A:A,Performance!B182,'Production data'!C:C,Performance!C182,'Production data'!B:B,Performance!$C$98)</f>
        <v>844</v>
      </c>
      <c r="AQ182" s="93">
        <f t="shared" si="62"/>
        <v>0</v>
      </c>
      <c r="AR182" s="41">
        <f t="shared" si="63"/>
        <v>0</v>
      </c>
      <c r="AS182" s="222"/>
      <c r="AT182" s="222"/>
      <c r="AU182" s="222"/>
      <c r="AV182" s="225"/>
    </row>
    <row r="183" spans="1:48" ht="15.75" x14ac:dyDescent="0.25">
      <c r="A183" s="30" t="s">
        <v>134</v>
      </c>
      <c r="B183" s="40">
        <f t="shared" si="64"/>
        <v>44314</v>
      </c>
      <c r="C183" s="40" t="str">
        <f t="shared" si="64"/>
        <v>C</v>
      </c>
      <c r="D183" s="85" t="str">
        <f>'Idle time data'!C87</f>
        <v>Ahmed Ali</v>
      </c>
      <c r="E183" s="87" t="str">
        <f>'Idle time data'!J87</f>
        <v>Nizam</v>
      </c>
      <c r="F183" s="87">
        <f>'Idle time data'!K87</f>
        <v>0</v>
      </c>
      <c r="G183" s="87">
        <f>'Idle time data'!L87</f>
        <v>0</v>
      </c>
      <c r="H183" s="87">
        <f>'Idle time data'!M87</f>
        <v>0</v>
      </c>
      <c r="I183" s="87">
        <f>SUMIFS('Production data'!I:I,'Production data'!A:A,Performance!B183,'Production data'!C:C,Performance!C183,'Production data'!B:B,Performance!$C$98)</f>
        <v>0</v>
      </c>
      <c r="J183" s="87">
        <f>SUMIFS('Production data'!K:K,'Production data'!A:A,Performance!B183,'Production data'!C:C,Performance!C183,'Production data'!B:B,Performance!$C$98)</f>
        <v>0</v>
      </c>
      <c r="K183" s="87">
        <f>SUMIFS('Production data'!N:N,'Production data'!A:A,Performance!B86,'Production data'!C:C,Performance!C86,'Production data'!B:B,Performance!$C$1)</f>
        <v>0</v>
      </c>
      <c r="L183" s="87">
        <v>8</v>
      </c>
      <c r="M183" s="87">
        <f>(F183*Basis!$C$15+G183*Basis!$C$16+H183*Basis!$C$17)/60</f>
        <v>0</v>
      </c>
      <c r="N183" s="87">
        <f>SUMIFS('DT Data'!J:J,'DT Data'!A:A,Performance!B183,'DT Data'!C:C,Performance!C183,'DT Data'!B:B,Performance!$C$98,'DT Data'!D:D,Basis!$J$5)</f>
        <v>8</v>
      </c>
      <c r="O183" s="88">
        <f t="shared" si="55"/>
        <v>0</v>
      </c>
      <c r="P183" s="88">
        <f>SUMIFS('DT Data'!J:J,'DT Data'!A:A,Performance!B183,'DT Data'!C:C,Performance!C183,'DT Data'!B:B,Performance!$C$98)-N183</f>
        <v>0</v>
      </c>
      <c r="Q183" s="89">
        <f t="shared" si="56"/>
        <v>0</v>
      </c>
      <c r="R183" s="89">
        <f t="shared" si="57"/>
        <v>0</v>
      </c>
      <c r="S183" s="89">
        <f>IF(I183=0,0,R183*Basis!$B$3*60)</f>
        <v>0</v>
      </c>
      <c r="T183" s="90">
        <f t="shared" si="58"/>
        <v>0</v>
      </c>
      <c r="U183" s="90">
        <f t="shared" si="59"/>
        <v>0</v>
      </c>
      <c r="V183" s="90">
        <f t="shared" si="60"/>
        <v>0</v>
      </c>
      <c r="W183" s="90">
        <f t="shared" si="61"/>
        <v>0</v>
      </c>
      <c r="X183" s="228"/>
      <c r="Y183" s="216"/>
      <c r="Z183" s="216"/>
      <c r="AA183" s="216"/>
      <c r="AB183" s="230"/>
      <c r="AC183" s="230"/>
      <c r="AD183" s="220"/>
      <c r="AE183" s="220"/>
      <c r="AF183" s="220"/>
      <c r="AG183" s="220"/>
      <c r="AH183" s="94"/>
      <c r="AI183" s="95">
        <f>SUMIFS('DT Data'!$J:$J,'DT Data'!$B:$B,Basis!$A$2,'DT Data'!$D:$D,Basis!$J$4,'DT Data'!$A:$A,$B183,'DT Data'!$B:$B,Performance!A183)</f>
        <v>0</v>
      </c>
      <c r="AJ183" s="95">
        <f>SUMIFS('DT Data'!$J:$J,'DT Data'!$B:$B,Basis!$A$2,'DT Data'!$D:$D,Basis!$J$3,'DT Data'!$A:$A,$B183,'DT Data'!$B:$B,Performance!A183)</f>
        <v>0</v>
      </c>
      <c r="AK183" s="95">
        <f>SUMIFS('DT Data'!$J:$J,'DT Data'!$B:$B,Basis!$A$2,'DT Data'!$D:$D,Basis!$J$2,'DT Data'!$A:$A,$B183,'DT Data'!$B:$B,Performance!A183)</f>
        <v>0</v>
      </c>
      <c r="AL183" s="216"/>
      <c r="AM183" s="216"/>
      <c r="AN183" s="216"/>
      <c r="AO183" s="110"/>
      <c r="AP183" s="93">
        <f>SUMIFS('Production data'!L:L,'Production data'!A:A,Performance!B183,'Production data'!C:C,Performance!C183,'Production data'!B:B,Performance!$C$98)</f>
        <v>0</v>
      </c>
      <c r="AQ183" s="93">
        <f t="shared" si="62"/>
        <v>0</v>
      </c>
      <c r="AR183" s="41">
        <f t="shared" si="63"/>
        <v>0</v>
      </c>
      <c r="AS183" s="223"/>
      <c r="AT183" s="223"/>
      <c r="AU183" s="223"/>
      <c r="AV183" s="226"/>
    </row>
    <row r="184" spans="1:48" ht="15.75" x14ac:dyDescent="0.25">
      <c r="A184" s="30" t="s">
        <v>134</v>
      </c>
      <c r="B184" s="40">
        <f t="shared" si="64"/>
        <v>44315</v>
      </c>
      <c r="C184" s="40" t="str">
        <f t="shared" si="64"/>
        <v>A</v>
      </c>
      <c r="D184" s="85" t="str">
        <f>'Idle time data'!C88</f>
        <v>Umair Ali</v>
      </c>
      <c r="E184" s="87" t="str">
        <f>'Idle time data'!J88</f>
        <v>Zaheer</v>
      </c>
      <c r="F184" s="87">
        <f>'Idle time data'!K88</f>
        <v>0</v>
      </c>
      <c r="G184" s="87">
        <f>'Idle time data'!L88</f>
        <v>0</v>
      </c>
      <c r="H184" s="87">
        <f>'Idle time data'!M88</f>
        <v>0</v>
      </c>
      <c r="I184" s="87">
        <f>SUMIFS('Production data'!I:I,'Production data'!A:A,Performance!B184,'Production data'!C:C,Performance!C184,'Production data'!B:B,Performance!$C$98)</f>
        <v>0</v>
      </c>
      <c r="J184" s="87">
        <f>SUMIFS('Production data'!K:K,'Production data'!A:A,Performance!B184,'Production data'!C:C,Performance!C184,'Production data'!B:B,Performance!$C$98)</f>
        <v>0</v>
      </c>
      <c r="K184" s="87">
        <f>SUMIFS('Production data'!N:N,'Production data'!A:A,Performance!B87,'Production data'!C:C,Performance!C87,'Production data'!B:B,Performance!$C$1)</f>
        <v>0</v>
      </c>
      <c r="L184" s="87">
        <v>8</v>
      </c>
      <c r="M184" s="87">
        <f>(F184*Basis!$C$15+G184*Basis!$C$16+H184*Basis!$C$17)/60</f>
        <v>0</v>
      </c>
      <c r="N184" s="87">
        <f>SUMIFS('DT Data'!J:J,'DT Data'!A:A,Performance!B184,'DT Data'!C:C,Performance!C184,'DT Data'!B:B,Performance!$C$98,'DT Data'!D:D,Basis!$J$5)</f>
        <v>8</v>
      </c>
      <c r="O184" s="88">
        <f t="shared" si="55"/>
        <v>0</v>
      </c>
      <c r="P184" s="88">
        <f>SUMIFS('DT Data'!J:J,'DT Data'!A:A,Performance!B184,'DT Data'!C:C,Performance!C184,'DT Data'!B:B,Performance!$C$98)-N184</f>
        <v>0</v>
      </c>
      <c r="Q184" s="89">
        <f t="shared" si="56"/>
        <v>0</v>
      </c>
      <c r="R184" s="89">
        <f t="shared" si="57"/>
        <v>0</v>
      </c>
      <c r="S184" s="89">
        <f>IF(I184=0,0,R184*Basis!$B$3*60)</f>
        <v>0</v>
      </c>
      <c r="T184" s="90">
        <f t="shared" si="58"/>
        <v>0</v>
      </c>
      <c r="U184" s="90">
        <f t="shared" si="59"/>
        <v>0</v>
      </c>
      <c r="V184" s="90">
        <f t="shared" si="60"/>
        <v>0</v>
      </c>
      <c r="W184" s="90">
        <f t="shared" si="61"/>
        <v>0</v>
      </c>
      <c r="X184" s="227">
        <f>I184+I185+I186</f>
        <v>129500</v>
      </c>
      <c r="Y184" s="215">
        <f>S184+S185+S186</f>
        <v>131312.49999999997</v>
      </c>
      <c r="Z184" s="215">
        <f>J184+J185+J186</f>
        <v>4573.5199999999995</v>
      </c>
      <c r="AA184" s="215">
        <f>K184+K185+K186</f>
        <v>0</v>
      </c>
      <c r="AB184" s="229">
        <f>O184+O185+O186</f>
        <v>16</v>
      </c>
      <c r="AC184" s="229">
        <f>Q184+Q185+Q186</f>
        <v>8.6666666666666661</v>
      </c>
      <c r="AD184" s="219">
        <f>IFERROR(X184/Y184,0)</f>
        <v>0.98619704902427441</v>
      </c>
      <c r="AE184" s="219">
        <f>IFERROR(AC184/AB184,0)</f>
        <v>0.54166666666666663</v>
      </c>
      <c r="AF184" s="219">
        <f>IFERROR((X184-AA184)/X184,0)</f>
        <v>1</v>
      </c>
      <c r="AG184" s="219">
        <f>AD184*AE184*AF184</f>
        <v>0.53419006822148196</v>
      </c>
      <c r="AH184" s="107"/>
      <c r="AI184" s="108">
        <f>SUMIFS('DT Data'!$J:$J,'DT Data'!$B:$B,Basis!$A$2,'DT Data'!$D:$D,Basis!$J$4,'DT Data'!$A:$A,$B184,'DT Data'!$B:$B,Performance!A184)</f>
        <v>0</v>
      </c>
      <c r="AJ184" s="108">
        <f>SUMIFS('DT Data'!$J:$J,'DT Data'!$B:$B,Basis!$A$2,'DT Data'!$D:$D,Basis!$J$3,'DT Data'!$A:$A,$B184,'DT Data'!$B:$B,Performance!A184)</f>
        <v>0</v>
      </c>
      <c r="AK184" s="108">
        <f>SUMIFS('DT Data'!$J:$J,'DT Data'!$B:$B,Basis!$A$2,'DT Data'!$D:$D,Basis!$J$2,'DT Data'!$A:$A,$B184,'DT Data'!$B:$B,Performance!A184)</f>
        <v>0</v>
      </c>
      <c r="AL184" s="215">
        <f>AI184+AI185+AI186</f>
        <v>0</v>
      </c>
      <c r="AM184" s="215">
        <f>AJ184+AJ185+AJ186</f>
        <v>0</v>
      </c>
      <c r="AN184" s="215">
        <f>AK184+AK185+AK186</f>
        <v>0</v>
      </c>
      <c r="AO184" s="109"/>
      <c r="AP184" s="93">
        <f>SUMIFS('Production data'!L:L,'Production data'!A:A,Performance!B184,'Production data'!C:C,Performance!C184,'Production data'!B:B,Performance!$C$98)</f>
        <v>0</v>
      </c>
      <c r="AQ184" s="93">
        <f t="shared" si="62"/>
        <v>0</v>
      </c>
      <c r="AR184" s="41">
        <f t="shared" si="63"/>
        <v>0</v>
      </c>
      <c r="AS184" s="221">
        <f>J184+J185+J186</f>
        <v>4573.5199999999995</v>
      </c>
      <c r="AT184" s="221">
        <f>AP184+AP185+AP186</f>
        <v>4572.5199999999995</v>
      </c>
      <c r="AU184" s="221">
        <f>AQ184+AQ185+AQ186</f>
        <v>1</v>
      </c>
      <c r="AV184" s="224">
        <f>IFERROR(AU184/AS184,0)</f>
        <v>2.186499676398048E-4</v>
      </c>
    </row>
    <row r="185" spans="1:48" ht="15.75" x14ac:dyDescent="0.25">
      <c r="A185" s="30" t="s">
        <v>134</v>
      </c>
      <c r="B185" s="40">
        <f t="shared" si="64"/>
        <v>44315</v>
      </c>
      <c r="C185" s="40" t="str">
        <f t="shared" si="64"/>
        <v>B</v>
      </c>
      <c r="D185" s="85">
        <f>'Idle time data'!C89</f>
        <v>0</v>
      </c>
      <c r="E185" s="87" t="str">
        <f>'Idle time data'!J89</f>
        <v>Sikander Hayat</v>
      </c>
      <c r="F185" s="87">
        <f>'Idle time data'!K89</f>
        <v>1</v>
      </c>
      <c r="G185" s="87">
        <f>'Idle time data'!L89</f>
        <v>1.5</v>
      </c>
      <c r="H185" s="87">
        <f>'Idle time data'!M89</f>
        <v>1</v>
      </c>
      <c r="I185" s="87">
        <f>SUMIFS('Production data'!I:I,'Production data'!A:A,Performance!B185,'Production data'!C:C,Performance!C185,'Production data'!B:B,Performance!$C$98)</f>
        <v>47500</v>
      </c>
      <c r="J185" s="87">
        <f>SUMIFS('Production data'!K:K,'Production data'!A:A,Performance!B185,'Production data'!C:C,Performance!C185,'Production data'!B:B,Performance!$C$98)</f>
        <v>1713.41</v>
      </c>
      <c r="K185" s="87">
        <f>SUMIFS('Production data'!N:N,'Production data'!A:A,Performance!B88,'Production data'!C:C,Performance!C88,'Production data'!B:B,Performance!$C$1)</f>
        <v>0</v>
      </c>
      <c r="L185" s="87">
        <v>8</v>
      </c>
      <c r="M185" s="87">
        <f>(F185*Basis!$C$15+G185*Basis!$C$16+H185*Basis!$C$17)/60</f>
        <v>3.5458333333333334</v>
      </c>
      <c r="N185" s="87">
        <f>SUMIFS('DT Data'!J:J,'DT Data'!A:A,Performance!B185,'DT Data'!C:C,Performance!C185,'DT Data'!B:B,Performance!$C$98,'DT Data'!D:D,Basis!$J$5)</f>
        <v>0</v>
      </c>
      <c r="O185" s="88">
        <f t="shared" si="55"/>
        <v>8</v>
      </c>
      <c r="P185" s="88">
        <f>SUMIFS('DT Data'!J:J,'DT Data'!A:A,Performance!B185,'DT Data'!C:C,Performance!C185,'DT Data'!B:B,Performance!$C$98)-N185</f>
        <v>5</v>
      </c>
      <c r="Q185" s="89">
        <f t="shared" si="56"/>
        <v>3</v>
      </c>
      <c r="R185" s="89">
        <f t="shared" si="57"/>
        <v>-0.54583333333333339</v>
      </c>
      <c r="S185" s="89">
        <f>IF(I185=0,0,R185*Basis!$B$3*60)</f>
        <v>-18012.500000000004</v>
      </c>
      <c r="T185" s="90">
        <f t="shared" si="58"/>
        <v>-2.6370575988896596</v>
      </c>
      <c r="U185" s="90">
        <f t="shared" si="59"/>
        <v>1</v>
      </c>
      <c r="V185" s="90">
        <f t="shared" si="60"/>
        <v>0.375</v>
      </c>
      <c r="W185" s="90">
        <f t="shared" si="61"/>
        <v>-0.9888965995836223</v>
      </c>
      <c r="X185" s="228"/>
      <c r="Y185" s="216"/>
      <c r="Z185" s="216"/>
      <c r="AA185" s="216"/>
      <c r="AB185" s="230"/>
      <c r="AC185" s="230"/>
      <c r="AD185" s="220"/>
      <c r="AE185" s="220"/>
      <c r="AF185" s="220"/>
      <c r="AG185" s="220"/>
      <c r="AH185" s="94"/>
      <c r="AI185" s="95">
        <f>SUMIFS('DT Data'!$J:$J,'DT Data'!$B:$B,Basis!$A$2,'DT Data'!$D:$D,Basis!$J$4,'DT Data'!$A:$A,$B185,'DT Data'!$B:$B,Performance!A185)</f>
        <v>0</v>
      </c>
      <c r="AJ185" s="95">
        <f>SUMIFS('DT Data'!$J:$J,'DT Data'!$B:$B,Basis!$A$2,'DT Data'!$D:$D,Basis!$J$3,'DT Data'!$A:$A,$B185,'DT Data'!$B:$B,Performance!A185)</f>
        <v>0</v>
      </c>
      <c r="AK185" s="95">
        <f>SUMIFS('DT Data'!$J:$J,'DT Data'!$B:$B,Basis!$A$2,'DT Data'!$D:$D,Basis!$J$2,'DT Data'!$A:$A,$B185,'DT Data'!$B:$B,Performance!A185)</f>
        <v>0</v>
      </c>
      <c r="AL185" s="216"/>
      <c r="AM185" s="216"/>
      <c r="AN185" s="216"/>
      <c r="AO185" s="110"/>
      <c r="AP185" s="93">
        <f>SUMIFS('Production data'!L:L,'Production data'!A:A,Performance!B185,'Production data'!C:C,Performance!C185,'Production data'!B:B,Performance!$C$98)</f>
        <v>1713.41</v>
      </c>
      <c r="AQ185" s="93">
        <f t="shared" si="62"/>
        <v>0</v>
      </c>
      <c r="AR185" s="41">
        <f t="shared" si="63"/>
        <v>0</v>
      </c>
      <c r="AS185" s="222"/>
      <c r="AT185" s="222"/>
      <c r="AU185" s="222"/>
      <c r="AV185" s="225"/>
    </row>
    <row r="186" spans="1:48" ht="15.75" x14ac:dyDescent="0.25">
      <c r="A186" s="30" t="s">
        <v>134</v>
      </c>
      <c r="B186" s="40">
        <f t="shared" si="64"/>
        <v>44315</v>
      </c>
      <c r="C186" s="40" t="str">
        <f t="shared" si="64"/>
        <v>C</v>
      </c>
      <c r="D186" s="85">
        <f>'Idle time data'!C90</f>
        <v>0</v>
      </c>
      <c r="E186" s="87" t="str">
        <f>'Idle time data'!J90</f>
        <v>Hammad</v>
      </c>
      <c r="F186" s="87">
        <f>'Idle time data'!K90</f>
        <v>0</v>
      </c>
      <c r="G186" s="87">
        <f>'Idle time data'!L90</f>
        <v>1</v>
      </c>
      <c r="H186" s="87">
        <f>'Idle time data'!M90</f>
        <v>0</v>
      </c>
      <c r="I186" s="87">
        <f>SUMIFS('Production data'!I:I,'Production data'!A:A,Performance!B186,'Production data'!C:C,Performance!C186,'Production data'!B:B,Performance!$C$98)</f>
        <v>82000</v>
      </c>
      <c r="J186" s="87">
        <f>SUMIFS('Production data'!K:K,'Production data'!A:A,Performance!B186,'Production data'!C:C,Performance!C186,'Production data'!B:B,Performance!$C$98)</f>
        <v>2860.1099999999997</v>
      </c>
      <c r="K186" s="87">
        <f>SUMIFS('Production data'!N:N,'Production data'!A:A,Performance!B89,'Production data'!C:C,Performance!C89,'Production data'!B:B,Performance!$C$1)</f>
        <v>0</v>
      </c>
      <c r="L186" s="87">
        <v>8</v>
      </c>
      <c r="M186" s="87">
        <f>(F186*Basis!$C$15+G186*Basis!$C$16+H186*Basis!$C$17)/60</f>
        <v>1.1416666666666666</v>
      </c>
      <c r="N186" s="87">
        <f>SUMIFS('DT Data'!J:J,'DT Data'!A:A,Performance!B186,'DT Data'!C:C,Performance!C186,'DT Data'!B:B,Performance!$C$98,'DT Data'!D:D,Basis!$J$5)</f>
        <v>0</v>
      </c>
      <c r="O186" s="88">
        <f t="shared" si="55"/>
        <v>8</v>
      </c>
      <c r="P186" s="88">
        <f>SUMIFS('DT Data'!J:J,'DT Data'!A:A,Performance!B186,'DT Data'!C:C,Performance!C186,'DT Data'!B:B,Performance!$C$98)-N186</f>
        <v>2.3333333333333335</v>
      </c>
      <c r="Q186" s="89">
        <f t="shared" si="56"/>
        <v>5.6666666666666661</v>
      </c>
      <c r="R186" s="89">
        <f t="shared" si="57"/>
        <v>4.5249999999999995</v>
      </c>
      <c r="S186" s="89">
        <f>IF(I186=0,0,R186*Basis!$B$3*60)</f>
        <v>149324.99999999997</v>
      </c>
      <c r="T186" s="90">
        <f t="shared" si="58"/>
        <v>0.54913778670684754</v>
      </c>
      <c r="U186" s="90">
        <f t="shared" si="59"/>
        <v>1</v>
      </c>
      <c r="V186" s="90">
        <f t="shared" si="60"/>
        <v>0.70833333333333326</v>
      </c>
      <c r="W186" s="90">
        <f t="shared" si="61"/>
        <v>0.38897259891735031</v>
      </c>
      <c r="X186" s="228"/>
      <c r="Y186" s="216"/>
      <c r="Z186" s="216"/>
      <c r="AA186" s="216"/>
      <c r="AB186" s="230"/>
      <c r="AC186" s="230"/>
      <c r="AD186" s="220"/>
      <c r="AE186" s="220"/>
      <c r="AF186" s="220"/>
      <c r="AG186" s="220"/>
      <c r="AH186" s="94"/>
      <c r="AI186" s="95">
        <f>SUMIFS('DT Data'!$J:$J,'DT Data'!$B:$B,Basis!$A$2,'DT Data'!$D:$D,Basis!$J$4,'DT Data'!$A:$A,$B186,'DT Data'!$B:$B,Performance!A186)</f>
        <v>0</v>
      </c>
      <c r="AJ186" s="95">
        <f>SUMIFS('DT Data'!$J:$J,'DT Data'!$B:$B,Basis!$A$2,'DT Data'!$D:$D,Basis!$J$3,'DT Data'!$A:$A,$B186,'DT Data'!$B:$B,Performance!A186)</f>
        <v>0</v>
      </c>
      <c r="AK186" s="95">
        <f>SUMIFS('DT Data'!$J:$J,'DT Data'!$B:$B,Basis!$A$2,'DT Data'!$D:$D,Basis!$J$2,'DT Data'!$A:$A,$B186,'DT Data'!$B:$B,Performance!A186)</f>
        <v>0</v>
      </c>
      <c r="AL186" s="216"/>
      <c r="AM186" s="216"/>
      <c r="AN186" s="216"/>
      <c r="AO186" s="110"/>
      <c r="AP186" s="93">
        <f>SUMIFS('Production data'!L:L,'Production data'!A:A,Performance!B186,'Production data'!C:C,Performance!C186,'Production data'!B:B,Performance!$C$98)</f>
        <v>2859.1099999999997</v>
      </c>
      <c r="AQ186" s="93">
        <f t="shared" si="62"/>
        <v>1</v>
      </c>
      <c r="AR186" s="41">
        <f t="shared" si="63"/>
        <v>3.4975919079713622E-4</v>
      </c>
      <c r="AS186" s="223"/>
      <c r="AT186" s="223"/>
      <c r="AU186" s="223"/>
      <c r="AV186" s="226"/>
    </row>
    <row r="187" spans="1:48" ht="15.75" x14ac:dyDescent="0.25">
      <c r="A187" s="30" t="s">
        <v>134</v>
      </c>
      <c r="B187" s="40">
        <f t="shared" si="64"/>
        <v>44316</v>
      </c>
      <c r="C187" s="40" t="str">
        <f t="shared" si="64"/>
        <v>A</v>
      </c>
      <c r="D187" s="85">
        <f>'Idle time data'!C91</f>
        <v>0</v>
      </c>
      <c r="E187" s="87" t="str">
        <f>'Idle time data'!J91</f>
        <v>Zaheer</v>
      </c>
      <c r="F187" s="87">
        <f>'Idle time data'!K91</f>
        <v>0</v>
      </c>
      <c r="G187" s="87">
        <f>'Idle time data'!L91</f>
        <v>0.5</v>
      </c>
      <c r="H187" s="87">
        <f>'Idle time data'!M91</f>
        <v>0</v>
      </c>
      <c r="I187" s="87">
        <f>SUMIFS('Production data'!I:I,'Production data'!A:A,Performance!B187,'Production data'!C:C,Performance!C187,'Production data'!B:B,Performance!$C$98)</f>
        <v>24000</v>
      </c>
      <c r="J187" s="87">
        <f>SUMIFS('Production data'!K:K,'Production data'!A:A,Performance!B187,'Production data'!C:C,Performance!C187,'Production data'!B:B,Performance!$C$98)</f>
        <v>894.71</v>
      </c>
      <c r="K187" s="87">
        <f>SUMIFS('Production data'!N:N,'Production data'!A:A,Performance!B90,'Production data'!C:C,Performance!C90,'Production data'!B:B,Performance!$C$1)</f>
        <v>0</v>
      </c>
      <c r="L187" s="87">
        <v>8</v>
      </c>
      <c r="M187" s="87">
        <f>(F187*Basis!$C$15+G187*Basis!$C$16+H187*Basis!$C$17)/60</f>
        <v>0.5708333333333333</v>
      </c>
      <c r="N187" s="87">
        <f>SUMIFS('DT Data'!J:J,'DT Data'!A:A,Performance!B187,'DT Data'!C:C,Performance!C187,'DT Data'!B:B,Performance!$C$98,'DT Data'!D:D,Basis!$J$5)</f>
        <v>7</v>
      </c>
      <c r="O187" s="88">
        <f t="shared" si="55"/>
        <v>1</v>
      </c>
      <c r="P187" s="88">
        <f>SUMIFS('DT Data'!J:J,'DT Data'!A:A,Performance!B187,'DT Data'!C:C,Performance!C187,'DT Data'!B:B,Performance!$C$98)-N187</f>
        <v>0</v>
      </c>
      <c r="Q187" s="89">
        <f t="shared" si="56"/>
        <v>1</v>
      </c>
      <c r="R187" s="89">
        <f t="shared" si="57"/>
        <v>0.4291666666666667</v>
      </c>
      <c r="S187" s="89">
        <f>IF(I187=0,0,R187*Basis!$B$3*60)</f>
        <v>14162.500000000002</v>
      </c>
      <c r="T187" s="90">
        <f t="shared" si="58"/>
        <v>1.6946160635481022</v>
      </c>
      <c r="U187" s="90">
        <f t="shared" si="59"/>
        <v>1</v>
      </c>
      <c r="V187" s="90">
        <f t="shared" si="60"/>
        <v>1</v>
      </c>
      <c r="W187" s="90">
        <f t="shared" si="61"/>
        <v>1.6946160635481022</v>
      </c>
      <c r="X187" s="227">
        <f>I187+I188+I189</f>
        <v>24000</v>
      </c>
      <c r="Y187" s="215">
        <f>S187+S188+S189</f>
        <v>14162.500000000002</v>
      </c>
      <c r="Z187" s="215">
        <f>J187+J188+J189</f>
        <v>894.71</v>
      </c>
      <c r="AA187" s="215">
        <f>K187+K188+K189</f>
        <v>0</v>
      </c>
      <c r="AB187" s="229">
        <f>O187+O188+O189</f>
        <v>1</v>
      </c>
      <c r="AC187" s="229">
        <f>Q187+Q188+Q189</f>
        <v>1</v>
      </c>
      <c r="AD187" s="219">
        <f>IFERROR(X187/Y187,0)</f>
        <v>1.6946160635481022</v>
      </c>
      <c r="AE187" s="219">
        <f>IFERROR(AC187/AB187,0)</f>
        <v>1</v>
      </c>
      <c r="AF187" s="219">
        <f>IFERROR((X187-AA187)/X187,0)</f>
        <v>1</v>
      </c>
      <c r="AG187" s="219">
        <f>AD187*AE187*AF187</f>
        <v>1.6946160635481022</v>
      </c>
      <c r="AH187" s="107"/>
      <c r="AI187" s="108">
        <f>SUMIFS('DT Data'!$J:$J,'DT Data'!$B:$B,Basis!$A$2,'DT Data'!$D:$D,Basis!$J$4,'DT Data'!$A:$A,$B187,'DT Data'!$B:$B,Performance!A187)</f>
        <v>0</v>
      </c>
      <c r="AJ187" s="108">
        <f>SUMIFS('DT Data'!$J:$J,'DT Data'!$B:$B,Basis!$A$2,'DT Data'!$D:$D,Basis!$J$3,'DT Data'!$A:$A,$B187,'DT Data'!$B:$B,Performance!A187)</f>
        <v>0</v>
      </c>
      <c r="AK187" s="108">
        <f>SUMIFS('DT Data'!$J:$J,'DT Data'!$B:$B,Basis!$A$2,'DT Data'!$D:$D,Basis!$J$2,'DT Data'!$A:$A,$B187,'DT Data'!$B:$B,Performance!A187)</f>
        <v>0</v>
      </c>
      <c r="AL187" s="215">
        <f>AI187+AI188+AI189</f>
        <v>0</v>
      </c>
      <c r="AM187" s="215">
        <f>AJ187+AJ188+AJ189</f>
        <v>0</v>
      </c>
      <c r="AN187" s="215">
        <f>AK187+AK188+AK189</f>
        <v>0</v>
      </c>
      <c r="AO187" s="109"/>
      <c r="AP187" s="93">
        <f>SUMIFS('Production data'!L:L,'Production data'!A:A,Performance!B187,'Production data'!C:C,Performance!C187,'Production data'!B:B,Performance!$C$98)</f>
        <v>894.71</v>
      </c>
      <c r="AQ187" s="93">
        <f t="shared" si="62"/>
        <v>0</v>
      </c>
      <c r="AR187" s="41">
        <f t="shared" si="63"/>
        <v>0</v>
      </c>
      <c r="AS187" s="221">
        <f>J187+J188+J189</f>
        <v>894.71</v>
      </c>
      <c r="AT187" s="221">
        <f>AP187+AP188+AP189</f>
        <v>894.71</v>
      </c>
      <c r="AU187" s="221">
        <f>AQ187+AQ188+AQ189</f>
        <v>0</v>
      </c>
      <c r="AV187" s="224">
        <f>IFERROR(AU187/AS187,0)</f>
        <v>0</v>
      </c>
    </row>
    <row r="188" spans="1:48" ht="15.75" x14ac:dyDescent="0.25">
      <c r="A188" s="30" t="s">
        <v>134</v>
      </c>
      <c r="B188" s="40">
        <f t="shared" si="64"/>
        <v>44316</v>
      </c>
      <c r="C188" s="40" t="str">
        <f t="shared" si="64"/>
        <v>B</v>
      </c>
      <c r="D188" s="85">
        <f>'Idle time data'!C92</f>
        <v>0</v>
      </c>
      <c r="E188" s="87">
        <f>'Idle time data'!J92</f>
        <v>0</v>
      </c>
      <c r="F188" s="87">
        <f>'Idle time data'!K92</f>
        <v>0</v>
      </c>
      <c r="G188" s="87">
        <f>'Idle time data'!L92</f>
        <v>0</v>
      </c>
      <c r="H188" s="87">
        <f>'Idle time data'!M92</f>
        <v>0</v>
      </c>
      <c r="I188" s="87">
        <f>SUMIFS('Production data'!I:I,'Production data'!A:A,Performance!B188,'Production data'!C:C,Performance!C188,'Production data'!B:B,Performance!$C$98)</f>
        <v>0</v>
      </c>
      <c r="J188" s="87">
        <f>SUMIFS('Production data'!K:K,'Production data'!A:A,Performance!B188,'Production data'!C:C,Performance!C188,'Production data'!B:B,Performance!$C$98)</f>
        <v>0</v>
      </c>
      <c r="K188" s="87">
        <f>SUMIFS('Production data'!N:N,'Production data'!A:A,Performance!B91,'Production data'!C:C,Performance!C91,'Production data'!B:B,Performance!$C$1)</f>
        <v>0</v>
      </c>
      <c r="L188" s="87">
        <v>8</v>
      </c>
      <c r="M188" s="87">
        <f>(F188*Basis!$C$15+G188*Basis!$C$16+H188*Basis!$C$17)/60</f>
        <v>0</v>
      </c>
      <c r="N188" s="87">
        <f>SUMIFS('DT Data'!J:J,'DT Data'!A:A,Performance!B188,'DT Data'!C:C,Performance!C188,'DT Data'!B:B,Performance!$C$98,'DT Data'!D:D,Basis!$J$5)</f>
        <v>8</v>
      </c>
      <c r="O188" s="88">
        <f t="shared" si="55"/>
        <v>0</v>
      </c>
      <c r="P188" s="88">
        <f>SUMIFS('DT Data'!J:J,'DT Data'!A:A,Performance!B188,'DT Data'!C:C,Performance!C188,'DT Data'!B:B,Performance!$C$98)-N188</f>
        <v>0</v>
      </c>
      <c r="Q188" s="89">
        <f t="shared" si="56"/>
        <v>0</v>
      </c>
      <c r="R188" s="89">
        <f t="shared" si="57"/>
        <v>0</v>
      </c>
      <c r="S188" s="89">
        <f>IF(I188=0,0,R188*Basis!$B$3*60)</f>
        <v>0</v>
      </c>
      <c r="T188" s="90">
        <f t="shared" si="58"/>
        <v>0</v>
      </c>
      <c r="U188" s="90">
        <f t="shared" si="59"/>
        <v>0</v>
      </c>
      <c r="V188" s="90">
        <f t="shared" si="60"/>
        <v>0</v>
      </c>
      <c r="W188" s="90">
        <f t="shared" si="61"/>
        <v>0</v>
      </c>
      <c r="X188" s="228"/>
      <c r="Y188" s="216"/>
      <c r="Z188" s="216"/>
      <c r="AA188" s="216"/>
      <c r="AB188" s="230"/>
      <c r="AC188" s="230"/>
      <c r="AD188" s="220"/>
      <c r="AE188" s="220"/>
      <c r="AF188" s="220"/>
      <c r="AG188" s="220"/>
      <c r="AH188" s="94"/>
      <c r="AI188" s="95">
        <f>SUMIFS('DT Data'!$J:$J,'DT Data'!$B:$B,Basis!$A$2,'DT Data'!$D:$D,Basis!$J$4,'DT Data'!$A:$A,$B188,'DT Data'!$B:$B,Performance!A188)</f>
        <v>0</v>
      </c>
      <c r="AJ188" s="95">
        <f>SUMIFS('DT Data'!$J:$J,'DT Data'!$B:$B,Basis!$A$2,'DT Data'!$D:$D,Basis!$J$3,'DT Data'!$A:$A,$B188,'DT Data'!$B:$B,Performance!A188)</f>
        <v>0</v>
      </c>
      <c r="AK188" s="95">
        <f>SUMIFS('DT Data'!$J:$J,'DT Data'!$B:$B,Basis!$A$2,'DT Data'!$D:$D,Basis!$J$2,'DT Data'!$A:$A,$B188,'DT Data'!$B:$B,Performance!A188)</f>
        <v>0</v>
      </c>
      <c r="AL188" s="216"/>
      <c r="AM188" s="216"/>
      <c r="AN188" s="216"/>
      <c r="AO188" s="110"/>
      <c r="AP188" s="93">
        <f>SUMIFS('Production data'!L:L,'Production data'!A:A,Performance!B188,'Production data'!C:C,Performance!C188,'Production data'!B:B,Performance!$C$98)</f>
        <v>0</v>
      </c>
      <c r="AQ188" s="93">
        <f t="shared" si="62"/>
        <v>0</v>
      </c>
      <c r="AR188" s="41">
        <f t="shared" si="63"/>
        <v>0</v>
      </c>
      <c r="AS188" s="222"/>
      <c r="AT188" s="222"/>
      <c r="AU188" s="222"/>
      <c r="AV188" s="225"/>
    </row>
    <row r="189" spans="1:48" ht="15.75" x14ac:dyDescent="0.25">
      <c r="A189" s="30" t="s">
        <v>134</v>
      </c>
      <c r="B189" s="40">
        <f t="shared" si="64"/>
        <v>44316</v>
      </c>
      <c r="C189" s="40" t="str">
        <f t="shared" si="64"/>
        <v>C</v>
      </c>
      <c r="D189" s="85">
        <f>'Idle time data'!C93</f>
        <v>0</v>
      </c>
      <c r="E189" s="87">
        <f>'Idle time data'!J93</f>
        <v>0</v>
      </c>
      <c r="F189" s="87">
        <f>'Idle time data'!K93</f>
        <v>0</v>
      </c>
      <c r="G189" s="87">
        <f>'Idle time data'!L93</f>
        <v>0</v>
      </c>
      <c r="H189" s="87">
        <f>'Idle time data'!M93</f>
        <v>0</v>
      </c>
      <c r="I189" s="87">
        <f>SUMIFS('Production data'!I:I,'Production data'!A:A,Performance!B189,'Production data'!C:C,Performance!C189,'Production data'!B:B,Performance!$C$98)</f>
        <v>0</v>
      </c>
      <c r="J189" s="87">
        <f>SUMIFS('Production data'!K:K,'Production data'!A:A,Performance!B189,'Production data'!C:C,Performance!C189,'Production data'!B:B,Performance!$C$98)</f>
        <v>0</v>
      </c>
      <c r="K189" s="87">
        <f>SUMIFS('Production data'!N:N,'Production data'!A:A,Performance!B92,'Production data'!C:C,Performance!C92,'Production data'!B:B,Performance!$C$1)</f>
        <v>0</v>
      </c>
      <c r="L189" s="87">
        <v>8</v>
      </c>
      <c r="M189" s="87">
        <f>(F189*Basis!$C$15+G189*Basis!$C$16+H189*Basis!$C$17)/60</f>
        <v>0</v>
      </c>
      <c r="N189" s="87">
        <f>SUMIFS('DT Data'!J:J,'DT Data'!A:A,Performance!B189,'DT Data'!C:C,Performance!C189,'DT Data'!B:B,Performance!$C$98,'DT Data'!D:D,Basis!$J$5)</f>
        <v>8</v>
      </c>
      <c r="O189" s="88">
        <f t="shared" si="55"/>
        <v>0</v>
      </c>
      <c r="P189" s="88">
        <f>SUMIFS('DT Data'!J:J,'DT Data'!A:A,Performance!B189,'DT Data'!C:C,Performance!C189,'DT Data'!B:B,Performance!$C$98)-N189</f>
        <v>0</v>
      </c>
      <c r="Q189" s="89">
        <f t="shared" si="56"/>
        <v>0</v>
      </c>
      <c r="R189" s="89">
        <f t="shared" si="57"/>
        <v>0</v>
      </c>
      <c r="S189" s="89">
        <f>IF(I189=0,0,R189*Basis!$B$3*60)</f>
        <v>0</v>
      </c>
      <c r="T189" s="90">
        <f t="shared" si="58"/>
        <v>0</v>
      </c>
      <c r="U189" s="90">
        <f t="shared" si="59"/>
        <v>0</v>
      </c>
      <c r="V189" s="90">
        <f t="shared" si="60"/>
        <v>0</v>
      </c>
      <c r="W189" s="90">
        <f t="shared" si="61"/>
        <v>0</v>
      </c>
      <c r="X189" s="228"/>
      <c r="Y189" s="216"/>
      <c r="Z189" s="216"/>
      <c r="AA189" s="216"/>
      <c r="AB189" s="230"/>
      <c r="AC189" s="230"/>
      <c r="AD189" s="220"/>
      <c r="AE189" s="220"/>
      <c r="AF189" s="220"/>
      <c r="AG189" s="220"/>
      <c r="AH189" s="94"/>
      <c r="AI189" s="95">
        <f>SUMIFS('DT Data'!$J:$J,'DT Data'!$B:$B,Basis!$A$2,'DT Data'!$D:$D,Basis!$J$4,'DT Data'!$A:$A,$B189,'DT Data'!$B:$B,Performance!A189)</f>
        <v>0</v>
      </c>
      <c r="AJ189" s="95">
        <f>SUMIFS('DT Data'!$J:$J,'DT Data'!$B:$B,Basis!$A$2,'DT Data'!$D:$D,Basis!$J$3,'DT Data'!$A:$A,$B189,'DT Data'!$B:$B,Performance!A189)</f>
        <v>0</v>
      </c>
      <c r="AK189" s="95">
        <f>SUMIFS('DT Data'!$J:$J,'DT Data'!$B:$B,Basis!$A$2,'DT Data'!$D:$D,Basis!$J$2,'DT Data'!$A:$A,$B189,'DT Data'!$B:$B,Performance!A189)</f>
        <v>0</v>
      </c>
      <c r="AL189" s="216"/>
      <c r="AM189" s="216"/>
      <c r="AN189" s="216"/>
      <c r="AO189" s="110"/>
      <c r="AP189" s="93">
        <f>SUMIFS('Production data'!L:L,'Production data'!A:A,Performance!B189,'Production data'!C:C,Performance!C189,'Production data'!B:B,Performance!$C$98)</f>
        <v>0</v>
      </c>
      <c r="AQ189" s="93">
        <f t="shared" si="62"/>
        <v>0</v>
      </c>
      <c r="AR189" s="41">
        <f t="shared" si="63"/>
        <v>0</v>
      </c>
      <c r="AS189" s="223"/>
      <c r="AT189" s="223"/>
      <c r="AU189" s="223"/>
      <c r="AV189" s="226"/>
    </row>
    <row r="190" spans="1:48" ht="15.75" x14ac:dyDescent="0.25">
      <c r="A190" s="30" t="s">
        <v>134</v>
      </c>
      <c r="B190" s="40">
        <f t="shared" si="64"/>
        <v>44317</v>
      </c>
      <c r="C190" s="40" t="str">
        <f t="shared" si="64"/>
        <v>A</v>
      </c>
      <c r="D190" s="85">
        <f>'Idle time data'!C94</f>
        <v>0</v>
      </c>
      <c r="E190" s="87">
        <f>'Idle time data'!J94</f>
        <v>0</v>
      </c>
      <c r="F190" s="87">
        <f>'Idle time data'!K94</f>
        <v>0</v>
      </c>
      <c r="G190" s="87">
        <f>'Idle time data'!L94</f>
        <v>0</v>
      </c>
      <c r="H190" s="87">
        <f>'Idle time data'!M94</f>
        <v>0</v>
      </c>
      <c r="I190" s="87">
        <f>SUMIFS('Production data'!I:I,'Production data'!A:A,Performance!B190,'Production data'!C:C,Performance!C190,'Production data'!B:B,Performance!$C$98)</f>
        <v>0</v>
      </c>
      <c r="J190" s="87">
        <f>SUMIFS('Production data'!K:K,'Production data'!A:A,Performance!B190,'Production data'!C:C,Performance!C190,'Production data'!B:B,Performance!$C$98)</f>
        <v>0</v>
      </c>
      <c r="K190" s="87">
        <f>SUMIFS('Production data'!N:N,'Production data'!A:A,Performance!B93,'Production data'!C:C,Performance!C93,'Production data'!B:B,Performance!$C$1)</f>
        <v>0</v>
      </c>
      <c r="L190" s="87">
        <v>8</v>
      </c>
      <c r="M190" s="87">
        <f>(F190*Basis!$C$15+G190*Basis!$C$16+H190*Basis!$C$17)/60</f>
        <v>0</v>
      </c>
      <c r="N190" s="87">
        <f>SUMIFS('DT Data'!J:J,'DT Data'!A:A,Performance!B190,'DT Data'!C:C,Performance!C190,'DT Data'!B:B,Performance!$C$98,'DT Data'!D:D,Basis!$J$5)</f>
        <v>0</v>
      </c>
      <c r="O190" s="88">
        <f t="shared" si="55"/>
        <v>0</v>
      </c>
      <c r="P190" s="88">
        <f>SUMIFS('DT Data'!J:J,'DT Data'!A:A,Performance!B190,'DT Data'!C:C,Performance!C190,'DT Data'!B:B,Performance!$C$98)-N190</f>
        <v>0</v>
      </c>
      <c r="Q190" s="89">
        <f t="shared" si="56"/>
        <v>0</v>
      </c>
      <c r="R190" s="89">
        <f t="shared" si="57"/>
        <v>0</v>
      </c>
      <c r="S190" s="89">
        <f>IF(I190=0,0,R190*Basis!$B$3*60)</f>
        <v>0</v>
      </c>
      <c r="T190" s="90">
        <f t="shared" si="58"/>
        <v>0</v>
      </c>
      <c r="U190" s="90">
        <f t="shared" si="59"/>
        <v>0</v>
      </c>
      <c r="V190" s="90">
        <f t="shared" si="60"/>
        <v>0</v>
      </c>
      <c r="W190" s="90">
        <f t="shared" si="61"/>
        <v>0</v>
      </c>
      <c r="X190" s="227">
        <f>I190+I191+I192</f>
        <v>0</v>
      </c>
      <c r="Y190" s="215">
        <f>S190+S191+S192</f>
        <v>0</v>
      </c>
      <c r="Z190" s="215">
        <f>J190+J191+J192</f>
        <v>0</v>
      </c>
      <c r="AA190" s="215">
        <f>K190+K191+K192</f>
        <v>0</v>
      </c>
      <c r="AB190" s="229">
        <f>O190+O191+O192</f>
        <v>0</v>
      </c>
      <c r="AC190" s="229">
        <f>Q190+Q191+Q192</f>
        <v>0</v>
      </c>
      <c r="AD190" s="219">
        <f>IFERROR(X190/Y190,0)</f>
        <v>0</v>
      </c>
      <c r="AE190" s="219">
        <f>IFERROR(AC190/AB190,0)</f>
        <v>0</v>
      </c>
      <c r="AF190" s="219">
        <f>IFERROR((X190-AA190)/X190,0)</f>
        <v>0</v>
      </c>
      <c r="AG190" s="219">
        <f>AD190*AE190*AF190</f>
        <v>0</v>
      </c>
      <c r="AH190" s="107"/>
      <c r="AI190" s="108">
        <f>SUMIFS('DT Data'!$J:$J,'DT Data'!$B:$B,Basis!$A$2,'DT Data'!$D:$D,Basis!$J$4,'DT Data'!$A:$A,$B190,'DT Data'!$B:$B,Performance!A190)</f>
        <v>0</v>
      </c>
      <c r="AJ190" s="108">
        <f>SUMIFS('DT Data'!$J:$J,'DT Data'!$B:$B,Basis!$A$2,'DT Data'!$D:$D,Basis!$J$3,'DT Data'!$A:$A,$B190,'DT Data'!$B:$B,Performance!A190)</f>
        <v>0</v>
      </c>
      <c r="AK190" s="108">
        <f>SUMIFS('DT Data'!$J:$J,'DT Data'!$B:$B,Basis!$A$2,'DT Data'!$D:$D,Basis!$J$2,'DT Data'!$A:$A,$B190,'DT Data'!$B:$B,Performance!A190)</f>
        <v>0</v>
      </c>
      <c r="AL190" s="215">
        <f>AI190+AI191+AI192</f>
        <v>0</v>
      </c>
      <c r="AM190" s="215">
        <f>AJ190+AJ191+AJ192</f>
        <v>0</v>
      </c>
      <c r="AN190" s="215">
        <f>AK190+AK191+AK192</f>
        <v>0</v>
      </c>
      <c r="AO190" s="109"/>
      <c r="AP190" s="93">
        <f>SUMIFS('Production data'!L:L,'Production data'!A:A,Performance!B190,'Production data'!C:C,Performance!C190,'Production data'!B:B,Performance!$C$98)</f>
        <v>0</v>
      </c>
      <c r="AQ190" s="93">
        <f t="shared" si="62"/>
        <v>0</v>
      </c>
      <c r="AR190" s="41">
        <f t="shared" si="63"/>
        <v>0</v>
      </c>
      <c r="AS190" s="221">
        <f>J190+J191+J192</f>
        <v>0</v>
      </c>
      <c r="AT190" s="221">
        <f>AP190+AP191+AP192</f>
        <v>0</v>
      </c>
      <c r="AU190" s="221">
        <f>AQ190+AQ191+AQ192</f>
        <v>0</v>
      </c>
      <c r="AV190" s="224">
        <f>IFERROR(AU190/AS190,0)</f>
        <v>0</v>
      </c>
    </row>
    <row r="191" spans="1:48" ht="15.75" x14ac:dyDescent="0.25">
      <c r="A191" s="30" t="s">
        <v>134</v>
      </c>
      <c r="B191" s="40">
        <f t="shared" si="64"/>
        <v>44317</v>
      </c>
      <c r="C191" s="40" t="str">
        <f t="shared" si="64"/>
        <v>B</v>
      </c>
      <c r="D191" s="85">
        <f>'Idle time data'!C95</f>
        <v>0</v>
      </c>
      <c r="E191" s="87">
        <f>'Idle time data'!J95</f>
        <v>0</v>
      </c>
      <c r="F191" s="87">
        <f>'Idle time data'!K95</f>
        <v>0</v>
      </c>
      <c r="G191" s="87">
        <f>'Idle time data'!L95</f>
        <v>0</v>
      </c>
      <c r="H191" s="87">
        <f>'Idle time data'!M95</f>
        <v>0</v>
      </c>
      <c r="I191" s="87">
        <f>SUMIFS('Production data'!I:I,'Production data'!A:A,Performance!B191,'Production data'!C:C,Performance!C191,'Production data'!B:B,Performance!$C$98)</f>
        <v>0</v>
      </c>
      <c r="J191" s="87">
        <f>SUMIFS('Production data'!K:K,'Production data'!A:A,Performance!B191,'Production data'!C:C,Performance!C191,'Production data'!B:B,Performance!$C$98)</f>
        <v>0</v>
      </c>
      <c r="K191" s="87">
        <f>SUMIFS('Production data'!N:N,'Production data'!A:A,Performance!B94,'Production data'!C:C,Performance!C94,'Production data'!B:B,Performance!$C$1)</f>
        <v>0</v>
      </c>
      <c r="L191" s="87">
        <v>8</v>
      </c>
      <c r="M191" s="87">
        <f>(F191*Basis!$C$15+G191*Basis!$C$16+H191*Basis!$C$17)/60</f>
        <v>0</v>
      </c>
      <c r="N191" s="87">
        <f>SUMIFS('DT Data'!J:J,'DT Data'!A:A,Performance!B191,'DT Data'!C:C,Performance!C191,'DT Data'!B:B,Performance!$C$98,'DT Data'!D:D,Basis!$J$5)</f>
        <v>0</v>
      </c>
      <c r="O191" s="88">
        <f t="shared" si="55"/>
        <v>0</v>
      </c>
      <c r="P191" s="88">
        <f>SUMIFS('DT Data'!J:J,'DT Data'!A:A,Performance!B191,'DT Data'!C:C,Performance!C191,'DT Data'!B:B,Performance!$C$98)-N191</f>
        <v>0</v>
      </c>
      <c r="Q191" s="89">
        <f t="shared" si="56"/>
        <v>0</v>
      </c>
      <c r="R191" s="89">
        <f t="shared" si="57"/>
        <v>0</v>
      </c>
      <c r="S191" s="89">
        <f>IF(I191=0,0,R191*Basis!$B$3*60)</f>
        <v>0</v>
      </c>
      <c r="T191" s="90">
        <f t="shared" si="58"/>
        <v>0</v>
      </c>
      <c r="U191" s="90">
        <f t="shared" si="59"/>
        <v>0</v>
      </c>
      <c r="V191" s="90">
        <f t="shared" si="60"/>
        <v>0</v>
      </c>
      <c r="W191" s="90">
        <f t="shared" si="61"/>
        <v>0</v>
      </c>
      <c r="X191" s="228"/>
      <c r="Y191" s="216"/>
      <c r="Z191" s="216"/>
      <c r="AA191" s="216"/>
      <c r="AB191" s="230"/>
      <c r="AC191" s="230"/>
      <c r="AD191" s="220"/>
      <c r="AE191" s="220"/>
      <c r="AF191" s="220"/>
      <c r="AG191" s="220"/>
      <c r="AH191" s="94"/>
      <c r="AI191" s="95">
        <f>SUMIFS('DT Data'!$J:$J,'DT Data'!$B:$B,Basis!$A$2,'DT Data'!$D:$D,Basis!$J$4,'DT Data'!$A:$A,$B191,'DT Data'!$B:$B,Performance!A191)</f>
        <v>0</v>
      </c>
      <c r="AJ191" s="95">
        <f>SUMIFS('DT Data'!$J:$J,'DT Data'!$B:$B,Basis!$A$2,'DT Data'!$D:$D,Basis!$J$3,'DT Data'!$A:$A,$B191,'DT Data'!$B:$B,Performance!A191)</f>
        <v>0</v>
      </c>
      <c r="AK191" s="95">
        <f>SUMIFS('DT Data'!$J:$J,'DT Data'!$B:$B,Basis!$A$2,'DT Data'!$D:$D,Basis!$J$2,'DT Data'!$A:$A,$B191,'DT Data'!$B:$B,Performance!A191)</f>
        <v>0</v>
      </c>
      <c r="AL191" s="216"/>
      <c r="AM191" s="216"/>
      <c r="AN191" s="216"/>
      <c r="AO191" s="110"/>
      <c r="AP191" s="93">
        <f>SUMIFS('Production data'!L:L,'Production data'!A:A,Performance!B191,'Production data'!C:C,Performance!C191,'Production data'!B:B,Performance!$C$98)</f>
        <v>0</v>
      </c>
      <c r="AQ191" s="93">
        <f t="shared" si="62"/>
        <v>0</v>
      </c>
      <c r="AR191" s="41">
        <f t="shared" si="63"/>
        <v>0</v>
      </c>
      <c r="AS191" s="222"/>
      <c r="AT191" s="222"/>
      <c r="AU191" s="222"/>
      <c r="AV191" s="225"/>
    </row>
    <row r="192" spans="1:48" ht="15.75" x14ac:dyDescent="0.25">
      <c r="A192" s="30" t="s">
        <v>134</v>
      </c>
      <c r="B192" s="40">
        <f t="shared" si="64"/>
        <v>44317</v>
      </c>
      <c r="C192" s="40" t="str">
        <f t="shared" si="64"/>
        <v>C</v>
      </c>
      <c r="D192" s="85">
        <f>'Idle time data'!C96</f>
        <v>0</v>
      </c>
      <c r="E192" s="87">
        <f>'Idle time data'!J96</f>
        <v>0</v>
      </c>
      <c r="F192" s="87">
        <f>'Idle time data'!K96</f>
        <v>0</v>
      </c>
      <c r="G192" s="87">
        <f>'Idle time data'!L96</f>
        <v>0</v>
      </c>
      <c r="H192" s="87">
        <f>'Idle time data'!M96</f>
        <v>0</v>
      </c>
      <c r="I192" s="87">
        <f>SUMIFS('Production data'!I:I,'Production data'!A:A,Performance!B192,'Production data'!C:C,Performance!C192,'Production data'!B:B,Performance!$C$98)</f>
        <v>0</v>
      </c>
      <c r="J192" s="87">
        <f>SUMIFS('Production data'!K:K,'Production data'!A:A,Performance!B192,'Production data'!C:C,Performance!C192,'Production data'!B:B,Performance!$C$98)</f>
        <v>0</v>
      </c>
      <c r="K192" s="87">
        <f>SUMIFS('Production data'!N:N,'Production data'!A:A,Performance!B95,'Production data'!C:C,Performance!C95,'Production data'!B:B,Performance!$C$1)</f>
        <v>0</v>
      </c>
      <c r="L192" s="87">
        <v>8</v>
      </c>
      <c r="M192" s="87">
        <f>(F192*Basis!$C$15+G192*Basis!$C$16+H192*Basis!$C$17)/60</f>
        <v>0</v>
      </c>
      <c r="N192" s="87">
        <f>SUMIFS('DT Data'!J:J,'DT Data'!A:A,Performance!B192,'DT Data'!C:C,Performance!C192,'DT Data'!B:B,Performance!$C$98,'DT Data'!D:D,Basis!$J$5)</f>
        <v>0</v>
      </c>
      <c r="O192" s="88">
        <f t="shared" si="55"/>
        <v>0</v>
      </c>
      <c r="P192" s="88">
        <f>SUMIFS('DT Data'!J:J,'DT Data'!A:A,Performance!B192,'DT Data'!C:C,Performance!C192,'DT Data'!B:B,Performance!$C$98)-N192</f>
        <v>0</v>
      </c>
      <c r="Q192" s="89">
        <f t="shared" si="56"/>
        <v>0</v>
      </c>
      <c r="R192" s="89">
        <f t="shared" si="57"/>
        <v>0</v>
      </c>
      <c r="S192" s="89">
        <f>IF(I192=0,0,R192*Basis!$B$3*60)</f>
        <v>0</v>
      </c>
      <c r="T192" s="90">
        <f t="shared" si="58"/>
        <v>0</v>
      </c>
      <c r="U192" s="90">
        <f t="shared" si="59"/>
        <v>0</v>
      </c>
      <c r="V192" s="90">
        <f t="shared" si="60"/>
        <v>0</v>
      </c>
      <c r="W192" s="90">
        <f t="shared" si="61"/>
        <v>0</v>
      </c>
      <c r="X192" s="228"/>
      <c r="Y192" s="216"/>
      <c r="Z192" s="216"/>
      <c r="AA192" s="216"/>
      <c r="AB192" s="230"/>
      <c r="AC192" s="230"/>
      <c r="AD192" s="220"/>
      <c r="AE192" s="220"/>
      <c r="AF192" s="220"/>
      <c r="AG192" s="220"/>
      <c r="AH192" s="94"/>
      <c r="AI192" s="95">
        <f>SUMIFS('DT Data'!$J:$J,'DT Data'!$B:$B,Basis!$A$2,'DT Data'!$D:$D,Basis!$J$4,'DT Data'!$A:$A,$B192,'DT Data'!$B:$B,Performance!A192)</f>
        <v>0</v>
      </c>
      <c r="AJ192" s="95">
        <f>SUMIFS('DT Data'!$J:$J,'DT Data'!$B:$B,Basis!$A$2,'DT Data'!$D:$D,Basis!$J$3,'DT Data'!$A:$A,$B192,'DT Data'!$B:$B,Performance!A192)</f>
        <v>0</v>
      </c>
      <c r="AK192" s="95">
        <f>SUMIFS('DT Data'!$J:$J,'DT Data'!$B:$B,Basis!$A$2,'DT Data'!$D:$D,Basis!$J$2,'DT Data'!$A:$A,$B192,'DT Data'!$B:$B,Performance!A192)</f>
        <v>0</v>
      </c>
      <c r="AL192" s="216"/>
      <c r="AM192" s="216"/>
      <c r="AN192" s="216"/>
      <c r="AO192" s="110"/>
      <c r="AP192" s="93">
        <f>SUMIFS('Production data'!L:L,'Production data'!A:A,Performance!B192,'Production data'!C:C,Performance!C192,'Production data'!B:B,Performance!$C$98)</f>
        <v>0</v>
      </c>
      <c r="AQ192" s="93">
        <f t="shared" si="62"/>
        <v>0</v>
      </c>
      <c r="AR192" s="41">
        <f t="shared" si="63"/>
        <v>0</v>
      </c>
      <c r="AS192" s="223"/>
      <c r="AT192" s="223"/>
      <c r="AU192" s="223"/>
      <c r="AV192" s="226"/>
    </row>
    <row r="193" spans="1:48" x14ac:dyDescent="0.25">
      <c r="F193" s="96">
        <f t="shared" ref="F193:S193" si="65">SUM(F100:F192)</f>
        <v>8</v>
      </c>
      <c r="G193" s="96">
        <f t="shared" si="65"/>
        <v>67</v>
      </c>
      <c r="H193" s="96">
        <f t="shared" si="65"/>
        <v>11</v>
      </c>
      <c r="I193" s="96">
        <f t="shared" si="65"/>
        <v>3184500</v>
      </c>
      <c r="J193" s="96">
        <f t="shared" si="65"/>
        <v>146852.03999999998</v>
      </c>
      <c r="K193" s="96">
        <f t="shared" si="65"/>
        <v>0</v>
      </c>
      <c r="L193" s="96">
        <f t="shared" si="65"/>
        <v>744</v>
      </c>
      <c r="M193" s="96">
        <f t="shared" si="65"/>
        <v>92.158333333333331</v>
      </c>
      <c r="N193" s="96">
        <f t="shared" si="65"/>
        <v>453</v>
      </c>
      <c r="O193" s="96">
        <f t="shared" si="65"/>
        <v>235</v>
      </c>
      <c r="P193" s="96">
        <f t="shared" si="65"/>
        <v>60.250000000000007</v>
      </c>
      <c r="Q193" s="96">
        <f t="shared" si="65"/>
        <v>174.74999999999997</v>
      </c>
      <c r="R193" s="96">
        <f t="shared" si="65"/>
        <v>82.591666666666683</v>
      </c>
      <c r="S193" s="96">
        <f t="shared" si="65"/>
        <v>3623125</v>
      </c>
      <c r="T193" s="97">
        <f t="shared" si="58"/>
        <v>0.87893738140417454</v>
      </c>
      <c r="U193" s="97">
        <f t="shared" si="59"/>
        <v>1</v>
      </c>
      <c r="V193" s="97">
        <f t="shared" si="60"/>
        <v>0.74361702127659557</v>
      </c>
      <c r="W193" s="97">
        <f t="shared" si="61"/>
        <v>0.65359279744842325</v>
      </c>
      <c r="X193" s="98">
        <f t="shared" ref="X193:AC193" si="66">SUM(X100:X192)</f>
        <v>3184500</v>
      </c>
      <c r="Y193" s="98">
        <f t="shared" si="66"/>
        <v>3623125</v>
      </c>
      <c r="Z193" s="98">
        <f t="shared" si="66"/>
        <v>146852.03999999998</v>
      </c>
      <c r="AA193" s="98">
        <f t="shared" si="66"/>
        <v>0</v>
      </c>
      <c r="AB193" s="98">
        <f t="shared" si="66"/>
        <v>235</v>
      </c>
      <c r="AC193" s="98">
        <f t="shared" si="66"/>
        <v>174.75</v>
      </c>
      <c r="AD193" s="99">
        <f>IFERROR(X193/Y193,0)</f>
        <v>0.87893738140417454</v>
      </c>
      <c r="AE193" s="99">
        <f>IFERROR(AC193/AB193,0)</f>
        <v>0.74361702127659579</v>
      </c>
      <c r="AF193" s="99">
        <f>IFERROR((X193-AA193)/X193,0)</f>
        <v>1</v>
      </c>
      <c r="AG193" s="99">
        <f>AD193*AE193*AF193</f>
        <v>0.65359279744842347</v>
      </c>
      <c r="AH193" s="99"/>
      <c r="AI193" s="101">
        <f t="shared" ref="AI193:AK193" si="67">SUM(AI100:AI192)</f>
        <v>0</v>
      </c>
      <c r="AJ193" s="101">
        <f t="shared" si="67"/>
        <v>0</v>
      </c>
      <c r="AK193" s="101">
        <f t="shared" si="67"/>
        <v>0</v>
      </c>
      <c r="AL193" s="98">
        <f>SUM(AL100:AL192)</f>
        <v>0</v>
      </c>
      <c r="AM193" s="98">
        <f>SUM(AM100:AM192)</f>
        <v>0</v>
      </c>
      <c r="AN193" s="98">
        <f>SUM(AN100:AN192)</f>
        <v>0</v>
      </c>
      <c r="AO193" s="111"/>
      <c r="AP193" s="103">
        <f>SUM(AP100:AP192)</f>
        <v>146646.73999999996</v>
      </c>
      <c r="AQ193" s="103">
        <f>SUM(AQ100:AQ192)</f>
        <v>205.30000000000018</v>
      </c>
      <c r="AR193" s="104">
        <f t="shared" si="63"/>
        <v>1.3999629313273534E-3</v>
      </c>
      <c r="AS193" s="105">
        <f>SUM(AS100:AS192)</f>
        <v>146852.03999999998</v>
      </c>
      <c r="AT193" s="105">
        <f>SUM(AT100:AT192)</f>
        <v>146646.74</v>
      </c>
      <c r="AU193" s="105">
        <f>SUM(AU100:AU192)</f>
        <v>205.30000000000018</v>
      </c>
      <c r="AV193" s="104">
        <f>IFERROR(AU193/AS193,0)</f>
        <v>1.3980057750644813E-3</v>
      </c>
    </row>
    <row r="195" spans="1:48" ht="21" x14ac:dyDescent="0.35">
      <c r="B195" s="75" t="s">
        <v>35</v>
      </c>
      <c r="C195" s="75" t="s">
        <v>135</v>
      </c>
      <c r="D195" s="76"/>
      <c r="S195" s="56"/>
      <c r="T195" s="78"/>
      <c r="U195" s="30"/>
    </row>
    <row r="196" spans="1:48" ht="63" x14ac:dyDescent="0.25">
      <c r="A196" s="34" t="s">
        <v>180</v>
      </c>
      <c r="B196" s="34" t="s">
        <v>0</v>
      </c>
      <c r="C196" s="34" t="s">
        <v>13</v>
      </c>
      <c r="D196" s="79" t="s">
        <v>68</v>
      </c>
      <c r="E196" s="79" t="s">
        <v>20</v>
      </c>
      <c r="F196" s="34" t="s">
        <v>157</v>
      </c>
      <c r="G196" s="34" t="s">
        <v>148</v>
      </c>
      <c r="H196" s="80" t="s">
        <v>28</v>
      </c>
      <c r="I196" s="81" t="s">
        <v>89</v>
      </c>
      <c r="J196" s="81" t="s">
        <v>159</v>
      </c>
      <c r="K196" s="81" t="s">
        <v>160</v>
      </c>
      <c r="L196" s="34" t="s">
        <v>101</v>
      </c>
      <c r="M196" s="82" t="s">
        <v>102</v>
      </c>
      <c r="N196" s="34" t="s">
        <v>11</v>
      </c>
      <c r="O196" s="81" t="s">
        <v>103</v>
      </c>
      <c r="P196" s="83" t="s">
        <v>104</v>
      </c>
      <c r="Q196" s="81" t="s">
        <v>165</v>
      </c>
      <c r="R196" s="81" t="s">
        <v>185</v>
      </c>
      <c r="S196" s="81" t="s">
        <v>71</v>
      </c>
      <c r="T196" s="35" t="s">
        <v>21</v>
      </c>
      <c r="U196" s="35" t="s">
        <v>29</v>
      </c>
      <c r="V196" s="35" t="s">
        <v>31</v>
      </c>
      <c r="W196" s="35" t="s">
        <v>26</v>
      </c>
      <c r="X196" s="35" t="s">
        <v>161</v>
      </c>
      <c r="Y196" s="35" t="s">
        <v>162</v>
      </c>
      <c r="Z196" s="35" t="s">
        <v>164</v>
      </c>
      <c r="AA196" s="35" t="s">
        <v>163</v>
      </c>
      <c r="AB196" s="35" t="s">
        <v>37</v>
      </c>
      <c r="AC196" s="35" t="s">
        <v>36</v>
      </c>
      <c r="AD196" s="35" t="s">
        <v>21</v>
      </c>
      <c r="AE196" s="35" t="s">
        <v>6</v>
      </c>
      <c r="AF196" s="35" t="s">
        <v>19</v>
      </c>
      <c r="AG196" s="35" t="s">
        <v>26</v>
      </c>
      <c r="AH196" s="35"/>
      <c r="AI196" s="35" t="s">
        <v>187</v>
      </c>
      <c r="AJ196" s="35" t="s">
        <v>188</v>
      </c>
      <c r="AK196" s="35" t="s">
        <v>190</v>
      </c>
      <c r="AL196" s="35" t="s">
        <v>186</v>
      </c>
      <c r="AM196" s="35" t="s">
        <v>189</v>
      </c>
      <c r="AN196" s="35" t="s">
        <v>191</v>
      </c>
      <c r="AO196" s="106"/>
      <c r="AP196" s="35" t="s">
        <v>166</v>
      </c>
      <c r="AQ196" s="35" t="s">
        <v>74</v>
      </c>
      <c r="AR196" s="35" t="s">
        <v>167</v>
      </c>
      <c r="AS196" s="35" t="s">
        <v>79</v>
      </c>
      <c r="AT196" s="35" t="s">
        <v>81</v>
      </c>
      <c r="AU196" s="35" t="s">
        <v>80</v>
      </c>
      <c r="AV196" s="35" t="s">
        <v>78</v>
      </c>
    </row>
    <row r="197" spans="1:48" ht="15.75" x14ac:dyDescent="0.25">
      <c r="A197" s="171" t="s">
        <v>135</v>
      </c>
      <c r="B197" s="172">
        <f>B3</f>
        <v>44287</v>
      </c>
      <c r="C197" s="172" t="str">
        <f>C3</f>
        <v>A</v>
      </c>
      <c r="D197" s="173" t="str">
        <f>'Idle time data'!C4</f>
        <v>Ahmed Ali</v>
      </c>
      <c r="E197" s="176" t="str">
        <f>'Idle time data'!P4</f>
        <v>Nizam</v>
      </c>
      <c r="F197" s="176">
        <f>'Idle time data'!Q4</f>
        <v>0</v>
      </c>
      <c r="G197" s="176">
        <f>'Idle time data'!R4</f>
        <v>0</v>
      </c>
      <c r="H197" s="176">
        <f>'Idle time data'!S4</f>
        <v>0</v>
      </c>
      <c r="I197" s="173">
        <f>SUMIFS('Production data'!I:I,'Production data'!A:A,Performance!B197,'Production data'!C:C,Performance!C197,'Production data'!B:B,Performance!$C$195)</f>
        <v>30600</v>
      </c>
      <c r="J197" s="173">
        <f>SUMIFS('Production data'!K:K,'Production data'!A:A,Performance!B197,'Production data'!C:C,Performance!C197,'Production data'!B:B,Performance!$C$195)</f>
        <v>912.85</v>
      </c>
      <c r="K197" s="173">
        <f>SUMIFS('Production data'!N:N,'Production data'!A:A,Performance!B197,'Production data'!C:C,Performance!C197,'Production data'!B:B,Performance!$C$195)</f>
        <v>0</v>
      </c>
      <c r="L197" s="173">
        <v>8</v>
      </c>
      <c r="M197" s="173">
        <f>(F197*Basis!$D$15+G197*Basis!$D$16+H197*Basis!$D$17)/60</f>
        <v>0</v>
      </c>
      <c r="N197" s="173">
        <f>SUMIFS('DT Data'!J:J,'DT Data'!A:A,Performance!B197,'DT Data'!C:C,Performance!C197,'DT Data'!B:B,Performance!$C$195,'DT Data'!D:D,Basis!$J$5)</f>
        <v>6.666666666666667</v>
      </c>
      <c r="O197" s="174">
        <f t="shared" ref="O197:O228" si="68">IF(I197=0,0,L197-N197)</f>
        <v>1.333333333333333</v>
      </c>
      <c r="P197" s="174">
        <f>SUMIFS('DT Data'!J:J,'DT Data'!A:A,Performance!B197,'DT Data'!C:C,Performance!C197,'DT Data'!B:B,Performance!$C$195)-N197</f>
        <v>0</v>
      </c>
      <c r="Q197" s="174">
        <f t="shared" ref="Q197:Q228" si="69">O197-P197</f>
        <v>1.333333333333333</v>
      </c>
      <c r="R197" s="174">
        <f t="shared" ref="R197:R228" si="70">Q197-M197</f>
        <v>1.333333333333333</v>
      </c>
      <c r="S197" s="174">
        <f>IF(I197=0,0,R197*Basis!$B$4*60)</f>
        <v>63999.999999999993</v>
      </c>
      <c r="T197" s="90">
        <f t="shared" ref="T197:T228" si="71">IFERROR(I197/S197,0)</f>
        <v>0.47812500000000008</v>
      </c>
      <c r="U197" s="90">
        <f t="shared" ref="U197:U228" si="72">IFERROR((J197-K197)/J197,0)</f>
        <v>1</v>
      </c>
      <c r="V197" s="90">
        <f t="shared" ref="V197:V228" si="73">IFERROR(Q197/O197,0)</f>
        <v>1</v>
      </c>
      <c r="W197" s="90">
        <f t="shared" ref="W197:W228" si="74">T197*U197*V197</f>
        <v>0.47812500000000008</v>
      </c>
      <c r="X197" s="227">
        <f>I197+I198+I199</f>
        <v>30600</v>
      </c>
      <c r="Y197" s="215">
        <f>S197+S198+S199</f>
        <v>63999.999999999993</v>
      </c>
      <c r="Z197" s="215">
        <f>J197+J198+J199</f>
        <v>912.85</v>
      </c>
      <c r="AA197" s="215">
        <f>K197+K198+K199</f>
        <v>0</v>
      </c>
      <c r="AB197" s="217">
        <f>O197+O198+O199</f>
        <v>1.333333333333333</v>
      </c>
      <c r="AC197" s="217">
        <f>Q197+Q198+Q199</f>
        <v>1.333333333333333</v>
      </c>
      <c r="AD197" s="219">
        <f>IFERROR(X197/Y197,0)</f>
        <v>0.47812500000000008</v>
      </c>
      <c r="AE197" s="219">
        <f>IFERROR(AC197/AB197,0)</f>
        <v>1</v>
      </c>
      <c r="AF197" s="219">
        <f>IFERROR((Z197-AA197)/Z197,0)</f>
        <v>1</v>
      </c>
      <c r="AG197" s="219">
        <f>AD197*AE197*AF197</f>
        <v>0.47812500000000008</v>
      </c>
      <c r="AH197" s="107"/>
      <c r="AI197" s="108">
        <f>SUMIFS('DT Data'!$J:$J,'DT Data'!$B:$B,Basis!$A$2,'DT Data'!$D:$D,Basis!$J$4,'DT Data'!$A:$A,$B197,'DT Data'!$B:$B,Performance!A197)</f>
        <v>0</v>
      </c>
      <c r="AJ197" s="108">
        <f>SUMIFS('DT Data'!$J:$J,'DT Data'!$B:$B,Basis!$A$2,'DT Data'!$D:$D,Basis!$J$3,'DT Data'!$A:$A,$B197,'DT Data'!$B:$B,Performance!A197)</f>
        <v>0</v>
      </c>
      <c r="AK197" s="108">
        <f>SUMIFS('DT Data'!$J:$J,'DT Data'!$B:$B,Basis!$A$2,'DT Data'!$D:$D,Basis!$J$2,'DT Data'!$A:$A,$B197,'DT Data'!$B:$B,Performance!A197)</f>
        <v>0</v>
      </c>
      <c r="AL197" s="215">
        <f>AI197+AI198+AI199</f>
        <v>0</v>
      </c>
      <c r="AM197" s="215">
        <f>AJ197+AJ198+AJ199</f>
        <v>0</v>
      </c>
      <c r="AN197" s="215">
        <f>AK197+AK198+AK199</f>
        <v>0</v>
      </c>
      <c r="AO197" s="109"/>
      <c r="AP197" s="93">
        <f>SUMIFS('Production data'!L:L,'Production data'!A:A,Performance!B197,'Production data'!C:C,Performance!C197,'Production data'!B:B,Performance!$C$195)</f>
        <v>912.85</v>
      </c>
      <c r="AQ197" s="93">
        <f t="shared" ref="AQ197:AQ228" si="75">J197-AP197</f>
        <v>0</v>
      </c>
      <c r="AR197" s="41">
        <f t="shared" ref="AR197:AR228" si="76">IFERROR(AQ197/AP197,0)</f>
        <v>0</v>
      </c>
      <c r="AS197" s="221">
        <f>J197+J198+J199</f>
        <v>912.85</v>
      </c>
      <c r="AT197" s="221">
        <f>AP197+AP198+AP199</f>
        <v>912.85</v>
      </c>
      <c r="AU197" s="221">
        <f>AQ197+AQ198+AQ199</f>
        <v>0</v>
      </c>
      <c r="AV197" s="224">
        <f>IFERROR(AU197/AS197,0)</f>
        <v>0</v>
      </c>
    </row>
    <row r="198" spans="1:48" ht="15.75" x14ac:dyDescent="0.25">
      <c r="A198" s="30" t="s">
        <v>135</v>
      </c>
      <c r="B198" s="40">
        <f t="shared" ref="B198:C261" si="77">B4</f>
        <v>44287</v>
      </c>
      <c r="C198" s="40" t="str">
        <f t="shared" si="77"/>
        <v>B</v>
      </c>
      <c r="D198" s="85" t="str">
        <f>'Idle time data'!C5</f>
        <v>Umair Ali</v>
      </c>
      <c r="E198" s="87" t="str">
        <f>'Idle time data'!P5</f>
        <v>Kamran</v>
      </c>
      <c r="F198" s="87">
        <f>'Idle time data'!Q5</f>
        <v>0</v>
      </c>
      <c r="G198" s="87">
        <f>'Idle time data'!R5</f>
        <v>0</v>
      </c>
      <c r="H198" s="87">
        <f>'Idle time data'!S5</f>
        <v>0</v>
      </c>
      <c r="I198" s="87">
        <f>SUMIFS('Production data'!I:I,'Production data'!A:A,Performance!B198,'Production data'!C:C,Performance!C198,'Production data'!B:B,Performance!$C$195)</f>
        <v>0</v>
      </c>
      <c r="J198" s="87">
        <f>SUMIFS('Production data'!K:K,'Production data'!A:A,Performance!B198,'Production data'!C:C,Performance!C198,'Production data'!B:B,Performance!$C$195)</f>
        <v>0</v>
      </c>
      <c r="K198" s="87">
        <f>SUMIFS('Production data'!N:N,'Production data'!A:A,Performance!B198,'Production data'!C:C,Performance!C198,'Production data'!B:B,Performance!$C$195)</f>
        <v>0</v>
      </c>
      <c r="L198" s="87">
        <v>8</v>
      </c>
      <c r="M198" s="87">
        <f>(F198*Basis!$D$15+G198*Basis!$D$16+H198*Basis!$D$17)/60</f>
        <v>0</v>
      </c>
      <c r="N198" s="87">
        <f>SUMIFS('DT Data'!J:J,'DT Data'!A:A,Performance!B198,'DT Data'!C:C,Performance!C198,'DT Data'!B:B,Performance!$C$195,'DT Data'!D:D,Basis!$J$5)</f>
        <v>8</v>
      </c>
      <c r="O198" s="88">
        <f t="shared" si="68"/>
        <v>0</v>
      </c>
      <c r="P198" s="88">
        <f>SUMIFS('DT Data'!J:J,'DT Data'!A:A,Performance!B198,'DT Data'!C:C,Performance!C198,'DT Data'!B:B,Performance!$C$195)-N198</f>
        <v>0</v>
      </c>
      <c r="Q198" s="89">
        <f t="shared" si="69"/>
        <v>0</v>
      </c>
      <c r="R198" s="89">
        <f t="shared" si="70"/>
        <v>0</v>
      </c>
      <c r="S198" s="89">
        <f>IF(I198=0,0,R198*Basis!$B$4*60)</f>
        <v>0</v>
      </c>
      <c r="T198" s="90">
        <f t="shared" si="71"/>
        <v>0</v>
      </c>
      <c r="U198" s="90">
        <f t="shared" si="72"/>
        <v>0</v>
      </c>
      <c r="V198" s="90">
        <f t="shared" si="73"/>
        <v>0</v>
      </c>
      <c r="W198" s="90">
        <f t="shared" si="74"/>
        <v>0</v>
      </c>
      <c r="X198" s="228"/>
      <c r="Y198" s="216"/>
      <c r="Z198" s="216"/>
      <c r="AA198" s="216"/>
      <c r="AB198" s="218"/>
      <c r="AC198" s="218"/>
      <c r="AD198" s="220"/>
      <c r="AE198" s="220"/>
      <c r="AF198" s="220"/>
      <c r="AG198" s="220"/>
      <c r="AH198" s="94"/>
      <c r="AI198" s="95">
        <f>SUMIFS('DT Data'!$J:$J,'DT Data'!$B:$B,Basis!$A$2,'DT Data'!$D:$D,Basis!$J$4,'DT Data'!$A:$A,$B198,'DT Data'!$B:$B,Performance!A198)</f>
        <v>0</v>
      </c>
      <c r="AJ198" s="95">
        <f>SUMIFS('DT Data'!$J:$J,'DT Data'!$B:$B,Basis!$A$2,'DT Data'!$D:$D,Basis!$J$3,'DT Data'!$A:$A,$B198,'DT Data'!$B:$B,Performance!A198)</f>
        <v>0</v>
      </c>
      <c r="AK198" s="95">
        <f>SUMIFS('DT Data'!$J:$J,'DT Data'!$B:$B,Basis!$A$2,'DT Data'!$D:$D,Basis!$J$2,'DT Data'!$A:$A,$B198,'DT Data'!$B:$B,Performance!A198)</f>
        <v>0</v>
      </c>
      <c r="AL198" s="216"/>
      <c r="AM198" s="216"/>
      <c r="AN198" s="216"/>
      <c r="AO198" s="110"/>
      <c r="AP198" s="93">
        <f>SUMIFS('Production data'!L:L,'Production data'!A:A,Performance!B198,'Production data'!C:C,Performance!C198,'Production data'!B:B,Performance!$C$195)</f>
        <v>0</v>
      </c>
      <c r="AQ198" s="93">
        <f t="shared" si="75"/>
        <v>0</v>
      </c>
      <c r="AR198" s="41">
        <f t="shared" si="76"/>
        <v>0</v>
      </c>
      <c r="AS198" s="222"/>
      <c r="AT198" s="222"/>
      <c r="AU198" s="222"/>
      <c r="AV198" s="225"/>
    </row>
    <row r="199" spans="1:48" ht="15.75" x14ac:dyDescent="0.25">
      <c r="A199" s="30" t="s">
        <v>135</v>
      </c>
      <c r="B199" s="40">
        <f t="shared" si="77"/>
        <v>44287</v>
      </c>
      <c r="C199" s="40" t="str">
        <f t="shared" si="77"/>
        <v>C</v>
      </c>
      <c r="D199" s="85" t="str">
        <f>'Idle time data'!C6</f>
        <v>Ali Ahmed</v>
      </c>
      <c r="E199" s="87" t="str">
        <f>'Idle time data'!P6</f>
        <v>Asif Shah</v>
      </c>
      <c r="F199" s="87">
        <f>'Idle time data'!Q6</f>
        <v>0</v>
      </c>
      <c r="G199" s="87">
        <f>'Idle time data'!R6</f>
        <v>2</v>
      </c>
      <c r="H199" s="87">
        <f>'Idle time data'!S6</f>
        <v>0</v>
      </c>
      <c r="I199" s="87">
        <f>SUMIFS('Production data'!I:I,'Production data'!A:A,Performance!B199,'Production data'!C:C,Performance!C199,'Production data'!B:B,Performance!$C$195)</f>
        <v>0</v>
      </c>
      <c r="J199" s="87">
        <f>SUMIFS('Production data'!K:K,'Production data'!A:A,Performance!B199,'Production data'!C:C,Performance!C199,'Production data'!B:B,Performance!$C$195)</f>
        <v>0</v>
      </c>
      <c r="K199" s="87">
        <f>SUMIFS('Production data'!N:N,'Production data'!A:A,Performance!B199,'Production data'!C:C,Performance!C199,'Production data'!B:B,Performance!$C$195)</f>
        <v>0</v>
      </c>
      <c r="L199" s="87">
        <v>8</v>
      </c>
      <c r="M199" s="87">
        <f>(F199*Basis!$D$15+G199*Basis!$D$16+H199*Basis!$D$17)/60</f>
        <v>1.9666666666666666</v>
      </c>
      <c r="N199" s="87">
        <f>SUMIFS('DT Data'!J:J,'DT Data'!A:A,Performance!B199,'DT Data'!C:C,Performance!C199,'DT Data'!B:B,Performance!$C$195,'DT Data'!D:D,Basis!$J$5)</f>
        <v>3.3333333333333335</v>
      </c>
      <c r="O199" s="88">
        <f t="shared" si="68"/>
        <v>0</v>
      </c>
      <c r="P199" s="88">
        <f>SUMIFS('DT Data'!J:J,'DT Data'!A:A,Performance!B199,'DT Data'!C:C,Performance!C199,'DT Data'!B:B,Performance!$C$195)-N199</f>
        <v>0</v>
      </c>
      <c r="Q199" s="89">
        <f t="shared" si="69"/>
        <v>0</v>
      </c>
      <c r="R199" s="89">
        <f t="shared" si="70"/>
        <v>-1.9666666666666666</v>
      </c>
      <c r="S199" s="89">
        <f>IF(I199=0,0,R199*Basis!$B$4*60)</f>
        <v>0</v>
      </c>
      <c r="T199" s="90">
        <f t="shared" si="71"/>
        <v>0</v>
      </c>
      <c r="U199" s="90">
        <f t="shared" si="72"/>
        <v>0</v>
      </c>
      <c r="V199" s="90">
        <f t="shared" si="73"/>
        <v>0</v>
      </c>
      <c r="W199" s="90">
        <f t="shared" si="74"/>
        <v>0</v>
      </c>
      <c r="X199" s="228"/>
      <c r="Y199" s="216"/>
      <c r="Z199" s="216"/>
      <c r="AA199" s="216"/>
      <c r="AB199" s="218"/>
      <c r="AC199" s="218"/>
      <c r="AD199" s="220"/>
      <c r="AE199" s="220"/>
      <c r="AF199" s="220"/>
      <c r="AG199" s="220"/>
      <c r="AH199" s="94"/>
      <c r="AI199" s="95">
        <f>SUMIFS('DT Data'!$J:$J,'DT Data'!$B:$B,Basis!$A$2,'DT Data'!$D:$D,Basis!$J$4,'DT Data'!$A:$A,$B199,'DT Data'!$B:$B,Performance!A199)</f>
        <v>0</v>
      </c>
      <c r="AJ199" s="95">
        <f>SUMIFS('DT Data'!$J:$J,'DT Data'!$B:$B,Basis!$A$2,'DT Data'!$D:$D,Basis!$J$3,'DT Data'!$A:$A,$B199,'DT Data'!$B:$B,Performance!A199)</f>
        <v>0</v>
      </c>
      <c r="AK199" s="95">
        <f>SUMIFS('DT Data'!$J:$J,'DT Data'!$B:$B,Basis!$A$2,'DT Data'!$D:$D,Basis!$J$2,'DT Data'!$A:$A,$B199,'DT Data'!$B:$B,Performance!A199)</f>
        <v>0</v>
      </c>
      <c r="AL199" s="216"/>
      <c r="AM199" s="216"/>
      <c r="AN199" s="216"/>
      <c r="AO199" s="110"/>
      <c r="AP199" s="93">
        <f>SUMIFS('Production data'!L:L,'Production data'!A:A,Performance!B199,'Production data'!C:C,Performance!C199,'Production data'!B:B,Performance!$C$195)</f>
        <v>0</v>
      </c>
      <c r="AQ199" s="93">
        <f t="shared" si="75"/>
        <v>0</v>
      </c>
      <c r="AR199" s="41">
        <f t="shared" si="76"/>
        <v>0</v>
      </c>
      <c r="AS199" s="223"/>
      <c r="AT199" s="223"/>
      <c r="AU199" s="223"/>
      <c r="AV199" s="226"/>
    </row>
    <row r="200" spans="1:48" ht="15.75" x14ac:dyDescent="0.25">
      <c r="A200" s="30" t="s">
        <v>135</v>
      </c>
      <c r="B200" s="40">
        <f t="shared" si="77"/>
        <v>44288</v>
      </c>
      <c r="C200" s="40" t="str">
        <f t="shared" si="77"/>
        <v>A</v>
      </c>
      <c r="D200" s="85" t="str">
        <f>'Idle time data'!C7</f>
        <v>Umair Ali</v>
      </c>
      <c r="E200" s="86" t="str">
        <f>'Idle time data'!P7</f>
        <v>Hammad</v>
      </c>
      <c r="F200" s="86">
        <f>'Idle time data'!Q7</f>
        <v>0</v>
      </c>
      <c r="G200" s="87">
        <f>'Idle time data'!R7</f>
        <v>0</v>
      </c>
      <c r="H200" s="87">
        <f>'Idle time data'!S7</f>
        <v>0</v>
      </c>
      <c r="I200" s="87">
        <f>SUMIFS('Production data'!I:I,'Production data'!A:A,Performance!B200,'Production data'!C:C,Performance!C200,'Production data'!B:B,Performance!$C$195)</f>
        <v>0</v>
      </c>
      <c r="J200" s="87">
        <f>SUMIFS('Production data'!K:K,'Production data'!A:A,Performance!B200,'Production data'!C:C,Performance!C200,'Production data'!B:B,Performance!$C$195)</f>
        <v>0</v>
      </c>
      <c r="K200" s="87">
        <f>SUMIFS('Production data'!N:N,'Production data'!A:A,Performance!B200,'Production data'!C:C,Performance!C200,'Production data'!B:B,Performance!$C$195)</f>
        <v>0</v>
      </c>
      <c r="L200" s="87">
        <v>8</v>
      </c>
      <c r="M200" s="87">
        <f>(F200*Basis!$D$15+G200*Basis!$D$16+H200*Basis!$D$17)/60</f>
        <v>0</v>
      </c>
      <c r="N200" s="87">
        <f>SUMIFS('DT Data'!J:J,'DT Data'!A:A,Performance!B200,'DT Data'!C:C,Performance!C200,'DT Data'!B:B,Performance!$C$195,'DT Data'!D:D,Basis!$J$5)</f>
        <v>8</v>
      </c>
      <c r="O200" s="88">
        <f t="shared" si="68"/>
        <v>0</v>
      </c>
      <c r="P200" s="88">
        <f>SUMIFS('DT Data'!J:J,'DT Data'!A:A,Performance!B200,'DT Data'!C:C,Performance!C200,'DT Data'!B:B,Performance!$C$195)-N200</f>
        <v>0</v>
      </c>
      <c r="Q200" s="89">
        <f t="shared" si="69"/>
        <v>0</v>
      </c>
      <c r="R200" s="89">
        <f t="shared" si="70"/>
        <v>0</v>
      </c>
      <c r="S200" s="89">
        <f>IF(I200=0,0,R200*Basis!$B$4*60)</f>
        <v>0</v>
      </c>
      <c r="T200" s="90">
        <f t="shared" si="71"/>
        <v>0</v>
      </c>
      <c r="U200" s="90">
        <f t="shared" si="72"/>
        <v>0</v>
      </c>
      <c r="V200" s="90">
        <f t="shared" si="73"/>
        <v>0</v>
      </c>
      <c r="W200" s="90">
        <f t="shared" si="74"/>
        <v>0</v>
      </c>
      <c r="X200" s="227">
        <f>I200+I201+I202</f>
        <v>0</v>
      </c>
      <c r="Y200" s="215">
        <f>S200+S201+S202</f>
        <v>0</v>
      </c>
      <c r="Z200" s="215">
        <f>J200+J201+J202</f>
        <v>0</v>
      </c>
      <c r="AA200" s="215">
        <f>K200+K201+K202</f>
        <v>0</v>
      </c>
      <c r="AB200" s="229">
        <f>O200+O201+O202</f>
        <v>0</v>
      </c>
      <c r="AC200" s="229">
        <f>Q200+Q201+Q202</f>
        <v>0</v>
      </c>
      <c r="AD200" s="219">
        <f>IFERROR(X200/Y200,0)</f>
        <v>0</v>
      </c>
      <c r="AE200" s="219">
        <f>IFERROR(AC200/AB200,0)</f>
        <v>0</v>
      </c>
      <c r="AF200" s="219">
        <f>IFERROR((X200-AA200)/X200,0)</f>
        <v>0</v>
      </c>
      <c r="AG200" s="219">
        <f>AD200*AE200*AF200</f>
        <v>0</v>
      </c>
      <c r="AH200" s="107"/>
      <c r="AI200" s="108">
        <f>SUMIFS('DT Data'!$J:$J,'DT Data'!$B:$B,Basis!$A$2,'DT Data'!$D:$D,Basis!$J$4,'DT Data'!$A:$A,$B200,'DT Data'!$B:$B,Performance!A200)</f>
        <v>0</v>
      </c>
      <c r="AJ200" s="108">
        <f>SUMIFS('DT Data'!$J:$J,'DT Data'!$B:$B,Basis!$A$2,'DT Data'!$D:$D,Basis!$J$3,'DT Data'!$A:$A,$B200,'DT Data'!$B:$B,Performance!A200)</f>
        <v>0</v>
      </c>
      <c r="AK200" s="108">
        <f>SUMIFS('DT Data'!$J:$J,'DT Data'!$B:$B,Basis!$A$2,'DT Data'!$D:$D,Basis!$J$2,'DT Data'!$A:$A,$B200,'DT Data'!$B:$B,Performance!A200)</f>
        <v>0</v>
      </c>
      <c r="AL200" s="215">
        <f>AI200+AI201+AI202</f>
        <v>0</v>
      </c>
      <c r="AM200" s="215">
        <f>AJ200+AJ201+AJ202</f>
        <v>0</v>
      </c>
      <c r="AN200" s="215">
        <f>AK200+AK201+AK202</f>
        <v>0</v>
      </c>
      <c r="AO200" s="109"/>
      <c r="AP200" s="93">
        <f>SUMIFS('Production data'!L:L,'Production data'!A:A,Performance!B200,'Production data'!C:C,Performance!C200,'Production data'!B:B,Performance!$C$195)</f>
        <v>0</v>
      </c>
      <c r="AQ200" s="93">
        <f t="shared" si="75"/>
        <v>0</v>
      </c>
      <c r="AR200" s="41">
        <f t="shared" si="76"/>
        <v>0</v>
      </c>
      <c r="AS200" s="221">
        <f>J200+J201+J202</f>
        <v>0</v>
      </c>
      <c r="AT200" s="221">
        <f>AP200+AP201+AP202</f>
        <v>0</v>
      </c>
      <c r="AU200" s="221">
        <f>AQ200+AQ201+AQ202</f>
        <v>0</v>
      </c>
      <c r="AV200" s="224">
        <f>IFERROR(AU200/AS200,0)</f>
        <v>0</v>
      </c>
    </row>
    <row r="201" spans="1:48" ht="15.75" x14ac:dyDescent="0.25">
      <c r="A201" s="30" t="s">
        <v>135</v>
      </c>
      <c r="B201" s="40">
        <f t="shared" si="77"/>
        <v>44288</v>
      </c>
      <c r="C201" s="40" t="str">
        <f t="shared" si="77"/>
        <v>B</v>
      </c>
      <c r="D201" s="85">
        <f>'Idle time data'!C8</f>
        <v>0</v>
      </c>
      <c r="E201" s="87" t="str">
        <f>'Idle time data'!P8</f>
        <v>Kamran</v>
      </c>
      <c r="F201" s="87">
        <f>'Idle time data'!Q8</f>
        <v>0</v>
      </c>
      <c r="G201" s="87">
        <f>'Idle time data'!R8</f>
        <v>0</v>
      </c>
      <c r="H201" s="87">
        <f>'Idle time data'!S8</f>
        <v>0</v>
      </c>
      <c r="I201" s="87">
        <f>SUMIFS('Production data'!I:I,'Production data'!A:A,Performance!B201,'Production data'!C:C,Performance!C201,'Production data'!B:B,Performance!$C$195)</f>
        <v>0</v>
      </c>
      <c r="J201" s="87">
        <f>SUMIFS('Production data'!K:K,'Production data'!A:A,Performance!B201,'Production data'!C:C,Performance!C201,'Production data'!B:B,Performance!$C$195)</f>
        <v>0</v>
      </c>
      <c r="K201" s="87">
        <f>SUMIFS('Production data'!N:N,'Production data'!A:A,Performance!B201,'Production data'!C:C,Performance!C201,'Production data'!B:B,Performance!$C$195)</f>
        <v>0</v>
      </c>
      <c r="L201" s="87">
        <v>8</v>
      </c>
      <c r="M201" s="87">
        <f>(F201*Basis!$D$15+G201*Basis!$D$16+H201*Basis!$D$17)/60</f>
        <v>0</v>
      </c>
      <c r="N201" s="87">
        <f>SUMIFS('DT Data'!J:J,'DT Data'!A:A,Performance!B201,'DT Data'!C:C,Performance!C201,'DT Data'!B:B,Performance!$C$195,'DT Data'!D:D,Basis!$J$5)</f>
        <v>8</v>
      </c>
      <c r="O201" s="88">
        <f t="shared" si="68"/>
        <v>0</v>
      </c>
      <c r="P201" s="88">
        <f>SUMIFS('DT Data'!J:J,'DT Data'!A:A,Performance!B201,'DT Data'!C:C,Performance!C201,'DT Data'!B:B,Performance!$C$195)-N201</f>
        <v>0</v>
      </c>
      <c r="Q201" s="89">
        <f t="shared" si="69"/>
        <v>0</v>
      </c>
      <c r="R201" s="89">
        <f t="shared" si="70"/>
        <v>0</v>
      </c>
      <c r="S201" s="89">
        <f>IF(I201=0,0,R201*Basis!$B$4*60)</f>
        <v>0</v>
      </c>
      <c r="T201" s="90">
        <f t="shared" si="71"/>
        <v>0</v>
      </c>
      <c r="U201" s="90">
        <f t="shared" si="72"/>
        <v>0</v>
      </c>
      <c r="V201" s="90">
        <f t="shared" si="73"/>
        <v>0</v>
      </c>
      <c r="W201" s="90">
        <f t="shared" si="74"/>
        <v>0</v>
      </c>
      <c r="X201" s="228"/>
      <c r="Y201" s="216"/>
      <c r="Z201" s="216"/>
      <c r="AA201" s="216"/>
      <c r="AB201" s="230"/>
      <c r="AC201" s="230"/>
      <c r="AD201" s="220"/>
      <c r="AE201" s="220"/>
      <c r="AF201" s="220"/>
      <c r="AG201" s="220"/>
      <c r="AH201" s="94"/>
      <c r="AI201" s="95">
        <f>SUMIFS('DT Data'!$J:$J,'DT Data'!$B:$B,Basis!$A$2,'DT Data'!$D:$D,Basis!$J$4,'DT Data'!$A:$A,$B201,'DT Data'!$B:$B,Performance!A201)</f>
        <v>0</v>
      </c>
      <c r="AJ201" s="95">
        <f>SUMIFS('DT Data'!$J:$J,'DT Data'!$B:$B,Basis!$A$2,'DT Data'!$D:$D,Basis!$J$3,'DT Data'!$A:$A,$B201,'DT Data'!$B:$B,Performance!A201)</f>
        <v>0</v>
      </c>
      <c r="AK201" s="95">
        <f>SUMIFS('DT Data'!$J:$J,'DT Data'!$B:$B,Basis!$A$2,'DT Data'!$D:$D,Basis!$J$2,'DT Data'!$A:$A,$B201,'DT Data'!$B:$B,Performance!A201)</f>
        <v>0</v>
      </c>
      <c r="AL201" s="216"/>
      <c r="AM201" s="216"/>
      <c r="AN201" s="216"/>
      <c r="AO201" s="110"/>
      <c r="AP201" s="93">
        <f>SUMIFS('Production data'!L:L,'Production data'!A:A,Performance!B201,'Production data'!C:C,Performance!C201,'Production data'!B:B,Performance!$C$195)</f>
        <v>0</v>
      </c>
      <c r="AQ201" s="93">
        <f t="shared" si="75"/>
        <v>0</v>
      </c>
      <c r="AR201" s="41">
        <f t="shared" si="76"/>
        <v>0</v>
      </c>
      <c r="AS201" s="222"/>
      <c r="AT201" s="222"/>
      <c r="AU201" s="222"/>
      <c r="AV201" s="225"/>
    </row>
    <row r="202" spans="1:48" ht="15.75" x14ac:dyDescent="0.25">
      <c r="A202" s="30" t="s">
        <v>135</v>
      </c>
      <c r="B202" s="40">
        <f t="shared" si="77"/>
        <v>44288</v>
      </c>
      <c r="C202" s="40" t="str">
        <f t="shared" si="77"/>
        <v>C</v>
      </c>
      <c r="D202" s="85" t="str">
        <f>'Idle time data'!C9</f>
        <v>Ali Ahmed</v>
      </c>
      <c r="E202" s="87" t="str">
        <f>'Idle time data'!P9</f>
        <v>Asif Shah</v>
      </c>
      <c r="F202" s="87">
        <f>'Idle time data'!Q9</f>
        <v>0</v>
      </c>
      <c r="G202" s="87">
        <f>'Idle time data'!R9</f>
        <v>0</v>
      </c>
      <c r="H202" s="87">
        <f>'Idle time data'!S9</f>
        <v>0</v>
      </c>
      <c r="I202" s="87">
        <f>SUMIFS('Production data'!I:I,'Production data'!A:A,Performance!B202,'Production data'!C:C,Performance!C202,'Production data'!B:B,Performance!$C$195)</f>
        <v>0</v>
      </c>
      <c r="J202" s="87">
        <f>SUMIFS('Production data'!K:K,'Production data'!A:A,Performance!B202,'Production data'!C:C,Performance!C202,'Production data'!B:B,Performance!$C$195)</f>
        <v>0</v>
      </c>
      <c r="K202" s="87">
        <f>SUMIFS('Production data'!N:N,'Production data'!A:A,Performance!B202,'Production data'!C:C,Performance!C202,'Production data'!B:B,Performance!$C$195)</f>
        <v>0</v>
      </c>
      <c r="L202" s="87">
        <v>8</v>
      </c>
      <c r="M202" s="87">
        <f>(F202*Basis!$D$15+G202*Basis!$D$16+H202*Basis!$D$17)/60</f>
        <v>0</v>
      </c>
      <c r="N202" s="87">
        <f>SUMIFS('DT Data'!J:J,'DT Data'!A:A,Performance!B202,'DT Data'!C:C,Performance!C202,'DT Data'!B:B,Performance!$C$195,'DT Data'!D:D,Basis!$J$5)</f>
        <v>8</v>
      </c>
      <c r="O202" s="88">
        <f t="shared" si="68"/>
        <v>0</v>
      </c>
      <c r="P202" s="88">
        <f>SUMIFS('DT Data'!J:J,'DT Data'!A:A,Performance!B202,'DT Data'!C:C,Performance!C202,'DT Data'!B:B,Performance!$C$195)-N202</f>
        <v>0</v>
      </c>
      <c r="Q202" s="89">
        <f t="shared" si="69"/>
        <v>0</v>
      </c>
      <c r="R202" s="89">
        <f t="shared" si="70"/>
        <v>0</v>
      </c>
      <c r="S202" s="89">
        <f>IF(I202=0,0,R202*Basis!$B$4*60)</f>
        <v>0</v>
      </c>
      <c r="T202" s="90">
        <f t="shared" si="71"/>
        <v>0</v>
      </c>
      <c r="U202" s="90">
        <f t="shared" si="72"/>
        <v>0</v>
      </c>
      <c r="V202" s="90">
        <f t="shared" si="73"/>
        <v>0</v>
      </c>
      <c r="W202" s="90">
        <f t="shared" si="74"/>
        <v>0</v>
      </c>
      <c r="X202" s="228"/>
      <c r="Y202" s="216"/>
      <c r="Z202" s="216"/>
      <c r="AA202" s="216"/>
      <c r="AB202" s="230"/>
      <c r="AC202" s="230"/>
      <c r="AD202" s="220"/>
      <c r="AE202" s="220"/>
      <c r="AF202" s="220"/>
      <c r="AG202" s="220"/>
      <c r="AH202" s="94"/>
      <c r="AI202" s="95">
        <f>SUMIFS('DT Data'!$J:$J,'DT Data'!$B:$B,Basis!$A$2,'DT Data'!$D:$D,Basis!$J$4,'DT Data'!$A:$A,$B202,'DT Data'!$B:$B,Performance!A202)</f>
        <v>0</v>
      </c>
      <c r="AJ202" s="95">
        <f>SUMIFS('DT Data'!$J:$J,'DT Data'!$B:$B,Basis!$A$2,'DT Data'!$D:$D,Basis!$J$3,'DT Data'!$A:$A,$B202,'DT Data'!$B:$B,Performance!A202)</f>
        <v>0</v>
      </c>
      <c r="AK202" s="95">
        <f>SUMIFS('DT Data'!$J:$J,'DT Data'!$B:$B,Basis!$A$2,'DT Data'!$D:$D,Basis!$J$2,'DT Data'!$A:$A,$B202,'DT Data'!$B:$B,Performance!A202)</f>
        <v>0</v>
      </c>
      <c r="AL202" s="216"/>
      <c r="AM202" s="216"/>
      <c r="AN202" s="216"/>
      <c r="AO202" s="110"/>
      <c r="AP202" s="93">
        <f>SUMIFS('Production data'!L:L,'Production data'!A:A,Performance!B202,'Production data'!C:C,Performance!C202,'Production data'!B:B,Performance!$C$195)</f>
        <v>0</v>
      </c>
      <c r="AQ202" s="93">
        <f t="shared" si="75"/>
        <v>0</v>
      </c>
      <c r="AR202" s="41">
        <f t="shared" si="76"/>
        <v>0</v>
      </c>
      <c r="AS202" s="223"/>
      <c r="AT202" s="223"/>
      <c r="AU202" s="223"/>
      <c r="AV202" s="226"/>
    </row>
    <row r="203" spans="1:48" ht="15.75" x14ac:dyDescent="0.25">
      <c r="A203" s="30" t="s">
        <v>135</v>
      </c>
      <c r="B203" s="40">
        <f t="shared" si="77"/>
        <v>44289</v>
      </c>
      <c r="C203" s="40" t="str">
        <f t="shared" si="77"/>
        <v>A</v>
      </c>
      <c r="D203" s="85">
        <f>'Idle time data'!C10</f>
        <v>0</v>
      </c>
      <c r="E203" s="87" t="str">
        <f>'Idle time data'!P10</f>
        <v>Zubair</v>
      </c>
      <c r="F203" s="87">
        <f>'Idle time data'!Q10</f>
        <v>0</v>
      </c>
      <c r="G203" s="87">
        <f>'Idle time data'!R10</f>
        <v>0</v>
      </c>
      <c r="H203" s="87">
        <f>'Idle time data'!S10</f>
        <v>0</v>
      </c>
      <c r="I203" s="87">
        <f>SUMIFS('Production data'!I:I,'Production data'!A:A,Performance!B203,'Production data'!C:C,Performance!C203,'Production data'!B:B,Performance!$C$195)</f>
        <v>0</v>
      </c>
      <c r="J203" s="87">
        <f>SUMIFS('Production data'!K:K,'Production data'!A:A,Performance!B203,'Production data'!C:C,Performance!C203,'Production data'!B:B,Performance!$C$195)</f>
        <v>0</v>
      </c>
      <c r="K203" s="87">
        <f>SUMIFS('Production data'!N:N,'Production data'!A:A,Performance!B203,'Production data'!C:C,Performance!C203,'Production data'!B:B,Performance!$C$195)</f>
        <v>0</v>
      </c>
      <c r="L203" s="87">
        <v>8</v>
      </c>
      <c r="M203" s="87">
        <f>(F203*Basis!$D$15+G203*Basis!$D$16+H203*Basis!$D$17)/60</f>
        <v>0</v>
      </c>
      <c r="N203" s="87">
        <f>SUMIFS('DT Data'!J:J,'DT Data'!A:A,Performance!B203,'DT Data'!C:C,Performance!C203,'DT Data'!B:B,Performance!$C$195,'DT Data'!D:D,Basis!$J$5)</f>
        <v>8</v>
      </c>
      <c r="O203" s="88">
        <f t="shared" si="68"/>
        <v>0</v>
      </c>
      <c r="P203" s="88">
        <f>SUMIFS('DT Data'!J:J,'DT Data'!A:A,Performance!B203,'DT Data'!C:C,Performance!C203,'DT Data'!B:B,Performance!$C$195)-N203</f>
        <v>0</v>
      </c>
      <c r="Q203" s="89">
        <f t="shared" si="69"/>
        <v>0</v>
      </c>
      <c r="R203" s="89">
        <f t="shared" si="70"/>
        <v>0</v>
      </c>
      <c r="S203" s="89">
        <f>IF(I203=0,0,R203*Basis!$B$4*60)</f>
        <v>0</v>
      </c>
      <c r="T203" s="90">
        <f t="shared" si="71"/>
        <v>0</v>
      </c>
      <c r="U203" s="90">
        <f t="shared" si="72"/>
        <v>0</v>
      </c>
      <c r="V203" s="90">
        <f t="shared" si="73"/>
        <v>0</v>
      </c>
      <c r="W203" s="90">
        <f t="shared" si="74"/>
        <v>0</v>
      </c>
      <c r="X203" s="227">
        <f>I203+I204+I205</f>
        <v>0</v>
      </c>
      <c r="Y203" s="215">
        <f>S203+S204+S205</f>
        <v>0</v>
      </c>
      <c r="Z203" s="215">
        <f>J203+J204+J205</f>
        <v>0</v>
      </c>
      <c r="AA203" s="215">
        <f>K203+K204+K205</f>
        <v>0</v>
      </c>
      <c r="AB203" s="229">
        <f>O203+O204+O205</f>
        <v>0</v>
      </c>
      <c r="AC203" s="229">
        <f>Q203+Q204+Q205</f>
        <v>0</v>
      </c>
      <c r="AD203" s="219">
        <f>IFERROR(X203/Y203,0)</f>
        <v>0</v>
      </c>
      <c r="AE203" s="219">
        <f>IFERROR(AC203/AB203,0)</f>
        <v>0</v>
      </c>
      <c r="AF203" s="219">
        <f>IFERROR((X203-AA203)/X203,0)</f>
        <v>0</v>
      </c>
      <c r="AG203" s="219">
        <f>AD203*AE203*AF203</f>
        <v>0</v>
      </c>
      <c r="AH203" s="107"/>
      <c r="AI203" s="108">
        <f>SUMIFS('DT Data'!$J:$J,'DT Data'!$B:$B,Basis!$A$2,'DT Data'!$D:$D,Basis!$J$4,'DT Data'!$A:$A,$B203,'DT Data'!$B:$B,Performance!A203)</f>
        <v>0</v>
      </c>
      <c r="AJ203" s="108">
        <f>SUMIFS('DT Data'!$J:$J,'DT Data'!$B:$B,Basis!$A$2,'DT Data'!$D:$D,Basis!$J$3,'DT Data'!$A:$A,$B203,'DT Data'!$B:$B,Performance!A203)</f>
        <v>0</v>
      </c>
      <c r="AK203" s="108">
        <f>SUMIFS('DT Data'!$J:$J,'DT Data'!$B:$B,Basis!$A$2,'DT Data'!$D:$D,Basis!$J$2,'DT Data'!$A:$A,$B203,'DT Data'!$B:$B,Performance!A203)</f>
        <v>0</v>
      </c>
      <c r="AL203" s="215">
        <f>AI203+AI204+AI205</f>
        <v>0</v>
      </c>
      <c r="AM203" s="215">
        <f>AJ203+AJ204+AJ205</f>
        <v>0</v>
      </c>
      <c r="AN203" s="215">
        <f>AK203+AK204+AK205</f>
        <v>0</v>
      </c>
      <c r="AO203" s="109"/>
      <c r="AP203" s="93">
        <f>SUMIFS('Production data'!L:L,'Production data'!A:A,Performance!B203,'Production data'!C:C,Performance!C203,'Production data'!B:B,Performance!$C$195)</f>
        <v>0</v>
      </c>
      <c r="AQ203" s="93">
        <f t="shared" si="75"/>
        <v>0</v>
      </c>
      <c r="AR203" s="41">
        <f t="shared" si="76"/>
        <v>0</v>
      </c>
      <c r="AS203" s="221">
        <f>J203+J204+J205</f>
        <v>0</v>
      </c>
      <c r="AT203" s="221">
        <f>AP203+AP204+AP205</f>
        <v>0</v>
      </c>
      <c r="AU203" s="221">
        <f>AQ203+AQ204+AQ205</f>
        <v>0</v>
      </c>
      <c r="AV203" s="224">
        <f>IFERROR(AU203/AS203,0)</f>
        <v>0</v>
      </c>
    </row>
    <row r="204" spans="1:48" ht="15.75" x14ac:dyDescent="0.25">
      <c r="A204" s="30" t="s">
        <v>135</v>
      </c>
      <c r="B204" s="40">
        <f t="shared" si="77"/>
        <v>44289</v>
      </c>
      <c r="C204" s="40" t="str">
        <f t="shared" si="77"/>
        <v>B</v>
      </c>
      <c r="D204" s="85" t="str">
        <f>'Idle time data'!C11</f>
        <v>Umair Ali</v>
      </c>
      <c r="E204" s="87" t="str">
        <f>'Idle time data'!P11</f>
        <v>Manzar</v>
      </c>
      <c r="F204" s="87">
        <f>'Idle time data'!Q11</f>
        <v>0</v>
      </c>
      <c r="G204" s="87">
        <f>'Idle time data'!R11</f>
        <v>0</v>
      </c>
      <c r="H204" s="87">
        <f>'Idle time data'!S11</f>
        <v>0</v>
      </c>
      <c r="I204" s="87">
        <f>SUMIFS('Production data'!I:I,'Production data'!A:A,Performance!B204,'Production data'!C:C,Performance!C204,'Production data'!B:B,Performance!$C$195)</f>
        <v>0</v>
      </c>
      <c r="J204" s="87">
        <f>SUMIFS('Production data'!K:K,'Production data'!A:A,Performance!B204,'Production data'!C:C,Performance!C204,'Production data'!B:B,Performance!$C$195)</f>
        <v>0</v>
      </c>
      <c r="K204" s="87">
        <f>SUMIFS('Production data'!N:N,'Production data'!A:A,Performance!B204,'Production data'!C:C,Performance!C204,'Production data'!B:B,Performance!$C$195)</f>
        <v>0</v>
      </c>
      <c r="L204" s="87">
        <v>8</v>
      </c>
      <c r="M204" s="87">
        <f>(F204*Basis!$D$15+G204*Basis!$D$16+H204*Basis!$D$17)/60</f>
        <v>0</v>
      </c>
      <c r="N204" s="87">
        <f>SUMIFS('DT Data'!J:J,'DT Data'!A:A,Performance!B204,'DT Data'!C:C,Performance!C204,'DT Data'!B:B,Performance!$C$195,'DT Data'!D:D,Basis!$J$5)</f>
        <v>8</v>
      </c>
      <c r="O204" s="88">
        <f t="shared" si="68"/>
        <v>0</v>
      </c>
      <c r="P204" s="88">
        <f>SUMIFS('DT Data'!J:J,'DT Data'!A:A,Performance!B204,'DT Data'!C:C,Performance!C204,'DT Data'!B:B,Performance!$C$195)-N204</f>
        <v>0</v>
      </c>
      <c r="Q204" s="89">
        <f t="shared" si="69"/>
        <v>0</v>
      </c>
      <c r="R204" s="89">
        <f t="shared" si="70"/>
        <v>0</v>
      </c>
      <c r="S204" s="89">
        <f>IF(I204=0,0,R204*Basis!$B$4*60)</f>
        <v>0</v>
      </c>
      <c r="T204" s="90">
        <f t="shared" si="71"/>
        <v>0</v>
      </c>
      <c r="U204" s="90">
        <f t="shared" si="72"/>
        <v>0</v>
      </c>
      <c r="V204" s="90">
        <f t="shared" si="73"/>
        <v>0</v>
      </c>
      <c r="W204" s="90">
        <f t="shared" si="74"/>
        <v>0</v>
      </c>
      <c r="X204" s="228"/>
      <c r="Y204" s="216"/>
      <c r="Z204" s="216"/>
      <c r="AA204" s="216"/>
      <c r="AB204" s="230"/>
      <c r="AC204" s="230"/>
      <c r="AD204" s="220"/>
      <c r="AE204" s="220"/>
      <c r="AF204" s="220"/>
      <c r="AG204" s="220"/>
      <c r="AH204" s="94"/>
      <c r="AI204" s="95">
        <f>SUMIFS('DT Data'!$J:$J,'DT Data'!$B:$B,Basis!$A$2,'DT Data'!$D:$D,Basis!$J$4,'DT Data'!$A:$A,$B204,'DT Data'!$B:$B,Performance!A204)</f>
        <v>0</v>
      </c>
      <c r="AJ204" s="95">
        <f>SUMIFS('DT Data'!$J:$J,'DT Data'!$B:$B,Basis!$A$2,'DT Data'!$D:$D,Basis!$J$3,'DT Data'!$A:$A,$B204,'DT Data'!$B:$B,Performance!A204)</f>
        <v>0</v>
      </c>
      <c r="AK204" s="95">
        <f>SUMIFS('DT Data'!$J:$J,'DT Data'!$B:$B,Basis!$A$2,'DT Data'!$D:$D,Basis!$J$2,'DT Data'!$A:$A,$B204,'DT Data'!$B:$B,Performance!A204)</f>
        <v>0</v>
      </c>
      <c r="AL204" s="216"/>
      <c r="AM204" s="216"/>
      <c r="AN204" s="216"/>
      <c r="AO204" s="110"/>
      <c r="AP204" s="93">
        <f>SUMIFS('Production data'!L:L,'Production data'!A:A,Performance!B204,'Production data'!C:C,Performance!C204,'Production data'!B:B,Performance!$C$195)</f>
        <v>0</v>
      </c>
      <c r="AQ204" s="93">
        <f t="shared" si="75"/>
        <v>0</v>
      </c>
      <c r="AR204" s="41">
        <f t="shared" si="76"/>
        <v>0</v>
      </c>
      <c r="AS204" s="222"/>
      <c r="AT204" s="222"/>
      <c r="AU204" s="222"/>
      <c r="AV204" s="225"/>
    </row>
    <row r="205" spans="1:48" ht="15.75" x14ac:dyDescent="0.25">
      <c r="A205" s="30" t="s">
        <v>135</v>
      </c>
      <c r="B205" s="40">
        <f t="shared" si="77"/>
        <v>44289</v>
      </c>
      <c r="C205" s="40" t="str">
        <f t="shared" si="77"/>
        <v>C</v>
      </c>
      <c r="D205" s="85" t="str">
        <f>'Idle time data'!C12</f>
        <v>Ahmed Ali</v>
      </c>
      <c r="E205" s="87" t="str">
        <f>'Idle time data'!P12</f>
        <v>Asif Shah</v>
      </c>
      <c r="F205" s="87">
        <f>'Idle time data'!Q12</f>
        <v>0</v>
      </c>
      <c r="G205" s="87">
        <f>'Idle time data'!R12</f>
        <v>0</v>
      </c>
      <c r="H205" s="87">
        <f>'Idle time data'!S12</f>
        <v>0</v>
      </c>
      <c r="I205" s="87">
        <f>SUMIFS('Production data'!I:I,'Production data'!A:A,Performance!B205,'Production data'!C:C,Performance!C205,'Production data'!B:B,Performance!$C$195)</f>
        <v>0</v>
      </c>
      <c r="J205" s="87">
        <f>SUMIFS('Production data'!K:K,'Production data'!A:A,Performance!B205,'Production data'!C:C,Performance!C205,'Production data'!B:B,Performance!$C$195)</f>
        <v>0</v>
      </c>
      <c r="K205" s="87">
        <f>SUMIFS('Production data'!N:N,'Production data'!A:A,Performance!B205,'Production data'!C:C,Performance!C205,'Production data'!B:B,Performance!$C$195)</f>
        <v>0</v>
      </c>
      <c r="L205" s="87">
        <v>8</v>
      </c>
      <c r="M205" s="87">
        <f>(F205*Basis!$D$15+G205*Basis!$D$16+H205*Basis!$D$17)/60</f>
        <v>0</v>
      </c>
      <c r="N205" s="87">
        <f>SUMIFS('DT Data'!J:J,'DT Data'!A:A,Performance!B205,'DT Data'!C:C,Performance!C205,'DT Data'!B:B,Performance!$C$195,'DT Data'!D:D,Basis!$J$5)</f>
        <v>8</v>
      </c>
      <c r="O205" s="88">
        <f t="shared" si="68"/>
        <v>0</v>
      </c>
      <c r="P205" s="88">
        <f>SUMIFS('DT Data'!J:J,'DT Data'!A:A,Performance!B205,'DT Data'!C:C,Performance!C205,'DT Data'!B:B,Performance!$C$195)-N205</f>
        <v>0</v>
      </c>
      <c r="Q205" s="89">
        <f t="shared" si="69"/>
        <v>0</v>
      </c>
      <c r="R205" s="89">
        <f t="shared" si="70"/>
        <v>0</v>
      </c>
      <c r="S205" s="89">
        <f>IF(I205=0,0,R205*Basis!$B$4*60)</f>
        <v>0</v>
      </c>
      <c r="T205" s="90">
        <f t="shared" si="71"/>
        <v>0</v>
      </c>
      <c r="U205" s="90">
        <f t="shared" si="72"/>
        <v>0</v>
      </c>
      <c r="V205" s="90">
        <f t="shared" si="73"/>
        <v>0</v>
      </c>
      <c r="W205" s="90">
        <f t="shared" si="74"/>
        <v>0</v>
      </c>
      <c r="X205" s="228"/>
      <c r="Y205" s="216"/>
      <c r="Z205" s="216"/>
      <c r="AA205" s="216"/>
      <c r="AB205" s="230"/>
      <c r="AC205" s="230"/>
      <c r="AD205" s="220"/>
      <c r="AE205" s="220"/>
      <c r="AF205" s="220"/>
      <c r="AG205" s="220"/>
      <c r="AH205" s="94"/>
      <c r="AI205" s="95">
        <f>SUMIFS('DT Data'!$J:$J,'DT Data'!$B:$B,Basis!$A$2,'DT Data'!$D:$D,Basis!$J$4,'DT Data'!$A:$A,$B205,'DT Data'!$B:$B,Performance!A205)</f>
        <v>0</v>
      </c>
      <c r="AJ205" s="95">
        <f>SUMIFS('DT Data'!$J:$J,'DT Data'!$B:$B,Basis!$A$2,'DT Data'!$D:$D,Basis!$J$3,'DT Data'!$A:$A,$B205,'DT Data'!$B:$B,Performance!A205)</f>
        <v>0</v>
      </c>
      <c r="AK205" s="95">
        <f>SUMIFS('DT Data'!$J:$J,'DT Data'!$B:$B,Basis!$A$2,'DT Data'!$D:$D,Basis!$J$2,'DT Data'!$A:$A,$B205,'DT Data'!$B:$B,Performance!A205)</f>
        <v>0</v>
      </c>
      <c r="AL205" s="216"/>
      <c r="AM205" s="216"/>
      <c r="AN205" s="216"/>
      <c r="AO205" s="110"/>
      <c r="AP205" s="93">
        <f>SUMIFS('Production data'!L:L,'Production data'!A:A,Performance!B205,'Production data'!C:C,Performance!C205,'Production data'!B:B,Performance!$C$195)</f>
        <v>0</v>
      </c>
      <c r="AQ205" s="93">
        <f t="shared" si="75"/>
        <v>0</v>
      </c>
      <c r="AR205" s="41">
        <f t="shared" si="76"/>
        <v>0</v>
      </c>
      <c r="AS205" s="223"/>
      <c r="AT205" s="223"/>
      <c r="AU205" s="223"/>
      <c r="AV205" s="226"/>
    </row>
    <row r="206" spans="1:48" ht="15.75" x14ac:dyDescent="0.25">
      <c r="A206" s="30" t="s">
        <v>135</v>
      </c>
      <c r="B206" s="40">
        <f t="shared" si="77"/>
        <v>44290</v>
      </c>
      <c r="C206" s="40" t="str">
        <f t="shared" si="77"/>
        <v>A</v>
      </c>
      <c r="D206" s="85">
        <f>'Idle time data'!C13</f>
        <v>0</v>
      </c>
      <c r="E206" s="87" t="str">
        <f>'Idle time data'!P13</f>
        <v>Kamran</v>
      </c>
      <c r="F206" s="87">
        <f>'Idle time data'!Q13</f>
        <v>0</v>
      </c>
      <c r="G206" s="87">
        <f>'Idle time data'!R13</f>
        <v>0</v>
      </c>
      <c r="H206" s="87">
        <f>'Idle time data'!S13</f>
        <v>0</v>
      </c>
      <c r="I206" s="87">
        <f>SUMIFS('Production data'!I:I,'Production data'!A:A,Performance!B206,'Production data'!C:C,Performance!C206,'Production data'!B:B,Performance!$C$195)</f>
        <v>0</v>
      </c>
      <c r="J206" s="87">
        <f>SUMIFS('Production data'!K:K,'Production data'!A:A,Performance!B206,'Production data'!C:C,Performance!C206,'Production data'!B:B,Performance!$C$195)</f>
        <v>0</v>
      </c>
      <c r="K206" s="87">
        <f>SUMIFS('Production data'!N:N,'Production data'!A:A,Performance!B206,'Production data'!C:C,Performance!C206,'Production data'!B:B,Performance!$C$195)</f>
        <v>0</v>
      </c>
      <c r="L206" s="87">
        <v>8</v>
      </c>
      <c r="M206" s="87">
        <f>(F206*Basis!$D$15+G206*Basis!$D$16+H206*Basis!$D$17)/60</f>
        <v>0</v>
      </c>
      <c r="N206" s="87">
        <f>SUMIFS('DT Data'!J:J,'DT Data'!A:A,Performance!B206,'DT Data'!C:C,Performance!C206,'DT Data'!B:B,Performance!$C$195,'DT Data'!D:D,Basis!$J$5)</f>
        <v>8</v>
      </c>
      <c r="O206" s="88">
        <f t="shared" si="68"/>
        <v>0</v>
      </c>
      <c r="P206" s="88">
        <f>SUMIFS('DT Data'!J:J,'DT Data'!A:A,Performance!B206,'DT Data'!C:C,Performance!C206,'DT Data'!B:B,Performance!$C$195)-N206</f>
        <v>0</v>
      </c>
      <c r="Q206" s="89">
        <f t="shared" si="69"/>
        <v>0</v>
      </c>
      <c r="R206" s="89">
        <f t="shared" si="70"/>
        <v>0</v>
      </c>
      <c r="S206" s="89">
        <f>IF(I206=0,0,R206*Basis!$B$4*60)</f>
        <v>0</v>
      </c>
      <c r="T206" s="90">
        <f t="shared" si="71"/>
        <v>0</v>
      </c>
      <c r="U206" s="90">
        <f t="shared" si="72"/>
        <v>0</v>
      </c>
      <c r="V206" s="90">
        <f t="shared" si="73"/>
        <v>0</v>
      </c>
      <c r="W206" s="90">
        <f t="shared" si="74"/>
        <v>0</v>
      </c>
      <c r="X206" s="227">
        <f>I206+I207+I208</f>
        <v>0</v>
      </c>
      <c r="Y206" s="215">
        <f>S206+S207+S208</f>
        <v>0</v>
      </c>
      <c r="Z206" s="215">
        <f>J206+J207+J208</f>
        <v>0</v>
      </c>
      <c r="AA206" s="215">
        <f>K206+K207+K208</f>
        <v>0</v>
      </c>
      <c r="AB206" s="229">
        <f>O206+O207+O208</f>
        <v>0</v>
      </c>
      <c r="AC206" s="229">
        <f>Q206+Q207+Q208</f>
        <v>0</v>
      </c>
      <c r="AD206" s="219">
        <f>IFERROR(X206/Y206,0)</f>
        <v>0</v>
      </c>
      <c r="AE206" s="219">
        <f>IFERROR(AC206/AB206,0)</f>
        <v>0</v>
      </c>
      <c r="AF206" s="219">
        <f>IFERROR((X206-AA206)/X206,0)</f>
        <v>0</v>
      </c>
      <c r="AG206" s="219">
        <f>AD206*AE206*AF206</f>
        <v>0</v>
      </c>
      <c r="AH206" s="107"/>
      <c r="AI206" s="108">
        <f>SUMIFS('DT Data'!$J:$J,'DT Data'!$B:$B,Basis!$A$2,'DT Data'!$D:$D,Basis!$J$4,'DT Data'!$A:$A,$B206,'DT Data'!$B:$B,Performance!A206)</f>
        <v>0</v>
      </c>
      <c r="AJ206" s="108">
        <f>SUMIFS('DT Data'!$J:$J,'DT Data'!$B:$B,Basis!$A$2,'DT Data'!$D:$D,Basis!$J$3,'DT Data'!$A:$A,$B206,'DT Data'!$B:$B,Performance!A206)</f>
        <v>0</v>
      </c>
      <c r="AK206" s="108">
        <f>SUMIFS('DT Data'!$J:$J,'DT Data'!$B:$B,Basis!$A$2,'DT Data'!$D:$D,Basis!$J$2,'DT Data'!$A:$A,$B206,'DT Data'!$B:$B,Performance!A206)</f>
        <v>0</v>
      </c>
      <c r="AL206" s="215">
        <f>AI206+AI207+AI208</f>
        <v>0</v>
      </c>
      <c r="AM206" s="215">
        <f>AJ206+AJ207+AJ208</f>
        <v>0</v>
      </c>
      <c r="AN206" s="215">
        <f>AK206+AK207+AK208</f>
        <v>0</v>
      </c>
      <c r="AO206" s="109"/>
      <c r="AP206" s="93">
        <f>SUMIFS('Production data'!L:L,'Production data'!A:A,Performance!B206,'Production data'!C:C,Performance!C206,'Production data'!B:B,Performance!$C$195)</f>
        <v>0</v>
      </c>
      <c r="AQ206" s="93">
        <f t="shared" si="75"/>
        <v>0</v>
      </c>
      <c r="AR206" s="41">
        <f t="shared" si="76"/>
        <v>0</v>
      </c>
      <c r="AS206" s="221">
        <f>J206+J207+J208</f>
        <v>0</v>
      </c>
      <c r="AT206" s="221">
        <f>AP206+AP207+AP208</f>
        <v>0</v>
      </c>
      <c r="AU206" s="221">
        <f>AQ206+AQ207+AQ208</f>
        <v>0</v>
      </c>
      <c r="AV206" s="224">
        <f>IFERROR(AU206/AS206,0)</f>
        <v>0</v>
      </c>
    </row>
    <row r="207" spans="1:48" ht="15.75" x14ac:dyDescent="0.25">
      <c r="A207" s="30" t="s">
        <v>135</v>
      </c>
      <c r="B207" s="40">
        <f t="shared" si="77"/>
        <v>44290</v>
      </c>
      <c r="C207" s="40" t="str">
        <f t="shared" si="77"/>
        <v>B</v>
      </c>
      <c r="D207" s="85" t="str">
        <f>'Idle time data'!C14</f>
        <v>Ali Ahmed</v>
      </c>
      <c r="E207" s="87" t="str">
        <f>'Idle time data'!P14</f>
        <v>Manzar</v>
      </c>
      <c r="F207" s="87">
        <f>'Idle time data'!Q14</f>
        <v>0</v>
      </c>
      <c r="G207" s="87">
        <f>'Idle time data'!R14</f>
        <v>0</v>
      </c>
      <c r="H207" s="87">
        <f>'Idle time data'!S14</f>
        <v>0</v>
      </c>
      <c r="I207" s="87">
        <f>SUMIFS('Production data'!I:I,'Production data'!A:A,Performance!B207,'Production data'!C:C,Performance!C207,'Production data'!B:B,Performance!$C$195)</f>
        <v>0</v>
      </c>
      <c r="J207" s="87">
        <f>SUMIFS('Production data'!K:K,'Production data'!A:A,Performance!B207,'Production data'!C:C,Performance!C207,'Production data'!B:B,Performance!$C$195)</f>
        <v>0</v>
      </c>
      <c r="K207" s="87">
        <f>SUMIFS('Production data'!N:N,'Production data'!A:A,Performance!B207,'Production data'!C:C,Performance!C207,'Production data'!B:B,Performance!$C$195)</f>
        <v>0</v>
      </c>
      <c r="L207" s="87">
        <v>8</v>
      </c>
      <c r="M207" s="87">
        <f>(F207*Basis!$D$15+G207*Basis!$D$16+H207*Basis!$D$17)/60</f>
        <v>0</v>
      </c>
      <c r="N207" s="87">
        <f>SUMIFS('DT Data'!J:J,'DT Data'!A:A,Performance!B207,'DT Data'!C:C,Performance!C207,'DT Data'!B:B,Performance!$C$195,'DT Data'!D:D,Basis!$J$5)</f>
        <v>8</v>
      </c>
      <c r="O207" s="88">
        <f t="shared" si="68"/>
        <v>0</v>
      </c>
      <c r="P207" s="88">
        <f>SUMIFS('DT Data'!J:J,'DT Data'!A:A,Performance!B207,'DT Data'!C:C,Performance!C207,'DT Data'!B:B,Performance!$C$195)-N207</f>
        <v>0</v>
      </c>
      <c r="Q207" s="89">
        <f t="shared" si="69"/>
        <v>0</v>
      </c>
      <c r="R207" s="89">
        <f t="shared" si="70"/>
        <v>0</v>
      </c>
      <c r="S207" s="89">
        <f>IF(I207=0,0,R207*Basis!$B$4*60)</f>
        <v>0</v>
      </c>
      <c r="T207" s="90">
        <f t="shared" si="71"/>
        <v>0</v>
      </c>
      <c r="U207" s="90">
        <f t="shared" si="72"/>
        <v>0</v>
      </c>
      <c r="V207" s="90">
        <f t="shared" si="73"/>
        <v>0</v>
      </c>
      <c r="W207" s="90">
        <f t="shared" si="74"/>
        <v>0</v>
      </c>
      <c r="X207" s="228"/>
      <c r="Y207" s="216"/>
      <c r="Z207" s="216"/>
      <c r="AA207" s="216"/>
      <c r="AB207" s="230"/>
      <c r="AC207" s="230"/>
      <c r="AD207" s="220"/>
      <c r="AE207" s="220"/>
      <c r="AF207" s="220"/>
      <c r="AG207" s="220"/>
      <c r="AH207" s="94"/>
      <c r="AI207" s="95">
        <f>SUMIFS('DT Data'!$J:$J,'DT Data'!$B:$B,Basis!$A$2,'DT Data'!$D:$D,Basis!$J$4,'DT Data'!$A:$A,$B207,'DT Data'!$B:$B,Performance!A207)</f>
        <v>0</v>
      </c>
      <c r="AJ207" s="95">
        <f>SUMIFS('DT Data'!$J:$J,'DT Data'!$B:$B,Basis!$A$2,'DT Data'!$D:$D,Basis!$J$3,'DT Data'!$A:$A,$B207,'DT Data'!$B:$B,Performance!A207)</f>
        <v>0</v>
      </c>
      <c r="AK207" s="95">
        <f>SUMIFS('DT Data'!$J:$J,'DT Data'!$B:$B,Basis!$A$2,'DT Data'!$D:$D,Basis!$J$2,'DT Data'!$A:$A,$B207,'DT Data'!$B:$B,Performance!A207)</f>
        <v>0</v>
      </c>
      <c r="AL207" s="216"/>
      <c r="AM207" s="216"/>
      <c r="AN207" s="216"/>
      <c r="AO207" s="110"/>
      <c r="AP207" s="93">
        <f>SUMIFS('Production data'!L:L,'Production data'!A:A,Performance!B207,'Production data'!C:C,Performance!C207,'Production data'!B:B,Performance!$C$195)</f>
        <v>0</v>
      </c>
      <c r="AQ207" s="93">
        <f t="shared" si="75"/>
        <v>0</v>
      </c>
      <c r="AR207" s="41">
        <f t="shared" si="76"/>
        <v>0</v>
      </c>
      <c r="AS207" s="222"/>
      <c r="AT207" s="222"/>
      <c r="AU207" s="222"/>
      <c r="AV207" s="225"/>
    </row>
    <row r="208" spans="1:48" ht="15.75" x14ac:dyDescent="0.25">
      <c r="A208" s="30" t="s">
        <v>135</v>
      </c>
      <c r="B208" s="40">
        <f t="shared" si="77"/>
        <v>44290</v>
      </c>
      <c r="C208" s="40" t="str">
        <f t="shared" si="77"/>
        <v>C</v>
      </c>
      <c r="D208" s="85" t="str">
        <f>'Idle time data'!C15</f>
        <v>Ahmed Ali</v>
      </c>
      <c r="E208" s="87" t="str">
        <f>'Idle time data'!P15</f>
        <v>Asif Shah</v>
      </c>
      <c r="F208" s="87">
        <f>'Idle time data'!Q15</f>
        <v>0</v>
      </c>
      <c r="G208" s="87">
        <f>'Idle time data'!R15</f>
        <v>0</v>
      </c>
      <c r="H208" s="87">
        <f>'Idle time data'!S15</f>
        <v>0</v>
      </c>
      <c r="I208" s="87">
        <f>SUMIFS('Production data'!I:I,'Production data'!A:A,Performance!B208,'Production data'!C:C,Performance!C208,'Production data'!B:B,Performance!$C$195)</f>
        <v>0</v>
      </c>
      <c r="J208" s="87">
        <f>SUMIFS('Production data'!K:K,'Production data'!A:A,Performance!B208,'Production data'!C:C,Performance!C208,'Production data'!B:B,Performance!$C$195)</f>
        <v>0</v>
      </c>
      <c r="K208" s="87">
        <f>SUMIFS('Production data'!N:N,'Production data'!A:A,Performance!B208,'Production data'!C:C,Performance!C208,'Production data'!B:B,Performance!$C$195)</f>
        <v>0</v>
      </c>
      <c r="L208" s="87">
        <v>8</v>
      </c>
      <c r="M208" s="87">
        <f>(F208*Basis!$D$15+G208*Basis!$D$16+H208*Basis!$D$17)/60</f>
        <v>0</v>
      </c>
      <c r="N208" s="87">
        <f>SUMIFS('DT Data'!J:J,'DT Data'!A:A,Performance!B208,'DT Data'!C:C,Performance!C208,'DT Data'!B:B,Performance!$C$195,'DT Data'!D:D,Basis!$J$5)</f>
        <v>8</v>
      </c>
      <c r="O208" s="88">
        <f t="shared" si="68"/>
        <v>0</v>
      </c>
      <c r="P208" s="88">
        <f>SUMIFS('DT Data'!J:J,'DT Data'!A:A,Performance!B208,'DT Data'!C:C,Performance!C208,'DT Data'!B:B,Performance!$C$195)-N208</f>
        <v>0</v>
      </c>
      <c r="Q208" s="89">
        <f t="shared" si="69"/>
        <v>0</v>
      </c>
      <c r="R208" s="89">
        <f t="shared" si="70"/>
        <v>0</v>
      </c>
      <c r="S208" s="89">
        <f>IF(I208=0,0,R208*Basis!$B$4*60)</f>
        <v>0</v>
      </c>
      <c r="T208" s="90">
        <f t="shared" si="71"/>
        <v>0</v>
      </c>
      <c r="U208" s="90">
        <f t="shared" si="72"/>
        <v>0</v>
      </c>
      <c r="V208" s="90">
        <f t="shared" si="73"/>
        <v>0</v>
      </c>
      <c r="W208" s="90">
        <f t="shared" si="74"/>
        <v>0</v>
      </c>
      <c r="X208" s="228"/>
      <c r="Y208" s="216"/>
      <c r="Z208" s="216"/>
      <c r="AA208" s="216"/>
      <c r="AB208" s="230"/>
      <c r="AC208" s="230"/>
      <c r="AD208" s="220"/>
      <c r="AE208" s="220"/>
      <c r="AF208" s="220"/>
      <c r="AG208" s="220"/>
      <c r="AH208" s="94"/>
      <c r="AI208" s="95">
        <f>SUMIFS('DT Data'!$J:$J,'DT Data'!$B:$B,Basis!$A$2,'DT Data'!$D:$D,Basis!$J$4,'DT Data'!$A:$A,$B208,'DT Data'!$B:$B,Performance!A208)</f>
        <v>0</v>
      </c>
      <c r="AJ208" s="95">
        <f>SUMIFS('DT Data'!$J:$J,'DT Data'!$B:$B,Basis!$A$2,'DT Data'!$D:$D,Basis!$J$3,'DT Data'!$A:$A,$B208,'DT Data'!$B:$B,Performance!A208)</f>
        <v>0</v>
      </c>
      <c r="AK208" s="95">
        <f>SUMIFS('DT Data'!$J:$J,'DT Data'!$B:$B,Basis!$A$2,'DT Data'!$D:$D,Basis!$J$2,'DT Data'!$A:$A,$B208,'DT Data'!$B:$B,Performance!A208)</f>
        <v>0</v>
      </c>
      <c r="AL208" s="216"/>
      <c r="AM208" s="216"/>
      <c r="AN208" s="216"/>
      <c r="AO208" s="110"/>
      <c r="AP208" s="93">
        <f>SUMIFS('Production data'!L:L,'Production data'!A:A,Performance!B208,'Production data'!C:C,Performance!C208,'Production data'!B:B,Performance!$C$195)</f>
        <v>0</v>
      </c>
      <c r="AQ208" s="93">
        <f t="shared" si="75"/>
        <v>0</v>
      </c>
      <c r="AR208" s="41">
        <f t="shared" si="76"/>
        <v>0</v>
      </c>
      <c r="AS208" s="223"/>
      <c r="AT208" s="223"/>
      <c r="AU208" s="223"/>
      <c r="AV208" s="226"/>
    </row>
    <row r="209" spans="1:48" ht="15.75" x14ac:dyDescent="0.25">
      <c r="A209" s="30" t="s">
        <v>135</v>
      </c>
      <c r="B209" s="40">
        <f t="shared" si="77"/>
        <v>44291</v>
      </c>
      <c r="C209" s="40" t="str">
        <f t="shared" si="77"/>
        <v>A</v>
      </c>
      <c r="D209" s="85" t="str">
        <f>'Idle time data'!C16</f>
        <v>Ali Ahmed</v>
      </c>
      <c r="E209" s="87" t="str">
        <f>'Idle time data'!P16</f>
        <v>Zaheer</v>
      </c>
      <c r="F209" s="87">
        <f>'Idle time data'!Q16</f>
        <v>0</v>
      </c>
      <c r="G209" s="87">
        <f>'Idle time data'!R16</f>
        <v>0</v>
      </c>
      <c r="H209" s="87">
        <f>'Idle time data'!S16</f>
        <v>0</v>
      </c>
      <c r="I209" s="87">
        <f>SUMIFS('Production data'!I:I,'Production data'!A:A,Performance!B209,'Production data'!C:C,Performance!C209,'Production data'!B:B,Performance!$C$195)</f>
        <v>0</v>
      </c>
      <c r="J209" s="87">
        <f>SUMIFS('Production data'!K:K,'Production data'!A:A,Performance!B209,'Production data'!C:C,Performance!C209,'Production data'!B:B,Performance!$C$195)</f>
        <v>0</v>
      </c>
      <c r="K209" s="87">
        <f>SUMIFS('Production data'!N:N,'Production data'!A:A,Performance!B209,'Production data'!C:C,Performance!C209,'Production data'!B:B,Performance!$C$195)</f>
        <v>0</v>
      </c>
      <c r="L209" s="87">
        <v>8</v>
      </c>
      <c r="M209" s="87">
        <f>(F209*Basis!$D$15+G209*Basis!$D$16+H209*Basis!$D$17)/60</f>
        <v>0</v>
      </c>
      <c r="N209" s="87">
        <f>SUMIFS('DT Data'!J:J,'DT Data'!A:A,Performance!B209,'DT Data'!C:C,Performance!C209,'DT Data'!B:B,Performance!$C$195,'DT Data'!D:D,Basis!$J$5)</f>
        <v>8</v>
      </c>
      <c r="O209" s="88">
        <f t="shared" si="68"/>
        <v>0</v>
      </c>
      <c r="P209" s="88">
        <f>SUMIFS('DT Data'!J:J,'DT Data'!A:A,Performance!B209,'DT Data'!C:C,Performance!C209,'DT Data'!B:B,Performance!$C$195)-N209</f>
        <v>0</v>
      </c>
      <c r="Q209" s="89">
        <f t="shared" si="69"/>
        <v>0</v>
      </c>
      <c r="R209" s="89">
        <f t="shared" si="70"/>
        <v>0</v>
      </c>
      <c r="S209" s="89">
        <f>IF(I209=0,0,R209*Basis!$B$4*60)</f>
        <v>0</v>
      </c>
      <c r="T209" s="90">
        <f t="shared" si="71"/>
        <v>0</v>
      </c>
      <c r="U209" s="90">
        <f t="shared" si="72"/>
        <v>0</v>
      </c>
      <c r="V209" s="90">
        <f t="shared" si="73"/>
        <v>0</v>
      </c>
      <c r="W209" s="90">
        <f t="shared" si="74"/>
        <v>0</v>
      </c>
      <c r="X209" s="227">
        <f>I209+I210+I211</f>
        <v>0</v>
      </c>
      <c r="Y209" s="215">
        <f>S209+S210+S211</f>
        <v>0</v>
      </c>
      <c r="Z209" s="215">
        <f>J209+J210+J211</f>
        <v>0</v>
      </c>
      <c r="AA209" s="215">
        <f>K209+K210+K211</f>
        <v>0</v>
      </c>
      <c r="AB209" s="229">
        <f>O209+O210+O211</f>
        <v>0</v>
      </c>
      <c r="AC209" s="229">
        <f>Q209+Q210+Q211</f>
        <v>0</v>
      </c>
      <c r="AD209" s="219">
        <f>IFERROR(X209/Y209,0)</f>
        <v>0</v>
      </c>
      <c r="AE209" s="219">
        <f>IFERROR(AC209/AB209,0)</f>
        <v>0</v>
      </c>
      <c r="AF209" s="219">
        <f>IFERROR((X209-AA209)/X209,0)</f>
        <v>0</v>
      </c>
      <c r="AG209" s="219">
        <f>AD209*AE209*AF209</f>
        <v>0</v>
      </c>
      <c r="AH209" s="107"/>
      <c r="AI209" s="108">
        <f>SUMIFS('DT Data'!$J:$J,'DT Data'!$B:$B,Basis!$A$2,'DT Data'!$D:$D,Basis!$J$4,'DT Data'!$A:$A,$B209,'DT Data'!$B:$B,Performance!A209)</f>
        <v>0</v>
      </c>
      <c r="AJ209" s="108">
        <f>SUMIFS('DT Data'!$J:$J,'DT Data'!$B:$B,Basis!$A$2,'DT Data'!$D:$D,Basis!$J$3,'DT Data'!$A:$A,$B209,'DT Data'!$B:$B,Performance!A209)</f>
        <v>0</v>
      </c>
      <c r="AK209" s="108">
        <f>SUMIFS('DT Data'!$J:$J,'DT Data'!$B:$B,Basis!$A$2,'DT Data'!$D:$D,Basis!$J$2,'DT Data'!$A:$A,$B209,'DT Data'!$B:$B,Performance!A209)</f>
        <v>0</v>
      </c>
      <c r="AL209" s="215">
        <f>AI209+AI210+AI211</f>
        <v>0</v>
      </c>
      <c r="AM209" s="215">
        <f>AJ209+AJ210+AJ211</f>
        <v>0</v>
      </c>
      <c r="AN209" s="215">
        <f>AK209+AK210+AK211</f>
        <v>0</v>
      </c>
      <c r="AO209" s="109"/>
      <c r="AP209" s="93">
        <f>SUMIFS('Production data'!L:L,'Production data'!A:A,Performance!B209,'Production data'!C:C,Performance!C209,'Production data'!B:B,Performance!$C$195)</f>
        <v>0</v>
      </c>
      <c r="AQ209" s="93">
        <f t="shared" si="75"/>
        <v>0</v>
      </c>
      <c r="AR209" s="41">
        <f t="shared" si="76"/>
        <v>0</v>
      </c>
      <c r="AS209" s="221">
        <f>J209+J210+J211</f>
        <v>0</v>
      </c>
      <c r="AT209" s="221">
        <f>AP209+AP210+AP211</f>
        <v>0</v>
      </c>
      <c r="AU209" s="221">
        <f>AQ209+AQ210+AQ211</f>
        <v>0</v>
      </c>
      <c r="AV209" s="224">
        <f>IFERROR(AU209/AS209,0)</f>
        <v>0</v>
      </c>
    </row>
    <row r="210" spans="1:48" ht="15.75" x14ac:dyDescent="0.25">
      <c r="A210" s="30" t="s">
        <v>135</v>
      </c>
      <c r="B210" s="40">
        <f t="shared" si="77"/>
        <v>44291</v>
      </c>
      <c r="C210" s="40" t="str">
        <f t="shared" si="77"/>
        <v>B</v>
      </c>
      <c r="D210" s="85" t="str">
        <f>'Idle time data'!C17</f>
        <v>Umair Ali</v>
      </c>
      <c r="E210" s="87" t="str">
        <f>'Idle time data'!P17</f>
        <v>Manzar</v>
      </c>
      <c r="F210" s="87">
        <f>'Idle time data'!Q17</f>
        <v>0</v>
      </c>
      <c r="G210" s="87">
        <f>'Idle time data'!R17</f>
        <v>0</v>
      </c>
      <c r="H210" s="87">
        <f>'Idle time data'!S17</f>
        <v>0</v>
      </c>
      <c r="I210" s="87">
        <f>SUMIFS('Production data'!I:I,'Production data'!A:A,Performance!B210,'Production data'!C:C,Performance!C210,'Production data'!B:B,Performance!$C$195)</f>
        <v>0</v>
      </c>
      <c r="J210" s="87">
        <f>SUMIFS('Production data'!K:K,'Production data'!A:A,Performance!B210,'Production data'!C:C,Performance!C210,'Production data'!B:B,Performance!$C$195)</f>
        <v>0</v>
      </c>
      <c r="K210" s="87">
        <f>SUMIFS('Production data'!N:N,'Production data'!A:A,Performance!B210,'Production data'!C:C,Performance!C210,'Production data'!B:B,Performance!$C$195)</f>
        <v>0</v>
      </c>
      <c r="L210" s="87">
        <v>8</v>
      </c>
      <c r="M210" s="87">
        <f>(F210*Basis!$D$15+G210*Basis!$D$16+H210*Basis!$D$17)/60</f>
        <v>0</v>
      </c>
      <c r="N210" s="87">
        <f>SUMIFS('DT Data'!J:J,'DT Data'!A:A,Performance!B210,'DT Data'!C:C,Performance!C210,'DT Data'!B:B,Performance!$C$195,'DT Data'!D:D,Basis!$J$5)</f>
        <v>8</v>
      </c>
      <c r="O210" s="88">
        <f t="shared" si="68"/>
        <v>0</v>
      </c>
      <c r="P210" s="88">
        <f>SUMIFS('DT Data'!J:J,'DT Data'!A:A,Performance!B210,'DT Data'!C:C,Performance!C210,'DT Data'!B:B,Performance!$C$195)-N210</f>
        <v>0</v>
      </c>
      <c r="Q210" s="89">
        <f t="shared" si="69"/>
        <v>0</v>
      </c>
      <c r="R210" s="89">
        <f t="shared" si="70"/>
        <v>0</v>
      </c>
      <c r="S210" s="89">
        <f>IF(I210=0,0,R210*Basis!$B$4*60)</f>
        <v>0</v>
      </c>
      <c r="T210" s="90">
        <f t="shared" si="71"/>
        <v>0</v>
      </c>
      <c r="U210" s="90">
        <f t="shared" si="72"/>
        <v>0</v>
      </c>
      <c r="V210" s="90">
        <f t="shared" si="73"/>
        <v>0</v>
      </c>
      <c r="W210" s="90">
        <f t="shared" si="74"/>
        <v>0</v>
      </c>
      <c r="X210" s="228"/>
      <c r="Y210" s="216"/>
      <c r="Z210" s="216"/>
      <c r="AA210" s="216"/>
      <c r="AB210" s="230"/>
      <c r="AC210" s="230"/>
      <c r="AD210" s="220"/>
      <c r="AE210" s="220"/>
      <c r="AF210" s="220"/>
      <c r="AG210" s="220"/>
      <c r="AH210" s="94"/>
      <c r="AI210" s="95">
        <f>SUMIFS('DT Data'!$J:$J,'DT Data'!$B:$B,Basis!$A$2,'DT Data'!$D:$D,Basis!$J$4,'DT Data'!$A:$A,$B210,'DT Data'!$B:$B,Performance!A210)</f>
        <v>0</v>
      </c>
      <c r="AJ210" s="95">
        <f>SUMIFS('DT Data'!$J:$J,'DT Data'!$B:$B,Basis!$A$2,'DT Data'!$D:$D,Basis!$J$3,'DT Data'!$A:$A,$B210,'DT Data'!$B:$B,Performance!A210)</f>
        <v>0</v>
      </c>
      <c r="AK210" s="95">
        <f>SUMIFS('DT Data'!$J:$J,'DT Data'!$B:$B,Basis!$A$2,'DT Data'!$D:$D,Basis!$J$2,'DT Data'!$A:$A,$B210,'DT Data'!$B:$B,Performance!A210)</f>
        <v>0</v>
      </c>
      <c r="AL210" s="216"/>
      <c r="AM210" s="216"/>
      <c r="AN210" s="216"/>
      <c r="AO210" s="110"/>
      <c r="AP210" s="93">
        <f>SUMIFS('Production data'!L:L,'Production data'!A:A,Performance!B210,'Production data'!C:C,Performance!C210,'Production data'!B:B,Performance!$C$195)</f>
        <v>0</v>
      </c>
      <c r="AQ210" s="93">
        <f t="shared" si="75"/>
        <v>0</v>
      </c>
      <c r="AR210" s="41">
        <f t="shared" si="76"/>
        <v>0</v>
      </c>
      <c r="AS210" s="222"/>
      <c r="AT210" s="222"/>
      <c r="AU210" s="222"/>
      <c r="AV210" s="225"/>
    </row>
    <row r="211" spans="1:48" ht="15.75" x14ac:dyDescent="0.25">
      <c r="A211" s="30" t="s">
        <v>135</v>
      </c>
      <c r="B211" s="40">
        <f t="shared" si="77"/>
        <v>44291</v>
      </c>
      <c r="C211" s="40" t="str">
        <f t="shared" si="77"/>
        <v>C</v>
      </c>
      <c r="D211" s="85">
        <f>'Idle time data'!C18</f>
        <v>0</v>
      </c>
      <c r="E211" s="87" t="str">
        <f>'Idle time data'!P18</f>
        <v>Abdul Sami</v>
      </c>
      <c r="F211" s="87">
        <f>'Idle time data'!Q18</f>
        <v>0</v>
      </c>
      <c r="G211" s="87">
        <f>'Idle time data'!R18</f>
        <v>0</v>
      </c>
      <c r="H211" s="87">
        <f>'Idle time data'!S18</f>
        <v>0</v>
      </c>
      <c r="I211" s="87">
        <f>SUMIFS('Production data'!I:I,'Production data'!A:A,Performance!B211,'Production data'!C:C,Performance!C211,'Production data'!B:B,Performance!$C$195)</f>
        <v>0</v>
      </c>
      <c r="J211" s="87">
        <f>SUMIFS('Production data'!K:K,'Production data'!A:A,Performance!B211,'Production data'!C:C,Performance!C211,'Production data'!B:B,Performance!$C$195)</f>
        <v>0</v>
      </c>
      <c r="K211" s="87">
        <f>SUMIFS('Production data'!N:N,'Production data'!A:A,Performance!B211,'Production data'!C:C,Performance!C211,'Production data'!B:B,Performance!$C$195)</f>
        <v>0</v>
      </c>
      <c r="L211" s="87">
        <v>8</v>
      </c>
      <c r="M211" s="87">
        <f>(F211*Basis!$D$15+G211*Basis!$D$16+H211*Basis!$D$17)/60</f>
        <v>0</v>
      </c>
      <c r="N211" s="87">
        <f>SUMIFS('DT Data'!J:J,'DT Data'!A:A,Performance!B211,'DT Data'!C:C,Performance!C211,'DT Data'!B:B,Performance!$C$195,'DT Data'!D:D,Basis!$J$5)</f>
        <v>8</v>
      </c>
      <c r="O211" s="88">
        <f t="shared" si="68"/>
        <v>0</v>
      </c>
      <c r="P211" s="88">
        <f>SUMIFS('DT Data'!J:J,'DT Data'!A:A,Performance!B211,'DT Data'!C:C,Performance!C211,'DT Data'!B:B,Performance!$C$195)-N211</f>
        <v>0</v>
      </c>
      <c r="Q211" s="89">
        <f t="shared" si="69"/>
        <v>0</v>
      </c>
      <c r="R211" s="89">
        <f t="shared" si="70"/>
        <v>0</v>
      </c>
      <c r="S211" s="89">
        <f>IF(I211=0,0,R211*Basis!$B$4*60)</f>
        <v>0</v>
      </c>
      <c r="T211" s="90">
        <f t="shared" si="71"/>
        <v>0</v>
      </c>
      <c r="U211" s="90">
        <f t="shared" si="72"/>
        <v>0</v>
      </c>
      <c r="V211" s="90">
        <f t="shared" si="73"/>
        <v>0</v>
      </c>
      <c r="W211" s="90">
        <f t="shared" si="74"/>
        <v>0</v>
      </c>
      <c r="X211" s="228"/>
      <c r="Y211" s="216"/>
      <c r="Z211" s="216"/>
      <c r="AA211" s="216"/>
      <c r="AB211" s="230"/>
      <c r="AC211" s="230"/>
      <c r="AD211" s="220"/>
      <c r="AE211" s="220"/>
      <c r="AF211" s="220"/>
      <c r="AG211" s="220"/>
      <c r="AH211" s="94"/>
      <c r="AI211" s="95">
        <f>SUMIFS('DT Data'!$J:$J,'DT Data'!$B:$B,Basis!$A$2,'DT Data'!$D:$D,Basis!$J$4,'DT Data'!$A:$A,$B211,'DT Data'!$B:$B,Performance!A211)</f>
        <v>0</v>
      </c>
      <c r="AJ211" s="95">
        <f>SUMIFS('DT Data'!$J:$J,'DT Data'!$B:$B,Basis!$A$2,'DT Data'!$D:$D,Basis!$J$3,'DT Data'!$A:$A,$B211,'DT Data'!$B:$B,Performance!A211)</f>
        <v>0</v>
      </c>
      <c r="AK211" s="95">
        <f>SUMIFS('DT Data'!$J:$J,'DT Data'!$B:$B,Basis!$A$2,'DT Data'!$D:$D,Basis!$J$2,'DT Data'!$A:$A,$B211,'DT Data'!$B:$B,Performance!A211)</f>
        <v>0</v>
      </c>
      <c r="AL211" s="216"/>
      <c r="AM211" s="216"/>
      <c r="AN211" s="216"/>
      <c r="AO211" s="110"/>
      <c r="AP211" s="93">
        <f>SUMIFS('Production data'!L:L,'Production data'!A:A,Performance!B211,'Production data'!C:C,Performance!C211,'Production data'!B:B,Performance!$C$195)</f>
        <v>0</v>
      </c>
      <c r="AQ211" s="93">
        <f t="shared" si="75"/>
        <v>0</v>
      </c>
      <c r="AR211" s="41">
        <f t="shared" si="76"/>
        <v>0</v>
      </c>
      <c r="AS211" s="223"/>
      <c r="AT211" s="223"/>
      <c r="AU211" s="223"/>
      <c r="AV211" s="226"/>
    </row>
    <row r="212" spans="1:48" ht="15.75" x14ac:dyDescent="0.25">
      <c r="A212" s="171" t="s">
        <v>135</v>
      </c>
      <c r="B212" s="172">
        <f t="shared" si="77"/>
        <v>44292</v>
      </c>
      <c r="C212" s="172" t="str">
        <f t="shared" si="77"/>
        <v>A</v>
      </c>
      <c r="D212" s="173" t="str">
        <f>'Idle time data'!C19</f>
        <v>Umair Ali</v>
      </c>
      <c r="E212" s="173" t="str">
        <f>'Idle time data'!P19</f>
        <v>Kamran</v>
      </c>
      <c r="F212" s="173">
        <f>'Idle time data'!Q19</f>
        <v>0</v>
      </c>
      <c r="G212" s="173">
        <f>'Idle time data'!R19</f>
        <v>0</v>
      </c>
      <c r="H212" s="173">
        <f>'Idle time data'!S19</f>
        <v>0</v>
      </c>
      <c r="I212" s="173">
        <f>SUMIFS('Production data'!I:I,'Production data'!A:A,Performance!B212,'Production data'!C:C,Performance!C212,'Production data'!B:B,Performance!$C$195)</f>
        <v>7700</v>
      </c>
      <c r="J212" s="173">
        <f>SUMIFS('Production data'!K:K,'Production data'!A:A,Performance!B212,'Production data'!C:C,Performance!C212,'Production data'!B:B,Performance!$C$195)</f>
        <v>229</v>
      </c>
      <c r="K212" s="173">
        <f>SUMIFS('Production data'!N:N,'Production data'!A:A,Performance!B212,'Production data'!C:C,Performance!C212,'Production data'!B:B,Performance!$C$195)</f>
        <v>0</v>
      </c>
      <c r="L212" s="173">
        <v>8</v>
      </c>
      <c r="M212" s="173">
        <f>(F212*Basis!$D$15+G212*Basis!$D$16+H212*Basis!$D$17)/60</f>
        <v>0</v>
      </c>
      <c r="N212" s="173">
        <f>SUMIFS('DT Data'!J:J,'DT Data'!A:A,Performance!B212,'DT Data'!C:C,Performance!C212,'DT Data'!B:B,Performance!$C$195,'DT Data'!D:D,Basis!$J$5)</f>
        <v>7.5</v>
      </c>
      <c r="O212" s="174">
        <f t="shared" si="68"/>
        <v>0.5</v>
      </c>
      <c r="P212" s="174">
        <f>SUMIFS('DT Data'!J:J,'DT Data'!A:A,Performance!B212,'DT Data'!C:C,Performance!C212,'DT Data'!B:B,Performance!$C$195)-N212</f>
        <v>0</v>
      </c>
      <c r="Q212" s="174">
        <f t="shared" si="69"/>
        <v>0.5</v>
      </c>
      <c r="R212" s="174">
        <f t="shared" si="70"/>
        <v>0.5</v>
      </c>
      <c r="S212" s="174">
        <f>IF(I212=0,0,R212*Basis!$B$4*60)</f>
        <v>24000</v>
      </c>
      <c r="T212" s="90">
        <f t="shared" si="71"/>
        <v>0.32083333333333336</v>
      </c>
      <c r="U212" s="90">
        <f t="shared" si="72"/>
        <v>1</v>
      </c>
      <c r="V212" s="90">
        <f t="shared" si="73"/>
        <v>1</v>
      </c>
      <c r="W212" s="90">
        <f t="shared" si="74"/>
        <v>0.32083333333333336</v>
      </c>
      <c r="X212" s="227">
        <f>I212+I213+I214</f>
        <v>80800</v>
      </c>
      <c r="Y212" s="215">
        <f>S212+S213+S214</f>
        <v>169600</v>
      </c>
      <c r="Z212" s="215">
        <f>J212+J213+J214</f>
        <v>2445.59</v>
      </c>
      <c r="AA212" s="215">
        <f>K212+K213+K214</f>
        <v>0</v>
      </c>
      <c r="AB212" s="229">
        <f>O212+O213+O214</f>
        <v>5.5</v>
      </c>
      <c r="AC212" s="229">
        <f>Q212+Q213+Q214</f>
        <v>5.5</v>
      </c>
      <c r="AD212" s="219">
        <f>IFERROR(X212/Y212,0)</f>
        <v>0.47641509433962265</v>
      </c>
      <c r="AE212" s="219">
        <f>IFERROR(AC212/AB212,0)</f>
        <v>1</v>
      </c>
      <c r="AF212" s="219">
        <f>IFERROR((X212-AA212)/X212,0)</f>
        <v>1</v>
      </c>
      <c r="AG212" s="219">
        <f>AD212*AE212*AF212</f>
        <v>0.47641509433962265</v>
      </c>
      <c r="AH212" s="107"/>
      <c r="AI212" s="108">
        <f>SUMIFS('DT Data'!$J:$J,'DT Data'!$B:$B,Basis!$A$2,'DT Data'!$D:$D,Basis!$J$4,'DT Data'!$A:$A,$B212,'DT Data'!$B:$B,Performance!A212)</f>
        <v>0</v>
      </c>
      <c r="AJ212" s="108">
        <f>SUMIFS('DT Data'!$J:$J,'DT Data'!$B:$B,Basis!$A$2,'DT Data'!$D:$D,Basis!$J$3,'DT Data'!$A:$A,$B212,'DT Data'!$B:$B,Performance!A212)</f>
        <v>0</v>
      </c>
      <c r="AK212" s="108">
        <f>SUMIFS('DT Data'!$J:$J,'DT Data'!$B:$B,Basis!$A$2,'DT Data'!$D:$D,Basis!$J$2,'DT Data'!$A:$A,$B212,'DT Data'!$B:$B,Performance!A212)</f>
        <v>0</v>
      </c>
      <c r="AL212" s="215">
        <f>AI212+AI213+AI214</f>
        <v>0</v>
      </c>
      <c r="AM212" s="215">
        <f>AJ212+AJ213+AJ214</f>
        <v>0</v>
      </c>
      <c r="AN212" s="215">
        <f>AK212+AK213+AK214</f>
        <v>0</v>
      </c>
      <c r="AO212" s="109"/>
      <c r="AP212" s="93">
        <f>SUMIFS('Production data'!L:L,'Production data'!A:A,Performance!B212,'Production data'!C:C,Performance!C212,'Production data'!B:B,Performance!$C$195)</f>
        <v>229</v>
      </c>
      <c r="AQ212" s="93">
        <f t="shared" si="75"/>
        <v>0</v>
      </c>
      <c r="AR212" s="41">
        <f t="shared" si="76"/>
        <v>0</v>
      </c>
      <c r="AS212" s="221">
        <f>J212+J213+J214</f>
        <v>2445.59</v>
      </c>
      <c r="AT212" s="221">
        <f>AP212+AP213+AP214</f>
        <v>2443.59</v>
      </c>
      <c r="AU212" s="221">
        <f>AQ212+AQ213+AQ214</f>
        <v>2</v>
      </c>
      <c r="AV212" s="224">
        <f>IFERROR(AU212/AS212,0)</f>
        <v>8.1779856803470728E-4</v>
      </c>
    </row>
    <row r="213" spans="1:48" ht="15.75" x14ac:dyDescent="0.25">
      <c r="A213" s="30" t="s">
        <v>135</v>
      </c>
      <c r="B213" s="40">
        <f t="shared" si="77"/>
        <v>44292</v>
      </c>
      <c r="C213" s="40" t="str">
        <f t="shared" si="77"/>
        <v>B</v>
      </c>
      <c r="D213" s="85">
        <f>'Idle time data'!C20</f>
        <v>0</v>
      </c>
      <c r="E213" s="87" t="str">
        <f>'Idle time data'!P20</f>
        <v>Asif Shah</v>
      </c>
      <c r="F213" s="87">
        <f>'Idle time data'!Q20</f>
        <v>0</v>
      </c>
      <c r="G213" s="87">
        <f>'Idle time data'!R20</f>
        <v>2</v>
      </c>
      <c r="H213" s="87">
        <f>'Idle time data'!S20</f>
        <v>0</v>
      </c>
      <c r="I213" s="87">
        <f>SUMIFS('Production data'!I:I,'Production data'!A:A,Performance!B213,'Production data'!C:C,Performance!C213,'Production data'!B:B,Performance!$C$195)</f>
        <v>73100</v>
      </c>
      <c r="J213" s="87">
        <f>SUMIFS('Production data'!K:K,'Production data'!A:A,Performance!B213,'Production data'!C:C,Performance!C213,'Production data'!B:B,Performance!$C$195)</f>
        <v>2216.59</v>
      </c>
      <c r="K213" s="87">
        <f>SUMIFS('Production data'!N:N,'Production data'!A:A,Performance!B213,'Production data'!C:C,Performance!C213,'Production data'!B:B,Performance!$C$195)</f>
        <v>0</v>
      </c>
      <c r="L213" s="87">
        <v>8</v>
      </c>
      <c r="M213" s="87">
        <f>(F213*Basis!$D$15+G213*Basis!$D$16+H213*Basis!$D$17)/60</f>
        <v>1.9666666666666666</v>
      </c>
      <c r="N213" s="87">
        <f>SUMIFS('DT Data'!J:J,'DT Data'!A:A,Performance!B213,'DT Data'!C:C,Performance!C213,'DT Data'!B:B,Performance!$C$195,'DT Data'!D:D,Basis!$J$5)</f>
        <v>3</v>
      </c>
      <c r="O213" s="88">
        <f t="shared" si="68"/>
        <v>5</v>
      </c>
      <c r="P213" s="88">
        <f>SUMIFS('DT Data'!J:J,'DT Data'!A:A,Performance!B213,'DT Data'!C:C,Performance!C213,'DT Data'!B:B,Performance!$C$195)-N213</f>
        <v>0</v>
      </c>
      <c r="Q213" s="89">
        <f t="shared" si="69"/>
        <v>5</v>
      </c>
      <c r="R213" s="89">
        <f t="shared" si="70"/>
        <v>3.0333333333333332</v>
      </c>
      <c r="S213" s="89">
        <f>IF(I213=0,0,R213*Basis!$B$4*60)</f>
        <v>145600</v>
      </c>
      <c r="T213" s="90">
        <f t="shared" si="71"/>
        <v>0.50206043956043955</v>
      </c>
      <c r="U213" s="90">
        <f t="shared" si="72"/>
        <v>1</v>
      </c>
      <c r="V213" s="90">
        <f t="shared" si="73"/>
        <v>1</v>
      </c>
      <c r="W213" s="90">
        <f t="shared" si="74"/>
        <v>0.50206043956043955</v>
      </c>
      <c r="X213" s="228"/>
      <c r="Y213" s="216"/>
      <c r="Z213" s="216"/>
      <c r="AA213" s="216"/>
      <c r="AB213" s="230"/>
      <c r="AC213" s="230"/>
      <c r="AD213" s="220"/>
      <c r="AE213" s="220"/>
      <c r="AF213" s="220"/>
      <c r="AG213" s="220"/>
      <c r="AH213" s="94"/>
      <c r="AI213" s="95">
        <f>SUMIFS('DT Data'!$J:$J,'DT Data'!$B:$B,Basis!$A$2,'DT Data'!$D:$D,Basis!$J$4,'DT Data'!$A:$A,$B213,'DT Data'!$B:$B,Performance!A213)</f>
        <v>0</v>
      </c>
      <c r="AJ213" s="95">
        <f>SUMIFS('DT Data'!$J:$J,'DT Data'!$B:$B,Basis!$A$2,'DT Data'!$D:$D,Basis!$J$3,'DT Data'!$A:$A,$B213,'DT Data'!$B:$B,Performance!A213)</f>
        <v>0</v>
      </c>
      <c r="AK213" s="95">
        <f>SUMIFS('DT Data'!$J:$J,'DT Data'!$B:$B,Basis!$A$2,'DT Data'!$D:$D,Basis!$J$2,'DT Data'!$A:$A,$B213,'DT Data'!$B:$B,Performance!A213)</f>
        <v>0</v>
      </c>
      <c r="AL213" s="216"/>
      <c r="AM213" s="216"/>
      <c r="AN213" s="216"/>
      <c r="AO213" s="110"/>
      <c r="AP213" s="93">
        <f>SUMIFS('Production data'!L:L,'Production data'!A:A,Performance!B213,'Production data'!C:C,Performance!C213,'Production data'!B:B,Performance!$C$195)</f>
        <v>2214.59</v>
      </c>
      <c r="AQ213" s="93">
        <f t="shared" si="75"/>
        <v>2</v>
      </c>
      <c r="AR213" s="41">
        <f t="shared" si="76"/>
        <v>9.0310170279826057E-4</v>
      </c>
      <c r="AS213" s="222"/>
      <c r="AT213" s="222"/>
      <c r="AU213" s="222"/>
      <c r="AV213" s="225"/>
    </row>
    <row r="214" spans="1:48" ht="15.75" x14ac:dyDescent="0.25">
      <c r="A214" s="30" t="s">
        <v>135</v>
      </c>
      <c r="B214" s="40">
        <f t="shared" si="77"/>
        <v>44292</v>
      </c>
      <c r="C214" s="40" t="str">
        <f t="shared" si="77"/>
        <v>C</v>
      </c>
      <c r="D214" s="85">
        <f>'Idle time data'!C21</f>
        <v>0</v>
      </c>
      <c r="E214" s="87" t="str">
        <f>'Idle time data'!P21</f>
        <v>Abdul Sami</v>
      </c>
      <c r="F214" s="87">
        <f>'Idle time data'!Q21</f>
        <v>0</v>
      </c>
      <c r="G214" s="87">
        <f>'Idle time data'!R21</f>
        <v>0</v>
      </c>
      <c r="H214" s="87">
        <f>'Idle time data'!S21</f>
        <v>0</v>
      </c>
      <c r="I214" s="87">
        <f>SUMIFS('Production data'!I:I,'Production data'!A:A,Performance!B214,'Production data'!C:C,Performance!C214,'Production data'!B:B,Performance!$C$195)</f>
        <v>0</v>
      </c>
      <c r="J214" s="87">
        <f>SUMIFS('Production data'!K:K,'Production data'!A:A,Performance!B214,'Production data'!C:C,Performance!C214,'Production data'!B:B,Performance!$C$195)</f>
        <v>0</v>
      </c>
      <c r="K214" s="87">
        <f>SUMIFS('Production data'!N:N,'Production data'!A:A,Performance!B214,'Production data'!C:C,Performance!C214,'Production data'!B:B,Performance!$C$195)</f>
        <v>0</v>
      </c>
      <c r="L214" s="87">
        <v>8</v>
      </c>
      <c r="M214" s="87">
        <f>(F214*Basis!$D$15+G214*Basis!$D$16+H214*Basis!$D$17)/60</f>
        <v>0</v>
      </c>
      <c r="N214" s="87">
        <f>SUMIFS('DT Data'!J:J,'DT Data'!A:A,Performance!B214,'DT Data'!C:C,Performance!C214,'DT Data'!B:B,Performance!$C$195,'DT Data'!D:D,Basis!$J$5)</f>
        <v>8</v>
      </c>
      <c r="O214" s="88">
        <f t="shared" si="68"/>
        <v>0</v>
      </c>
      <c r="P214" s="88">
        <f>SUMIFS('DT Data'!J:J,'DT Data'!A:A,Performance!B214,'DT Data'!C:C,Performance!C214,'DT Data'!B:B,Performance!$C$195)-N214</f>
        <v>0</v>
      </c>
      <c r="Q214" s="89">
        <f t="shared" si="69"/>
        <v>0</v>
      </c>
      <c r="R214" s="89">
        <f t="shared" si="70"/>
        <v>0</v>
      </c>
      <c r="S214" s="89">
        <f>IF(I214=0,0,R214*Basis!$B$4*60)</f>
        <v>0</v>
      </c>
      <c r="T214" s="90">
        <f t="shared" si="71"/>
        <v>0</v>
      </c>
      <c r="U214" s="90">
        <f t="shared" si="72"/>
        <v>0</v>
      </c>
      <c r="V214" s="90">
        <f t="shared" si="73"/>
        <v>0</v>
      </c>
      <c r="W214" s="90">
        <f t="shared" si="74"/>
        <v>0</v>
      </c>
      <c r="X214" s="228"/>
      <c r="Y214" s="216"/>
      <c r="Z214" s="216"/>
      <c r="AA214" s="216"/>
      <c r="AB214" s="230"/>
      <c r="AC214" s="230"/>
      <c r="AD214" s="220"/>
      <c r="AE214" s="220"/>
      <c r="AF214" s="220"/>
      <c r="AG214" s="220"/>
      <c r="AH214" s="94"/>
      <c r="AI214" s="95">
        <f>SUMIFS('DT Data'!$J:$J,'DT Data'!$B:$B,Basis!$A$2,'DT Data'!$D:$D,Basis!$J$4,'DT Data'!$A:$A,$B214,'DT Data'!$B:$B,Performance!A214)</f>
        <v>0</v>
      </c>
      <c r="AJ214" s="95">
        <f>SUMIFS('DT Data'!$J:$J,'DT Data'!$B:$B,Basis!$A$2,'DT Data'!$D:$D,Basis!$J$3,'DT Data'!$A:$A,$B214,'DT Data'!$B:$B,Performance!A214)</f>
        <v>0</v>
      </c>
      <c r="AK214" s="95">
        <f>SUMIFS('DT Data'!$J:$J,'DT Data'!$B:$B,Basis!$A$2,'DT Data'!$D:$D,Basis!$J$2,'DT Data'!$A:$A,$B214,'DT Data'!$B:$B,Performance!A214)</f>
        <v>0</v>
      </c>
      <c r="AL214" s="216"/>
      <c r="AM214" s="216"/>
      <c r="AN214" s="216"/>
      <c r="AO214" s="110"/>
      <c r="AP214" s="93">
        <f>SUMIFS('Production data'!L:L,'Production data'!A:A,Performance!B214,'Production data'!C:C,Performance!C214,'Production data'!B:B,Performance!$C$195)</f>
        <v>0</v>
      </c>
      <c r="AQ214" s="93">
        <f t="shared" si="75"/>
        <v>0</v>
      </c>
      <c r="AR214" s="41">
        <f t="shared" si="76"/>
        <v>0</v>
      </c>
      <c r="AS214" s="223"/>
      <c r="AT214" s="223"/>
      <c r="AU214" s="223"/>
      <c r="AV214" s="226"/>
    </row>
    <row r="215" spans="1:48" ht="15.75" x14ac:dyDescent="0.25">
      <c r="A215" s="30" t="s">
        <v>135</v>
      </c>
      <c r="B215" s="40">
        <f t="shared" si="77"/>
        <v>44293</v>
      </c>
      <c r="C215" s="40" t="str">
        <f t="shared" si="77"/>
        <v>A</v>
      </c>
      <c r="D215" s="85" t="str">
        <f>'Idle time data'!C22</f>
        <v>Umair Ali</v>
      </c>
      <c r="E215" s="87" t="str">
        <f>'Idle time data'!P22</f>
        <v>Manzar</v>
      </c>
      <c r="F215" s="87">
        <f>'Idle time data'!Q22</f>
        <v>0</v>
      </c>
      <c r="G215" s="87">
        <f>'Idle time data'!R22</f>
        <v>2</v>
      </c>
      <c r="H215" s="87">
        <f>'Idle time data'!S22</f>
        <v>0</v>
      </c>
      <c r="I215" s="87">
        <f>SUMIFS('Production data'!I:I,'Production data'!A:A,Performance!B215,'Production data'!C:C,Performance!C215,'Production data'!B:B,Performance!$C$195)</f>
        <v>136500</v>
      </c>
      <c r="J215" s="87">
        <f>SUMIFS('Production data'!K:K,'Production data'!A:A,Performance!B215,'Production data'!C:C,Performance!C215,'Production data'!B:B,Performance!$C$195)</f>
        <v>2368.4</v>
      </c>
      <c r="K215" s="87">
        <f>SUMIFS('Production data'!N:N,'Production data'!A:A,Performance!B215,'Production data'!C:C,Performance!C215,'Production data'!B:B,Performance!$C$195)</f>
        <v>0</v>
      </c>
      <c r="L215" s="87">
        <v>8</v>
      </c>
      <c r="M215" s="87">
        <f>(F215*Basis!$D$15+G215*Basis!$D$16+H215*Basis!$D$17)/60</f>
        <v>1.9666666666666666</v>
      </c>
      <c r="N215" s="87">
        <f>SUMIFS('DT Data'!J:J,'DT Data'!A:A,Performance!B215,'DT Data'!C:C,Performance!C215,'DT Data'!B:B,Performance!$C$195,'DT Data'!D:D,Basis!$J$5)</f>
        <v>3.6666666666666665</v>
      </c>
      <c r="O215" s="88">
        <f t="shared" si="68"/>
        <v>4.3333333333333339</v>
      </c>
      <c r="P215" s="88">
        <f>SUMIFS('DT Data'!J:J,'DT Data'!A:A,Performance!B215,'DT Data'!C:C,Performance!C215,'DT Data'!B:B,Performance!$C$195)-N215</f>
        <v>0</v>
      </c>
      <c r="Q215" s="89">
        <f t="shared" si="69"/>
        <v>4.3333333333333339</v>
      </c>
      <c r="R215" s="89">
        <f t="shared" si="70"/>
        <v>2.3666666666666671</v>
      </c>
      <c r="S215" s="89">
        <f>IF(I215=0,0,R215*Basis!$B$4*60)</f>
        <v>113600.00000000003</v>
      </c>
      <c r="T215" s="90">
        <f t="shared" si="71"/>
        <v>1.2015845070422533</v>
      </c>
      <c r="U215" s="90">
        <f t="shared" si="72"/>
        <v>1</v>
      </c>
      <c r="V215" s="90">
        <f t="shared" si="73"/>
        <v>1</v>
      </c>
      <c r="W215" s="90">
        <f t="shared" si="74"/>
        <v>1.2015845070422533</v>
      </c>
      <c r="X215" s="227">
        <f>I215+I216+I217</f>
        <v>357220</v>
      </c>
      <c r="Y215" s="215">
        <f>S215+S216+S217</f>
        <v>359200</v>
      </c>
      <c r="Z215" s="215">
        <f>J215+J216+J217</f>
        <v>11473.2</v>
      </c>
      <c r="AA215" s="215">
        <f>K215+K216+K217</f>
        <v>0</v>
      </c>
      <c r="AB215" s="229">
        <f>O215+O216+O217</f>
        <v>20.333333333333336</v>
      </c>
      <c r="AC215" s="229">
        <f>Q215+Q216+Q217</f>
        <v>16.666666666666668</v>
      </c>
      <c r="AD215" s="219">
        <f>IFERROR(X215/Y215,0)</f>
        <v>0.99448775055679284</v>
      </c>
      <c r="AE215" s="219">
        <f>IFERROR(AC215/AB215,0)</f>
        <v>0.81967213114754089</v>
      </c>
      <c r="AF215" s="219">
        <f>IFERROR((X215-AA215)/X215,0)</f>
        <v>1</v>
      </c>
      <c r="AG215" s="219">
        <f>AD215*AE215*AF215</f>
        <v>0.81515389389901038</v>
      </c>
      <c r="AH215" s="107"/>
      <c r="AI215" s="108">
        <f>SUMIFS('DT Data'!$J:$J,'DT Data'!$B:$B,Basis!$A$2,'DT Data'!$D:$D,Basis!$J$4,'DT Data'!$A:$A,$B215,'DT Data'!$B:$B,Performance!A215)</f>
        <v>0</v>
      </c>
      <c r="AJ215" s="108">
        <f>SUMIFS('DT Data'!$J:$J,'DT Data'!$B:$B,Basis!$A$2,'DT Data'!$D:$D,Basis!$J$3,'DT Data'!$A:$A,$B215,'DT Data'!$B:$B,Performance!A215)</f>
        <v>0</v>
      </c>
      <c r="AK215" s="108">
        <f>SUMIFS('DT Data'!$J:$J,'DT Data'!$B:$B,Basis!$A$2,'DT Data'!$D:$D,Basis!$J$2,'DT Data'!$A:$A,$B215,'DT Data'!$B:$B,Performance!A215)</f>
        <v>0</v>
      </c>
      <c r="AL215" s="215">
        <f>AI215+AI216+AI217</f>
        <v>0</v>
      </c>
      <c r="AM215" s="215">
        <f>AJ215+AJ216+AJ217</f>
        <v>0</v>
      </c>
      <c r="AN215" s="215">
        <f>AK215+AK216+AK217</f>
        <v>0</v>
      </c>
      <c r="AO215" s="109"/>
      <c r="AP215" s="93">
        <f>SUMIFS('Production data'!L:L,'Production data'!A:A,Performance!B215,'Production data'!C:C,Performance!C215,'Production data'!B:B,Performance!$C$195)</f>
        <v>2365.8000000000002</v>
      </c>
      <c r="AQ215" s="93">
        <f t="shared" si="75"/>
        <v>2.5999999999999091</v>
      </c>
      <c r="AR215" s="41">
        <f t="shared" si="76"/>
        <v>1.0989939978019736E-3</v>
      </c>
      <c r="AS215" s="221">
        <f>J215+J216+J217</f>
        <v>11473.2</v>
      </c>
      <c r="AT215" s="221">
        <f>AP215+AP216+AP217</f>
        <v>11452.6</v>
      </c>
      <c r="AU215" s="221">
        <f>AQ215+AQ216+AQ217</f>
        <v>20.599999999999909</v>
      </c>
      <c r="AV215" s="224">
        <f>IFERROR(AU215/AS215,0)</f>
        <v>1.7954886169507991E-3</v>
      </c>
    </row>
    <row r="216" spans="1:48" ht="15.75" x14ac:dyDescent="0.25">
      <c r="A216" s="30" t="s">
        <v>135</v>
      </c>
      <c r="B216" s="40">
        <f t="shared" si="77"/>
        <v>44293</v>
      </c>
      <c r="C216" s="40" t="str">
        <f t="shared" si="77"/>
        <v>B</v>
      </c>
      <c r="D216" s="85" t="str">
        <f>'Idle time data'!C23</f>
        <v>Ali Ahmed</v>
      </c>
      <c r="E216" s="87" t="str">
        <f>'Idle time data'!P23</f>
        <v>Asif Shah</v>
      </c>
      <c r="F216" s="87">
        <f>'Idle time data'!Q23</f>
        <v>0</v>
      </c>
      <c r="G216" s="87">
        <f>'Idle time data'!R23</f>
        <v>4</v>
      </c>
      <c r="H216" s="87">
        <f>'Idle time data'!S23</f>
        <v>1</v>
      </c>
      <c r="I216" s="87">
        <f>SUMIFS('Production data'!I:I,'Production data'!A:A,Performance!B216,'Production data'!C:C,Performance!C216,'Production data'!B:B,Performance!$C$195)</f>
        <v>94000</v>
      </c>
      <c r="J216" s="87">
        <f>SUMIFS('Production data'!K:K,'Production data'!A:A,Performance!B216,'Production data'!C:C,Performance!C216,'Production data'!B:B,Performance!$C$195)</f>
        <v>1784.8</v>
      </c>
      <c r="K216" s="87">
        <f>SUMIFS('Production data'!N:N,'Production data'!A:A,Performance!B216,'Production data'!C:C,Performance!C216,'Production data'!B:B,Performance!$C$195)</f>
        <v>0</v>
      </c>
      <c r="L216" s="87">
        <v>8</v>
      </c>
      <c r="M216" s="87">
        <f>(F216*Basis!$D$15+G216*Basis!$D$16+H216*Basis!$D$17)/60</f>
        <v>4.2666666666666666</v>
      </c>
      <c r="N216" s="87">
        <f>SUMIFS('DT Data'!J:J,'DT Data'!A:A,Performance!B216,'DT Data'!C:C,Performance!C216,'DT Data'!B:B,Performance!$C$195,'DT Data'!D:D,Basis!$J$5)</f>
        <v>0</v>
      </c>
      <c r="O216" s="88">
        <f t="shared" si="68"/>
        <v>8</v>
      </c>
      <c r="P216" s="88">
        <f>SUMIFS('DT Data'!J:J,'DT Data'!A:A,Performance!B216,'DT Data'!C:C,Performance!C216,'DT Data'!B:B,Performance!$C$195)-N216</f>
        <v>1.6666666666666667</v>
      </c>
      <c r="Q216" s="89">
        <f t="shared" si="69"/>
        <v>6.333333333333333</v>
      </c>
      <c r="R216" s="89">
        <f t="shared" si="70"/>
        <v>2.0666666666666664</v>
      </c>
      <c r="S216" s="89">
        <f>IF(I216=0,0,R216*Basis!$B$4*60)</f>
        <v>99199.999999999985</v>
      </c>
      <c r="T216" s="90">
        <f t="shared" si="71"/>
        <v>0.94758064516129048</v>
      </c>
      <c r="U216" s="90">
        <f t="shared" si="72"/>
        <v>1</v>
      </c>
      <c r="V216" s="90">
        <f t="shared" si="73"/>
        <v>0.79166666666666663</v>
      </c>
      <c r="W216" s="90">
        <f t="shared" si="74"/>
        <v>0.75016801075268824</v>
      </c>
      <c r="X216" s="228"/>
      <c r="Y216" s="216"/>
      <c r="Z216" s="216"/>
      <c r="AA216" s="216"/>
      <c r="AB216" s="230"/>
      <c r="AC216" s="230"/>
      <c r="AD216" s="220"/>
      <c r="AE216" s="220"/>
      <c r="AF216" s="220"/>
      <c r="AG216" s="220"/>
      <c r="AH216" s="94"/>
      <c r="AI216" s="95">
        <f>SUMIFS('DT Data'!$J:$J,'DT Data'!$B:$B,Basis!$A$2,'DT Data'!$D:$D,Basis!$J$4,'DT Data'!$A:$A,$B216,'DT Data'!$B:$B,Performance!A216)</f>
        <v>0</v>
      </c>
      <c r="AJ216" s="95">
        <f>SUMIFS('DT Data'!$J:$J,'DT Data'!$B:$B,Basis!$A$2,'DT Data'!$D:$D,Basis!$J$3,'DT Data'!$A:$A,$B216,'DT Data'!$B:$B,Performance!A216)</f>
        <v>0</v>
      </c>
      <c r="AK216" s="95">
        <f>SUMIFS('DT Data'!$J:$J,'DT Data'!$B:$B,Basis!$A$2,'DT Data'!$D:$D,Basis!$J$2,'DT Data'!$A:$A,$B216,'DT Data'!$B:$B,Performance!A216)</f>
        <v>0</v>
      </c>
      <c r="AL216" s="216"/>
      <c r="AM216" s="216"/>
      <c r="AN216" s="216"/>
      <c r="AO216" s="110"/>
      <c r="AP216" s="93">
        <f>SUMIFS('Production data'!L:L,'Production data'!A:A,Performance!B216,'Production data'!C:C,Performance!C216,'Production data'!B:B,Performance!$C$195)</f>
        <v>1782.8</v>
      </c>
      <c r="AQ216" s="93">
        <f t="shared" si="75"/>
        <v>2</v>
      </c>
      <c r="AR216" s="41">
        <f t="shared" si="76"/>
        <v>1.121830827911151E-3</v>
      </c>
      <c r="AS216" s="222"/>
      <c r="AT216" s="222"/>
      <c r="AU216" s="222"/>
      <c r="AV216" s="225"/>
    </row>
    <row r="217" spans="1:48" ht="15.75" x14ac:dyDescent="0.25">
      <c r="A217" s="30" t="s">
        <v>135</v>
      </c>
      <c r="B217" s="40">
        <f t="shared" si="77"/>
        <v>44293</v>
      </c>
      <c r="C217" s="40" t="str">
        <f t="shared" si="77"/>
        <v>C</v>
      </c>
      <c r="D217" s="85" t="str">
        <f>'Idle time data'!C24</f>
        <v>Ahmed Ali</v>
      </c>
      <c r="E217" s="87" t="str">
        <f>'Idle time data'!P24</f>
        <v>Abdul Sami</v>
      </c>
      <c r="F217" s="87">
        <f>'Idle time data'!Q24</f>
        <v>0</v>
      </c>
      <c r="G217" s="87">
        <f>'Idle time data'!R24</f>
        <v>3</v>
      </c>
      <c r="H217" s="87">
        <f>'Idle time data'!S24</f>
        <v>0</v>
      </c>
      <c r="I217" s="87">
        <f>SUMIFS('Production data'!I:I,'Production data'!A:A,Performance!B217,'Production data'!C:C,Performance!C217,'Production data'!B:B,Performance!$C$195)</f>
        <v>126720</v>
      </c>
      <c r="J217" s="87">
        <f>SUMIFS('Production data'!K:K,'Production data'!A:A,Performance!B217,'Production data'!C:C,Performance!C217,'Production data'!B:B,Performance!$C$195)</f>
        <v>7320</v>
      </c>
      <c r="K217" s="87">
        <f>SUMIFS('Production data'!N:N,'Production data'!A:A,Performance!B217,'Production data'!C:C,Performance!C217,'Production data'!B:B,Performance!$C$195)</f>
        <v>0</v>
      </c>
      <c r="L217" s="87">
        <v>8</v>
      </c>
      <c r="M217" s="87">
        <f>(F217*Basis!$D$15+G217*Basis!$D$16+H217*Basis!$D$17)/60</f>
        <v>2.95</v>
      </c>
      <c r="N217" s="87">
        <f>SUMIFS('DT Data'!J:J,'DT Data'!A:A,Performance!B217,'DT Data'!C:C,Performance!C217,'DT Data'!B:B,Performance!$C$195,'DT Data'!D:D,Basis!$J$5)</f>
        <v>0</v>
      </c>
      <c r="O217" s="88">
        <f t="shared" si="68"/>
        <v>8</v>
      </c>
      <c r="P217" s="88">
        <f>SUMIFS('DT Data'!J:J,'DT Data'!A:A,Performance!B217,'DT Data'!C:C,Performance!C217,'DT Data'!B:B,Performance!$C$195)-N217</f>
        <v>2</v>
      </c>
      <c r="Q217" s="89">
        <f t="shared" si="69"/>
        <v>6</v>
      </c>
      <c r="R217" s="89">
        <f t="shared" si="70"/>
        <v>3.05</v>
      </c>
      <c r="S217" s="89">
        <f>IF(I217=0,0,R217*Basis!$B$4*60)</f>
        <v>146400</v>
      </c>
      <c r="T217" s="90">
        <f t="shared" si="71"/>
        <v>0.86557377049180328</v>
      </c>
      <c r="U217" s="90">
        <f t="shared" si="72"/>
        <v>1</v>
      </c>
      <c r="V217" s="90">
        <f t="shared" si="73"/>
        <v>0.75</v>
      </c>
      <c r="W217" s="90">
        <f t="shared" si="74"/>
        <v>0.64918032786885249</v>
      </c>
      <c r="X217" s="228"/>
      <c r="Y217" s="216"/>
      <c r="Z217" s="216"/>
      <c r="AA217" s="216"/>
      <c r="AB217" s="230"/>
      <c r="AC217" s="230"/>
      <c r="AD217" s="220"/>
      <c r="AE217" s="220"/>
      <c r="AF217" s="220"/>
      <c r="AG217" s="220"/>
      <c r="AH217" s="94"/>
      <c r="AI217" s="95">
        <f>SUMIFS('DT Data'!$J:$J,'DT Data'!$B:$B,Basis!$A$2,'DT Data'!$D:$D,Basis!$J$4,'DT Data'!$A:$A,$B217,'DT Data'!$B:$B,Performance!A217)</f>
        <v>0</v>
      </c>
      <c r="AJ217" s="95">
        <f>SUMIFS('DT Data'!$J:$J,'DT Data'!$B:$B,Basis!$A$2,'DT Data'!$D:$D,Basis!$J$3,'DT Data'!$A:$A,$B217,'DT Data'!$B:$B,Performance!A217)</f>
        <v>0</v>
      </c>
      <c r="AK217" s="95">
        <f>SUMIFS('DT Data'!$J:$J,'DT Data'!$B:$B,Basis!$A$2,'DT Data'!$D:$D,Basis!$J$2,'DT Data'!$A:$A,$B217,'DT Data'!$B:$B,Performance!A217)</f>
        <v>0</v>
      </c>
      <c r="AL217" s="216"/>
      <c r="AM217" s="216"/>
      <c r="AN217" s="216"/>
      <c r="AO217" s="110"/>
      <c r="AP217" s="93">
        <f>SUMIFS('Production data'!L:L,'Production data'!A:A,Performance!B217,'Production data'!C:C,Performance!C217,'Production data'!B:B,Performance!$C$195)</f>
        <v>7304</v>
      </c>
      <c r="AQ217" s="93">
        <f t="shared" si="75"/>
        <v>16</v>
      </c>
      <c r="AR217" s="41">
        <f t="shared" si="76"/>
        <v>2.1905805038335158E-3</v>
      </c>
      <c r="AS217" s="223"/>
      <c r="AT217" s="223"/>
      <c r="AU217" s="223"/>
      <c r="AV217" s="226"/>
    </row>
    <row r="218" spans="1:48" ht="15.75" x14ac:dyDescent="0.25">
      <c r="A218" s="30" t="s">
        <v>135</v>
      </c>
      <c r="B218" s="40">
        <f t="shared" si="77"/>
        <v>44294</v>
      </c>
      <c r="C218" s="40" t="str">
        <f t="shared" si="77"/>
        <v>A</v>
      </c>
      <c r="D218" s="85" t="str">
        <f>'Idle time data'!C25</f>
        <v>Umair Ali</v>
      </c>
      <c r="E218" s="87" t="str">
        <f>'Idle time data'!P25</f>
        <v>Manzar</v>
      </c>
      <c r="F218" s="87">
        <f>'Idle time data'!Q25</f>
        <v>1</v>
      </c>
      <c r="G218" s="87">
        <f>'Idle time data'!R25</f>
        <v>4</v>
      </c>
      <c r="H218" s="87">
        <f>'Idle time data'!S25</f>
        <v>0</v>
      </c>
      <c r="I218" s="87">
        <f>SUMIFS('Production data'!I:I,'Production data'!A:A,Performance!B218,'Production data'!C:C,Performance!C218,'Production data'!B:B,Performance!$C$195)</f>
        <v>126720</v>
      </c>
      <c r="J218" s="87">
        <f>SUMIFS('Production data'!K:K,'Production data'!A:A,Performance!B218,'Production data'!C:C,Performance!C218,'Production data'!B:B,Performance!$C$195)</f>
        <v>7320</v>
      </c>
      <c r="K218" s="87">
        <f>SUMIFS('Production data'!N:N,'Production data'!A:A,Performance!B218,'Production data'!C:C,Performance!C218,'Production data'!B:B,Performance!$C$195)</f>
        <v>0</v>
      </c>
      <c r="L218" s="87">
        <v>8</v>
      </c>
      <c r="M218" s="87">
        <f>(F218*Basis!$D$15+G218*Basis!$D$16+H218*Basis!$D$17)/60</f>
        <v>5.9333333333333336</v>
      </c>
      <c r="N218" s="87">
        <f>SUMIFS('DT Data'!J:J,'DT Data'!A:A,Performance!B218,'DT Data'!C:C,Performance!C218,'DT Data'!B:B,Performance!$C$195,'DT Data'!D:D,Basis!$J$5)</f>
        <v>0</v>
      </c>
      <c r="O218" s="88">
        <f t="shared" si="68"/>
        <v>8</v>
      </c>
      <c r="P218" s="88">
        <f>SUMIFS('DT Data'!J:J,'DT Data'!A:A,Performance!B218,'DT Data'!C:C,Performance!C218,'DT Data'!B:B,Performance!$C$195)-N218</f>
        <v>1</v>
      </c>
      <c r="Q218" s="89">
        <f t="shared" si="69"/>
        <v>7</v>
      </c>
      <c r="R218" s="89">
        <f t="shared" si="70"/>
        <v>1.0666666666666664</v>
      </c>
      <c r="S218" s="89">
        <f>IF(I218=0,0,R218*Basis!$B$4*60)</f>
        <v>51199.999999999985</v>
      </c>
      <c r="T218" s="90">
        <f t="shared" si="71"/>
        <v>2.4750000000000005</v>
      </c>
      <c r="U218" s="90">
        <f t="shared" si="72"/>
        <v>1</v>
      </c>
      <c r="V218" s="90">
        <f t="shared" si="73"/>
        <v>0.875</v>
      </c>
      <c r="W218" s="90">
        <f t="shared" si="74"/>
        <v>2.1656250000000004</v>
      </c>
      <c r="X218" s="227">
        <f>I218+I219+I220</f>
        <v>400785</v>
      </c>
      <c r="Y218" s="215">
        <f>S218+S219+S220</f>
        <v>346399.99999999994</v>
      </c>
      <c r="Z218" s="215">
        <f>J218+J219+J220</f>
        <v>23213</v>
      </c>
      <c r="AA218" s="215">
        <f>K218+K219+K220</f>
        <v>0</v>
      </c>
      <c r="AB218" s="229">
        <f>O218+O219+O220</f>
        <v>24</v>
      </c>
      <c r="AC218" s="229">
        <f>Q218+Q219+Q220</f>
        <v>22</v>
      </c>
      <c r="AD218" s="219">
        <f>IFERROR(X218/Y218,0)</f>
        <v>1.1570005773672056</v>
      </c>
      <c r="AE218" s="219">
        <f>IFERROR(AC218/AB218,0)</f>
        <v>0.91666666666666663</v>
      </c>
      <c r="AF218" s="219">
        <f>IFERROR((X218-AA218)/X218,0)</f>
        <v>1</v>
      </c>
      <c r="AG218" s="219">
        <f>AD218*AE218*AF218</f>
        <v>1.0605838625866051</v>
      </c>
      <c r="AH218" s="107"/>
      <c r="AI218" s="108">
        <f>SUMIFS('DT Data'!$J:$J,'DT Data'!$B:$B,Basis!$A$2,'DT Data'!$D:$D,Basis!$J$4,'DT Data'!$A:$A,$B218,'DT Data'!$B:$B,Performance!A218)</f>
        <v>0</v>
      </c>
      <c r="AJ218" s="108">
        <f>SUMIFS('DT Data'!$J:$J,'DT Data'!$B:$B,Basis!$A$2,'DT Data'!$D:$D,Basis!$J$3,'DT Data'!$A:$A,$B218,'DT Data'!$B:$B,Performance!A218)</f>
        <v>0</v>
      </c>
      <c r="AK218" s="108">
        <f>SUMIFS('DT Data'!$J:$J,'DT Data'!$B:$B,Basis!$A$2,'DT Data'!$D:$D,Basis!$J$2,'DT Data'!$A:$A,$B218,'DT Data'!$B:$B,Performance!A218)</f>
        <v>0</v>
      </c>
      <c r="AL218" s="215">
        <f>AI218+AI219+AI220</f>
        <v>0</v>
      </c>
      <c r="AM218" s="215">
        <f>AJ218+AJ219+AJ220</f>
        <v>0</v>
      </c>
      <c r="AN218" s="215">
        <f>AK218+AK219+AK220</f>
        <v>0</v>
      </c>
      <c r="AO218" s="109"/>
      <c r="AP218" s="93">
        <f>SUMIFS('Production data'!L:L,'Production data'!A:A,Performance!B218,'Production data'!C:C,Performance!C218,'Production data'!B:B,Performance!$C$195)</f>
        <v>7312.5</v>
      </c>
      <c r="AQ218" s="93">
        <f t="shared" si="75"/>
        <v>7.5</v>
      </c>
      <c r="AR218" s="41">
        <f t="shared" si="76"/>
        <v>1.0256410256410256E-3</v>
      </c>
      <c r="AS218" s="221">
        <f>J218+J219+J220</f>
        <v>23213</v>
      </c>
      <c r="AT218" s="221">
        <f>AP218+AP219+AP220</f>
        <v>23151.5</v>
      </c>
      <c r="AU218" s="221">
        <f>AQ218+AQ219+AQ220</f>
        <v>61.5</v>
      </c>
      <c r="AV218" s="224">
        <f>IFERROR(AU218/AS218,0)</f>
        <v>2.6493775039848361E-3</v>
      </c>
    </row>
    <row r="219" spans="1:48" ht="15.75" x14ac:dyDescent="0.25">
      <c r="A219" s="30" t="s">
        <v>135</v>
      </c>
      <c r="B219" s="40">
        <f t="shared" si="77"/>
        <v>44294</v>
      </c>
      <c r="C219" s="40" t="str">
        <f t="shared" si="77"/>
        <v>B</v>
      </c>
      <c r="D219" s="85" t="str">
        <f>'Idle time data'!C26</f>
        <v>Ali Ahmed</v>
      </c>
      <c r="E219" s="87" t="str">
        <f>'Idle time data'!P26</f>
        <v>Asif Shah</v>
      </c>
      <c r="F219" s="87">
        <f>'Idle time data'!Q26</f>
        <v>0</v>
      </c>
      <c r="G219" s="87">
        <f>'Idle time data'!R26</f>
        <v>4</v>
      </c>
      <c r="H219" s="87">
        <f>'Idle time data'!S26</f>
        <v>0</v>
      </c>
      <c r="I219" s="87">
        <f>SUMIFS('Production data'!I:I,'Production data'!A:A,Performance!B219,'Production data'!C:C,Performance!C219,'Production data'!B:B,Performance!$C$195)</f>
        <v>126545</v>
      </c>
      <c r="J219" s="87">
        <f>SUMIFS('Production data'!K:K,'Production data'!A:A,Performance!B219,'Production data'!C:C,Performance!C219,'Production data'!B:B,Performance!$C$195)</f>
        <v>7360</v>
      </c>
      <c r="K219" s="87">
        <f>SUMIFS('Production data'!N:N,'Production data'!A:A,Performance!B219,'Production data'!C:C,Performance!C219,'Production data'!B:B,Performance!$C$195)</f>
        <v>0</v>
      </c>
      <c r="L219" s="87">
        <v>8</v>
      </c>
      <c r="M219" s="87">
        <f>(F219*Basis!$D$15+G219*Basis!$D$16+H219*Basis!$D$17)/60</f>
        <v>3.9333333333333331</v>
      </c>
      <c r="N219" s="87">
        <f>SUMIFS('DT Data'!J:J,'DT Data'!A:A,Performance!B219,'DT Data'!C:C,Performance!C219,'DT Data'!B:B,Performance!$C$195,'DT Data'!D:D,Basis!$J$5)</f>
        <v>0</v>
      </c>
      <c r="O219" s="88">
        <f t="shared" si="68"/>
        <v>8</v>
      </c>
      <c r="P219" s="88">
        <f>SUMIFS('DT Data'!J:J,'DT Data'!A:A,Performance!B219,'DT Data'!C:C,Performance!C219,'DT Data'!B:B,Performance!$C$195)-N219</f>
        <v>0</v>
      </c>
      <c r="Q219" s="89">
        <f t="shared" si="69"/>
        <v>8</v>
      </c>
      <c r="R219" s="89">
        <f t="shared" si="70"/>
        <v>4.0666666666666664</v>
      </c>
      <c r="S219" s="89">
        <f>IF(I219=0,0,R219*Basis!$B$4*60)</f>
        <v>195199.99999999997</v>
      </c>
      <c r="T219" s="90">
        <f t="shared" si="71"/>
        <v>0.64828381147540992</v>
      </c>
      <c r="U219" s="90">
        <f t="shared" si="72"/>
        <v>1</v>
      </c>
      <c r="V219" s="90">
        <f t="shared" si="73"/>
        <v>1</v>
      </c>
      <c r="W219" s="90">
        <f t="shared" si="74"/>
        <v>0.64828381147540992</v>
      </c>
      <c r="X219" s="228"/>
      <c r="Y219" s="216"/>
      <c r="Z219" s="216"/>
      <c r="AA219" s="216"/>
      <c r="AB219" s="230"/>
      <c r="AC219" s="230"/>
      <c r="AD219" s="220"/>
      <c r="AE219" s="220"/>
      <c r="AF219" s="220"/>
      <c r="AG219" s="220"/>
      <c r="AH219" s="94"/>
      <c r="AI219" s="95">
        <f>SUMIFS('DT Data'!$J:$J,'DT Data'!$B:$B,Basis!$A$2,'DT Data'!$D:$D,Basis!$J$4,'DT Data'!$A:$A,$B219,'DT Data'!$B:$B,Performance!A219)</f>
        <v>0</v>
      </c>
      <c r="AJ219" s="95">
        <f>SUMIFS('DT Data'!$J:$J,'DT Data'!$B:$B,Basis!$A$2,'DT Data'!$D:$D,Basis!$J$3,'DT Data'!$A:$A,$B219,'DT Data'!$B:$B,Performance!A219)</f>
        <v>0</v>
      </c>
      <c r="AK219" s="95">
        <f>SUMIFS('DT Data'!$J:$J,'DT Data'!$B:$B,Basis!$A$2,'DT Data'!$D:$D,Basis!$J$2,'DT Data'!$A:$A,$B219,'DT Data'!$B:$B,Performance!A219)</f>
        <v>0</v>
      </c>
      <c r="AL219" s="216"/>
      <c r="AM219" s="216"/>
      <c r="AN219" s="216"/>
      <c r="AO219" s="110"/>
      <c r="AP219" s="93">
        <f>SUMIFS('Production data'!L:L,'Production data'!A:A,Performance!B219,'Production data'!C:C,Performance!C219,'Production data'!B:B,Performance!$C$195)</f>
        <v>7326</v>
      </c>
      <c r="AQ219" s="93">
        <f t="shared" si="75"/>
        <v>34</v>
      </c>
      <c r="AR219" s="41">
        <f t="shared" si="76"/>
        <v>4.6410046410046406E-3</v>
      </c>
      <c r="AS219" s="222"/>
      <c r="AT219" s="222"/>
      <c r="AU219" s="222"/>
      <c r="AV219" s="225"/>
    </row>
    <row r="220" spans="1:48" ht="15.75" x14ac:dyDescent="0.25">
      <c r="A220" s="30" t="s">
        <v>135</v>
      </c>
      <c r="B220" s="40">
        <f t="shared" si="77"/>
        <v>44294</v>
      </c>
      <c r="C220" s="40" t="str">
        <f t="shared" si="77"/>
        <v>C</v>
      </c>
      <c r="D220" s="85" t="str">
        <f>'Idle time data'!C27</f>
        <v>Ahmed Ali</v>
      </c>
      <c r="E220" s="87" t="str">
        <f>'Idle time data'!P27</f>
        <v>Abdul Sami</v>
      </c>
      <c r="F220" s="87">
        <f>'Idle time data'!Q27</f>
        <v>0</v>
      </c>
      <c r="G220" s="87">
        <f>'Idle time data'!R27</f>
        <v>5</v>
      </c>
      <c r="H220" s="87">
        <f>'Idle time data'!S27</f>
        <v>0</v>
      </c>
      <c r="I220" s="87">
        <f>SUMIFS('Production data'!I:I,'Production data'!A:A,Performance!B220,'Production data'!C:C,Performance!C220,'Production data'!B:B,Performance!$C$195)</f>
        <v>147520</v>
      </c>
      <c r="J220" s="87">
        <f>SUMIFS('Production data'!K:K,'Production data'!A:A,Performance!B220,'Production data'!C:C,Performance!C220,'Production data'!B:B,Performance!$C$195)</f>
        <v>8533</v>
      </c>
      <c r="K220" s="87">
        <f>SUMIFS('Production data'!N:N,'Production data'!A:A,Performance!B220,'Production data'!C:C,Performance!C220,'Production data'!B:B,Performance!$C$195)</f>
        <v>0</v>
      </c>
      <c r="L220" s="87">
        <v>8</v>
      </c>
      <c r="M220" s="87">
        <f>(F220*Basis!$D$15+G220*Basis!$D$16+H220*Basis!$D$17)/60</f>
        <v>4.916666666666667</v>
      </c>
      <c r="N220" s="87">
        <f>SUMIFS('DT Data'!J:J,'DT Data'!A:A,Performance!B220,'DT Data'!C:C,Performance!C220,'DT Data'!B:B,Performance!$C$195,'DT Data'!D:D,Basis!$J$5)</f>
        <v>0</v>
      </c>
      <c r="O220" s="88">
        <f t="shared" si="68"/>
        <v>8</v>
      </c>
      <c r="P220" s="88">
        <f>SUMIFS('DT Data'!J:J,'DT Data'!A:A,Performance!B220,'DT Data'!C:C,Performance!C220,'DT Data'!B:B,Performance!$C$195)-N220</f>
        <v>1</v>
      </c>
      <c r="Q220" s="89">
        <f t="shared" si="69"/>
        <v>7</v>
      </c>
      <c r="R220" s="89">
        <f t="shared" si="70"/>
        <v>2.083333333333333</v>
      </c>
      <c r="S220" s="89">
        <f>IF(I220=0,0,R220*Basis!$B$4*60)</f>
        <v>99999.999999999985</v>
      </c>
      <c r="T220" s="90">
        <f t="shared" si="71"/>
        <v>1.4752000000000003</v>
      </c>
      <c r="U220" s="90">
        <f t="shared" si="72"/>
        <v>1</v>
      </c>
      <c r="V220" s="90">
        <f t="shared" si="73"/>
        <v>0.875</v>
      </c>
      <c r="W220" s="90">
        <f t="shared" si="74"/>
        <v>1.2908000000000002</v>
      </c>
      <c r="X220" s="228"/>
      <c r="Y220" s="216"/>
      <c r="Z220" s="216"/>
      <c r="AA220" s="216"/>
      <c r="AB220" s="230"/>
      <c r="AC220" s="230"/>
      <c r="AD220" s="220"/>
      <c r="AE220" s="220"/>
      <c r="AF220" s="220"/>
      <c r="AG220" s="220"/>
      <c r="AH220" s="94"/>
      <c r="AI220" s="95">
        <f>SUMIFS('DT Data'!$J:$J,'DT Data'!$B:$B,Basis!$A$2,'DT Data'!$D:$D,Basis!$J$4,'DT Data'!$A:$A,$B220,'DT Data'!$B:$B,Performance!A220)</f>
        <v>0</v>
      </c>
      <c r="AJ220" s="95">
        <f>SUMIFS('DT Data'!$J:$J,'DT Data'!$B:$B,Basis!$A$2,'DT Data'!$D:$D,Basis!$J$3,'DT Data'!$A:$A,$B220,'DT Data'!$B:$B,Performance!A220)</f>
        <v>0</v>
      </c>
      <c r="AK220" s="95">
        <f>SUMIFS('DT Data'!$J:$J,'DT Data'!$B:$B,Basis!$A$2,'DT Data'!$D:$D,Basis!$J$2,'DT Data'!$A:$A,$B220,'DT Data'!$B:$B,Performance!A220)</f>
        <v>0</v>
      </c>
      <c r="AL220" s="216"/>
      <c r="AM220" s="216"/>
      <c r="AN220" s="216"/>
      <c r="AO220" s="110"/>
      <c r="AP220" s="93">
        <f>SUMIFS('Production data'!L:L,'Production data'!A:A,Performance!B220,'Production data'!C:C,Performance!C220,'Production data'!B:B,Performance!$C$195)</f>
        <v>8513</v>
      </c>
      <c r="AQ220" s="93">
        <f t="shared" si="75"/>
        <v>20</v>
      </c>
      <c r="AR220" s="41">
        <f t="shared" si="76"/>
        <v>2.3493480559144838E-3</v>
      </c>
      <c r="AS220" s="223"/>
      <c r="AT220" s="223"/>
      <c r="AU220" s="223"/>
      <c r="AV220" s="226"/>
    </row>
    <row r="221" spans="1:48" ht="15.75" x14ac:dyDescent="0.25">
      <c r="A221" s="30" t="s">
        <v>135</v>
      </c>
      <c r="B221" s="40">
        <f t="shared" si="77"/>
        <v>44295</v>
      </c>
      <c r="C221" s="40" t="str">
        <f t="shared" si="77"/>
        <v>A</v>
      </c>
      <c r="D221" s="85" t="str">
        <f>'Idle time data'!C28</f>
        <v>Umair Ali</v>
      </c>
      <c r="E221" s="87" t="str">
        <f>'Idle time data'!P28</f>
        <v>Manzar</v>
      </c>
      <c r="F221" s="87">
        <f>'Idle time data'!Q28</f>
        <v>1</v>
      </c>
      <c r="G221" s="87">
        <f>'Idle time data'!R28</f>
        <v>4</v>
      </c>
      <c r="H221" s="87">
        <f>'Idle time data'!S28</f>
        <v>0</v>
      </c>
      <c r="I221" s="87">
        <f>SUMIFS('Production data'!I:I,'Production data'!A:A,Performance!B221,'Production data'!C:C,Performance!C221,'Production data'!B:B,Performance!$C$195)</f>
        <v>104940</v>
      </c>
      <c r="J221" s="87">
        <f>SUMIFS('Production data'!K:K,'Production data'!A:A,Performance!B221,'Production data'!C:C,Performance!C221,'Production data'!B:B,Performance!$C$195)</f>
        <v>7672</v>
      </c>
      <c r="K221" s="87">
        <f>SUMIFS('Production data'!N:N,'Production data'!A:A,Performance!B221,'Production data'!C:C,Performance!C221,'Production data'!B:B,Performance!$C$195)</f>
        <v>0</v>
      </c>
      <c r="L221" s="87">
        <v>8</v>
      </c>
      <c r="M221" s="87">
        <f>(F221*Basis!$D$15+G221*Basis!$D$16+H221*Basis!$D$17)/60</f>
        <v>5.9333333333333336</v>
      </c>
      <c r="N221" s="87">
        <f>SUMIFS('DT Data'!J:J,'DT Data'!A:A,Performance!B221,'DT Data'!C:C,Performance!C221,'DT Data'!B:B,Performance!$C$195,'DT Data'!D:D,Basis!$J$5)</f>
        <v>0</v>
      </c>
      <c r="O221" s="88">
        <f t="shared" si="68"/>
        <v>8</v>
      </c>
      <c r="P221" s="88">
        <f>SUMIFS('DT Data'!J:J,'DT Data'!A:A,Performance!B221,'DT Data'!C:C,Performance!C221,'DT Data'!B:B,Performance!$C$195)-N221</f>
        <v>1.25</v>
      </c>
      <c r="Q221" s="89">
        <f t="shared" si="69"/>
        <v>6.75</v>
      </c>
      <c r="R221" s="89">
        <f t="shared" si="70"/>
        <v>0.81666666666666643</v>
      </c>
      <c r="S221" s="89">
        <f>IF(I221=0,0,R221*Basis!$B$4*60)</f>
        <v>39199.999999999985</v>
      </c>
      <c r="T221" s="90">
        <f t="shared" si="71"/>
        <v>2.6770408163265316</v>
      </c>
      <c r="U221" s="90">
        <f t="shared" si="72"/>
        <v>1</v>
      </c>
      <c r="V221" s="90">
        <f t="shared" si="73"/>
        <v>0.84375</v>
      </c>
      <c r="W221" s="90">
        <f t="shared" si="74"/>
        <v>2.2587531887755112</v>
      </c>
      <c r="X221" s="227">
        <f>I221+I222+I223</f>
        <v>350940</v>
      </c>
      <c r="Y221" s="215">
        <f>S221+S222+S223</f>
        <v>283200</v>
      </c>
      <c r="Z221" s="215">
        <f>J221+J222+J223</f>
        <v>20597.2</v>
      </c>
      <c r="AA221" s="215">
        <f>K221+K222+K223</f>
        <v>0</v>
      </c>
      <c r="AB221" s="229">
        <f>O221+O222+O223</f>
        <v>24</v>
      </c>
      <c r="AC221" s="229">
        <f>Q221+Q222+Q223</f>
        <v>18.75</v>
      </c>
      <c r="AD221" s="219">
        <f>IFERROR(X221/Y221,0)</f>
        <v>1.2391949152542372</v>
      </c>
      <c r="AE221" s="219">
        <f>IFERROR(AC221/AB221,0)</f>
        <v>0.78125</v>
      </c>
      <c r="AF221" s="219">
        <f>IFERROR((X221-AA221)/X221,0)</f>
        <v>1</v>
      </c>
      <c r="AG221" s="219">
        <f>AD221*AE221*AF221</f>
        <v>0.96812102754237284</v>
      </c>
      <c r="AH221" s="107"/>
      <c r="AI221" s="108">
        <f>SUMIFS('DT Data'!$J:$J,'DT Data'!$B:$B,Basis!$A$2,'DT Data'!$D:$D,Basis!$J$4,'DT Data'!$A:$A,$B221,'DT Data'!$B:$B,Performance!A221)</f>
        <v>0</v>
      </c>
      <c r="AJ221" s="108">
        <f>SUMIFS('DT Data'!$J:$J,'DT Data'!$B:$B,Basis!$A$2,'DT Data'!$D:$D,Basis!$J$3,'DT Data'!$A:$A,$B221,'DT Data'!$B:$B,Performance!A221)</f>
        <v>0</v>
      </c>
      <c r="AK221" s="108">
        <f>SUMIFS('DT Data'!$J:$J,'DT Data'!$B:$B,Basis!$A$2,'DT Data'!$D:$D,Basis!$J$2,'DT Data'!$A:$A,$B221,'DT Data'!$B:$B,Performance!A221)</f>
        <v>0</v>
      </c>
      <c r="AL221" s="215">
        <f>AI221+AI222+AI223</f>
        <v>0</v>
      </c>
      <c r="AM221" s="215">
        <f>AJ221+AJ222+AJ223</f>
        <v>0</v>
      </c>
      <c r="AN221" s="215">
        <f>AK221+AK222+AK223</f>
        <v>0</v>
      </c>
      <c r="AO221" s="109"/>
      <c r="AP221" s="93">
        <f>SUMIFS('Production data'!L:L,'Production data'!A:A,Performance!B221,'Production data'!C:C,Performance!C221,'Production data'!B:B,Performance!$C$195)</f>
        <v>7652</v>
      </c>
      <c r="AQ221" s="93">
        <f t="shared" si="75"/>
        <v>20</v>
      </c>
      <c r="AR221" s="41">
        <f t="shared" si="76"/>
        <v>2.6136957658128594E-3</v>
      </c>
      <c r="AS221" s="221">
        <f>J221+J222+J223</f>
        <v>20597.2</v>
      </c>
      <c r="AT221" s="221">
        <f>AP221+AP222+AP223</f>
        <v>20553.2</v>
      </c>
      <c r="AU221" s="221">
        <f>AQ221+AQ222+AQ223</f>
        <v>44</v>
      </c>
      <c r="AV221" s="224">
        <f>IFERROR(AU221/AS221,0)</f>
        <v>2.1362126891033731E-3</v>
      </c>
    </row>
    <row r="222" spans="1:48" s="171" customFormat="1" ht="15.75" x14ac:dyDescent="0.25">
      <c r="A222" s="171" t="s">
        <v>135</v>
      </c>
      <c r="B222" s="172">
        <f t="shared" si="77"/>
        <v>44295</v>
      </c>
      <c r="C222" s="172" t="str">
        <f t="shared" si="77"/>
        <v>B</v>
      </c>
      <c r="D222" s="173" t="str">
        <f>'Idle time data'!C29</f>
        <v>Ali Ahmed</v>
      </c>
      <c r="E222" s="173" t="str">
        <f>'Idle time data'!P29</f>
        <v>Nizam</v>
      </c>
      <c r="F222" s="173">
        <f>'Idle time data'!Q29</f>
        <v>1</v>
      </c>
      <c r="G222" s="173">
        <f>'Idle time data'!R29</f>
        <v>2</v>
      </c>
      <c r="H222" s="173">
        <f>'Idle time data'!S29</f>
        <v>0</v>
      </c>
      <c r="I222" s="173">
        <f>SUMIFS('Production data'!I:I,'Production data'!A:A,Performance!B222,'Production data'!C:C,Performance!C222,'Production data'!B:B,Performance!$C$195)</f>
        <v>51000</v>
      </c>
      <c r="J222" s="173">
        <f>SUMIFS('Production data'!K:K,'Production data'!A:A,Performance!B222,'Production data'!C:C,Performance!C222,'Production data'!B:B,Performance!$C$195)</f>
        <v>2677.04</v>
      </c>
      <c r="K222" s="173">
        <f>SUMIFS('Production data'!N:N,'Production data'!A:A,Performance!B222,'Production data'!C:C,Performance!C222,'Production data'!B:B,Performance!$C$195)</f>
        <v>0</v>
      </c>
      <c r="L222" s="173">
        <v>8</v>
      </c>
      <c r="M222" s="173">
        <f>(F222*Basis!$D$15+G222*Basis!$D$16+H222*Basis!$D$17)/60</f>
        <v>3.9666666666666668</v>
      </c>
      <c r="N222" s="173">
        <f>SUMIFS('DT Data'!J:J,'DT Data'!A:A,Performance!B222,'DT Data'!C:C,Performance!C222,'DT Data'!B:B,Performance!$C$195,'DT Data'!D:D,Basis!$J$5)</f>
        <v>0</v>
      </c>
      <c r="O222" s="174">
        <f t="shared" si="68"/>
        <v>8</v>
      </c>
      <c r="P222" s="174">
        <f>SUMIFS('DT Data'!J:J,'DT Data'!A:A,Performance!B222,'DT Data'!C:C,Performance!C222,'DT Data'!B:B,Performance!$C$195)-N222</f>
        <v>3.5</v>
      </c>
      <c r="Q222" s="174">
        <f t="shared" si="69"/>
        <v>4.5</v>
      </c>
      <c r="R222" s="174">
        <f t="shared" si="70"/>
        <v>0.53333333333333321</v>
      </c>
      <c r="S222" s="174">
        <f>IF(I222=0,0,R222*Basis!$B$4*60)</f>
        <v>25599.999999999993</v>
      </c>
      <c r="T222" s="175">
        <f t="shared" si="71"/>
        <v>1.9921875000000007</v>
      </c>
      <c r="U222" s="175">
        <f t="shared" si="72"/>
        <v>1</v>
      </c>
      <c r="V222" s="175">
        <f t="shared" si="73"/>
        <v>0.5625</v>
      </c>
      <c r="W222" s="175">
        <f t="shared" si="74"/>
        <v>1.1206054687500004</v>
      </c>
      <c r="X222" s="228"/>
      <c r="Y222" s="216"/>
      <c r="Z222" s="216"/>
      <c r="AA222" s="216"/>
      <c r="AB222" s="230"/>
      <c r="AC222" s="230"/>
      <c r="AD222" s="220"/>
      <c r="AE222" s="220"/>
      <c r="AF222" s="220"/>
      <c r="AG222" s="220"/>
      <c r="AH222" s="177"/>
      <c r="AI222" s="178">
        <f>SUMIFS('DT Data'!$J:$J,'DT Data'!$B:$B,Basis!$A$2,'DT Data'!$D:$D,Basis!$J$4,'DT Data'!$A:$A,$B222,'DT Data'!$B:$B,Performance!A222)</f>
        <v>0</v>
      </c>
      <c r="AJ222" s="178">
        <f>SUMIFS('DT Data'!$J:$J,'DT Data'!$B:$B,Basis!$A$2,'DT Data'!$D:$D,Basis!$J$3,'DT Data'!$A:$A,$B222,'DT Data'!$B:$B,Performance!A222)</f>
        <v>0</v>
      </c>
      <c r="AK222" s="178">
        <f>SUMIFS('DT Data'!$J:$J,'DT Data'!$B:$B,Basis!$A$2,'DT Data'!$D:$D,Basis!$J$2,'DT Data'!$A:$A,$B222,'DT Data'!$B:$B,Performance!A222)</f>
        <v>0</v>
      </c>
      <c r="AL222" s="216"/>
      <c r="AM222" s="216"/>
      <c r="AN222" s="216"/>
      <c r="AO222" s="177"/>
      <c r="AP222" s="179">
        <f>SUMIFS('Production data'!L:L,'Production data'!A:A,Performance!B222,'Production data'!C:C,Performance!C222,'Production data'!B:B,Performance!$C$195)</f>
        <v>2673.04</v>
      </c>
      <c r="AQ222" s="179">
        <f t="shared" si="75"/>
        <v>4</v>
      </c>
      <c r="AR222" s="175">
        <f t="shared" si="76"/>
        <v>1.4964235477209469E-3</v>
      </c>
      <c r="AS222" s="222"/>
      <c r="AT222" s="222"/>
      <c r="AU222" s="222"/>
      <c r="AV222" s="225"/>
    </row>
    <row r="223" spans="1:48" ht="15.75" x14ac:dyDescent="0.25">
      <c r="A223" s="30" t="s">
        <v>135</v>
      </c>
      <c r="B223" s="40">
        <f t="shared" si="77"/>
        <v>44295</v>
      </c>
      <c r="C223" s="40" t="str">
        <f t="shared" si="77"/>
        <v>C</v>
      </c>
      <c r="D223" s="85">
        <f>'Idle time data'!C30</f>
        <v>0</v>
      </c>
      <c r="E223" s="87" t="str">
        <f>'Idle time data'!P30</f>
        <v>Abdul Sami</v>
      </c>
      <c r="F223" s="87">
        <f>'Idle time data'!Q30</f>
        <v>0</v>
      </c>
      <c r="G223" s="87">
        <f>'Idle time data'!R30</f>
        <v>3</v>
      </c>
      <c r="H223" s="87">
        <f>'Idle time data'!S30</f>
        <v>0</v>
      </c>
      <c r="I223" s="87">
        <f>SUMIFS('Production data'!I:I,'Production data'!A:A,Performance!B223,'Production data'!C:C,Performance!C223,'Production data'!B:B,Performance!$C$195)</f>
        <v>195000</v>
      </c>
      <c r="J223" s="87">
        <f>SUMIFS('Production data'!K:K,'Production data'!A:A,Performance!B223,'Production data'!C:C,Performance!C223,'Production data'!B:B,Performance!$C$195)</f>
        <v>10248.16</v>
      </c>
      <c r="K223" s="87">
        <f>SUMIFS('Production data'!N:N,'Production data'!A:A,Performance!B223,'Production data'!C:C,Performance!C223,'Production data'!B:B,Performance!$C$195)</f>
        <v>0</v>
      </c>
      <c r="L223" s="87">
        <v>8</v>
      </c>
      <c r="M223" s="87">
        <f>(F223*Basis!$D$15+G223*Basis!$D$16+H223*Basis!$D$17)/60</f>
        <v>2.95</v>
      </c>
      <c r="N223" s="87">
        <f>SUMIFS('DT Data'!J:J,'DT Data'!A:A,Performance!B223,'DT Data'!C:C,Performance!C223,'DT Data'!B:B,Performance!$C$195,'DT Data'!D:D,Basis!$J$5)</f>
        <v>0</v>
      </c>
      <c r="O223" s="88">
        <f t="shared" si="68"/>
        <v>8</v>
      </c>
      <c r="P223" s="88">
        <f>SUMIFS('DT Data'!J:J,'DT Data'!A:A,Performance!B223,'DT Data'!C:C,Performance!C223,'DT Data'!B:B,Performance!$C$195)-N223</f>
        <v>0.5</v>
      </c>
      <c r="Q223" s="89">
        <f t="shared" si="69"/>
        <v>7.5</v>
      </c>
      <c r="R223" s="89">
        <f t="shared" si="70"/>
        <v>4.55</v>
      </c>
      <c r="S223" s="89">
        <f>IF(I223=0,0,R223*Basis!$B$4*60)</f>
        <v>218400</v>
      </c>
      <c r="T223" s="90">
        <f t="shared" si="71"/>
        <v>0.8928571428571429</v>
      </c>
      <c r="U223" s="90">
        <f t="shared" si="72"/>
        <v>1</v>
      </c>
      <c r="V223" s="90">
        <f t="shared" si="73"/>
        <v>0.9375</v>
      </c>
      <c r="W223" s="90">
        <f t="shared" si="74"/>
        <v>0.83705357142857151</v>
      </c>
      <c r="X223" s="228"/>
      <c r="Y223" s="216"/>
      <c r="Z223" s="216"/>
      <c r="AA223" s="216"/>
      <c r="AB223" s="230"/>
      <c r="AC223" s="230"/>
      <c r="AD223" s="220"/>
      <c r="AE223" s="220"/>
      <c r="AF223" s="220"/>
      <c r="AG223" s="220"/>
      <c r="AH223" s="94"/>
      <c r="AI223" s="95">
        <f>SUMIFS('DT Data'!$J:$J,'DT Data'!$B:$B,Basis!$A$2,'DT Data'!$D:$D,Basis!$J$4,'DT Data'!$A:$A,$B223,'DT Data'!$B:$B,Performance!A223)</f>
        <v>0</v>
      </c>
      <c r="AJ223" s="95">
        <f>SUMIFS('DT Data'!$J:$J,'DT Data'!$B:$B,Basis!$A$2,'DT Data'!$D:$D,Basis!$J$3,'DT Data'!$A:$A,$B223,'DT Data'!$B:$B,Performance!A223)</f>
        <v>0</v>
      </c>
      <c r="AK223" s="95">
        <f>SUMIFS('DT Data'!$J:$J,'DT Data'!$B:$B,Basis!$A$2,'DT Data'!$D:$D,Basis!$J$2,'DT Data'!$A:$A,$B223,'DT Data'!$B:$B,Performance!A223)</f>
        <v>0</v>
      </c>
      <c r="AL223" s="216"/>
      <c r="AM223" s="216"/>
      <c r="AN223" s="216"/>
      <c r="AO223" s="110"/>
      <c r="AP223" s="93">
        <f>SUMIFS('Production data'!L:L,'Production data'!A:A,Performance!B223,'Production data'!C:C,Performance!C223,'Production data'!B:B,Performance!$C$195)</f>
        <v>10228.16</v>
      </c>
      <c r="AQ223" s="93">
        <f t="shared" si="75"/>
        <v>20</v>
      </c>
      <c r="AR223" s="41">
        <f t="shared" si="76"/>
        <v>1.9553859149641774E-3</v>
      </c>
      <c r="AS223" s="223"/>
      <c r="AT223" s="223"/>
      <c r="AU223" s="223"/>
      <c r="AV223" s="226"/>
    </row>
    <row r="224" spans="1:48" ht="15.75" x14ac:dyDescent="0.25">
      <c r="A224" s="30" t="s">
        <v>135</v>
      </c>
      <c r="B224" s="40">
        <f t="shared" si="77"/>
        <v>44296</v>
      </c>
      <c r="C224" s="40" t="str">
        <f t="shared" si="77"/>
        <v>A</v>
      </c>
      <c r="D224" s="85" t="str">
        <f>'Idle time data'!C31</f>
        <v>Umair Ali</v>
      </c>
      <c r="E224" s="87" t="str">
        <f>'Idle time data'!P31</f>
        <v>Manzar</v>
      </c>
      <c r="F224" s="87">
        <f>'Idle time data'!Q31</f>
        <v>1</v>
      </c>
      <c r="G224" s="87">
        <f>'Idle time data'!R31</f>
        <v>4</v>
      </c>
      <c r="H224" s="87">
        <f>'Idle time data'!S31</f>
        <v>0</v>
      </c>
      <c r="I224" s="87">
        <f>SUMIFS('Production data'!I:I,'Production data'!A:A,Performance!B224,'Production data'!C:C,Performance!C224,'Production data'!B:B,Performance!$C$195)</f>
        <v>189500</v>
      </c>
      <c r="J224" s="87">
        <f>SUMIFS('Production data'!K:K,'Production data'!A:A,Performance!B224,'Production data'!C:C,Performance!C224,'Production data'!B:B,Performance!$C$195)</f>
        <v>9984.06</v>
      </c>
      <c r="K224" s="87">
        <f>SUMIFS('Production data'!N:N,'Production data'!A:A,Performance!B224,'Production data'!C:C,Performance!C224,'Production data'!B:B,Performance!$C$195)</f>
        <v>0</v>
      </c>
      <c r="L224" s="87">
        <v>8</v>
      </c>
      <c r="M224" s="87">
        <f>(F224*Basis!$D$15+G224*Basis!$D$16+H224*Basis!$D$17)/60</f>
        <v>5.9333333333333336</v>
      </c>
      <c r="N224" s="87">
        <f>SUMIFS('DT Data'!J:J,'DT Data'!A:A,Performance!B224,'DT Data'!C:C,Performance!C224,'DT Data'!B:B,Performance!$C$195,'DT Data'!D:D,Basis!$J$5)</f>
        <v>0</v>
      </c>
      <c r="O224" s="88">
        <f t="shared" si="68"/>
        <v>8</v>
      </c>
      <c r="P224" s="88">
        <f>SUMIFS('DT Data'!J:J,'DT Data'!A:A,Performance!B224,'DT Data'!C:C,Performance!C224,'DT Data'!B:B,Performance!$C$195)-N224</f>
        <v>1.1666666666666667</v>
      </c>
      <c r="Q224" s="89">
        <f t="shared" si="69"/>
        <v>6.833333333333333</v>
      </c>
      <c r="R224" s="89">
        <f t="shared" si="70"/>
        <v>0.89999999999999947</v>
      </c>
      <c r="S224" s="89">
        <f>IF(I224=0,0,R224*Basis!$B$4*60)</f>
        <v>43199.999999999971</v>
      </c>
      <c r="T224" s="90">
        <f t="shared" si="71"/>
        <v>4.3865740740740771</v>
      </c>
      <c r="U224" s="90">
        <f t="shared" si="72"/>
        <v>1</v>
      </c>
      <c r="V224" s="90">
        <f t="shared" si="73"/>
        <v>0.85416666666666663</v>
      </c>
      <c r="W224" s="90">
        <f t="shared" si="74"/>
        <v>3.746865354938274</v>
      </c>
      <c r="X224" s="227">
        <f>I224+I225+I226</f>
        <v>484000</v>
      </c>
      <c r="Y224" s="215">
        <f>S224+S225+S226</f>
        <v>196799.99999999997</v>
      </c>
      <c r="Z224" s="215">
        <f>J224+J225+J226</f>
        <v>25430.440000000002</v>
      </c>
      <c r="AA224" s="215">
        <f>K224+K225+K226</f>
        <v>0</v>
      </c>
      <c r="AB224" s="229">
        <f>O224+O225+O226</f>
        <v>24</v>
      </c>
      <c r="AC224" s="229">
        <f>Q224+Q225+Q226</f>
        <v>16.916666666666664</v>
      </c>
      <c r="AD224" s="219">
        <f>IFERROR(X224/Y224,0)</f>
        <v>2.4593495934959355</v>
      </c>
      <c r="AE224" s="219">
        <f>IFERROR(AC224/AB224,0)</f>
        <v>0.70486111111111105</v>
      </c>
      <c r="AF224" s="219">
        <f>IFERROR((X224-AA224)/X224,0)</f>
        <v>1</v>
      </c>
      <c r="AG224" s="219">
        <f>AD224*AE224*AF224</f>
        <v>1.7334998870822045</v>
      </c>
      <c r="AH224" s="107"/>
      <c r="AI224" s="108">
        <f>SUMIFS('DT Data'!$J:$J,'DT Data'!$B:$B,Basis!$A$2,'DT Data'!$D:$D,Basis!$J$4,'DT Data'!$A:$A,$B224,'DT Data'!$B:$B,Performance!A224)</f>
        <v>0</v>
      </c>
      <c r="AJ224" s="108">
        <f>SUMIFS('DT Data'!$J:$J,'DT Data'!$B:$B,Basis!$A$2,'DT Data'!$D:$D,Basis!$J$3,'DT Data'!$A:$A,$B224,'DT Data'!$B:$B,Performance!A224)</f>
        <v>0</v>
      </c>
      <c r="AK224" s="108">
        <f>SUMIFS('DT Data'!$J:$J,'DT Data'!$B:$B,Basis!$A$2,'DT Data'!$D:$D,Basis!$J$2,'DT Data'!$A:$A,$B224,'DT Data'!$B:$B,Performance!A224)</f>
        <v>0</v>
      </c>
      <c r="AL224" s="215">
        <f>AI224+AI225+AI226</f>
        <v>0</v>
      </c>
      <c r="AM224" s="215">
        <f>AJ224+AJ225+AJ226</f>
        <v>0</v>
      </c>
      <c r="AN224" s="215">
        <f>AK224+AK225+AK226</f>
        <v>0</v>
      </c>
      <c r="AO224" s="109"/>
      <c r="AP224" s="93">
        <f>SUMIFS('Production data'!L:L,'Production data'!A:A,Performance!B224,'Production data'!C:C,Performance!C224,'Production data'!B:B,Performance!$C$195)</f>
        <v>9961.66</v>
      </c>
      <c r="AQ224" s="93">
        <f t="shared" si="75"/>
        <v>22.399999999999636</v>
      </c>
      <c r="AR224" s="41">
        <f t="shared" si="76"/>
        <v>2.2486212137334174E-3</v>
      </c>
      <c r="AS224" s="221">
        <f>J224+J225+J226</f>
        <v>25430.440000000002</v>
      </c>
      <c r="AT224" s="221">
        <f>AP224+AP225+AP226</f>
        <v>25213.040000000001</v>
      </c>
      <c r="AU224" s="221">
        <f>AQ224+AQ225+AQ226</f>
        <v>217.39999999999964</v>
      </c>
      <c r="AV224" s="224">
        <f>IFERROR(AU224/AS224,0)</f>
        <v>8.5488100087925973E-3</v>
      </c>
    </row>
    <row r="225" spans="1:48" ht="15.75" x14ac:dyDescent="0.25">
      <c r="A225" s="30" t="s">
        <v>135</v>
      </c>
      <c r="B225" s="40">
        <f t="shared" si="77"/>
        <v>44296</v>
      </c>
      <c r="C225" s="40" t="str">
        <f t="shared" si="77"/>
        <v>B</v>
      </c>
      <c r="D225" s="85" t="str">
        <f>'Idle time data'!C32</f>
        <v>Ahmed Ali</v>
      </c>
      <c r="E225" s="87" t="str">
        <f>'Idle time data'!P32</f>
        <v>Asif Shah</v>
      </c>
      <c r="F225" s="87">
        <f>'Idle time data'!Q32</f>
        <v>0</v>
      </c>
      <c r="G225" s="87">
        <f>'Idle time data'!R32</f>
        <v>3</v>
      </c>
      <c r="H225" s="87">
        <f>'Idle time data'!S32</f>
        <v>0</v>
      </c>
      <c r="I225" s="87">
        <f>SUMIFS('Production data'!I:I,'Production data'!A:A,Performance!B225,'Production data'!C:C,Performance!C225,'Production data'!B:B,Performance!$C$195)</f>
        <v>95500</v>
      </c>
      <c r="J225" s="87">
        <f>SUMIFS('Production data'!K:K,'Production data'!A:A,Performance!B225,'Production data'!C:C,Performance!C225,'Production data'!B:B,Performance!$C$195)</f>
        <v>5018.9399999999996</v>
      </c>
      <c r="K225" s="87">
        <f>SUMIFS('Production data'!N:N,'Production data'!A:A,Performance!B225,'Production data'!C:C,Performance!C225,'Production data'!B:B,Performance!$C$195)</f>
        <v>0</v>
      </c>
      <c r="L225" s="87">
        <v>8</v>
      </c>
      <c r="M225" s="87">
        <f>(F225*Basis!$D$15+G225*Basis!$D$16+H225*Basis!$D$17)/60</f>
        <v>2.95</v>
      </c>
      <c r="N225" s="87">
        <f>SUMIFS('DT Data'!J:J,'DT Data'!A:A,Performance!B225,'DT Data'!C:C,Performance!C225,'DT Data'!B:B,Performance!$C$195,'DT Data'!D:D,Basis!$J$5)</f>
        <v>0</v>
      </c>
      <c r="O225" s="88">
        <f t="shared" si="68"/>
        <v>8</v>
      </c>
      <c r="P225" s="88">
        <f>SUMIFS('DT Data'!J:J,'DT Data'!A:A,Performance!B225,'DT Data'!C:C,Performance!C225,'DT Data'!B:B,Performance!$C$195)-N225</f>
        <v>4</v>
      </c>
      <c r="Q225" s="89">
        <f t="shared" si="69"/>
        <v>4</v>
      </c>
      <c r="R225" s="89">
        <f t="shared" si="70"/>
        <v>1.0499999999999998</v>
      </c>
      <c r="S225" s="89">
        <f>IF(I225=0,0,R225*Basis!$B$4*60)</f>
        <v>50399.999999999993</v>
      </c>
      <c r="T225" s="90">
        <f t="shared" si="71"/>
        <v>1.8948412698412702</v>
      </c>
      <c r="U225" s="90">
        <f t="shared" si="72"/>
        <v>1</v>
      </c>
      <c r="V225" s="90">
        <f t="shared" si="73"/>
        <v>0.5</v>
      </c>
      <c r="W225" s="90">
        <f t="shared" si="74"/>
        <v>0.94742063492063511</v>
      </c>
      <c r="X225" s="228"/>
      <c r="Y225" s="216"/>
      <c r="Z225" s="216"/>
      <c r="AA225" s="216"/>
      <c r="AB225" s="230"/>
      <c r="AC225" s="230"/>
      <c r="AD225" s="220"/>
      <c r="AE225" s="220"/>
      <c r="AF225" s="220"/>
      <c r="AG225" s="220"/>
      <c r="AH225" s="94"/>
      <c r="AI225" s="95">
        <f>SUMIFS('DT Data'!$J:$J,'DT Data'!$B:$B,Basis!$A$2,'DT Data'!$D:$D,Basis!$J$4,'DT Data'!$A:$A,$B225,'DT Data'!$B:$B,Performance!A225)</f>
        <v>0</v>
      </c>
      <c r="AJ225" s="95">
        <f>SUMIFS('DT Data'!$J:$J,'DT Data'!$B:$B,Basis!$A$2,'DT Data'!$D:$D,Basis!$J$3,'DT Data'!$A:$A,$B225,'DT Data'!$B:$B,Performance!A225)</f>
        <v>0</v>
      </c>
      <c r="AK225" s="95">
        <f>SUMIFS('DT Data'!$J:$J,'DT Data'!$B:$B,Basis!$A$2,'DT Data'!$D:$D,Basis!$J$2,'DT Data'!$A:$A,$B225,'DT Data'!$B:$B,Performance!A225)</f>
        <v>0</v>
      </c>
      <c r="AL225" s="216"/>
      <c r="AM225" s="216"/>
      <c r="AN225" s="216"/>
      <c r="AO225" s="110"/>
      <c r="AP225" s="93">
        <f>SUMIFS('Production data'!L:L,'Production data'!A:A,Performance!B225,'Production data'!C:C,Performance!C225,'Production data'!B:B,Performance!$C$195)</f>
        <v>4848.9399999999996</v>
      </c>
      <c r="AQ225" s="93">
        <f t="shared" si="75"/>
        <v>170</v>
      </c>
      <c r="AR225" s="41">
        <f t="shared" si="76"/>
        <v>3.5059208816772332E-2</v>
      </c>
      <c r="AS225" s="222"/>
      <c r="AT225" s="222"/>
      <c r="AU225" s="222"/>
      <c r="AV225" s="225"/>
    </row>
    <row r="226" spans="1:48" ht="15.75" x14ac:dyDescent="0.25">
      <c r="A226" s="30" t="s">
        <v>135</v>
      </c>
      <c r="B226" s="40">
        <f t="shared" si="77"/>
        <v>44296</v>
      </c>
      <c r="C226" s="40" t="str">
        <f t="shared" si="77"/>
        <v>C</v>
      </c>
      <c r="D226" s="85">
        <f>'Idle time data'!C33</f>
        <v>0</v>
      </c>
      <c r="E226" s="87" t="str">
        <f>'Idle time data'!P33</f>
        <v>Abdul Sami</v>
      </c>
      <c r="F226" s="87">
        <f>'Idle time data'!Q33</f>
        <v>0</v>
      </c>
      <c r="G226" s="87">
        <f>'Idle time data'!R33</f>
        <v>4</v>
      </c>
      <c r="H226" s="87">
        <f>'Idle time data'!S33</f>
        <v>0</v>
      </c>
      <c r="I226" s="87">
        <f>SUMIFS('Production data'!I:I,'Production data'!A:A,Performance!B226,'Production data'!C:C,Performance!C226,'Production data'!B:B,Performance!$C$195)</f>
        <v>199000</v>
      </c>
      <c r="J226" s="87">
        <f>SUMIFS('Production data'!K:K,'Production data'!A:A,Performance!B226,'Production data'!C:C,Performance!C226,'Production data'!B:B,Performance!$C$195)</f>
        <v>10427.44</v>
      </c>
      <c r="K226" s="87">
        <f>SUMIFS('Production data'!N:N,'Production data'!A:A,Performance!B226,'Production data'!C:C,Performance!C226,'Production data'!B:B,Performance!$C$195)</f>
        <v>0</v>
      </c>
      <c r="L226" s="87">
        <v>8</v>
      </c>
      <c r="M226" s="87">
        <f>(F226*Basis!$D$15+G226*Basis!$D$16+H226*Basis!$D$17)/60</f>
        <v>3.9333333333333331</v>
      </c>
      <c r="N226" s="87">
        <f>SUMIFS('DT Data'!J:J,'DT Data'!A:A,Performance!B226,'DT Data'!C:C,Performance!C226,'DT Data'!B:B,Performance!$C$195,'DT Data'!D:D,Basis!$J$5)</f>
        <v>0</v>
      </c>
      <c r="O226" s="88">
        <f t="shared" si="68"/>
        <v>8</v>
      </c>
      <c r="P226" s="88">
        <f>SUMIFS('DT Data'!J:J,'DT Data'!A:A,Performance!B226,'DT Data'!C:C,Performance!C226,'DT Data'!B:B,Performance!$C$195)-N226</f>
        <v>1.9166666666666667</v>
      </c>
      <c r="Q226" s="89">
        <f t="shared" si="69"/>
        <v>6.083333333333333</v>
      </c>
      <c r="R226" s="89">
        <f t="shared" si="70"/>
        <v>2.15</v>
      </c>
      <c r="S226" s="89">
        <f>IF(I226=0,0,R226*Basis!$B$4*60)</f>
        <v>103200</v>
      </c>
      <c r="T226" s="90">
        <f t="shared" si="71"/>
        <v>1.9282945736434109</v>
      </c>
      <c r="U226" s="90">
        <f t="shared" si="72"/>
        <v>1</v>
      </c>
      <c r="V226" s="90">
        <f t="shared" si="73"/>
        <v>0.76041666666666663</v>
      </c>
      <c r="W226" s="90">
        <f t="shared" si="74"/>
        <v>1.4663073320413438</v>
      </c>
      <c r="X226" s="228"/>
      <c r="Y226" s="216"/>
      <c r="Z226" s="216"/>
      <c r="AA226" s="216"/>
      <c r="AB226" s="230"/>
      <c r="AC226" s="230"/>
      <c r="AD226" s="220"/>
      <c r="AE226" s="220"/>
      <c r="AF226" s="220"/>
      <c r="AG226" s="220"/>
      <c r="AH226" s="94"/>
      <c r="AI226" s="95">
        <f>SUMIFS('DT Data'!$J:$J,'DT Data'!$B:$B,Basis!$A$2,'DT Data'!$D:$D,Basis!$J$4,'DT Data'!$A:$A,$B226,'DT Data'!$B:$B,Performance!A226)</f>
        <v>0</v>
      </c>
      <c r="AJ226" s="95">
        <f>SUMIFS('DT Data'!$J:$J,'DT Data'!$B:$B,Basis!$A$2,'DT Data'!$D:$D,Basis!$J$3,'DT Data'!$A:$A,$B226,'DT Data'!$B:$B,Performance!A226)</f>
        <v>0</v>
      </c>
      <c r="AK226" s="95">
        <f>SUMIFS('DT Data'!$J:$J,'DT Data'!$B:$B,Basis!$A$2,'DT Data'!$D:$D,Basis!$J$2,'DT Data'!$A:$A,$B226,'DT Data'!$B:$B,Performance!A226)</f>
        <v>0</v>
      </c>
      <c r="AL226" s="216"/>
      <c r="AM226" s="216"/>
      <c r="AN226" s="216"/>
      <c r="AO226" s="110"/>
      <c r="AP226" s="93">
        <f>SUMIFS('Production data'!L:L,'Production data'!A:A,Performance!B226,'Production data'!C:C,Performance!C226,'Production data'!B:B,Performance!$C$195)</f>
        <v>10402.44</v>
      </c>
      <c r="AQ226" s="93">
        <f t="shared" si="75"/>
        <v>25</v>
      </c>
      <c r="AR226" s="41">
        <f t="shared" si="76"/>
        <v>2.4032823068433945E-3</v>
      </c>
      <c r="AS226" s="223"/>
      <c r="AT226" s="223"/>
      <c r="AU226" s="223"/>
      <c r="AV226" s="226"/>
    </row>
    <row r="227" spans="1:48" ht="15.75" x14ac:dyDescent="0.25">
      <c r="A227" s="30" t="s">
        <v>135</v>
      </c>
      <c r="B227" s="40">
        <f t="shared" si="77"/>
        <v>44297</v>
      </c>
      <c r="C227" s="40" t="str">
        <f t="shared" si="77"/>
        <v>A</v>
      </c>
      <c r="D227" s="85" t="str">
        <f>'Idle time data'!C34</f>
        <v>Ali Ahmed</v>
      </c>
      <c r="E227" s="87" t="str">
        <f>'Idle time data'!P34</f>
        <v>Manzar</v>
      </c>
      <c r="F227" s="87">
        <f>'Idle time data'!Q34</f>
        <v>1</v>
      </c>
      <c r="G227" s="87">
        <f>'Idle time data'!R34</f>
        <v>5</v>
      </c>
      <c r="H227" s="87">
        <f>'Idle time data'!S34</f>
        <v>0</v>
      </c>
      <c r="I227" s="87">
        <f>SUMIFS('Production data'!I:I,'Production data'!A:A,Performance!B227,'Production data'!C:C,Performance!C227,'Production data'!B:B,Performance!$C$195)</f>
        <v>246500</v>
      </c>
      <c r="J227" s="87">
        <f>SUMIFS('Production data'!K:K,'Production data'!A:A,Performance!B227,'Production data'!C:C,Performance!C227,'Production data'!B:B,Performance!$C$195)</f>
        <v>12934.17</v>
      </c>
      <c r="K227" s="87">
        <f>SUMIFS('Production data'!N:N,'Production data'!A:A,Performance!B227,'Production data'!C:C,Performance!C227,'Production data'!B:B,Performance!$C$195)</f>
        <v>0</v>
      </c>
      <c r="L227" s="87">
        <v>8</v>
      </c>
      <c r="M227" s="87">
        <f>(F227*Basis!$D$15+G227*Basis!$D$16+H227*Basis!$D$17)/60</f>
        <v>6.916666666666667</v>
      </c>
      <c r="N227" s="87">
        <f>SUMIFS('DT Data'!J:J,'DT Data'!A:A,Performance!B227,'DT Data'!C:C,Performance!C227,'DT Data'!B:B,Performance!$C$195,'DT Data'!D:D,Basis!$J$5)</f>
        <v>0</v>
      </c>
      <c r="O227" s="88">
        <f t="shared" si="68"/>
        <v>8</v>
      </c>
      <c r="P227" s="88">
        <f>SUMIFS('DT Data'!J:J,'DT Data'!A:A,Performance!B227,'DT Data'!C:C,Performance!C227,'DT Data'!B:B,Performance!$C$195)-N227</f>
        <v>0</v>
      </c>
      <c r="Q227" s="89">
        <f t="shared" si="69"/>
        <v>8</v>
      </c>
      <c r="R227" s="89">
        <f t="shared" si="70"/>
        <v>1.083333333333333</v>
      </c>
      <c r="S227" s="89">
        <f>IF(I227=0,0,R227*Basis!$B$4*60)</f>
        <v>51999.999999999985</v>
      </c>
      <c r="T227" s="90">
        <f t="shared" si="71"/>
        <v>4.7403846153846168</v>
      </c>
      <c r="U227" s="90">
        <f t="shared" si="72"/>
        <v>1</v>
      </c>
      <c r="V227" s="90">
        <f t="shared" si="73"/>
        <v>1</v>
      </c>
      <c r="W227" s="90">
        <f t="shared" si="74"/>
        <v>4.7403846153846168</v>
      </c>
      <c r="X227" s="227">
        <f>I227+I228+I229</f>
        <v>588000</v>
      </c>
      <c r="Y227" s="215">
        <f>S227+S228+S229</f>
        <v>390400</v>
      </c>
      <c r="Z227" s="215">
        <f>J227+J228+J229</f>
        <v>30432.989999999998</v>
      </c>
      <c r="AA227" s="215">
        <f>K227+K228+K229</f>
        <v>0</v>
      </c>
      <c r="AB227" s="229">
        <f>O227+O228+O229</f>
        <v>24</v>
      </c>
      <c r="AC227" s="229">
        <f>Q227+Q228+Q229</f>
        <v>23.583333333333332</v>
      </c>
      <c r="AD227" s="219">
        <f>IFERROR(X227/Y227,0)</f>
        <v>1.5061475409836065</v>
      </c>
      <c r="AE227" s="219">
        <f>IFERROR(AC227/AB227,0)</f>
        <v>0.98263888888888884</v>
      </c>
      <c r="AF227" s="219">
        <f>IFERROR((X227-AA227)/X227,0)</f>
        <v>1</v>
      </c>
      <c r="AG227" s="219">
        <f>AD227*AE227*AF227</f>
        <v>1.4799991461748632</v>
      </c>
      <c r="AH227" s="107"/>
      <c r="AI227" s="108">
        <f>SUMIFS('DT Data'!$J:$J,'DT Data'!$B:$B,Basis!$A$2,'DT Data'!$D:$D,Basis!$J$4,'DT Data'!$A:$A,$B227,'DT Data'!$B:$B,Performance!A227)</f>
        <v>0</v>
      </c>
      <c r="AJ227" s="108">
        <f>SUMIFS('DT Data'!$J:$J,'DT Data'!$B:$B,Basis!$A$2,'DT Data'!$D:$D,Basis!$J$3,'DT Data'!$A:$A,$B227,'DT Data'!$B:$B,Performance!A227)</f>
        <v>0</v>
      </c>
      <c r="AK227" s="108">
        <f>SUMIFS('DT Data'!$J:$J,'DT Data'!$B:$B,Basis!$A$2,'DT Data'!$D:$D,Basis!$J$2,'DT Data'!$A:$A,$B227,'DT Data'!$B:$B,Performance!A227)</f>
        <v>0</v>
      </c>
      <c r="AL227" s="215">
        <f>AI227+AI228+AI229</f>
        <v>0</v>
      </c>
      <c r="AM227" s="215">
        <f>AJ227+AJ228+AJ229</f>
        <v>0</v>
      </c>
      <c r="AN227" s="215">
        <f>AK227+AK228+AK229</f>
        <v>0</v>
      </c>
      <c r="AO227" s="109"/>
      <c r="AP227" s="93">
        <f>SUMIFS('Production data'!L:L,'Production data'!A:A,Performance!B227,'Production data'!C:C,Performance!C227,'Production data'!B:B,Performance!$C$195)</f>
        <v>12904.77</v>
      </c>
      <c r="AQ227" s="93">
        <f t="shared" si="75"/>
        <v>29.399999999999636</v>
      </c>
      <c r="AR227" s="41">
        <f t="shared" si="76"/>
        <v>2.2782273531414847E-3</v>
      </c>
      <c r="AS227" s="221">
        <f>J227+J228+J229</f>
        <v>30432.989999999998</v>
      </c>
      <c r="AT227" s="221">
        <f>AP227+AP228+AP229</f>
        <v>30339.590000000004</v>
      </c>
      <c r="AU227" s="221">
        <f>AQ227+AQ228+AQ229</f>
        <v>93.399999999999636</v>
      </c>
      <c r="AV227" s="224">
        <f>IFERROR(AU227/AS227,0)</f>
        <v>3.0690379091899826E-3</v>
      </c>
    </row>
    <row r="228" spans="1:48" ht="15.75" x14ac:dyDescent="0.25">
      <c r="A228" s="30" t="s">
        <v>135</v>
      </c>
      <c r="B228" s="40">
        <f t="shared" si="77"/>
        <v>44297</v>
      </c>
      <c r="C228" s="40" t="str">
        <f t="shared" si="77"/>
        <v>B</v>
      </c>
      <c r="D228" s="85" t="str">
        <f>'Idle time data'!C35</f>
        <v>Ahmed Ali</v>
      </c>
      <c r="E228" s="87" t="str">
        <f>'Idle time data'!P35</f>
        <v>Asif Shah</v>
      </c>
      <c r="F228" s="87">
        <f>'Idle time data'!Q35</f>
        <v>0</v>
      </c>
      <c r="G228" s="87">
        <f>'Idle time data'!R35</f>
        <v>5</v>
      </c>
      <c r="H228" s="87">
        <f>'Idle time data'!S35</f>
        <v>1</v>
      </c>
      <c r="I228" s="87">
        <f>SUMIFS('Production data'!I:I,'Production data'!A:A,Performance!B228,'Production data'!C:C,Performance!C228,'Production data'!B:B,Performance!$C$195)</f>
        <v>173000</v>
      </c>
      <c r="J228" s="87">
        <f>SUMIFS('Production data'!K:K,'Production data'!A:A,Performance!B228,'Production data'!C:C,Performance!C228,'Production data'!B:B,Performance!$C$195)</f>
        <v>9015.42</v>
      </c>
      <c r="K228" s="87">
        <f>SUMIFS('Production data'!N:N,'Production data'!A:A,Performance!B228,'Production data'!C:C,Performance!C228,'Production data'!B:B,Performance!$C$195)</f>
        <v>0</v>
      </c>
      <c r="L228" s="87">
        <v>8</v>
      </c>
      <c r="M228" s="87">
        <f>(F228*Basis!$D$15+G228*Basis!$D$16+H228*Basis!$D$17)/60</f>
        <v>5.25</v>
      </c>
      <c r="N228" s="87">
        <f>SUMIFS('DT Data'!J:J,'DT Data'!A:A,Performance!B228,'DT Data'!C:C,Performance!C228,'DT Data'!B:B,Performance!$C$195,'DT Data'!D:D,Basis!$J$5)</f>
        <v>0</v>
      </c>
      <c r="O228" s="88">
        <f t="shared" si="68"/>
        <v>8</v>
      </c>
      <c r="P228" s="88">
        <f>SUMIFS('DT Data'!J:J,'DT Data'!A:A,Performance!B228,'DT Data'!C:C,Performance!C228,'DT Data'!B:B,Performance!$C$195)-N228</f>
        <v>0.41666666666666669</v>
      </c>
      <c r="Q228" s="89">
        <f t="shared" si="69"/>
        <v>7.583333333333333</v>
      </c>
      <c r="R228" s="89">
        <f t="shared" si="70"/>
        <v>2.333333333333333</v>
      </c>
      <c r="S228" s="89">
        <f>IF(I228=0,0,R228*Basis!$B$4*60)</f>
        <v>111999.99999999999</v>
      </c>
      <c r="T228" s="90">
        <f t="shared" si="71"/>
        <v>1.5446428571428574</v>
      </c>
      <c r="U228" s="90">
        <f t="shared" si="72"/>
        <v>1</v>
      </c>
      <c r="V228" s="90">
        <f t="shared" si="73"/>
        <v>0.94791666666666663</v>
      </c>
      <c r="W228" s="90">
        <f t="shared" si="74"/>
        <v>1.4641927083333335</v>
      </c>
      <c r="X228" s="228"/>
      <c r="Y228" s="216"/>
      <c r="Z228" s="216"/>
      <c r="AA228" s="216"/>
      <c r="AB228" s="230"/>
      <c r="AC228" s="230"/>
      <c r="AD228" s="220"/>
      <c r="AE228" s="220"/>
      <c r="AF228" s="220"/>
      <c r="AG228" s="220"/>
      <c r="AH228" s="94"/>
      <c r="AI228" s="95">
        <f>SUMIFS('DT Data'!$J:$J,'DT Data'!$B:$B,Basis!$A$2,'DT Data'!$D:$D,Basis!$J$4,'DT Data'!$A:$A,$B228,'DT Data'!$B:$B,Performance!A228)</f>
        <v>0</v>
      </c>
      <c r="AJ228" s="95">
        <f>SUMIFS('DT Data'!$J:$J,'DT Data'!$B:$B,Basis!$A$2,'DT Data'!$D:$D,Basis!$J$3,'DT Data'!$A:$A,$B228,'DT Data'!$B:$B,Performance!A228)</f>
        <v>0</v>
      </c>
      <c r="AK228" s="95">
        <f>SUMIFS('DT Data'!$J:$J,'DT Data'!$B:$B,Basis!$A$2,'DT Data'!$D:$D,Basis!$J$2,'DT Data'!$A:$A,$B228,'DT Data'!$B:$B,Performance!A228)</f>
        <v>0</v>
      </c>
      <c r="AL228" s="216"/>
      <c r="AM228" s="216"/>
      <c r="AN228" s="216"/>
      <c r="AO228" s="110"/>
      <c r="AP228" s="93">
        <f>SUMIFS('Production data'!L:L,'Production data'!A:A,Performance!B228,'Production data'!C:C,Performance!C228,'Production data'!B:B,Performance!$C$195)</f>
        <v>8960.42</v>
      </c>
      <c r="AQ228" s="93">
        <f t="shared" si="75"/>
        <v>55</v>
      </c>
      <c r="AR228" s="41">
        <f t="shared" si="76"/>
        <v>6.1381051334647259E-3</v>
      </c>
      <c r="AS228" s="222"/>
      <c r="AT228" s="222"/>
      <c r="AU228" s="222"/>
      <c r="AV228" s="225"/>
    </row>
    <row r="229" spans="1:48" ht="15.75" x14ac:dyDescent="0.25">
      <c r="A229" s="30" t="s">
        <v>135</v>
      </c>
      <c r="B229" s="40">
        <f t="shared" si="77"/>
        <v>44297</v>
      </c>
      <c r="C229" s="40" t="str">
        <f t="shared" si="77"/>
        <v>C</v>
      </c>
      <c r="D229" s="85">
        <f>'Idle time data'!C36</f>
        <v>0</v>
      </c>
      <c r="E229" s="87" t="str">
        <f>'Idle time data'!P36</f>
        <v>Kamran</v>
      </c>
      <c r="F229" s="87">
        <f>'Idle time data'!Q36</f>
        <v>0</v>
      </c>
      <c r="G229" s="87">
        <f>'Idle time data'!R36</f>
        <v>3</v>
      </c>
      <c r="H229" s="87">
        <f>'Idle time data'!S36</f>
        <v>1</v>
      </c>
      <c r="I229" s="87">
        <f>SUMIFS('Production data'!I:I,'Production data'!A:A,Performance!B229,'Production data'!C:C,Performance!C229,'Production data'!B:B,Performance!$C$195)</f>
        <v>168500</v>
      </c>
      <c r="J229" s="87">
        <f>SUMIFS('Production data'!K:K,'Production data'!A:A,Performance!B229,'Production data'!C:C,Performance!C229,'Production data'!B:B,Performance!$C$195)</f>
        <v>8483.4</v>
      </c>
      <c r="K229" s="87">
        <f>SUMIFS('Production data'!N:N,'Production data'!A:A,Performance!B229,'Production data'!C:C,Performance!C229,'Production data'!B:B,Performance!$C$195)</f>
        <v>0</v>
      </c>
      <c r="L229" s="87">
        <v>8</v>
      </c>
      <c r="M229" s="87">
        <f>(F229*Basis!$D$15+G229*Basis!$D$16+H229*Basis!$D$17)/60</f>
        <v>3.2833333333333332</v>
      </c>
      <c r="N229" s="87">
        <f>SUMIFS('DT Data'!J:J,'DT Data'!A:A,Performance!B229,'DT Data'!C:C,Performance!C229,'DT Data'!B:B,Performance!$C$195,'DT Data'!D:D,Basis!$J$5)</f>
        <v>0</v>
      </c>
      <c r="O229" s="88">
        <f t="shared" ref="O229:O260" si="78">IF(I229=0,0,L229-N229)</f>
        <v>8</v>
      </c>
      <c r="P229" s="88">
        <f>SUMIFS('DT Data'!J:J,'DT Data'!A:A,Performance!B229,'DT Data'!C:C,Performance!C229,'DT Data'!B:B,Performance!$C$195)-N229</f>
        <v>0</v>
      </c>
      <c r="Q229" s="89">
        <f t="shared" ref="Q229:Q260" si="79">O229-P229</f>
        <v>8</v>
      </c>
      <c r="R229" s="89">
        <f t="shared" ref="R229:R260" si="80">Q229-M229</f>
        <v>4.7166666666666668</v>
      </c>
      <c r="S229" s="89">
        <f>IF(I229=0,0,R229*Basis!$B$4*60)</f>
        <v>226400</v>
      </c>
      <c r="T229" s="90">
        <f t="shared" ref="T229:T260" si="81">IFERROR(I229/S229,0)</f>
        <v>0.74425795053003529</v>
      </c>
      <c r="U229" s="90">
        <f t="shared" ref="U229:U260" si="82">IFERROR((J229-K229)/J229,0)</f>
        <v>1</v>
      </c>
      <c r="V229" s="90">
        <f t="shared" ref="V229:V260" si="83">IFERROR(Q229/O229,0)</f>
        <v>1</v>
      </c>
      <c r="W229" s="90">
        <f t="shared" ref="W229:W260" si="84">T229*U229*V229</f>
        <v>0.74425795053003529</v>
      </c>
      <c r="X229" s="228"/>
      <c r="Y229" s="216"/>
      <c r="Z229" s="216"/>
      <c r="AA229" s="216"/>
      <c r="AB229" s="230"/>
      <c r="AC229" s="230"/>
      <c r="AD229" s="220"/>
      <c r="AE229" s="220"/>
      <c r="AF229" s="220"/>
      <c r="AG229" s="220"/>
      <c r="AH229" s="94"/>
      <c r="AI229" s="95">
        <f>SUMIFS('DT Data'!$J:$J,'DT Data'!$B:$B,Basis!$A$2,'DT Data'!$D:$D,Basis!$J$4,'DT Data'!$A:$A,$B229,'DT Data'!$B:$B,Performance!A229)</f>
        <v>0</v>
      </c>
      <c r="AJ229" s="95">
        <f>SUMIFS('DT Data'!$J:$J,'DT Data'!$B:$B,Basis!$A$2,'DT Data'!$D:$D,Basis!$J$3,'DT Data'!$A:$A,$B229,'DT Data'!$B:$B,Performance!A229)</f>
        <v>0</v>
      </c>
      <c r="AK229" s="95">
        <f>SUMIFS('DT Data'!$J:$J,'DT Data'!$B:$B,Basis!$A$2,'DT Data'!$D:$D,Basis!$J$2,'DT Data'!$A:$A,$B229,'DT Data'!$B:$B,Performance!A229)</f>
        <v>0</v>
      </c>
      <c r="AL229" s="216"/>
      <c r="AM229" s="216"/>
      <c r="AN229" s="216"/>
      <c r="AO229" s="110"/>
      <c r="AP229" s="93">
        <f>SUMIFS('Production data'!L:L,'Production data'!A:A,Performance!B229,'Production data'!C:C,Performance!C229,'Production data'!B:B,Performance!$C$195)</f>
        <v>8474.4</v>
      </c>
      <c r="AQ229" s="93">
        <f t="shared" ref="AQ229:AQ260" si="85">J229-AP229</f>
        <v>9</v>
      </c>
      <c r="AR229" s="41">
        <f t="shared" ref="AR229:AR260" si="86">IFERROR(AQ229/AP229,0)</f>
        <v>1.0620220900594733E-3</v>
      </c>
      <c r="AS229" s="223"/>
      <c r="AT229" s="223"/>
      <c r="AU229" s="223"/>
      <c r="AV229" s="226"/>
    </row>
    <row r="230" spans="1:48" ht="15.75" x14ac:dyDescent="0.25">
      <c r="A230" s="30" t="s">
        <v>135</v>
      </c>
      <c r="B230" s="40">
        <f t="shared" si="77"/>
        <v>44298</v>
      </c>
      <c r="C230" s="40" t="str">
        <f t="shared" si="77"/>
        <v>A</v>
      </c>
      <c r="D230" s="85" t="str">
        <f>'Idle time data'!C37</f>
        <v>Ali Ahmed</v>
      </c>
      <c r="E230" s="87" t="str">
        <f>'Idle time data'!P37</f>
        <v>Manzar</v>
      </c>
      <c r="F230" s="87">
        <f>'Idle time data'!Q37</f>
        <v>1</v>
      </c>
      <c r="G230" s="87">
        <f>'Idle time data'!R37</f>
        <v>3</v>
      </c>
      <c r="H230" s="87">
        <f>'Idle time data'!S37</f>
        <v>0</v>
      </c>
      <c r="I230" s="87">
        <f>SUMIFS('Production data'!I:I,'Production data'!A:A,Performance!B230,'Production data'!C:C,Performance!C230,'Production data'!B:B,Performance!$C$195)</f>
        <v>126000</v>
      </c>
      <c r="J230" s="87">
        <f>SUMIFS('Production data'!K:K,'Production data'!A:A,Performance!B230,'Production data'!C:C,Performance!C230,'Production data'!B:B,Performance!$C$195)</f>
        <v>5520.4</v>
      </c>
      <c r="K230" s="87">
        <f>SUMIFS('Production data'!N:N,'Production data'!A:A,Performance!B230,'Production data'!C:C,Performance!C230,'Production data'!B:B,Performance!$C$195)</f>
        <v>0</v>
      </c>
      <c r="L230" s="87">
        <v>8</v>
      </c>
      <c r="M230" s="87">
        <f>(F230*Basis!$D$15+G230*Basis!$D$16+H230*Basis!$D$17)/60</f>
        <v>4.95</v>
      </c>
      <c r="N230" s="87">
        <f>SUMIFS('DT Data'!J:J,'DT Data'!A:A,Performance!B230,'DT Data'!C:C,Performance!C230,'DT Data'!B:B,Performance!$C$195,'DT Data'!D:D,Basis!$J$5)</f>
        <v>0</v>
      </c>
      <c r="O230" s="88">
        <f t="shared" si="78"/>
        <v>8</v>
      </c>
      <c r="P230" s="88">
        <f>SUMIFS('DT Data'!J:J,'DT Data'!A:A,Performance!B230,'DT Data'!C:C,Performance!C230,'DT Data'!B:B,Performance!$C$195)-N230</f>
        <v>0.5</v>
      </c>
      <c r="Q230" s="89">
        <f t="shared" si="79"/>
        <v>7.5</v>
      </c>
      <c r="R230" s="89">
        <f t="shared" si="80"/>
        <v>2.5499999999999998</v>
      </c>
      <c r="S230" s="89">
        <f>IF(I230=0,0,R230*Basis!$B$4*60)</f>
        <v>122399.99999999999</v>
      </c>
      <c r="T230" s="90">
        <f t="shared" si="81"/>
        <v>1.0294117647058825</v>
      </c>
      <c r="U230" s="90">
        <f t="shared" si="82"/>
        <v>1</v>
      </c>
      <c r="V230" s="90">
        <f t="shared" si="83"/>
        <v>0.9375</v>
      </c>
      <c r="W230" s="90">
        <f t="shared" si="84"/>
        <v>0.96507352941176483</v>
      </c>
      <c r="X230" s="227">
        <f>I230+I231+I232</f>
        <v>453000</v>
      </c>
      <c r="Y230" s="215">
        <f>S230+S231+S232</f>
        <v>471200</v>
      </c>
      <c r="Z230" s="215">
        <f>J230+J231+J232</f>
        <v>19812.600000000002</v>
      </c>
      <c r="AA230" s="215">
        <f>K230+K231+K232</f>
        <v>0</v>
      </c>
      <c r="AB230" s="229">
        <f>O230+O231+O232</f>
        <v>24</v>
      </c>
      <c r="AC230" s="229">
        <f>Q230+Q231+Q232</f>
        <v>20.666666666666668</v>
      </c>
      <c r="AD230" s="219">
        <f>IFERROR(X230/Y230,0)</f>
        <v>0.96137521222410871</v>
      </c>
      <c r="AE230" s="219">
        <f>IFERROR(AC230/AB230,0)</f>
        <v>0.86111111111111116</v>
      </c>
      <c r="AF230" s="219">
        <f>IFERROR((X230-AA230)/X230,0)</f>
        <v>1</v>
      </c>
      <c r="AG230" s="219">
        <f>AD230*AE230*AF230</f>
        <v>0.82785087719298256</v>
      </c>
      <c r="AH230" s="107"/>
      <c r="AI230" s="108">
        <f>SUMIFS('DT Data'!$J:$J,'DT Data'!$B:$B,Basis!$A$2,'DT Data'!$D:$D,Basis!$J$4,'DT Data'!$A:$A,$B230,'DT Data'!$B:$B,Performance!A230)</f>
        <v>0</v>
      </c>
      <c r="AJ230" s="108">
        <f>SUMIFS('DT Data'!$J:$J,'DT Data'!$B:$B,Basis!$A$2,'DT Data'!$D:$D,Basis!$J$3,'DT Data'!$A:$A,$B230,'DT Data'!$B:$B,Performance!A230)</f>
        <v>0</v>
      </c>
      <c r="AK230" s="108">
        <f>SUMIFS('DT Data'!$J:$J,'DT Data'!$B:$B,Basis!$A$2,'DT Data'!$D:$D,Basis!$J$2,'DT Data'!$A:$A,$B230,'DT Data'!$B:$B,Performance!A230)</f>
        <v>0</v>
      </c>
      <c r="AL230" s="215">
        <f>AI230+AI231+AI232</f>
        <v>0</v>
      </c>
      <c r="AM230" s="215">
        <f>AJ230+AJ231+AJ232</f>
        <v>0</v>
      </c>
      <c r="AN230" s="215">
        <f>AK230+AK231+AK232</f>
        <v>0</v>
      </c>
      <c r="AO230" s="109"/>
      <c r="AP230" s="93">
        <f>SUMIFS('Production data'!L:L,'Production data'!A:A,Performance!B230,'Production data'!C:C,Performance!C230,'Production data'!B:B,Performance!$C$195)</f>
        <v>5441.9</v>
      </c>
      <c r="AQ230" s="93">
        <f t="shared" si="85"/>
        <v>78.5</v>
      </c>
      <c r="AR230" s="41">
        <f t="shared" si="86"/>
        <v>1.4425108877414139E-2</v>
      </c>
      <c r="AS230" s="221">
        <f>J230+J231+J232</f>
        <v>19812.600000000002</v>
      </c>
      <c r="AT230" s="221">
        <f>AP230+AP231+AP232</f>
        <v>19708.100000000002</v>
      </c>
      <c r="AU230" s="221">
        <f>AQ230+AQ231+AQ232</f>
        <v>104.5</v>
      </c>
      <c r="AV230" s="224">
        <f>IFERROR(AU230/AS230,0)</f>
        <v>5.2744213278418774E-3</v>
      </c>
    </row>
    <row r="231" spans="1:48" ht="15.75" x14ac:dyDescent="0.25">
      <c r="A231" s="30" t="s">
        <v>135</v>
      </c>
      <c r="B231" s="40">
        <f t="shared" si="77"/>
        <v>44298</v>
      </c>
      <c r="C231" s="40" t="str">
        <f t="shared" si="77"/>
        <v>B</v>
      </c>
      <c r="D231" s="85" t="str">
        <f>'Idle time data'!C38</f>
        <v>Ahmed Ali</v>
      </c>
      <c r="E231" s="87" t="str">
        <f>'Idle time data'!P38</f>
        <v>Abdul Sami</v>
      </c>
      <c r="F231" s="87">
        <f>'Idle time data'!Q38</f>
        <v>0</v>
      </c>
      <c r="G231" s="87">
        <f>'Idle time data'!R38</f>
        <v>3</v>
      </c>
      <c r="H231" s="87">
        <f>'Idle time data'!S38</f>
        <v>0</v>
      </c>
      <c r="I231" s="87">
        <f>SUMIFS('Production data'!I:I,'Production data'!A:A,Performance!B231,'Production data'!C:C,Performance!C231,'Production data'!B:B,Performance!$C$195)</f>
        <v>164500</v>
      </c>
      <c r="J231" s="87">
        <f>SUMIFS('Production data'!K:K,'Production data'!A:A,Performance!B231,'Production data'!C:C,Performance!C231,'Production data'!B:B,Performance!$C$195)</f>
        <v>7263.7000000000007</v>
      </c>
      <c r="K231" s="87">
        <f>SUMIFS('Production data'!N:N,'Production data'!A:A,Performance!B231,'Production data'!C:C,Performance!C231,'Production data'!B:B,Performance!$C$195)</f>
        <v>0</v>
      </c>
      <c r="L231" s="87">
        <v>8</v>
      </c>
      <c r="M231" s="87">
        <f>(F231*Basis!$D$15+G231*Basis!$D$16+H231*Basis!$D$17)/60</f>
        <v>2.95</v>
      </c>
      <c r="N231" s="87">
        <f>SUMIFS('DT Data'!J:J,'DT Data'!A:A,Performance!B231,'DT Data'!C:C,Performance!C231,'DT Data'!B:B,Performance!$C$195,'DT Data'!D:D,Basis!$J$5)</f>
        <v>0</v>
      </c>
      <c r="O231" s="88">
        <f t="shared" si="78"/>
        <v>8</v>
      </c>
      <c r="P231" s="88">
        <f>SUMIFS('DT Data'!J:J,'DT Data'!A:A,Performance!B231,'DT Data'!C:C,Performance!C231,'DT Data'!B:B,Performance!$C$195)-N231</f>
        <v>0.75</v>
      </c>
      <c r="Q231" s="89">
        <f t="shared" si="79"/>
        <v>7.25</v>
      </c>
      <c r="R231" s="89">
        <f t="shared" si="80"/>
        <v>4.3</v>
      </c>
      <c r="S231" s="89">
        <f>IF(I231=0,0,R231*Basis!$B$4*60)</f>
        <v>206400</v>
      </c>
      <c r="T231" s="90">
        <f t="shared" si="81"/>
        <v>0.79699612403100772</v>
      </c>
      <c r="U231" s="90">
        <f t="shared" si="82"/>
        <v>1</v>
      </c>
      <c r="V231" s="90">
        <f t="shared" si="83"/>
        <v>0.90625</v>
      </c>
      <c r="W231" s="90">
        <f t="shared" si="84"/>
        <v>0.72227773740310075</v>
      </c>
      <c r="X231" s="228"/>
      <c r="Y231" s="216"/>
      <c r="Z231" s="216"/>
      <c r="AA231" s="216"/>
      <c r="AB231" s="230"/>
      <c r="AC231" s="230"/>
      <c r="AD231" s="220"/>
      <c r="AE231" s="220"/>
      <c r="AF231" s="220"/>
      <c r="AG231" s="220"/>
      <c r="AH231" s="94"/>
      <c r="AI231" s="95">
        <f>SUMIFS('DT Data'!$J:$J,'DT Data'!$B:$B,Basis!$A$2,'DT Data'!$D:$D,Basis!$J$4,'DT Data'!$A:$A,$B231,'DT Data'!$B:$B,Performance!A231)</f>
        <v>0</v>
      </c>
      <c r="AJ231" s="95">
        <f>SUMIFS('DT Data'!$J:$J,'DT Data'!$B:$B,Basis!$A$2,'DT Data'!$D:$D,Basis!$J$3,'DT Data'!$A:$A,$B231,'DT Data'!$B:$B,Performance!A231)</f>
        <v>0</v>
      </c>
      <c r="AK231" s="95">
        <f>SUMIFS('DT Data'!$J:$J,'DT Data'!$B:$B,Basis!$A$2,'DT Data'!$D:$D,Basis!$J$2,'DT Data'!$A:$A,$B231,'DT Data'!$B:$B,Performance!A231)</f>
        <v>0</v>
      </c>
      <c r="AL231" s="216"/>
      <c r="AM231" s="216"/>
      <c r="AN231" s="216"/>
      <c r="AO231" s="110"/>
      <c r="AP231" s="93">
        <f>SUMIFS('Production data'!L:L,'Production data'!A:A,Performance!B231,'Production data'!C:C,Performance!C231,'Production data'!B:B,Performance!$C$195)</f>
        <v>7249.7000000000007</v>
      </c>
      <c r="AQ231" s="93">
        <f t="shared" si="85"/>
        <v>14</v>
      </c>
      <c r="AR231" s="41">
        <f t="shared" si="86"/>
        <v>1.9311143909403147E-3</v>
      </c>
      <c r="AS231" s="222"/>
      <c r="AT231" s="222"/>
      <c r="AU231" s="222"/>
      <c r="AV231" s="225"/>
    </row>
    <row r="232" spans="1:48" ht="15.75" x14ac:dyDescent="0.25">
      <c r="A232" s="30" t="s">
        <v>135</v>
      </c>
      <c r="B232" s="40">
        <f t="shared" si="77"/>
        <v>44298</v>
      </c>
      <c r="C232" s="40" t="str">
        <f t="shared" si="77"/>
        <v>C</v>
      </c>
      <c r="D232" s="85" t="str">
        <f>'Idle time data'!C39</f>
        <v>Umair Ali</v>
      </c>
      <c r="E232" s="87" t="str">
        <f>'Idle time data'!P39</f>
        <v>Kamran</v>
      </c>
      <c r="F232" s="87">
        <f>'Idle time data'!Q39</f>
        <v>0</v>
      </c>
      <c r="G232" s="87">
        <f>'Idle time data'!R39</f>
        <v>3</v>
      </c>
      <c r="H232" s="87">
        <f>'Idle time data'!S39</f>
        <v>0</v>
      </c>
      <c r="I232" s="87">
        <f>SUMIFS('Production data'!I:I,'Production data'!A:A,Performance!B232,'Production data'!C:C,Performance!C232,'Production data'!B:B,Performance!$C$195)</f>
        <v>162500</v>
      </c>
      <c r="J232" s="87">
        <f>SUMIFS('Production data'!K:K,'Production data'!A:A,Performance!B232,'Production data'!C:C,Performance!C232,'Production data'!B:B,Performance!$C$195)</f>
        <v>7028.5000000000009</v>
      </c>
      <c r="K232" s="87">
        <f>SUMIFS('Production data'!N:N,'Production data'!A:A,Performance!B232,'Production data'!C:C,Performance!C232,'Production data'!B:B,Performance!$C$195)</f>
        <v>0</v>
      </c>
      <c r="L232" s="87">
        <v>8</v>
      </c>
      <c r="M232" s="87">
        <f>(F232*Basis!$D$15+G232*Basis!$D$16+H232*Basis!$D$17)/60</f>
        <v>2.95</v>
      </c>
      <c r="N232" s="87">
        <f>SUMIFS('DT Data'!J:J,'DT Data'!A:A,Performance!B232,'DT Data'!C:C,Performance!C232,'DT Data'!B:B,Performance!$C$195,'DT Data'!D:D,Basis!$J$5)</f>
        <v>0</v>
      </c>
      <c r="O232" s="88">
        <f t="shared" si="78"/>
        <v>8</v>
      </c>
      <c r="P232" s="88">
        <f>SUMIFS('DT Data'!J:J,'DT Data'!A:A,Performance!B232,'DT Data'!C:C,Performance!C232,'DT Data'!B:B,Performance!$C$195)-N232</f>
        <v>2.083333333333333</v>
      </c>
      <c r="Q232" s="89">
        <f t="shared" si="79"/>
        <v>5.916666666666667</v>
      </c>
      <c r="R232" s="89">
        <f t="shared" si="80"/>
        <v>2.9666666666666668</v>
      </c>
      <c r="S232" s="89">
        <f>IF(I232=0,0,R232*Basis!$B$4*60)</f>
        <v>142400</v>
      </c>
      <c r="T232" s="90">
        <f t="shared" si="81"/>
        <v>1.1411516853932584</v>
      </c>
      <c r="U232" s="90">
        <f t="shared" si="82"/>
        <v>1</v>
      </c>
      <c r="V232" s="90">
        <f t="shared" si="83"/>
        <v>0.73958333333333337</v>
      </c>
      <c r="W232" s="90">
        <f t="shared" si="84"/>
        <v>0.84397676732209737</v>
      </c>
      <c r="X232" s="228"/>
      <c r="Y232" s="216"/>
      <c r="Z232" s="216"/>
      <c r="AA232" s="216"/>
      <c r="AB232" s="230"/>
      <c r="AC232" s="230"/>
      <c r="AD232" s="220"/>
      <c r="AE232" s="220"/>
      <c r="AF232" s="220"/>
      <c r="AG232" s="220"/>
      <c r="AH232" s="94"/>
      <c r="AI232" s="95">
        <f>SUMIFS('DT Data'!$J:$J,'DT Data'!$B:$B,Basis!$A$2,'DT Data'!$D:$D,Basis!$J$4,'DT Data'!$A:$A,$B232,'DT Data'!$B:$B,Performance!A232)</f>
        <v>0</v>
      </c>
      <c r="AJ232" s="95">
        <f>SUMIFS('DT Data'!$J:$J,'DT Data'!$B:$B,Basis!$A$2,'DT Data'!$D:$D,Basis!$J$3,'DT Data'!$A:$A,$B232,'DT Data'!$B:$B,Performance!A232)</f>
        <v>0</v>
      </c>
      <c r="AK232" s="95">
        <f>SUMIFS('DT Data'!$J:$J,'DT Data'!$B:$B,Basis!$A$2,'DT Data'!$D:$D,Basis!$J$2,'DT Data'!$A:$A,$B232,'DT Data'!$B:$B,Performance!A232)</f>
        <v>0</v>
      </c>
      <c r="AL232" s="216"/>
      <c r="AM232" s="216"/>
      <c r="AN232" s="216"/>
      <c r="AO232" s="110"/>
      <c r="AP232" s="93">
        <f>SUMIFS('Production data'!L:L,'Production data'!A:A,Performance!B232,'Production data'!C:C,Performance!C232,'Production data'!B:B,Performance!$C$195)</f>
        <v>7016.5000000000009</v>
      </c>
      <c r="AQ232" s="93">
        <f t="shared" si="85"/>
        <v>12</v>
      </c>
      <c r="AR232" s="41">
        <f t="shared" si="86"/>
        <v>1.7102544003420506E-3</v>
      </c>
      <c r="AS232" s="223"/>
      <c r="AT232" s="223"/>
      <c r="AU232" s="223"/>
      <c r="AV232" s="226"/>
    </row>
    <row r="233" spans="1:48" ht="15.75" x14ac:dyDescent="0.25">
      <c r="A233" s="30" t="s">
        <v>135</v>
      </c>
      <c r="B233" s="40">
        <f t="shared" si="77"/>
        <v>44299</v>
      </c>
      <c r="C233" s="40" t="str">
        <f t="shared" si="77"/>
        <v>A</v>
      </c>
      <c r="D233" s="85" t="str">
        <f>'Idle time data'!C40</f>
        <v>Ali Ahmed</v>
      </c>
      <c r="E233" s="87" t="str">
        <f>'Idle time data'!P40</f>
        <v>Asif Shah</v>
      </c>
      <c r="F233" s="87">
        <f>'Idle time data'!Q40</f>
        <v>1</v>
      </c>
      <c r="G233" s="87">
        <f>'Idle time data'!R40</f>
        <v>3</v>
      </c>
      <c r="H233" s="87">
        <f>'Idle time data'!S40</f>
        <v>0</v>
      </c>
      <c r="I233" s="87">
        <f>SUMIFS('Production data'!I:I,'Production data'!A:A,Performance!B233,'Production data'!C:C,Performance!C233,'Production data'!B:B,Performance!$C$195)</f>
        <v>172500</v>
      </c>
      <c r="J233" s="87">
        <f>SUMIFS('Production data'!K:K,'Production data'!A:A,Performance!B233,'Production data'!C:C,Performance!C233,'Production data'!B:B,Performance!$C$195)</f>
        <v>7513.3</v>
      </c>
      <c r="K233" s="87">
        <f>SUMIFS('Production data'!N:N,'Production data'!A:A,Performance!B233,'Production data'!C:C,Performance!C233,'Production data'!B:B,Performance!$C$195)</f>
        <v>0</v>
      </c>
      <c r="L233" s="87">
        <v>8</v>
      </c>
      <c r="M233" s="87">
        <f>(F233*Basis!$D$15+G233*Basis!$D$16+H233*Basis!$D$17)/60</f>
        <v>4.95</v>
      </c>
      <c r="N233" s="87">
        <f>SUMIFS('DT Data'!J:J,'DT Data'!A:A,Performance!B233,'DT Data'!C:C,Performance!C233,'DT Data'!B:B,Performance!$C$195,'DT Data'!D:D,Basis!$J$5)</f>
        <v>0</v>
      </c>
      <c r="O233" s="88">
        <f t="shared" si="78"/>
        <v>8</v>
      </c>
      <c r="P233" s="88">
        <f>SUMIFS('DT Data'!J:J,'DT Data'!A:A,Performance!B233,'DT Data'!C:C,Performance!C233,'DT Data'!B:B,Performance!$C$195)-N233</f>
        <v>0</v>
      </c>
      <c r="Q233" s="89">
        <f t="shared" si="79"/>
        <v>8</v>
      </c>
      <c r="R233" s="89">
        <f t="shared" si="80"/>
        <v>3.05</v>
      </c>
      <c r="S233" s="89">
        <f>IF(I233=0,0,R233*Basis!$B$4*60)</f>
        <v>146400</v>
      </c>
      <c r="T233" s="90">
        <f t="shared" si="81"/>
        <v>1.1782786885245902</v>
      </c>
      <c r="U233" s="90">
        <f t="shared" si="82"/>
        <v>1</v>
      </c>
      <c r="V233" s="90">
        <f t="shared" si="83"/>
        <v>1</v>
      </c>
      <c r="W233" s="90">
        <f t="shared" si="84"/>
        <v>1.1782786885245902</v>
      </c>
      <c r="X233" s="227">
        <f>I233+I234+I235</f>
        <v>556000</v>
      </c>
      <c r="Y233" s="215">
        <f>S233+S234+S235</f>
        <v>568000</v>
      </c>
      <c r="Z233" s="215">
        <f>J233+J234+J235</f>
        <v>24106.5</v>
      </c>
      <c r="AA233" s="215">
        <f>K233+K234+K235</f>
        <v>0</v>
      </c>
      <c r="AB233" s="229">
        <f>O233+O234+O235</f>
        <v>24</v>
      </c>
      <c r="AC233" s="229">
        <f>Q233+Q234+Q235</f>
        <v>24</v>
      </c>
      <c r="AD233" s="219">
        <f>IFERROR(X233/Y233,0)</f>
        <v>0.97887323943661975</v>
      </c>
      <c r="AE233" s="219">
        <f>IFERROR(AC233/AB233,0)</f>
        <v>1</v>
      </c>
      <c r="AF233" s="219">
        <f>IFERROR((X233-AA233)/X233,0)</f>
        <v>1</v>
      </c>
      <c r="AG233" s="219">
        <f>AD233*AE233*AF233</f>
        <v>0.97887323943661975</v>
      </c>
      <c r="AH233" s="107"/>
      <c r="AI233" s="108">
        <f>SUMIFS('DT Data'!$J:$J,'DT Data'!$B:$B,Basis!$A$2,'DT Data'!$D:$D,Basis!$J$4,'DT Data'!$A:$A,$B233,'DT Data'!$B:$B,Performance!A233)</f>
        <v>0</v>
      </c>
      <c r="AJ233" s="108">
        <f>SUMIFS('DT Data'!$J:$J,'DT Data'!$B:$B,Basis!$A$2,'DT Data'!$D:$D,Basis!$J$3,'DT Data'!$A:$A,$B233,'DT Data'!$B:$B,Performance!A233)</f>
        <v>0</v>
      </c>
      <c r="AK233" s="108">
        <f>SUMIFS('DT Data'!$J:$J,'DT Data'!$B:$B,Basis!$A$2,'DT Data'!$D:$D,Basis!$J$2,'DT Data'!$A:$A,$B233,'DT Data'!$B:$B,Performance!A233)</f>
        <v>0</v>
      </c>
      <c r="AL233" s="215">
        <f>AI233+AI234+AI235</f>
        <v>0</v>
      </c>
      <c r="AM233" s="215">
        <f>AJ233+AJ234+AJ235</f>
        <v>0</v>
      </c>
      <c r="AN233" s="215">
        <f>AK233+AK234+AK235</f>
        <v>0</v>
      </c>
      <c r="AO233" s="109"/>
      <c r="AP233" s="93">
        <f>SUMIFS('Production data'!L:L,'Production data'!A:A,Performance!B233,'Production data'!C:C,Performance!C233,'Production data'!B:B,Performance!$C$195)</f>
        <v>7495.3</v>
      </c>
      <c r="AQ233" s="93">
        <f t="shared" si="85"/>
        <v>18</v>
      </c>
      <c r="AR233" s="41">
        <f t="shared" si="86"/>
        <v>2.4015049430976747E-3</v>
      </c>
      <c r="AS233" s="221">
        <f>J233+J234+J235</f>
        <v>24106.5</v>
      </c>
      <c r="AT233" s="221">
        <f>AP233+AP234+AP235</f>
        <v>24071.5</v>
      </c>
      <c r="AU233" s="221">
        <f>AQ233+AQ234+AQ235</f>
        <v>35</v>
      </c>
      <c r="AV233" s="224">
        <f>IFERROR(AU233/AS233,0)</f>
        <v>1.45189056893369E-3</v>
      </c>
    </row>
    <row r="234" spans="1:48" ht="15.75" x14ac:dyDescent="0.25">
      <c r="A234" s="30" t="s">
        <v>135</v>
      </c>
      <c r="B234" s="40">
        <f t="shared" si="77"/>
        <v>44299</v>
      </c>
      <c r="C234" s="40" t="str">
        <f t="shared" si="77"/>
        <v>B</v>
      </c>
      <c r="D234" s="85" t="str">
        <f>'Idle time data'!C41</f>
        <v>Ahmed Ali</v>
      </c>
      <c r="E234" s="87" t="str">
        <f>'Idle time data'!P41</f>
        <v>Hammad</v>
      </c>
      <c r="F234" s="87">
        <f>'Idle time data'!Q41</f>
        <v>0</v>
      </c>
      <c r="G234" s="87">
        <f>'Idle time data'!R41</f>
        <v>3</v>
      </c>
      <c r="H234" s="87">
        <f>'Idle time data'!S41</f>
        <v>0</v>
      </c>
      <c r="I234" s="87">
        <f>SUMIFS('Production data'!I:I,'Production data'!A:A,Performance!B234,'Production data'!C:C,Performance!C234,'Production data'!B:B,Performance!$C$195)</f>
        <v>161000</v>
      </c>
      <c r="J234" s="87">
        <f>SUMIFS('Production data'!K:K,'Production data'!A:A,Performance!B234,'Production data'!C:C,Performance!C234,'Production data'!B:B,Performance!$C$195)</f>
        <v>6995.6</v>
      </c>
      <c r="K234" s="87">
        <f>SUMIFS('Production data'!N:N,'Production data'!A:A,Performance!B234,'Production data'!C:C,Performance!C234,'Production data'!B:B,Performance!$C$195)</f>
        <v>0</v>
      </c>
      <c r="L234" s="87">
        <v>8</v>
      </c>
      <c r="M234" s="87">
        <f>(F234*Basis!$D$15+G234*Basis!$D$16+H234*Basis!$D$17)/60</f>
        <v>2.95</v>
      </c>
      <c r="N234" s="87">
        <f>SUMIFS('DT Data'!J:J,'DT Data'!A:A,Performance!B234,'DT Data'!C:C,Performance!C234,'DT Data'!B:B,Performance!$C$195,'DT Data'!D:D,Basis!$J$5)</f>
        <v>0</v>
      </c>
      <c r="O234" s="88">
        <f t="shared" si="78"/>
        <v>8</v>
      </c>
      <c r="P234" s="88">
        <f>SUMIFS('DT Data'!J:J,'DT Data'!A:A,Performance!B234,'DT Data'!C:C,Performance!C234,'DT Data'!B:B,Performance!$C$195)-N234</f>
        <v>0</v>
      </c>
      <c r="Q234" s="89">
        <f t="shared" si="79"/>
        <v>8</v>
      </c>
      <c r="R234" s="89">
        <f t="shared" si="80"/>
        <v>5.05</v>
      </c>
      <c r="S234" s="89">
        <f>IF(I234=0,0,R234*Basis!$B$4*60)</f>
        <v>242400</v>
      </c>
      <c r="T234" s="90">
        <f t="shared" si="81"/>
        <v>0.66419141914191415</v>
      </c>
      <c r="U234" s="90">
        <f t="shared" si="82"/>
        <v>1</v>
      </c>
      <c r="V234" s="90">
        <f t="shared" si="83"/>
        <v>1</v>
      </c>
      <c r="W234" s="90">
        <f t="shared" si="84"/>
        <v>0.66419141914191415</v>
      </c>
      <c r="X234" s="228"/>
      <c r="Y234" s="216"/>
      <c r="Z234" s="216"/>
      <c r="AA234" s="216"/>
      <c r="AB234" s="230"/>
      <c r="AC234" s="230"/>
      <c r="AD234" s="220"/>
      <c r="AE234" s="220"/>
      <c r="AF234" s="220"/>
      <c r="AG234" s="220"/>
      <c r="AH234" s="94"/>
      <c r="AI234" s="95">
        <f>SUMIFS('DT Data'!$J:$J,'DT Data'!$B:$B,Basis!$A$2,'DT Data'!$D:$D,Basis!$J$4,'DT Data'!$A:$A,$B234,'DT Data'!$B:$B,Performance!A234)</f>
        <v>0</v>
      </c>
      <c r="AJ234" s="95">
        <f>SUMIFS('DT Data'!$J:$J,'DT Data'!$B:$B,Basis!$A$2,'DT Data'!$D:$D,Basis!$J$3,'DT Data'!$A:$A,$B234,'DT Data'!$B:$B,Performance!A234)</f>
        <v>0</v>
      </c>
      <c r="AK234" s="95">
        <f>SUMIFS('DT Data'!$J:$J,'DT Data'!$B:$B,Basis!$A$2,'DT Data'!$D:$D,Basis!$J$2,'DT Data'!$A:$A,$B234,'DT Data'!$B:$B,Performance!A234)</f>
        <v>0</v>
      </c>
      <c r="AL234" s="216"/>
      <c r="AM234" s="216"/>
      <c r="AN234" s="216"/>
      <c r="AO234" s="110"/>
      <c r="AP234" s="93">
        <f>SUMIFS('Production data'!L:L,'Production data'!A:A,Performance!B234,'Production data'!C:C,Performance!C234,'Production data'!B:B,Performance!$C$195)</f>
        <v>6986.6</v>
      </c>
      <c r="AQ234" s="93">
        <f t="shared" si="85"/>
        <v>9</v>
      </c>
      <c r="AR234" s="41">
        <f t="shared" si="86"/>
        <v>1.2881802307273924E-3</v>
      </c>
      <c r="AS234" s="222"/>
      <c r="AT234" s="222"/>
      <c r="AU234" s="222"/>
      <c r="AV234" s="225"/>
    </row>
    <row r="235" spans="1:48" ht="15.75" x14ac:dyDescent="0.25">
      <c r="A235" s="30" t="s">
        <v>135</v>
      </c>
      <c r="B235" s="40">
        <f t="shared" si="77"/>
        <v>44299</v>
      </c>
      <c r="C235" s="40" t="str">
        <f t="shared" si="77"/>
        <v>C</v>
      </c>
      <c r="D235" s="85" t="str">
        <f>'Idle time data'!C42</f>
        <v>Umair Ali</v>
      </c>
      <c r="E235" s="87" t="str">
        <f>'Idle time data'!P42</f>
        <v>Kamran</v>
      </c>
      <c r="F235" s="87">
        <f>'Idle time data'!Q42</f>
        <v>0</v>
      </c>
      <c r="G235" s="87">
        <f>'Idle time data'!R42</f>
        <v>4</v>
      </c>
      <c r="H235" s="87">
        <f>'Idle time data'!S42</f>
        <v>1</v>
      </c>
      <c r="I235" s="87">
        <f>SUMIFS('Production data'!I:I,'Production data'!A:A,Performance!B235,'Production data'!C:C,Performance!C235,'Production data'!B:B,Performance!$C$195)</f>
        <v>222500</v>
      </c>
      <c r="J235" s="87">
        <f>SUMIFS('Production data'!K:K,'Production data'!A:A,Performance!B235,'Production data'!C:C,Performance!C235,'Production data'!B:B,Performance!$C$195)</f>
        <v>9597.6</v>
      </c>
      <c r="K235" s="87">
        <f>SUMIFS('Production data'!N:N,'Production data'!A:A,Performance!B235,'Production data'!C:C,Performance!C235,'Production data'!B:B,Performance!$C$195)</f>
        <v>0</v>
      </c>
      <c r="L235" s="87">
        <v>8</v>
      </c>
      <c r="M235" s="87">
        <f>(F235*Basis!$D$15+G235*Basis!$D$16+H235*Basis!$D$17)/60</f>
        <v>4.2666666666666666</v>
      </c>
      <c r="N235" s="87">
        <f>SUMIFS('DT Data'!J:J,'DT Data'!A:A,Performance!B235,'DT Data'!C:C,Performance!C235,'DT Data'!B:B,Performance!$C$195,'DT Data'!D:D,Basis!$J$5)</f>
        <v>0</v>
      </c>
      <c r="O235" s="88">
        <f t="shared" si="78"/>
        <v>8</v>
      </c>
      <c r="P235" s="88">
        <f>SUMIFS('DT Data'!J:J,'DT Data'!A:A,Performance!B235,'DT Data'!C:C,Performance!C235,'DT Data'!B:B,Performance!$C$195)-N235</f>
        <v>0</v>
      </c>
      <c r="Q235" s="89">
        <f t="shared" si="79"/>
        <v>8</v>
      </c>
      <c r="R235" s="89">
        <f t="shared" si="80"/>
        <v>3.7333333333333334</v>
      </c>
      <c r="S235" s="89">
        <f>IF(I235=0,0,R235*Basis!$B$4*60)</f>
        <v>179200</v>
      </c>
      <c r="T235" s="90">
        <f t="shared" si="81"/>
        <v>1.2416294642857142</v>
      </c>
      <c r="U235" s="90">
        <f t="shared" si="82"/>
        <v>1</v>
      </c>
      <c r="V235" s="90">
        <f t="shared" si="83"/>
        <v>1</v>
      </c>
      <c r="W235" s="90">
        <f t="shared" si="84"/>
        <v>1.2416294642857142</v>
      </c>
      <c r="X235" s="228"/>
      <c r="Y235" s="216"/>
      <c r="Z235" s="216"/>
      <c r="AA235" s="216"/>
      <c r="AB235" s="230"/>
      <c r="AC235" s="230"/>
      <c r="AD235" s="220"/>
      <c r="AE235" s="220"/>
      <c r="AF235" s="220"/>
      <c r="AG235" s="220"/>
      <c r="AH235" s="94"/>
      <c r="AI235" s="95">
        <f>SUMIFS('DT Data'!$J:$J,'DT Data'!$B:$B,Basis!$A$2,'DT Data'!$D:$D,Basis!$J$4,'DT Data'!$A:$A,$B235,'DT Data'!$B:$B,Performance!A235)</f>
        <v>0</v>
      </c>
      <c r="AJ235" s="95">
        <f>SUMIFS('DT Data'!$J:$J,'DT Data'!$B:$B,Basis!$A$2,'DT Data'!$D:$D,Basis!$J$3,'DT Data'!$A:$A,$B235,'DT Data'!$B:$B,Performance!A235)</f>
        <v>0</v>
      </c>
      <c r="AK235" s="95">
        <f>SUMIFS('DT Data'!$J:$J,'DT Data'!$B:$B,Basis!$A$2,'DT Data'!$D:$D,Basis!$J$2,'DT Data'!$A:$A,$B235,'DT Data'!$B:$B,Performance!A235)</f>
        <v>0</v>
      </c>
      <c r="AL235" s="216"/>
      <c r="AM235" s="216"/>
      <c r="AN235" s="216"/>
      <c r="AO235" s="110"/>
      <c r="AP235" s="93">
        <f>SUMIFS('Production data'!L:L,'Production data'!A:A,Performance!B235,'Production data'!C:C,Performance!C235,'Production data'!B:B,Performance!$C$195)</f>
        <v>9589.6</v>
      </c>
      <c r="AQ235" s="93">
        <f t="shared" si="85"/>
        <v>8</v>
      </c>
      <c r="AR235" s="41">
        <f t="shared" si="86"/>
        <v>8.3423709018102946E-4</v>
      </c>
      <c r="AS235" s="223"/>
      <c r="AT235" s="223"/>
      <c r="AU235" s="223"/>
      <c r="AV235" s="226"/>
    </row>
    <row r="236" spans="1:48" ht="15.75" x14ac:dyDescent="0.25">
      <c r="A236" s="30" t="s">
        <v>135</v>
      </c>
      <c r="B236" s="40">
        <f t="shared" si="77"/>
        <v>44300</v>
      </c>
      <c r="C236" s="40" t="str">
        <f t="shared" si="77"/>
        <v>A</v>
      </c>
      <c r="D236" s="85" t="str">
        <f>'Idle time data'!C43</f>
        <v>Ali Ahmed</v>
      </c>
      <c r="E236" s="87" t="str">
        <f>'Idle time data'!P43</f>
        <v>Asif Shah</v>
      </c>
      <c r="F236" s="87">
        <f>'Idle time data'!Q43</f>
        <v>1</v>
      </c>
      <c r="G236" s="87">
        <f>'Idle time data'!R43</f>
        <v>3</v>
      </c>
      <c r="H236" s="87">
        <f>'Idle time data'!S43</f>
        <v>0</v>
      </c>
      <c r="I236" s="87">
        <f>SUMIFS('Production data'!I:I,'Production data'!A:A,Performance!B236,'Production data'!C:C,Performance!C236,'Production data'!B:B,Performance!$C$195)</f>
        <v>151300</v>
      </c>
      <c r="J236" s="87">
        <f>SUMIFS('Production data'!K:K,'Production data'!A:A,Performance!B236,'Production data'!C:C,Performance!C236,'Production data'!B:B,Performance!$C$195)</f>
        <v>6584</v>
      </c>
      <c r="K236" s="87">
        <f>SUMIFS('Production data'!N:N,'Production data'!A:A,Performance!B236,'Production data'!C:C,Performance!C236,'Production data'!B:B,Performance!$C$195)</f>
        <v>0</v>
      </c>
      <c r="L236" s="87">
        <v>8</v>
      </c>
      <c r="M236" s="87">
        <f>(F236*Basis!$D$15+G236*Basis!$D$16+H236*Basis!$D$17)/60</f>
        <v>4.95</v>
      </c>
      <c r="N236" s="87">
        <f>SUMIFS('DT Data'!J:J,'DT Data'!A:A,Performance!B236,'DT Data'!C:C,Performance!C236,'DT Data'!B:B,Performance!$C$195,'DT Data'!D:D,Basis!$J$5)</f>
        <v>0</v>
      </c>
      <c r="O236" s="88">
        <f t="shared" si="78"/>
        <v>8</v>
      </c>
      <c r="P236" s="88">
        <f>SUMIFS('DT Data'!J:J,'DT Data'!A:A,Performance!B236,'DT Data'!C:C,Performance!C236,'DT Data'!B:B,Performance!$C$195)-N236</f>
        <v>1</v>
      </c>
      <c r="Q236" s="89">
        <f t="shared" si="79"/>
        <v>7</v>
      </c>
      <c r="R236" s="89">
        <f t="shared" si="80"/>
        <v>2.0499999999999998</v>
      </c>
      <c r="S236" s="89">
        <f>IF(I236=0,0,R236*Basis!$B$4*60)</f>
        <v>98399.999999999985</v>
      </c>
      <c r="T236" s="90">
        <f t="shared" si="81"/>
        <v>1.5376016260162604</v>
      </c>
      <c r="U236" s="90">
        <f t="shared" si="82"/>
        <v>1</v>
      </c>
      <c r="V236" s="90">
        <f t="shared" si="83"/>
        <v>0.875</v>
      </c>
      <c r="W236" s="90">
        <f t="shared" si="84"/>
        <v>1.3454014227642279</v>
      </c>
      <c r="X236" s="227">
        <f>I236+I237+I238</f>
        <v>512900</v>
      </c>
      <c r="Y236" s="215">
        <f>S236+S237+S238</f>
        <v>499200</v>
      </c>
      <c r="Z236" s="215">
        <f>J236+J237+J238</f>
        <v>20527.440000000002</v>
      </c>
      <c r="AA236" s="215">
        <f>K236+K237+K238</f>
        <v>0</v>
      </c>
      <c r="AB236" s="229">
        <f>O236+O237+O238</f>
        <v>24</v>
      </c>
      <c r="AC236" s="229">
        <f>Q236+Q237+Q238</f>
        <v>21.583333333333332</v>
      </c>
      <c r="AD236" s="219">
        <f>IFERROR(X236/Y236,0)</f>
        <v>1.0274439102564104</v>
      </c>
      <c r="AE236" s="219">
        <f>IFERROR(AC236/AB236,0)</f>
        <v>0.89930555555555547</v>
      </c>
      <c r="AF236" s="219">
        <f>IFERROR((X236-AA236)/X236,0)</f>
        <v>1</v>
      </c>
      <c r="AG236" s="219">
        <f>AD236*AE236*AF236</f>
        <v>0.92398601651531342</v>
      </c>
      <c r="AH236" s="107"/>
      <c r="AI236" s="108">
        <f>SUMIFS('DT Data'!$J:$J,'DT Data'!$B:$B,Basis!$A$2,'DT Data'!$D:$D,Basis!$J$4,'DT Data'!$A:$A,$B236,'DT Data'!$B:$B,Performance!A236)</f>
        <v>0</v>
      </c>
      <c r="AJ236" s="108">
        <f>SUMIFS('DT Data'!$J:$J,'DT Data'!$B:$B,Basis!$A$2,'DT Data'!$D:$D,Basis!$J$3,'DT Data'!$A:$A,$B236,'DT Data'!$B:$B,Performance!A236)</f>
        <v>0</v>
      </c>
      <c r="AK236" s="108">
        <f>SUMIFS('DT Data'!$J:$J,'DT Data'!$B:$B,Basis!$A$2,'DT Data'!$D:$D,Basis!$J$2,'DT Data'!$A:$A,$B236,'DT Data'!$B:$B,Performance!A236)</f>
        <v>0</v>
      </c>
      <c r="AL236" s="215">
        <f>AI236+AI237+AI238</f>
        <v>0</v>
      </c>
      <c r="AM236" s="215">
        <f>AJ236+AJ237+AJ238</f>
        <v>0</v>
      </c>
      <c r="AN236" s="215">
        <f>AK236+AK237+AK238</f>
        <v>0</v>
      </c>
      <c r="AO236" s="109"/>
      <c r="AP236" s="93">
        <f>SUMIFS('Production data'!L:L,'Production data'!A:A,Performance!B236,'Production data'!C:C,Performance!C236,'Production data'!B:B,Performance!$C$195)</f>
        <v>6567</v>
      </c>
      <c r="AQ236" s="93">
        <f t="shared" si="85"/>
        <v>17</v>
      </c>
      <c r="AR236" s="41">
        <f t="shared" si="86"/>
        <v>2.5887010811633925E-3</v>
      </c>
      <c r="AS236" s="221">
        <f>J236+J237+J238</f>
        <v>20527.440000000002</v>
      </c>
      <c r="AT236" s="221">
        <f>AP236+AP237+AP238</f>
        <v>20482.440000000002</v>
      </c>
      <c r="AU236" s="221">
        <f>AQ236+AQ237+AQ238</f>
        <v>45</v>
      </c>
      <c r="AV236" s="224">
        <f>IFERROR(AU236/AS236,0)</f>
        <v>2.1921876278776114E-3</v>
      </c>
    </row>
    <row r="237" spans="1:48" ht="15.75" x14ac:dyDescent="0.25">
      <c r="A237" s="30" t="s">
        <v>135</v>
      </c>
      <c r="B237" s="40">
        <f t="shared" si="77"/>
        <v>44300</v>
      </c>
      <c r="C237" s="40" t="str">
        <f t="shared" si="77"/>
        <v>B</v>
      </c>
      <c r="D237" s="85" t="str">
        <f>'Idle time data'!C44</f>
        <v>Ahmed Ali</v>
      </c>
      <c r="E237" s="87" t="str">
        <f>'Idle time data'!P44</f>
        <v>Abdul Sami</v>
      </c>
      <c r="F237" s="87">
        <f>'Idle time data'!Q44</f>
        <v>0</v>
      </c>
      <c r="G237" s="87">
        <f>'Idle time data'!R44</f>
        <v>3</v>
      </c>
      <c r="H237" s="87">
        <f>'Idle time data'!S44</f>
        <v>1</v>
      </c>
      <c r="I237" s="87">
        <f>SUMIFS('Production data'!I:I,'Production data'!A:A,Performance!B237,'Production data'!C:C,Performance!C237,'Production data'!B:B,Performance!$C$195)</f>
        <v>175500</v>
      </c>
      <c r="J237" s="87">
        <f>SUMIFS('Production data'!K:K,'Production data'!A:A,Performance!B237,'Production data'!C:C,Performance!C237,'Production data'!B:B,Performance!$C$195)</f>
        <v>6733.26</v>
      </c>
      <c r="K237" s="87">
        <f>SUMIFS('Production data'!N:N,'Production data'!A:A,Performance!B237,'Production data'!C:C,Performance!C237,'Production data'!B:B,Performance!$C$195)</f>
        <v>0</v>
      </c>
      <c r="L237" s="87">
        <v>8</v>
      </c>
      <c r="M237" s="87">
        <f>(F237*Basis!$D$15+G237*Basis!$D$16+H237*Basis!$D$17)/60</f>
        <v>3.2833333333333332</v>
      </c>
      <c r="N237" s="87">
        <f>SUMIFS('DT Data'!J:J,'DT Data'!A:A,Performance!B237,'DT Data'!C:C,Performance!C237,'DT Data'!B:B,Performance!$C$195,'DT Data'!D:D,Basis!$J$5)</f>
        <v>0</v>
      </c>
      <c r="O237" s="88">
        <f t="shared" si="78"/>
        <v>8</v>
      </c>
      <c r="P237" s="88">
        <f>SUMIFS('DT Data'!J:J,'DT Data'!A:A,Performance!B237,'DT Data'!C:C,Performance!C237,'DT Data'!B:B,Performance!$C$195)-N237</f>
        <v>1</v>
      </c>
      <c r="Q237" s="89">
        <f t="shared" si="79"/>
        <v>7</v>
      </c>
      <c r="R237" s="89">
        <f t="shared" si="80"/>
        <v>3.7166666666666668</v>
      </c>
      <c r="S237" s="89">
        <f>IF(I237=0,0,R237*Basis!$B$4*60)</f>
        <v>178400</v>
      </c>
      <c r="T237" s="90">
        <f t="shared" si="81"/>
        <v>0.98374439461883412</v>
      </c>
      <c r="U237" s="90">
        <f t="shared" si="82"/>
        <v>1</v>
      </c>
      <c r="V237" s="90">
        <f t="shared" si="83"/>
        <v>0.875</v>
      </c>
      <c r="W237" s="90">
        <f t="shared" si="84"/>
        <v>0.86077634529147984</v>
      </c>
      <c r="X237" s="228"/>
      <c r="Y237" s="216"/>
      <c r="Z237" s="216"/>
      <c r="AA237" s="216"/>
      <c r="AB237" s="230"/>
      <c r="AC237" s="230"/>
      <c r="AD237" s="220"/>
      <c r="AE237" s="220"/>
      <c r="AF237" s="220"/>
      <c r="AG237" s="220"/>
      <c r="AH237" s="94"/>
      <c r="AI237" s="95">
        <f>SUMIFS('DT Data'!$J:$J,'DT Data'!$B:$B,Basis!$A$2,'DT Data'!$D:$D,Basis!$J$4,'DT Data'!$A:$A,$B237,'DT Data'!$B:$B,Performance!A237)</f>
        <v>0</v>
      </c>
      <c r="AJ237" s="95">
        <f>SUMIFS('DT Data'!$J:$J,'DT Data'!$B:$B,Basis!$A$2,'DT Data'!$D:$D,Basis!$J$3,'DT Data'!$A:$A,$B237,'DT Data'!$B:$B,Performance!A237)</f>
        <v>0</v>
      </c>
      <c r="AK237" s="95">
        <f>SUMIFS('DT Data'!$J:$J,'DT Data'!$B:$B,Basis!$A$2,'DT Data'!$D:$D,Basis!$J$2,'DT Data'!$A:$A,$B237,'DT Data'!$B:$B,Performance!A237)</f>
        <v>0</v>
      </c>
      <c r="AL237" s="216"/>
      <c r="AM237" s="216"/>
      <c r="AN237" s="216"/>
      <c r="AO237" s="110"/>
      <c r="AP237" s="93">
        <f>SUMIFS('Production data'!L:L,'Production data'!A:A,Performance!B237,'Production data'!C:C,Performance!C237,'Production data'!B:B,Performance!$C$195)</f>
        <v>6713.26</v>
      </c>
      <c r="AQ237" s="93">
        <f t="shared" si="85"/>
        <v>20</v>
      </c>
      <c r="AR237" s="41">
        <f t="shared" si="86"/>
        <v>2.9791785213145326E-3</v>
      </c>
      <c r="AS237" s="222"/>
      <c r="AT237" s="222"/>
      <c r="AU237" s="222"/>
      <c r="AV237" s="225"/>
    </row>
    <row r="238" spans="1:48" ht="15.75" x14ac:dyDescent="0.25">
      <c r="A238" s="30" t="s">
        <v>135</v>
      </c>
      <c r="B238" s="40">
        <f t="shared" si="77"/>
        <v>44300</v>
      </c>
      <c r="C238" s="40" t="str">
        <f t="shared" si="77"/>
        <v>C</v>
      </c>
      <c r="D238" s="85" t="str">
        <f>'Idle time data'!C45</f>
        <v>Umair Ali</v>
      </c>
      <c r="E238" s="87" t="str">
        <f>'Idle time data'!P45</f>
        <v>Kamran</v>
      </c>
      <c r="F238" s="87">
        <f>'Idle time data'!Q45</f>
        <v>0</v>
      </c>
      <c r="G238" s="87">
        <f>'Idle time data'!R45</f>
        <v>3</v>
      </c>
      <c r="H238" s="87">
        <f>'Idle time data'!S45</f>
        <v>0</v>
      </c>
      <c r="I238" s="87">
        <f>SUMIFS('Production data'!I:I,'Production data'!A:A,Performance!B238,'Production data'!C:C,Performance!C238,'Production data'!B:B,Performance!$C$195)</f>
        <v>186100</v>
      </c>
      <c r="J238" s="87">
        <f>SUMIFS('Production data'!K:K,'Production data'!A:A,Performance!B238,'Production data'!C:C,Performance!C238,'Production data'!B:B,Performance!$C$195)</f>
        <v>7210.18</v>
      </c>
      <c r="K238" s="87">
        <f>SUMIFS('Production data'!N:N,'Production data'!A:A,Performance!B238,'Production data'!C:C,Performance!C238,'Production data'!B:B,Performance!$C$195)</f>
        <v>0</v>
      </c>
      <c r="L238" s="87">
        <v>8</v>
      </c>
      <c r="M238" s="87">
        <f>(F238*Basis!$D$15+G238*Basis!$D$16+H238*Basis!$D$17)/60</f>
        <v>2.95</v>
      </c>
      <c r="N238" s="87">
        <f>SUMIFS('DT Data'!J:J,'DT Data'!A:A,Performance!B238,'DT Data'!C:C,Performance!C238,'DT Data'!B:B,Performance!$C$195,'DT Data'!D:D,Basis!$J$5)</f>
        <v>0</v>
      </c>
      <c r="O238" s="88">
        <f t="shared" si="78"/>
        <v>8</v>
      </c>
      <c r="P238" s="88">
        <f>SUMIFS('DT Data'!J:J,'DT Data'!A:A,Performance!B238,'DT Data'!C:C,Performance!C238,'DT Data'!B:B,Performance!$C$195)-N238</f>
        <v>0.41666666666666669</v>
      </c>
      <c r="Q238" s="89">
        <f t="shared" si="79"/>
        <v>7.583333333333333</v>
      </c>
      <c r="R238" s="89">
        <f t="shared" si="80"/>
        <v>4.6333333333333329</v>
      </c>
      <c r="S238" s="89">
        <f>IF(I238=0,0,R238*Basis!$B$4*60)</f>
        <v>222399.99999999997</v>
      </c>
      <c r="T238" s="90">
        <f t="shared" si="81"/>
        <v>0.83678057553956842</v>
      </c>
      <c r="U238" s="90">
        <f t="shared" si="82"/>
        <v>1</v>
      </c>
      <c r="V238" s="90">
        <f t="shared" si="83"/>
        <v>0.94791666666666663</v>
      </c>
      <c r="W238" s="90">
        <f t="shared" si="84"/>
        <v>0.79319825389688248</v>
      </c>
      <c r="X238" s="228"/>
      <c r="Y238" s="216"/>
      <c r="Z238" s="216"/>
      <c r="AA238" s="216"/>
      <c r="AB238" s="230"/>
      <c r="AC238" s="230"/>
      <c r="AD238" s="220"/>
      <c r="AE238" s="220"/>
      <c r="AF238" s="220"/>
      <c r="AG238" s="220"/>
      <c r="AH238" s="94"/>
      <c r="AI238" s="95">
        <f>SUMIFS('DT Data'!$J:$J,'DT Data'!$B:$B,Basis!$A$2,'DT Data'!$D:$D,Basis!$J$4,'DT Data'!$A:$A,$B238,'DT Data'!$B:$B,Performance!A238)</f>
        <v>0</v>
      </c>
      <c r="AJ238" s="95">
        <f>SUMIFS('DT Data'!$J:$J,'DT Data'!$B:$B,Basis!$A$2,'DT Data'!$D:$D,Basis!$J$3,'DT Data'!$A:$A,$B238,'DT Data'!$B:$B,Performance!A238)</f>
        <v>0</v>
      </c>
      <c r="AK238" s="95">
        <f>SUMIFS('DT Data'!$J:$J,'DT Data'!$B:$B,Basis!$A$2,'DT Data'!$D:$D,Basis!$J$2,'DT Data'!$A:$A,$B238,'DT Data'!$B:$B,Performance!A238)</f>
        <v>0</v>
      </c>
      <c r="AL238" s="216"/>
      <c r="AM238" s="216"/>
      <c r="AN238" s="216"/>
      <c r="AO238" s="110"/>
      <c r="AP238" s="93">
        <f>SUMIFS('Production data'!L:L,'Production data'!A:A,Performance!B238,'Production data'!C:C,Performance!C238,'Production data'!B:B,Performance!$C$195)</f>
        <v>7202.18</v>
      </c>
      <c r="AQ238" s="93">
        <f t="shared" si="85"/>
        <v>8</v>
      </c>
      <c r="AR238" s="41">
        <f t="shared" si="86"/>
        <v>1.1107747931876182E-3</v>
      </c>
      <c r="AS238" s="223"/>
      <c r="AT238" s="223"/>
      <c r="AU238" s="223"/>
      <c r="AV238" s="226"/>
    </row>
    <row r="239" spans="1:48" ht="15.75" x14ac:dyDescent="0.25">
      <c r="A239" s="30" t="s">
        <v>135</v>
      </c>
      <c r="B239" s="40">
        <f t="shared" si="77"/>
        <v>44301</v>
      </c>
      <c r="C239" s="40" t="str">
        <f t="shared" si="77"/>
        <v>A</v>
      </c>
      <c r="D239" s="85" t="str">
        <f>'Idle time data'!C46</f>
        <v>Ali Ahmed</v>
      </c>
      <c r="E239" s="87" t="str">
        <f>'Idle time data'!P46</f>
        <v>Asif Shah</v>
      </c>
      <c r="F239" s="87">
        <f>'Idle time data'!Q46</f>
        <v>1</v>
      </c>
      <c r="G239" s="87">
        <f>'Idle time data'!R46</f>
        <v>3</v>
      </c>
      <c r="H239" s="87">
        <f>'Idle time data'!S46</f>
        <v>1</v>
      </c>
      <c r="I239" s="87">
        <f>SUMIFS('Production data'!I:I,'Production data'!A:A,Performance!B239,'Production data'!C:C,Performance!C239,'Production data'!B:B,Performance!$C$195)</f>
        <v>158000</v>
      </c>
      <c r="J239" s="87">
        <f>SUMIFS('Production data'!K:K,'Production data'!A:A,Performance!B239,'Production data'!C:C,Performance!C239,'Production data'!B:B,Performance!$C$195)</f>
        <v>5693.2000000000007</v>
      </c>
      <c r="K239" s="87">
        <f>SUMIFS('Production data'!N:N,'Production data'!A:A,Performance!B239,'Production data'!C:C,Performance!C239,'Production data'!B:B,Performance!$C$195)</f>
        <v>0</v>
      </c>
      <c r="L239" s="87">
        <v>8</v>
      </c>
      <c r="M239" s="87">
        <f>(F239*Basis!$D$15+G239*Basis!$D$16+H239*Basis!$D$17)/60</f>
        <v>5.2833333333333332</v>
      </c>
      <c r="N239" s="87">
        <f>SUMIFS('DT Data'!J:J,'DT Data'!A:A,Performance!B239,'DT Data'!C:C,Performance!C239,'DT Data'!B:B,Performance!$C$195,'DT Data'!D:D,Basis!$J$5)</f>
        <v>0</v>
      </c>
      <c r="O239" s="88">
        <f t="shared" si="78"/>
        <v>8</v>
      </c>
      <c r="P239" s="88">
        <f>SUMIFS('DT Data'!J:J,'DT Data'!A:A,Performance!B239,'DT Data'!C:C,Performance!C239,'DT Data'!B:B,Performance!$C$195)-N239</f>
        <v>0</v>
      </c>
      <c r="Q239" s="89">
        <f t="shared" si="79"/>
        <v>8</v>
      </c>
      <c r="R239" s="89">
        <f t="shared" si="80"/>
        <v>2.7166666666666668</v>
      </c>
      <c r="S239" s="89">
        <f>IF(I239=0,0,R239*Basis!$B$4*60)</f>
        <v>130400.00000000001</v>
      </c>
      <c r="T239" s="90">
        <f t="shared" si="81"/>
        <v>1.2116564417177913</v>
      </c>
      <c r="U239" s="90">
        <f t="shared" si="82"/>
        <v>1</v>
      </c>
      <c r="V239" s="90">
        <f t="shared" si="83"/>
        <v>1</v>
      </c>
      <c r="W239" s="90">
        <f t="shared" si="84"/>
        <v>1.2116564417177913</v>
      </c>
      <c r="X239" s="227">
        <f>I239+I240+I241</f>
        <v>558500</v>
      </c>
      <c r="Y239" s="215">
        <f>S239+S240+S241</f>
        <v>568000</v>
      </c>
      <c r="Z239" s="215">
        <f>J239+J240+J241</f>
        <v>18010.940000000002</v>
      </c>
      <c r="AA239" s="215">
        <f>K239+K240+K241</f>
        <v>0</v>
      </c>
      <c r="AB239" s="229">
        <f>O239+O240+O241</f>
        <v>24</v>
      </c>
      <c r="AC239" s="229">
        <f>Q239+Q240+Q241</f>
        <v>24</v>
      </c>
      <c r="AD239" s="219">
        <f>IFERROR(X239/Y239,0)</f>
        <v>0.98327464788732399</v>
      </c>
      <c r="AE239" s="219">
        <f>IFERROR(AC239/AB239,0)</f>
        <v>1</v>
      </c>
      <c r="AF239" s="219">
        <f>IFERROR((X239-AA239)/X239,0)</f>
        <v>1</v>
      </c>
      <c r="AG239" s="219">
        <f>AD239*AE239*AF239</f>
        <v>0.98327464788732399</v>
      </c>
      <c r="AH239" s="107"/>
      <c r="AI239" s="108">
        <f>SUMIFS('DT Data'!$J:$J,'DT Data'!$B:$B,Basis!$A$2,'DT Data'!$D:$D,Basis!$J$4,'DT Data'!$A:$A,$B239,'DT Data'!$B:$B,Performance!A239)</f>
        <v>0</v>
      </c>
      <c r="AJ239" s="108">
        <f>SUMIFS('DT Data'!$J:$J,'DT Data'!$B:$B,Basis!$A$2,'DT Data'!$D:$D,Basis!$J$3,'DT Data'!$A:$A,$B239,'DT Data'!$B:$B,Performance!A239)</f>
        <v>0</v>
      </c>
      <c r="AK239" s="108">
        <f>SUMIFS('DT Data'!$J:$J,'DT Data'!$B:$B,Basis!$A$2,'DT Data'!$D:$D,Basis!$J$2,'DT Data'!$A:$A,$B239,'DT Data'!$B:$B,Performance!A239)</f>
        <v>0</v>
      </c>
      <c r="AL239" s="215">
        <f>AI239+AI240+AI241</f>
        <v>0</v>
      </c>
      <c r="AM239" s="215">
        <f>AJ239+AJ240+AJ241</f>
        <v>0</v>
      </c>
      <c r="AN239" s="215">
        <f>AK239+AK240+AK241</f>
        <v>0</v>
      </c>
      <c r="AO239" s="109"/>
      <c r="AP239" s="93">
        <f>SUMIFS('Production data'!L:L,'Production data'!A:A,Performance!B239,'Production data'!C:C,Performance!C239,'Production data'!B:B,Performance!$C$195)</f>
        <v>5669.2000000000007</v>
      </c>
      <c r="AQ239" s="93">
        <f t="shared" si="85"/>
        <v>24</v>
      </c>
      <c r="AR239" s="41">
        <f t="shared" si="86"/>
        <v>4.2334015381358912E-3</v>
      </c>
      <c r="AS239" s="221">
        <f>J239+J240+J241</f>
        <v>18010.940000000002</v>
      </c>
      <c r="AT239" s="221">
        <f>AP239+AP240+AP241</f>
        <v>17961.940000000002</v>
      </c>
      <c r="AU239" s="221">
        <f>AQ239+AQ240+AQ241</f>
        <v>49</v>
      </c>
      <c r="AV239" s="224">
        <f>IFERROR(AU239/AS239,0)</f>
        <v>2.7205687210106744E-3</v>
      </c>
    </row>
    <row r="240" spans="1:48" ht="15.75" x14ac:dyDescent="0.25">
      <c r="A240" s="30" t="s">
        <v>135</v>
      </c>
      <c r="B240" s="40">
        <f t="shared" si="77"/>
        <v>44301</v>
      </c>
      <c r="C240" s="40" t="str">
        <f t="shared" si="77"/>
        <v>B</v>
      </c>
      <c r="D240" s="85" t="str">
        <f>'Idle time data'!C47</f>
        <v>Ahmed Ali</v>
      </c>
      <c r="E240" s="87" t="str">
        <f>'Idle time data'!P47</f>
        <v>Abdul Sami</v>
      </c>
      <c r="F240" s="87">
        <f>'Idle time data'!Q47</f>
        <v>0</v>
      </c>
      <c r="G240" s="87">
        <f>'Idle time data'!R47</f>
        <v>4</v>
      </c>
      <c r="H240" s="87">
        <f>'Idle time data'!S47</f>
        <v>0</v>
      </c>
      <c r="I240" s="87">
        <f>SUMIFS('Production data'!I:I,'Production data'!A:A,Performance!B240,'Production data'!C:C,Performance!C240,'Production data'!B:B,Performance!$C$195)</f>
        <v>201000</v>
      </c>
      <c r="J240" s="87">
        <f>SUMIFS('Production data'!K:K,'Production data'!A:A,Performance!B240,'Production data'!C:C,Performance!C240,'Production data'!B:B,Performance!$C$195)</f>
        <v>6136.0399999999991</v>
      </c>
      <c r="K240" s="87">
        <f>SUMIFS('Production data'!N:N,'Production data'!A:A,Performance!B240,'Production data'!C:C,Performance!C240,'Production data'!B:B,Performance!$C$195)</f>
        <v>0</v>
      </c>
      <c r="L240" s="87">
        <v>8</v>
      </c>
      <c r="M240" s="87">
        <f>(F240*Basis!$D$15+G240*Basis!$D$16+H240*Basis!$D$17)/60</f>
        <v>3.9333333333333331</v>
      </c>
      <c r="N240" s="87">
        <f>SUMIFS('DT Data'!J:J,'DT Data'!A:A,Performance!B240,'DT Data'!C:C,Performance!C240,'DT Data'!B:B,Performance!$C$195,'DT Data'!D:D,Basis!$J$5)</f>
        <v>0</v>
      </c>
      <c r="O240" s="88">
        <f t="shared" si="78"/>
        <v>8</v>
      </c>
      <c r="P240" s="88">
        <f>SUMIFS('DT Data'!J:J,'DT Data'!A:A,Performance!B240,'DT Data'!C:C,Performance!C240,'DT Data'!B:B,Performance!$C$195)-N240</f>
        <v>0</v>
      </c>
      <c r="Q240" s="89">
        <f t="shared" si="79"/>
        <v>8</v>
      </c>
      <c r="R240" s="89">
        <f t="shared" si="80"/>
        <v>4.0666666666666664</v>
      </c>
      <c r="S240" s="89">
        <f>IF(I240=0,0,R240*Basis!$B$4*60)</f>
        <v>195199.99999999997</v>
      </c>
      <c r="T240" s="90">
        <f t="shared" si="81"/>
        <v>1.0297131147540985</v>
      </c>
      <c r="U240" s="90">
        <f t="shared" si="82"/>
        <v>1</v>
      </c>
      <c r="V240" s="90">
        <f t="shared" si="83"/>
        <v>1</v>
      </c>
      <c r="W240" s="90">
        <f t="shared" si="84"/>
        <v>1.0297131147540985</v>
      </c>
      <c r="X240" s="228"/>
      <c r="Y240" s="216"/>
      <c r="Z240" s="216"/>
      <c r="AA240" s="216"/>
      <c r="AB240" s="230"/>
      <c r="AC240" s="230"/>
      <c r="AD240" s="220"/>
      <c r="AE240" s="220"/>
      <c r="AF240" s="220"/>
      <c r="AG240" s="220"/>
      <c r="AH240" s="94"/>
      <c r="AI240" s="95">
        <f>SUMIFS('DT Data'!$J:$J,'DT Data'!$B:$B,Basis!$A$2,'DT Data'!$D:$D,Basis!$J$4,'DT Data'!$A:$A,$B240,'DT Data'!$B:$B,Performance!A240)</f>
        <v>0</v>
      </c>
      <c r="AJ240" s="95">
        <f>SUMIFS('DT Data'!$J:$J,'DT Data'!$B:$B,Basis!$A$2,'DT Data'!$D:$D,Basis!$J$3,'DT Data'!$A:$A,$B240,'DT Data'!$B:$B,Performance!A240)</f>
        <v>0</v>
      </c>
      <c r="AK240" s="95">
        <f>SUMIFS('DT Data'!$J:$J,'DT Data'!$B:$B,Basis!$A$2,'DT Data'!$D:$D,Basis!$J$2,'DT Data'!$A:$A,$B240,'DT Data'!$B:$B,Performance!A240)</f>
        <v>0</v>
      </c>
      <c r="AL240" s="216"/>
      <c r="AM240" s="216"/>
      <c r="AN240" s="216"/>
      <c r="AO240" s="110"/>
      <c r="AP240" s="93">
        <f>SUMIFS('Production data'!L:L,'Production data'!A:A,Performance!B240,'Production data'!C:C,Performance!C240,'Production data'!B:B,Performance!$C$195)</f>
        <v>6124.0399999999991</v>
      </c>
      <c r="AQ240" s="93">
        <f t="shared" si="85"/>
        <v>12</v>
      </c>
      <c r="AR240" s="41">
        <f t="shared" si="86"/>
        <v>1.959490793659088E-3</v>
      </c>
      <c r="AS240" s="222"/>
      <c r="AT240" s="222"/>
      <c r="AU240" s="222"/>
      <c r="AV240" s="225"/>
    </row>
    <row r="241" spans="1:48" ht="15.75" x14ac:dyDescent="0.25">
      <c r="A241" s="30" t="s">
        <v>135</v>
      </c>
      <c r="B241" s="40">
        <f t="shared" si="77"/>
        <v>44301</v>
      </c>
      <c r="C241" s="40" t="str">
        <f t="shared" si="77"/>
        <v>C</v>
      </c>
      <c r="D241" s="85" t="str">
        <f>'Idle time data'!C48</f>
        <v>Umair Ali</v>
      </c>
      <c r="E241" s="87" t="str">
        <f>'Idle time data'!P48</f>
        <v>Kamran</v>
      </c>
      <c r="F241" s="87">
        <f>'Idle time data'!Q48</f>
        <v>0</v>
      </c>
      <c r="G241" s="87">
        <f>'Idle time data'!R48</f>
        <v>3</v>
      </c>
      <c r="H241" s="87">
        <f>'Idle time data'!S48</f>
        <v>0</v>
      </c>
      <c r="I241" s="87">
        <f>SUMIFS('Production data'!I:I,'Production data'!A:A,Performance!B241,'Production data'!C:C,Performance!C241,'Production data'!B:B,Performance!$C$195)</f>
        <v>199500</v>
      </c>
      <c r="J241" s="87">
        <f>SUMIFS('Production data'!K:K,'Production data'!A:A,Performance!B241,'Production data'!C:C,Performance!C241,'Production data'!B:B,Performance!$C$195)</f>
        <v>6181.7000000000007</v>
      </c>
      <c r="K241" s="87">
        <f>SUMIFS('Production data'!N:N,'Production data'!A:A,Performance!B241,'Production data'!C:C,Performance!C241,'Production data'!B:B,Performance!$C$195)</f>
        <v>0</v>
      </c>
      <c r="L241" s="87">
        <v>8</v>
      </c>
      <c r="M241" s="87">
        <f>(F241*Basis!$D$15+G241*Basis!$D$16+H241*Basis!$D$17)/60</f>
        <v>2.95</v>
      </c>
      <c r="N241" s="87">
        <f>SUMIFS('DT Data'!J:J,'DT Data'!A:A,Performance!B241,'DT Data'!C:C,Performance!C241,'DT Data'!B:B,Performance!$C$195,'DT Data'!D:D,Basis!$J$5)</f>
        <v>0</v>
      </c>
      <c r="O241" s="88">
        <f t="shared" si="78"/>
        <v>8</v>
      </c>
      <c r="P241" s="88">
        <f>SUMIFS('DT Data'!J:J,'DT Data'!A:A,Performance!B241,'DT Data'!C:C,Performance!C241,'DT Data'!B:B,Performance!$C$195)-N241</f>
        <v>0</v>
      </c>
      <c r="Q241" s="89">
        <f t="shared" si="79"/>
        <v>8</v>
      </c>
      <c r="R241" s="89">
        <f t="shared" si="80"/>
        <v>5.05</v>
      </c>
      <c r="S241" s="89">
        <f>IF(I241=0,0,R241*Basis!$B$4*60)</f>
        <v>242400</v>
      </c>
      <c r="T241" s="90">
        <f t="shared" si="81"/>
        <v>0.82301980198019797</v>
      </c>
      <c r="U241" s="90">
        <f t="shared" si="82"/>
        <v>1</v>
      </c>
      <c r="V241" s="90">
        <f t="shared" si="83"/>
        <v>1</v>
      </c>
      <c r="W241" s="90">
        <f t="shared" si="84"/>
        <v>0.82301980198019797</v>
      </c>
      <c r="X241" s="228"/>
      <c r="Y241" s="216"/>
      <c r="Z241" s="216"/>
      <c r="AA241" s="216"/>
      <c r="AB241" s="230"/>
      <c r="AC241" s="230"/>
      <c r="AD241" s="220"/>
      <c r="AE241" s="220"/>
      <c r="AF241" s="220"/>
      <c r="AG241" s="220"/>
      <c r="AH241" s="94"/>
      <c r="AI241" s="95">
        <f>SUMIFS('DT Data'!$J:$J,'DT Data'!$B:$B,Basis!$A$2,'DT Data'!$D:$D,Basis!$J$4,'DT Data'!$A:$A,$B241,'DT Data'!$B:$B,Performance!A241)</f>
        <v>0</v>
      </c>
      <c r="AJ241" s="95">
        <f>SUMIFS('DT Data'!$J:$J,'DT Data'!$B:$B,Basis!$A$2,'DT Data'!$D:$D,Basis!$J$3,'DT Data'!$A:$A,$B241,'DT Data'!$B:$B,Performance!A241)</f>
        <v>0</v>
      </c>
      <c r="AK241" s="95">
        <f>SUMIFS('DT Data'!$J:$J,'DT Data'!$B:$B,Basis!$A$2,'DT Data'!$D:$D,Basis!$J$2,'DT Data'!$A:$A,$B241,'DT Data'!$B:$B,Performance!A241)</f>
        <v>0</v>
      </c>
      <c r="AL241" s="216"/>
      <c r="AM241" s="216"/>
      <c r="AN241" s="216"/>
      <c r="AO241" s="110"/>
      <c r="AP241" s="93">
        <f>SUMIFS('Production data'!L:L,'Production data'!A:A,Performance!B241,'Production data'!C:C,Performance!C241,'Production data'!B:B,Performance!$C$195)</f>
        <v>6168.7000000000007</v>
      </c>
      <c r="AQ241" s="93">
        <f t="shared" si="85"/>
        <v>13</v>
      </c>
      <c r="AR241" s="41">
        <f t="shared" si="86"/>
        <v>2.1074132313129183E-3</v>
      </c>
      <c r="AS241" s="223"/>
      <c r="AT241" s="223"/>
      <c r="AU241" s="223"/>
      <c r="AV241" s="226"/>
    </row>
    <row r="242" spans="1:48" ht="15.75" x14ac:dyDescent="0.25">
      <c r="A242" s="30" t="s">
        <v>135</v>
      </c>
      <c r="B242" s="40">
        <f t="shared" si="77"/>
        <v>44302</v>
      </c>
      <c r="C242" s="40" t="str">
        <f t="shared" si="77"/>
        <v>A</v>
      </c>
      <c r="D242" s="85" t="str">
        <f>'Idle time data'!C49</f>
        <v>Ali Ahmed</v>
      </c>
      <c r="E242" s="87" t="str">
        <f>'Idle time data'!P49</f>
        <v>Asif Shah</v>
      </c>
      <c r="F242" s="87">
        <f>'Idle time data'!Q49</f>
        <v>1</v>
      </c>
      <c r="G242" s="87">
        <f>'Idle time data'!R49</f>
        <v>2</v>
      </c>
      <c r="H242" s="87">
        <f>'Idle time data'!S49</f>
        <v>1</v>
      </c>
      <c r="I242" s="87">
        <f>SUMIFS('Production data'!I:I,'Production data'!A:A,Performance!B242,'Production data'!C:C,Performance!C242,'Production data'!B:B,Performance!$C$195)</f>
        <v>114500</v>
      </c>
      <c r="J242" s="87">
        <f>SUMIFS('Production data'!K:K,'Production data'!A:A,Performance!B242,'Production data'!C:C,Performance!C242,'Production data'!B:B,Performance!$C$195)</f>
        <v>3703.48</v>
      </c>
      <c r="K242" s="87">
        <f>SUMIFS('Production data'!N:N,'Production data'!A:A,Performance!B242,'Production data'!C:C,Performance!C242,'Production data'!B:B,Performance!$C$195)</f>
        <v>0</v>
      </c>
      <c r="L242" s="87">
        <v>8</v>
      </c>
      <c r="M242" s="87">
        <f>(F242*Basis!$D$15+G242*Basis!$D$16+H242*Basis!$D$17)/60</f>
        <v>4.3</v>
      </c>
      <c r="N242" s="87">
        <f>SUMIFS('DT Data'!J:J,'DT Data'!A:A,Performance!B242,'DT Data'!C:C,Performance!C242,'DT Data'!B:B,Performance!$C$195,'DT Data'!D:D,Basis!$J$5)</f>
        <v>0</v>
      </c>
      <c r="O242" s="88">
        <f t="shared" si="78"/>
        <v>8</v>
      </c>
      <c r="P242" s="88">
        <f>SUMIFS('DT Data'!J:J,'DT Data'!A:A,Performance!B242,'DT Data'!C:C,Performance!C242,'DT Data'!B:B,Performance!$C$195)-N242</f>
        <v>0.5</v>
      </c>
      <c r="Q242" s="89">
        <f t="shared" si="79"/>
        <v>7.5</v>
      </c>
      <c r="R242" s="89">
        <f t="shared" si="80"/>
        <v>3.2</v>
      </c>
      <c r="S242" s="89">
        <f>IF(I242=0,0,R242*Basis!$B$4*60)</f>
        <v>153600</v>
      </c>
      <c r="T242" s="90">
        <f t="shared" si="81"/>
        <v>0.74544270833333337</v>
      </c>
      <c r="U242" s="90">
        <f t="shared" si="82"/>
        <v>1</v>
      </c>
      <c r="V242" s="90">
        <f t="shared" si="83"/>
        <v>0.9375</v>
      </c>
      <c r="W242" s="90">
        <f t="shared" si="84"/>
        <v>0.6988525390625</v>
      </c>
      <c r="X242" s="227">
        <f>I242+I243+I244</f>
        <v>382000</v>
      </c>
      <c r="Y242" s="215">
        <f>S242+S243+S244</f>
        <v>479200</v>
      </c>
      <c r="Z242" s="215">
        <f>J242+J243+J244</f>
        <v>16097.68</v>
      </c>
      <c r="AA242" s="215">
        <f>K242+K243+K244</f>
        <v>0</v>
      </c>
      <c r="AB242" s="229">
        <f>O242+O243+O244</f>
        <v>24</v>
      </c>
      <c r="AC242" s="229">
        <f>Q242+Q243+Q244</f>
        <v>21.5</v>
      </c>
      <c r="AD242" s="219">
        <f>IFERROR(X242/Y242,0)</f>
        <v>0.79716193656093493</v>
      </c>
      <c r="AE242" s="219">
        <f>IFERROR(AC242/AB242,0)</f>
        <v>0.89583333333333337</v>
      </c>
      <c r="AF242" s="219">
        <f>IFERROR((X242-AA242)/X242,0)</f>
        <v>1</v>
      </c>
      <c r="AG242" s="219">
        <f>AD242*AE242*AF242</f>
        <v>0.71412423483583753</v>
      </c>
      <c r="AH242" s="107"/>
      <c r="AI242" s="108">
        <f>SUMIFS('DT Data'!$J:$J,'DT Data'!$B:$B,Basis!$A$2,'DT Data'!$D:$D,Basis!$J$4,'DT Data'!$A:$A,$B242,'DT Data'!$B:$B,Performance!A242)</f>
        <v>0</v>
      </c>
      <c r="AJ242" s="108">
        <f>SUMIFS('DT Data'!$J:$J,'DT Data'!$B:$B,Basis!$A$2,'DT Data'!$D:$D,Basis!$J$3,'DT Data'!$A:$A,$B242,'DT Data'!$B:$B,Performance!A242)</f>
        <v>0</v>
      </c>
      <c r="AK242" s="108">
        <f>SUMIFS('DT Data'!$J:$J,'DT Data'!$B:$B,Basis!$A$2,'DT Data'!$D:$D,Basis!$J$2,'DT Data'!$A:$A,$B242,'DT Data'!$B:$B,Performance!A242)</f>
        <v>0</v>
      </c>
      <c r="AL242" s="215">
        <f>AI242+AI243+AI244</f>
        <v>0</v>
      </c>
      <c r="AM242" s="215">
        <f>AJ242+AJ243+AJ244</f>
        <v>0</v>
      </c>
      <c r="AN242" s="215">
        <f>AK242+AK243+AK244</f>
        <v>0</v>
      </c>
      <c r="AO242" s="109"/>
      <c r="AP242" s="93">
        <f>SUMIFS('Production data'!L:L,'Production data'!A:A,Performance!B242,'Production data'!C:C,Performance!C242,'Production data'!B:B,Performance!$C$195)</f>
        <v>3688.48</v>
      </c>
      <c r="AQ242" s="93">
        <f t="shared" si="85"/>
        <v>15</v>
      </c>
      <c r="AR242" s="41">
        <f t="shared" si="86"/>
        <v>4.0667158287424629E-3</v>
      </c>
      <c r="AS242" s="221">
        <f>J242+J243+J244</f>
        <v>16097.68</v>
      </c>
      <c r="AT242" s="221">
        <f>AP242+AP243+AP244</f>
        <v>16035.18</v>
      </c>
      <c r="AU242" s="221">
        <f>AQ242+AQ243+AQ244</f>
        <v>62.5</v>
      </c>
      <c r="AV242" s="224">
        <f>IFERROR(AU242/AS242,0)</f>
        <v>3.8825470502581736E-3</v>
      </c>
    </row>
    <row r="243" spans="1:48" ht="15.75" x14ac:dyDescent="0.25">
      <c r="A243" s="30" t="s">
        <v>135</v>
      </c>
      <c r="B243" s="40">
        <f t="shared" si="77"/>
        <v>44302</v>
      </c>
      <c r="C243" s="40" t="str">
        <f t="shared" si="77"/>
        <v>B</v>
      </c>
      <c r="D243" s="85">
        <f>'Idle time data'!C50</f>
        <v>0</v>
      </c>
      <c r="E243" s="87" t="str">
        <f>'Idle time data'!P50</f>
        <v>Abdul Sami</v>
      </c>
      <c r="F243" s="87">
        <f>'Idle time data'!Q50</f>
        <v>0</v>
      </c>
      <c r="G243" s="87">
        <f>'Idle time data'!R50</f>
        <v>3</v>
      </c>
      <c r="H243" s="87">
        <f>'Idle time data'!S50</f>
        <v>1</v>
      </c>
      <c r="I243" s="87">
        <f>SUMIFS('Production data'!I:I,'Production data'!A:A,Performance!B243,'Production data'!C:C,Performance!C243,'Production data'!B:B,Performance!$C$195)</f>
        <v>110500</v>
      </c>
      <c r="J243" s="87">
        <f>SUMIFS('Production data'!K:K,'Production data'!A:A,Performance!B243,'Production data'!C:C,Performance!C243,'Production data'!B:B,Performance!$C$195)</f>
        <v>4775.5</v>
      </c>
      <c r="K243" s="87">
        <f>SUMIFS('Production data'!N:N,'Production data'!A:A,Performance!B243,'Production data'!C:C,Performance!C243,'Production data'!B:B,Performance!$C$195)</f>
        <v>0</v>
      </c>
      <c r="L243" s="87">
        <v>8</v>
      </c>
      <c r="M243" s="87">
        <f>(F243*Basis!$D$15+G243*Basis!$D$16+H243*Basis!$D$17)/60</f>
        <v>3.2833333333333332</v>
      </c>
      <c r="N243" s="87">
        <f>SUMIFS('DT Data'!J:J,'DT Data'!A:A,Performance!B243,'DT Data'!C:C,Performance!C243,'DT Data'!B:B,Performance!$C$195,'DT Data'!D:D,Basis!$J$5)</f>
        <v>0</v>
      </c>
      <c r="O243" s="88">
        <f t="shared" si="78"/>
        <v>8</v>
      </c>
      <c r="P243" s="88">
        <f>SUMIFS('DT Data'!J:J,'DT Data'!A:A,Performance!B243,'DT Data'!C:C,Performance!C243,'DT Data'!B:B,Performance!$C$195)-N243</f>
        <v>1.25</v>
      </c>
      <c r="Q243" s="89">
        <f t="shared" si="79"/>
        <v>6.75</v>
      </c>
      <c r="R243" s="89">
        <f t="shared" si="80"/>
        <v>3.4666666666666668</v>
      </c>
      <c r="S243" s="89">
        <f>IF(I243=0,0,R243*Basis!$B$4*60)</f>
        <v>166400</v>
      </c>
      <c r="T243" s="90">
        <f t="shared" si="81"/>
        <v>0.6640625</v>
      </c>
      <c r="U243" s="90">
        <f t="shared" si="82"/>
        <v>1</v>
      </c>
      <c r="V243" s="90">
        <f t="shared" si="83"/>
        <v>0.84375</v>
      </c>
      <c r="W243" s="90">
        <f t="shared" si="84"/>
        <v>0.560302734375</v>
      </c>
      <c r="X243" s="228"/>
      <c r="Y243" s="216"/>
      <c r="Z243" s="216"/>
      <c r="AA243" s="216"/>
      <c r="AB243" s="230"/>
      <c r="AC243" s="230"/>
      <c r="AD243" s="220"/>
      <c r="AE243" s="220"/>
      <c r="AF243" s="220"/>
      <c r="AG243" s="220"/>
      <c r="AH243" s="94"/>
      <c r="AI243" s="95">
        <f>SUMIFS('DT Data'!$J:$J,'DT Data'!$B:$B,Basis!$A$2,'DT Data'!$D:$D,Basis!$J$4,'DT Data'!$A:$A,$B243,'DT Data'!$B:$B,Performance!A243)</f>
        <v>0</v>
      </c>
      <c r="AJ243" s="95">
        <f>SUMIFS('DT Data'!$J:$J,'DT Data'!$B:$B,Basis!$A$2,'DT Data'!$D:$D,Basis!$J$3,'DT Data'!$A:$A,$B243,'DT Data'!$B:$B,Performance!A243)</f>
        <v>0</v>
      </c>
      <c r="AK243" s="95">
        <f>SUMIFS('DT Data'!$J:$J,'DT Data'!$B:$B,Basis!$A$2,'DT Data'!$D:$D,Basis!$J$2,'DT Data'!$A:$A,$B243,'DT Data'!$B:$B,Performance!A243)</f>
        <v>0</v>
      </c>
      <c r="AL243" s="216"/>
      <c r="AM243" s="216"/>
      <c r="AN243" s="216"/>
      <c r="AO243" s="110"/>
      <c r="AP243" s="93">
        <f>SUMIFS('Production data'!L:L,'Production data'!A:A,Performance!B243,'Production data'!C:C,Performance!C243,'Production data'!B:B,Performance!$C$195)</f>
        <v>4761.5</v>
      </c>
      <c r="AQ243" s="93">
        <f t="shared" si="85"/>
        <v>14</v>
      </c>
      <c r="AR243" s="41">
        <f t="shared" si="86"/>
        <v>2.9402499212433058E-3</v>
      </c>
      <c r="AS243" s="222"/>
      <c r="AT243" s="222"/>
      <c r="AU243" s="222"/>
      <c r="AV243" s="225"/>
    </row>
    <row r="244" spans="1:48" ht="15.75" x14ac:dyDescent="0.25">
      <c r="A244" s="30" t="s">
        <v>135</v>
      </c>
      <c r="B244" s="40">
        <f t="shared" si="77"/>
        <v>44302</v>
      </c>
      <c r="C244" s="40" t="str">
        <f t="shared" si="77"/>
        <v>C</v>
      </c>
      <c r="D244" s="85" t="str">
        <f>'Idle time data'!C51</f>
        <v>Umair Ali</v>
      </c>
      <c r="E244" s="87" t="str">
        <f>'Idle time data'!P51</f>
        <v>Manzar</v>
      </c>
      <c r="F244" s="87">
        <f>'Idle time data'!Q51</f>
        <v>0</v>
      </c>
      <c r="G244" s="87">
        <f>'Idle time data'!R51</f>
        <v>4</v>
      </c>
      <c r="H244" s="87">
        <f>'Idle time data'!S51</f>
        <v>0</v>
      </c>
      <c r="I244" s="87">
        <f>SUMIFS('Production data'!I:I,'Production data'!A:A,Performance!B244,'Production data'!C:C,Performance!C244,'Production data'!B:B,Performance!$C$195)</f>
        <v>157000</v>
      </c>
      <c r="J244" s="87">
        <f>SUMIFS('Production data'!K:K,'Production data'!A:A,Performance!B244,'Production data'!C:C,Performance!C244,'Production data'!B:B,Performance!$C$195)</f>
        <v>7618.7000000000007</v>
      </c>
      <c r="K244" s="87">
        <f>SUMIFS('Production data'!N:N,'Production data'!A:A,Performance!B244,'Production data'!C:C,Performance!C244,'Production data'!B:B,Performance!$C$195)</f>
        <v>0</v>
      </c>
      <c r="L244" s="87">
        <v>8</v>
      </c>
      <c r="M244" s="87">
        <f>(F244*Basis!$D$15+G244*Basis!$D$16+H244*Basis!$D$17)/60</f>
        <v>3.9333333333333331</v>
      </c>
      <c r="N244" s="87">
        <f>SUMIFS('DT Data'!J:J,'DT Data'!A:A,Performance!B244,'DT Data'!C:C,Performance!C244,'DT Data'!B:B,Performance!$C$195,'DT Data'!D:D,Basis!$J$5)</f>
        <v>0</v>
      </c>
      <c r="O244" s="88">
        <f t="shared" si="78"/>
        <v>8</v>
      </c>
      <c r="P244" s="88">
        <f>SUMIFS('DT Data'!J:J,'DT Data'!A:A,Performance!B244,'DT Data'!C:C,Performance!C244,'DT Data'!B:B,Performance!$C$195)-N244</f>
        <v>0.75</v>
      </c>
      <c r="Q244" s="89">
        <f t="shared" si="79"/>
        <v>7.25</v>
      </c>
      <c r="R244" s="89">
        <f t="shared" si="80"/>
        <v>3.3166666666666669</v>
      </c>
      <c r="S244" s="89">
        <f>IF(I244=0,0,R244*Basis!$B$4*60)</f>
        <v>159200</v>
      </c>
      <c r="T244" s="90">
        <f t="shared" si="81"/>
        <v>0.98618090452261309</v>
      </c>
      <c r="U244" s="90">
        <f t="shared" si="82"/>
        <v>1</v>
      </c>
      <c r="V244" s="90">
        <f t="shared" si="83"/>
        <v>0.90625</v>
      </c>
      <c r="W244" s="90">
        <f t="shared" si="84"/>
        <v>0.89372644472361806</v>
      </c>
      <c r="X244" s="228"/>
      <c r="Y244" s="216"/>
      <c r="Z244" s="216"/>
      <c r="AA244" s="216"/>
      <c r="AB244" s="230"/>
      <c r="AC244" s="230"/>
      <c r="AD244" s="220"/>
      <c r="AE244" s="220"/>
      <c r="AF244" s="220"/>
      <c r="AG244" s="220"/>
      <c r="AH244" s="94"/>
      <c r="AI244" s="95">
        <f>SUMIFS('DT Data'!$J:$J,'DT Data'!$B:$B,Basis!$A$2,'DT Data'!$D:$D,Basis!$J$4,'DT Data'!$A:$A,$B244,'DT Data'!$B:$B,Performance!A244)</f>
        <v>0</v>
      </c>
      <c r="AJ244" s="95">
        <f>SUMIFS('DT Data'!$J:$J,'DT Data'!$B:$B,Basis!$A$2,'DT Data'!$D:$D,Basis!$J$3,'DT Data'!$A:$A,$B244,'DT Data'!$B:$B,Performance!A244)</f>
        <v>0</v>
      </c>
      <c r="AK244" s="95">
        <f>SUMIFS('DT Data'!$J:$J,'DT Data'!$B:$B,Basis!$A$2,'DT Data'!$D:$D,Basis!$J$2,'DT Data'!$A:$A,$B244,'DT Data'!$B:$B,Performance!A244)</f>
        <v>0</v>
      </c>
      <c r="AL244" s="216"/>
      <c r="AM244" s="216"/>
      <c r="AN244" s="216"/>
      <c r="AO244" s="110"/>
      <c r="AP244" s="93">
        <f>SUMIFS('Production data'!L:L,'Production data'!A:A,Performance!B244,'Production data'!C:C,Performance!C244,'Production data'!B:B,Performance!$C$195)</f>
        <v>7585.2000000000007</v>
      </c>
      <c r="AQ244" s="93">
        <f t="shared" si="85"/>
        <v>33.5</v>
      </c>
      <c r="AR244" s="41">
        <f t="shared" si="86"/>
        <v>4.416495280282655E-3</v>
      </c>
      <c r="AS244" s="223"/>
      <c r="AT244" s="223"/>
      <c r="AU244" s="223"/>
      <c r="AV244" s="226"/>
    </row>
    <row r="245" spans="1:48" ht="15.75" x14ac:dyDescent="0.25">
      <c r="A245" s="30" t="s">
        <v>135</v>
      </c>
      <c r="B245" s="40">
        <f t="shared" si="77"/>
        <v>44303</v>
      </c>
      <c r="C245" s="40" t="str">
        <f t="shared" si="77"/>
        <v>A</v>
      </c>
      <c r="D245" s="85" t="str">
        <f>'Idle time data'!C52</f>
        <v>Ahmed Ali</v>
      </c>
      <c r="E245" s="87" t="str">
        <f>'Idle time data'!P52</f>
        <v>Asif Shah</v>
      </c>
      <c r="F245" s="87">
        <f>'Idle time data'!Q52</f>
        <v>1</v>
      </c>
      <c r="G245" s="87">
        <f>'Idle time data'!R52</f>
        <v>2</v>
      </c>
      <c r="H245" s="87">
        <f>'Idle time data'!S52</f>
        <v>1</v>
      </c>
      <c r="I245" s="87">
        <f>SUMIFS('Production data'!I:I,'Production data'!A:A,Performance!B245,'Production data'!C:C,Performance!C245,'Production data'!B:B,Performance!$C$195)</f>
        <v>150500</v>
      </c>
      <c r="J245" s="87">
        <f>SUMIFS('Production data'!K:K,'Production data'!A:A,Performance!B245,'Production data'!C:C,Performance!C245,'Production data'!B:B,Performance!$C$195)</f>
        <v>6341.8</v>
      </c>
      <c r="K245" s="87">
        <f>SUMIFS('Production data'!N:N,'Production data'!A:A,Performance!B245,'Production data'!C:C,Performance!C245,'Production data'!B:B,Performance!$C$195)</f>
        <v>0</v>
      </c>
      <c r="L245" s="87">
        <v>8</v>
      </c>
      <c r="M245" s="87">
        <f>(F245*Basis!$D$15+G245*Basis!$D$16+H245*Basis!$D$17)/60</f>
        <v>4.3</v>
      </c>
      <c r="N245" s="87">
        <f>SUMIFS('DT Data'!J:J,'DT Data'!A:A,Performance!B245,'DT Data'!C:C,Performance!C245,'DT Data'!B:B,Performance!$C$195,'DT Data'!D:D,Basis!$J$5)</f>
        <v>0</v>
      </c>
      <c r="O245" s="88">
        <f t="shared" si="78"/>
        <v>8</v>
      </c>
      <c r="P245" s="88">
        <f>SUMIFS('DT Data'!J:J,'DT Data'!A:A,Performance!B245,'DT Data'!C:C,Performance!C245,'DT Data'!B:B,Performance!$C$195)-N245</f>
        <v>0</v>
      </c>
      <c r="Q245" s="89">
        <f t="shared" si="79"/>
        <v>8</v>
      </c>
      <c r="R245" s="89">
        <f t="shared" si="80"/>
        <v>3.7</v>
      </c>
      <c r="S245" s="89">
        <f>IF(I245=0,0,R245*Basis!$B$4*60)</f>
        <v>177600</v>
      </c>
      <c r="T245" s="90">
        <f t="shared" si="81"/>
        <v>0.84740990990990994</v>
      </c>
      <c r="U245" s="90">
        <f t="shared" si="82"/>
        <v>1</v>
      </c>
      <c r="V245" s="90">
        <f t="shared" si="83"/>
        <v>1</v>
      </c>
      <c r="W245" s="90">
        <f t="shared" si="84"/>
        <v>0.84740990990990994</v>
      </c>
      <c r="X245" s="227">
        <f>I245+I246+I247</f>
        <v>426500</v>
      </c>
      <c r="Y245" s="215">
        <f>S245+S246+S247</f>
        <v>617600</v>
      </c>
      <c r="Z245" s="215">
        <f>J245+J246+J247</f>
        <v>14530.8</v>
      </c>
      <c r="AA245" s="215">
        <f>K245+K246+K247</f>
        <v>0</v>
      </c>
      <c r="AB245" s="229">
        <f>O245+O246+O247</f>
        <v>24</v>
      </c>
      <c r="AC245" s="229">
        <f>Q245+Q246+Q247</f>
        <v>22.416666666666668</v>
      </c>
      <c r="AD245" s="219">
        <f>IFERROR(X245/Y245,0)</f>
        <v>0.69057642487046633</v>
      </c>
      <c r="AE245" s="219">
        <f>IFERROR(AC245/AB245,0)</f>
        <v>0.93402777777777779</v>
      </c>
      <c r="AF245" s="219">
        <f>IFERROR((X245-AA245)/X245,0)</f>
        <v>1</v>
      </c>
      <c r="AG245" s="219">
        <f>AD245*AE245*AF245</f>
        <v>0.64501756350748418</v>
      </c>
      <c r="AH245" s="107"/>
      <c r="AI245" s="108">
        <f>SUMIFS('DT Data'!$J:$J,'DT Data'!$B:$B,Basis!$A$2,'DT Data'!$D:$D,Basis!$J$4,'DT Data'!$A:$A,$B245,'DT Data'!$B:$B,Performance!A245)</f>
        <v>0</v>
      </c>
      <c r="AJ245" s="108">
        <f>SUMIFS('DT Data'!$J:$J,'DT Data'!$B:$B,Basis!$A$2,'DT Data'!$D:$D,Basis!$J$3,'DT Data'!$A:$A,$B245,'DT Data'!$B:$B,Performance!A245)</f>
        <v>0</v>
      </c>
      <c r="AK245" s="108">
        <f>SUMIFS('DT Data'!$J:$J,'DT Data'!$B:$B,Basis!$A$2,'DT Data'!$D:$D,Basis!$J$2,'DT Data'!$A:$A,$B245,'DT Data'!$B:$B,Performance!A245)</f>
        <v>0</v>
      </c>
      <c r="AL245" s="215">
        <f>AI245+AI246+AI247</f>
        <v>0</v>
      </c>
      <c r="AM245" s="215">
        <f>AJ245+AJ246+AJ247</f>
        <v>0</v>
      </c>
      <c r="AN245" s="215">
        <f>AK245+AK246+AK247</f>
        <v>0</v>
      </c>
      <c r="AO245" s="109"/>
      <c r="AP245" s="93">
        <f>SUMIFS('Production data'!L:L,'Production data'!A:A,Performance!B245,'Production data'!C:C,Performance!C245,'Production data'!B:B,Performance!$C$195)</f>
        <v>6326.8</v>
      </c>
      <c r="AQ245" s="93">
        <f t="shared" si="85"/>
        <v>15</v>
      </c>
      <c r="AR245" s="41">
        <f t="shared" si="86"/>
        <v>2.3708667888980212E-3</v>
      </c>
      <c r="AS245" s="221">
        <f>J245+J246+J247</f>
        <v>14530.8</v>
      </c>
      <c r="AT245" s="221">
        <f>AP245+AP246+AP247</f>
        <v>14498.9</v>
      </c>
      <c r="AU245" s="221">
        <f>AQ245+AQ246+AQ247</f>
        <v>31.899999999999636</v>
      </c>
      <c r="AV245" s="224">
        <f>IFERROR(AU245/AS245,0)</f>
        <v>2.1953368018278168E-3</v>
      </c>
    </row>
    <row r="246" spans="1:48" ht="15.75" x14ac:dyDescent="0.25">
      <c r="A246" s="30" t="s">
        <v>135</v>
      </c>
      <c r="B246" s="40">
        <f t="shared" si="77"/>
        <v>44303</v>
      </c>
      <c r="C246" s="40" t="str">
        <f t="shared" si="77"/>
        <v>B</v>
      </c>
      <c r="D246" s="85">
        <f>'Idle time data'!C53</f>
        <v>0</v>
      </c>
      <c r="E246" s="87" t="str">
        <f>'Idle time data'!P53</f>
        <v>Abdul Sami</v>
      </c>
      <c r="F246" s="87">
        <f>'Idle time data'!Q53</f>
        <v>0</v>
      </c>
      <c r="G246" s="87">
        <f>'Idle time data'!R53</f>
        <v>2</v>
      </c>
      <c r="H246" s="87">
        <f>'Idle time data'!S53</f>
        <v>0</v>
      </c>
      <c r="I246" s="87">
        <f>SUMIFS('Production data'!I:I,'Production data'!A:A,Performance!B246,'Production data'!C:C,Performance!C246,'Production data'!B:B,Performance!$C$195)</f>
        <v>134600</v>
      </c>
      <c r="J246" s="87">
        <f>SUMIFS('Production data'!K:K,'Production data'!A:A,Performance!B246,'Production data'!C:C,Performance!C246,'Production data'!B:B,Performance!$C$195)</f>
        <v>3529</v>
      </c>
      <c r="K246" s="87">
        <f>SUMIFS('Production data'!N:N,'Production data'!A:A,Performance!B246,'Production data'!C:C,Performance!C246,'Production data'!B:B,Performance!$C$195)</f>
        <v>0</v>
      </c>
      <c r="L246" s="87">
        <v>8</v>
      </c>
      <c r="M246" s="87">
        <f>(F246*Basis!$D$15+G246*Basis!$D$16+H246*Basis!$D$17)/60</f>
        <v>1.9666666666666666</v>
      </c>
      <c r="N246" s="87">
        <f>SUMIFS('DT Data'!J:J,'DT Data'!A:A,Performance!B246,'DT Data'!C:C,Performance!C246,'DT Data'!B:B,Performance!$C$195,'DT Data'!D:D,Basis!$J$5)</f>
        <v>0</v>
      </c>
      <c r="O246" s="88">
        <f t="shared" si="78"/>
        <v>8</v>
      </c>
      <c r="P246" s="88">
        <f>SUMIFS('DT Data'!J:J,'DT Data'!A:A,Performance!B246,'DT Data'!C:C,Performance!C246,'DT Data'!B:B,Performance!$C$195)-N246</f>
        <v>0.58333333333333337</v>
      </c>
      <c r="Q246" s="89">
        <f t="shared" si="79"/>
        <v>7.416666666666667</v>
      </c>
      <c r="R246" s="89">
        <f t="shared" si="80"/>
        <v>5.45</v>
      </c>
      <c r="S246" s="89">
        <f>IF(I246=0,0,R246*Basis!$B$4*60)</f>
        <v>261600</v>
      </c>
      <c r="T246" s="90">
        <f t="shared" si="81"/>
        <v>0.51452599388379205</v>
      </c>
      <c r="U246" s="90">
        <f t="shared" si="82"/>
        <v>1</v>
      </c>
      <c r="V246" s="90">
        <f t="shared" si="83"/>
        <v>0.92708333333333337</v>
      </c>
      <c r="W246" s="90">
        <f t="shared" si="84"/>
        <v>0.47700847349643222</v>
      </c>
      <c r="X246" s="228"/>
      <c r="Y246" s="216"/>
      <c r="Z246" s="216"/>
      <c r="AA246" s="216"/>
      <c r="AB246" s="230"/>
      <c r="AC246" s="230"/>
      <c r="AD246" s="220"/>
      <c r="AE246" s="220"/>
      <c r="AF246" s="220"/>
      <c r="AG246" s="220"/>
      <c r="AH246" s="94"/>
      <c r="AI246" s="95">
        <f>SUMIFS('DT Data'!$J:$J,'DT Data'!$B:$B,Basis!$A$2,'DT Data'!$D:$D,Basis!$J$4,'DT Data'!$A:$A,$B246,'DT Data'!$B:$B,Performance!A246)</f>
        <v>0</v>
      </c>
      <c r="AJ246" s="95">
        <f>SUMIFS('DT Data'!$J:$J,'DT Data'!$B:$B,Basis!$A$2,'DT Data'!$D:$D,Basis!$J$3,'DT Data'!$A:$A,$B246,'DT Data'!$B:$B,Performance!A246)</f>
        <v>0</v>
      </c>
      <c r="AK246" s="95">
        <f>SUMIFS('DT Data'!$J:$J,'DT Data'!$B:$B,Basis!$A$2,'DT Data'!$D:$D,Basis!$J$2,'DT Data'!$A:$A,$B246,'DT Data'!$B:$B,Performance!A246)</f>
        <v>0</v>
      </c>
      <c r="AL246" s="216"/>
      <c r="AM246" s="216"/>
      <c r="AN246" s="216"/>
      <c r="AO246" s="110"/>
      <c r="AP246" s="93">
        <f>SUMIFS('Production data'!L:L,'Production data'!A:A,Performance!B246,'Production data'!C:C,Performance!C246,'Production data'!B:B,Performance!$C$195)</f>
        <v>3521</v>
      </c>
      <c r="AQ246" s="93">
        <f t="shared" si="85"/>
        <v>8</v>
      </c>
      <c r="AR246" s="41">
        <f t="shared" si="86"/>
        <v>2.272081794944618E-3</v>
      </c>
      <c r="AS246" s="222"/>
      <c r="AT246" s="222"/>
      <c r="AU246" s="222"/>
      <c r="AV246" s="225"/>
    </row>
    <row r="247" spans="1:48" ht="15.75" x14ac:dyDescent="0.25">
      <c r="A247" s="30" t="s">
        <v>135</v>
      </c>
      <c r="B247" s="40">
        <f t="shared" si="77"/>
        <v>44303</v>
      </c>
      <c r="C247" s="40" t="str">
        <f t="shared" si="77"/>
        <v>C</v>
      </c>
      <c r="D247" s="85" t="str">
        <f>'Idle time data'!C54</f>
        <v>Umair Ali</v>
      </c>
      <c r="E247" s="87" t="str">
        <f>'Idle time data'!P54</f>
        <v>Manzar</v>
      </c>
      <c r="F247" s="87">
        <f>'Idle time data'!Q54</f>
        <v>0</v>
      </c>
      <c r="G247" s="87">
        <f>'Idle time data'!R54</f>
        <v>3</v>
      </c>
      <c r="H247" s="87">
        <f>'Idle time data'!S54</f>
        <v>1</v>
      </c>
      <c r="I247" s="87">
        <f>SUMIFS('Production data'!I:I,'Production data'!A:A,Performance!B247,'Production data'!C:C,Performance!C247,'Production data'!B:B,Performance!$C$195)</f>
        <v>141400</v>
      </c>
      <c r="J247" s="87">
        <f>SUMIFS('Production data'!K:K,'Production data'!A:A,Performance!B247,'Production data'!C:C,Performance!C247,'Production data'!B:B,Performance!$C$195)</f>
        <v>4660</v>
      </c>
      <c r="K247" s="87">
        <f>SUMIFS('Production data'!N:N,'Production data'!A:A,Performance!B247,'Production data'!C:C,Performance!C247,'Production data'!B:B,Performance!$C$195)</f>
        <v>0</v>
      </c>
      <c r="L247" s="87">
        <v>8</v>
      </c>
      <c r="M247" s="87">
        <f>(F247*Basis!$D$15+G247*Basis!$D$16+H247*Basis!$D$17)/60</f>
        <v>3.2833333333333332</v>
      </c>
      <c r="N247" s="87">
        <f>SUMIFS('DT Data'!J:J,'DT Data'!A:A,Performance!B247,'DT Data'!C:C,Performance!C247,'DT Data'!B:B,Performance!$C$195,'DT Data'!D:D,Basis!$J$5)</f>
        <v>0</v>
      </c>
      <c r="O247" s="88">
        <f t="shared" si="78"/>
        <v>8</v>
      </c>
      <c r="P247" s="88">
        <f>SUMIFS('DT Data'!J:J,'DT Data'!A:A,Performance!B247,'DT Data'!C:C,Performance!C247,'DT Data'!B:B,Performance!$C$195)-N247</f>
        <v>1</v>
      </c>
      <c r="Q247" s="89">
        <f t="shared" si="79"/>
        <v>7</v>
      </c>
      <c r="R247" s="89">
        <f t="shared" si="80"/>
        <v>3.7166666666666668</v>
      </c>
      <c r="S247" s="89">
        <f>IF(I247=0,0,R247*Basis!$B$4*60)</f>
        <v>178400</v>
      </c>
      <c r="T247" s="90">
        <f t="shared" si="81"/>
        <v>0.79260089686098656</v>
      </c>
      <c r="U247" s="90">
        <f t="shared" si="82"/>
        <v>1</v>
      </c>
      <c r="V247" s="90">
        <f t="shared" si="83"/>
        <v>0.875</v>
      </c>
      <c r="W247" s="90">
        <f t="shared" si="84"/>
        <v>0.69352578475336324</v>
      </c>
      <c r="X247" s="228"/>
      <c r="Y247" s="216"/>
      <c r="Z247" s="216"/>
      <c r="AA247" s="216"/>
      <c r="AB247" s="230"/>
      <c r="AC247" s="230"/>
      <c r="AD247" s="220"/>
      <c r="AE247" s="220"/>
      <c r="AF247" s="220"/>
      <c r="AG247" s="220"/>
      <c r="AH247" s="94"/>
      <c r="AI247" s="95">
        <f>SUMIFS('DT Data'!$J:$J,'DT Data'!$B:$B,Basis!$A$2,'DT Data'!$D:$D,Basis!$J$4,'DT Data'!$A:$A,$B247,'DT Data'!$B:$B,Performance!A247)</f>
        <v>0</v>
      </c>
      <c r="AJ247" s="95">
        <f>SUMIFS('DT Data'!$J:$J,'DT Data'!$B:$B,Basis!$A$2,'DT Data'!$D:$D,Basis!$J$3,'DT Data'!$A:$A,$B247,'DT Data'!$B:$B,Performance!A247)</f>
        <v>0</v>
      </c>
      <c r="AK247" s="95">
        <f>SUMIFS('DT Data'!$J:$J,'DT Data'!$B:$B,Basis!$A$2,'DT Data'!$D:$D,Basis!$J$2,'DT Data'!$A:$A,$B247,'DT Data'!$B:$B,Performance!A247)</f>
        <v>0</v>
      </c>
      <c r="AL247" s="216"/>
      <c r="AM247" s="216"/>
      <c r="AN247" s="216"/>
      <c r="AO247" s="110"/>
      <c r="AP247" s="93">
        <f>SUMIFS('Production data'!L:L,'Production data'!A:A,Performance!B247,'Production data'!C:C,Performance!C247,'Production data'!B:B,Performance!$C$195)</f>
        <v>4651.1000000000004</v>
      </c>
      <c r="AQ247" s="93">
        <f t="shared" si="85"/>
        <v>8.8999999999996362</v>
      </c>
      <c r="AR247" s="41">
        <f t="shared" si="86"/>
        <v>1.9135258325986618E-3</v>
      </c>
      <c r="AS247" s="223"/>
      <c r="AT247" s="223"/>
      <c r="AU247" s="223"/>
      <c r="AV247" s="226"/>
    </row>
    <row r="248" spans="1:48" ht="15.75" x14ac:dyDescent="0.25">
      <c r="A248" s="30" t="s">
        <v>135</v>
      </c>
      <c r="B248" s="40">
        <f t="shared" si="77"/>
        <v>44304</v>
      </c>
      <c r="C248" s="40" t="str">
        <f t="shared" si="77"/>
        <v>A</v>
      </c>
      <c r="D248" s="85" t="str">
        <f>'Idle time data'!C55</f>
        <v>Ahmed Ali</v>
      </c>
      <c r="E248" s="87" t="str">
        <f>'Idle time data'!P55</f>
        <v>Asif Shah</v>
      </c>
      <c r="F248" s="87">
        <f>'Idle time data'!Q55</f>
        <v>1</v>
      </c>
      <c r="G248" s="87">
        <f>'Idle time data'!R55</f>
        <v>3</v>
      </c>
      <c r="H248" s="87">
        <f>'Idle time data'!S55</f>
        <v>0</v>
      </c>
      <c r="I248" s="87">
        <f>SUMIFS('Production data'!I:I,'Production data'!A:A,Performance!B248,'Production data'!C:C,Performance!C248,'Production data'!B:B,Performance!$C$195)</f>
        <v>154500</v>
      </c>
      <c r="J248" s="87">
        <f>SUMIFS('Production data'!K:K,'Production data'!A:A,Performance!B248,'Production data'!C:C,Performance!C248,'Production data'!B:B,Performance!$C$195)</f>
        <v>7605.0999999999995</v>
      </c>
      <c r="K248" s="87">
        <f>SUMIFS('Production data'!N:N,'Production data'!A:A,Performance!B248,'Production data'!C:C,Performance!C248,'Production data'!B:B,Performance!$C$195)</f>
        <v>0</v>
      </c>
      <c r="L248" s="87">
        <v>8</v>
      </c>
      <c r="M248" s="87">
        <f>(F248*Basis!$D$15+G248*Basis!$D$16+H248*Basis!$D$17)/60</f>
        <v>4.95</v>
      </c>
      <c r="N248" s="87">
        <f>SUMIFS('DT Data'!J:J,'DT Data'!A:A,Performance!B248,'DT Data'!C:C,Performance!C248,'DT Data'!B:B,Performance!$C$195,'DT Data'!D:D,Basis!$J$5)</f>
        <v>0</v>
      </c>
      <c r="O248" s="88">
        <f t="shared" si="78"/>
        <v>8</v>
      </c>
      <c r="P248" s="88">
        <f>SUMIFS('DT Data'!J:J,'DT Data'!A:A,Performance!B248,'DT Data'!C:C,Performance!C248,'DT Data'!B:B,Performance!$C$195)-N248</f>
        <v>1.5</v>
      </c>
      <c r="Q248" s="89">
        <f t="shared" si="79"/>
        <v>6.5</v>
      </c>
      <c r="R248" s="89">
        <f t="shared" si="80"/>
        <v>1.5499999999999998</v>
      </c>
      <c r="S248" s="89">
        <f>IF(I248=0,0,R248*Basis!$B$4*60)</f>
        <v>74399.999999999985</v>
      </c>
      <c r="T248" s="90">
        <f t="shared" si="81"/>
        <v>2.0766129032258069</v>
      </c>
      <c r="U248" s="90">
        <f t="shared" si="82"/>
        <v>1</v>
      </c>
      <c r="V248" s="90">
        <f t="shared" si="83"/>
        <v>0.8125</v>
      </c>
      <c r="W248" s="90">
        <f t="shared" si="84"/>
        <v>1.6872479838709682</v>
      </c>
      <c r="X248" s="227">
        <f>I248+I249+I250</f>
        <v>448960</v>
      </c>
      <c r="Y248" s="215">
        <f>S248+S249+S250</f>
        <v>408800</v>
      </c>
      <c r="Z248" s="215">
        <f>J248+J249+J250</f>
        <v>22864.6</v>
      </c>
      <c r="AA248" s="215">
        <f>K248+K249+K250</f>
        <v>0</v>
      </c>
      <c r="AB248" s="229">
        <f>O248+O249+O250</f>
        <v>24</v>
      </c>
      <c r="AC248" s="229">
        <f>Q248+Q249+Q250</f>
        <v>21.666666666666668</v>
      </c>
      <c r="AD248" s="219">
        <f>IFERROR(X248/Y248,0)</f>
        <v>1.098238747553816</v>
      </c>
      <c r="AE248" s="219">
        <f>IFERROR(AC248/AB248,0)</f>
        <v>0.90277777777777779</v>
      </c>
      <c r="AF248" s="219">
        <f>IFERROR((X248-AA248)/X248,0)</f>
        <v>1</v>
      </c>
      <c r="AG248" s="219">
        <f>AD248*AE248*AF248</f>
        <v>0.99146553598608389</v>
      </c>
      <c r="AH248" s="107"/>
      <c r="AI248" s="108">
        <f>SUMIFS('DT Data'!$J:$J,'DT Data'!$B:$B,Basis!$A$2,'DT Data'!$D:$D,Basis!$J$4,'DT Data'!$A:$A,$B248,'DT Data'!$B:$B,Performance!A248)</f>
        <v>0</v>
      </c>
      <c r="AJ248" s="108">
        <f>SUMIFS('DT Data'!$J:$J,'DT Data'!$B:$B,Basis!$A$2,'DT Data'!$D:$D,Basis!$J$3,'DT Data'!$A:$A,$B248,'DT Data'!$B:$B,Performance!A248)</f>
        <v>0</v>
      </c>
      <c r="AK248" s="108">
        <f>SUMIFS('DT Data'!$J:$J,'DT Data'!$B:$B,Basis!$A$2,'DT Data'!$D:$D,Basis!$J$2,'DT Data'!$A:$A,$B248,'DT Data'!$B:$B,Performance!A248)</f>
        <v>0</v>
      </c>
      <c r="AL248" s="215">
        <f>AI248+AI249+AI250</f>
        <v>0</v>
      </c>
      <c r="AM248" s="215">
        <f>AJ248+AJ249+AJ250</f>
        <v>0</v>
      </c>
      <c r="AN248" s="215">
        <f>AK248+AK249+AK250</f>
        <v>0</v>
      </c>
      <c r="AO248" s="109"/>
      <c r="AP248" s="93">
        <f>SUMIFS('Production data'!L:L,'Production data'!A:A,Performance!B248,'Production data'!C:C,Performance!C248,'Production data'!B:B,Performance!$C$195)</f>
        <v>7598.0999999999995</v>
      </c>
      <c r="AQ248" s="93">
        <f t="shared" si="85"/>
        <v>7</v>
      </c>
      <c r="AR248" s="41">
        <f t="shared" si="86"/>
        <v>9.2128295231702672E-4</v>
      </c>
      <c r="AS248" s="221">
        <f>J248+J249+J250</f>
        <v>22864.6</v>
      </c>
      <c r="AT248" s="221">
        <f>AP248+AP249+AP250</f>
        <v>22813.5</v>
      </c>
      <c r="AU248" s="221">
        <f>AQ248+AQ249+AQ250</f>
        <v>51.100000000000364</v>
      </c>
      <c r="AV248" s="224">
        <f>IFERROR(AU248/AS248,0)</f>
        <v>2.2348958652239868E-3</v>
      </c>
    </row>
    <row r="249" spans="1:48" ht="15.75" x14ac:dyDescent="0.25">
      <c r="A249" s="30" t="s">
        <v>135</v>
      </c>
      <c r="B249" s="40">
        <f t="shared" si="77"/>
        <v>44304</v>
      </c>
      <c r="C249" s="40" t="str">
        <f t="shared" si="77"/>
        <v>B</v>
      </c>
      <c r="D249" s="85" t="str">
        <f>'Idle time data'!C56</f>
        <v>Ali Ahmed</v>
      </c>
      <c r="E249" s="87" t="str">
        <f>'Idle time data'!P56</f>
        <v>Kamran</v>
      </c>
      <c r="F249" s="87">
        <f>'Idle time data'!Q56</f>
        <v>0</v>
      </c>
      <c r="G249" s="87">
        <f>'Idle time data'!R56</f>
        <v>4</v>
      </c>
      <c r="H249" s="87">
        <f>'Idle time data'!S56</f>
        <v>0</v>
      </c>
      <c r="I249" s="87">
        <f>SUMIFS('Production data'!I:I,'Production data'!A:A,Performance!B249,'Production data'!C:C,Performance!C249,'Production data'!B:B,Performance!$C$195)</f>
        <v>190000</v>
      </c>
      <c r="J249" s="87">
        <f>SUMIFS('Production data'!K:K,'Production data'!A:A,Performance!B249,'Production data'!C:C,Performance!C249,'Production data'!B:B,Performance!$C$195)</f>
        <v>9372</v>
      </c>
      <c r="K249" s="87">
        <f>SUMIFS('Production data'!N:N,'Production data'!A:A,Performance!B249,'Production data'!C:C,Performance!C249,'Production data'!B:B,Performance!$C$195)</f>
        <v>0</v>
      </c>
      <c r="L249" s="87">
        <v>8</v>
      </c>
      <c r="M249" s="87">
        <f>(F249*Basis!$D$15+G249*Basis!$D$16+H249*Basis!$D$17)/60</f>
        <v>3.9333333333333331</v>
      </c>
      <c r="N249" s="87">
        <f>SUMIFS('DT Data'!J:J,'DT Data'!A:A,Performance!B249,'DT Data'!C:C,Performance!C249,'DT Data'!B:B,Performance!$C$195,'DT Data'!D:D,Basis!$J$5)</f>
        <v>0</v>
      </c>
      <c r="O249" s="88">
        <f t="shared" si="78"/>
        <v>8</v>
      </c>
      <c r="P249" s="88">
        <f>SUMIFS('DT Data'!J:J,'DT Data'!A:A,Performance!B249,'DT Data'!C:C,Performance!C249,'DT Data'!B:B,Performance!$C$195)-N249</f>
        <v>0.83333333333333337</v>
      </c>
      <c r="Q249" s="89">
        <f t="shared" si="79"/>
        <v>7.166666666666667</v>
      </c>
      <c r="R249" s="89">
        <f t="shared" si="80"/>
        <v>3.2333333333333338</v>
      </c>
      <c r="S249" s="89">
        <f>IF(I249=0,0,R249*Basis!$B$4*60)</f>
        <v>155200.00000000003</v>
      </c>
      <c r="T249" s="90">
        <f t="shared" si="81"/>
        <v>1.2242268041237112</v>
      </c>
      <c r="U249" s="90">
        <f t="shared" si="82"/>
        <v>1</v>
      </c>
      <c r="V249" s="90">
        <f t="shared" si="83"/>
        <v>0.89583333333333337</v>
      </c>
      <c r="W249" s="90">
        <f t="shared" si="84"/>
        <v>1.0967031786941579</v>
      </c>
      <c r="X249" s="228"/>
      <c r="Y249" s="216"/>
      <c r="Z249" s="216"/>
      <c r="AA249" s="216"/>
      <c r="AB249" s="230"/>
      <c r="AC249" s="230"/>
      <c r="AD249" s="220"/>
      <c r="AE249" s="220"/>
      <c r="AF249" s="220"/>
      <c r="AG249" s="220"/>
      <c r="AH249" s="94"/>
      <c r="AI249" s="95">
        <f>SUMIFS('DT Data'!$J:$J,'DT Data'!$B:$B,Basis!$A$2,'DT Data'!$D:$D,Basis!$J$4,'DT Data'!$A:$A,$B249,'DT Data'!$B:$B,Performance!A249)</f>
        <v>0</v>
      </c>
      <c r="AJ249" s="95">
        <f>SUMIFS('DT Data'!$J:$J,'DT Data'!$B:$B,Basis!$A$2,'DT Data'!$D:$D,Basis!$J$3,'DT Data'!$A:$A,$B249,'DT Data'!$B:$B,Performance!A249)</f>
        <v>0</v>
      </c>
      <c r="AK249" s="95">
        <f>SUMIFS('DT Data'!$J:$J,'DT Data'!$B:$B,Basis!$A$2,'DT Data'!$D:$D,Basis!$J$2,'DT Data'!$A:$A,$B249,'DT Data'!$B:$B,Performance!A249)</f>
        <v>0</v>
      </c>
      <c r="AL249" s="216"/>
      <c r="AM249" s="216"/>
      <c r="AN249" s="216"/>
      <c r="AO249" s="110"/>
      <c r="AP249" s="93">
        <f>SUMIFS('Production data'!L:L,'Production data'!A:A,Performance!B249,'Production data'!C:C,Performance!C249,'Production data'!B:B,Performance!$C$195)</f>
        <v>9366</v>
      </c>
      <c r="AQ249" s="93">
        <f t="shared" si="85"/>
        <v>6</v>
      </c>
      <c r="AR249" s="41">
        <f t="shared" si="86"/>
        <v>6.406149903907751E-4</v>
      </c>
      <c r="AS249" s="222"/>
      <c r="AT249" s="222"/>
      <c r="AU249" s="222"/>
      <c r="AV249" s="225"/>
    </row>
    <row r="250" spans="1:48" ht="15.75" x14ac:dyDescent="0.25">
      <c r="A250" s="30" t="s">
        <v>135</v>
      </c>
      <c r="B250" s="40">
        <f t="shared" si="77"/>
        <v>44304</v>
      </c>
      <c r="C250" s="40" t="str">
        <f t="shared" si="77"/>
        <v>C</v>
      </c>
      <c r="D250" s="85">
        <f>'Idle time data'!C57</f>
        <v>0</v>
      </c>
      <c r="E250" s="87" t="str">
        <f>'Idle time data'!P57</f>
        <v>Manzar</v>
      </c>
      <c r="F250" s="87">
        <f>'Idle time data'!Q57</f>
        <v>0</v>
      </c>
      <c r="G250" s="87">
        <f>'Idle time data'!R57</f>
        <v>4</v>
      </c>
      <c r="H250" s="87">
        <f>'Idle time data'!S57</f>
        <v>1</v>
      </c>
      <c r="I250" s="87">
        <f>SUMIFS('Production data'!I:I,'Production data'!A:A,Performance!B250,'Production data'!C:C,Performance!C250,'Production data'!B:B,Performance!$C$195)</f>
        <v>104460</v>
      </c>
      <c r="J250" s="87">
        <f>SUMIFS('Production data'!K:K,'Production data'!A:A,Performance!B250,'Production data'!C:C,Performance!C250,'Production data'!B:B,Performance!$C$195)</f>
        <v>5887.5</v>
      </c>
      <c r="K250" s="87">
        <f>SUMIFS('Production data'!N:N,'Production data'!A:A,Performance!B250,'Production data'!C:C,Performance!C250,'Production data'!B:B,Performance!$C$195)</f>
        <v>0</v>
      </c>
      <c r="L250" s="87">
        <v>8</v>
      </c>
      <c r="M250" s="87">
        <f>(F250*Basis!$D$15+G250*Basis!$D$16+H250*Basis!$D$17)/60</f>
        <v>4.2666666666666666</v>
      </c>
      <c r="N250" s="87">
        <f>SUMIFS('DT Data'!J:J,'DT Data'!A:A,Performance!B250,'DT Data'!C:C,Performance!C250,'DT Data'!B:B,Performance!$C$195,'DT Data'!D:D,Basis!$J$5)</f>
        <v>0</v>
      </c>
      <c r="O250" s="88">
        <f t="shared" si="78"/>
        <v>8</v>
      </c>
      <c r="P250" s="88">
        <f>SUMIFS('DT Data'!J:J,'DT Data'!A:A,Performance!B250,'DT Data'!C:C,Performance!C250,'DT Data'!B:B,Performance!$C$195)-N250</f>
        <v>0</v>
      </c>
      <c r="Q250" s="89">
        <f t="shared" si="79"/>
        <v>8</v>
      </c>
      <c r="R250" s="89">
        <f t="shared" si="80"/>
        <v>3.7333333333333334</v>
      </c>
      <c r="S250" s="89">
        <f>IF(I250=0,0,R250*Basis!$B$4*60)</f>
        <v>179200</v>
      </c>
      <c r="T250" s="90">
        <f t="shared" si="81"/>
        <v>0.58292410714285714</v>
      </c>
      <c r="U250" s="90">
        <f t="shared" si="82"/>
        <v>1</v>
      </c>
      <c r="V250" s="90">
        <f t="shared" si="83"/>
        <v>1</v>
      </c>
      <c r="W250" s="90">
        <f t="shared" si="84"/>
        <v>0.58292410714285714</v>
      </c>
      <c r="X250" s="228"/>
      <c r="Y250" s="216"/>
      <c r="Z250" s="216"/>
      <c r="AA250" s="216"/>
      <c r="AB250" s="230"/>
      <c r="AC250" s="230"/>
      <c r="AD250" s="220"/>
      <c r="AE250" s="220"/>
      <c r="AF250" s="220"/>
      <c r="AG250" s="220"/>
      <c r="AH250" s="94"/>
      <c r="AI250" s="95">
        <f>SUMIFS('DT Data'!$J:$J,'DT Data'!$B:$B,Basis!$A$2,'DT Data'!$D:$D,Basis!$J$4,'DT Data'!$A:$A,$B250,'DT Data'!$B:$B,Performance!A250)</f>
        <v>0</v>
      </c>
      <c r="AJ250" s="95">
        <f>SUMIFS('DT Data'!$J:$J,'DT Data'!$B:$B,Basis!$A$2,'DT Data'!$D:$D,Basis!$J$3,'DT Data'!$A:$A,$B250,'DT Data'!$B:$B,Performance!A250)</f>
        <v>0</v>
      </c>
      <c r="AK250" s="95">
        <f>SUMIFS('DT Data'!$J:$J,'DT Data'!$B:$B,Basis!$A$2,'DT Data'!$D:$D,Basis!$J$2,'DT Data'!$A:$A,$B250,'DT Data'!$B:$B,Performance!A250)</f>
        <v>0</v>
      </c>
      <c r="AL250" s="216"/>
      <c r="AM250" s="216"/>
      <c r="AN250" s="216"/>
      <c r="AO250" s="110"/>
      <c r="AP250" s="93">
        <f>SUMIFS('Production data'!L:L,'Production data'!A:A,Performance!B250,'Production data'!C:C,Performance!C250,'Production data'!B:B,Performance!$C$195)</f>
        <v>5849.4</v>
      </c>
      <c r="AQ250" s="93">
        <f t="shared" si="85"/>
        <v>38.100000000000364</v>
      </c>
      <c r="AR250" s="41">
        <f t="shared" si="86"/>
        <v>6.513488562929594E-3</v>
      </c>
      <c r="AS250" s="223"/>
      <c r="AT250" s="223"/>
      <c r="AU250" s="223"/>
      <c r="AV250" s="226"/>
    </row>
    <row r="251" spans="1:48" ht="15.75" x14ac:dyDescent="0.25">
      <c r="A251" s="30" t="s">
        <v>135</v>
      </c>
      <c r="B251" s="40">
        <f t="shared" si="77"/>
        <v>44305</v>
      </c>
      <c r="C251" s="40" t="str">
        <f t="shared" si="77"/>
        <v>A</v>
      </c>
      <c r="D251" s="85" t="str">
        <f>'Idle time data'!C58</f>
        <v>Ahmed Ali</v>
      </c>
      <c r="E251" s="87" t="str">
        <f>'Idle time data'!P58</f>
        <v>Nizam</v>
      </c>
      <c r="F251" s="87">
        <f>'Idle time data'!Q58</f>
        <v>0</v>
      </c>
      <c r="G251" s="87">
        <f>'Idle time data'!R58</f>
        <v>3</v>
      </c>
      <c r="H251" s="87">
        <f>'Idle time data'!S58</f>
        <v>2</v>
      </c>
      <c r="I251" s="87">
        <f>SUMIFS('Production data'!I:I,'Production data'!A:A,Performance!B251,'Production data'!C:C,Performance!C251,'Production data'!B:B,Performance!$C$195)</f>
        <v>81715</v>
      </c>
      <c r="J251" s="87">
        <f>SUMIFS('Production data'!K:K,'Production data'!A:A,Performance!B251,'Production data'!C:C,Performance!C251,'Production data'!B:B,Performance!$C$195)</f>
        <v>4004.3770000000004</v>
      </c>
      <c r="K251" s="87">
        <f>SUMIFS('Production data'!N:N,'Production data'!A:A,Performance!B251,'Production data'!C:C,Performance!C251,'Production data'!B:B,Performance!$C$195)</f>
        <v>0</v>
      </c>
      <c r="L251" s="87">
        <v>8</v>
      </c>
      <c r="M251" s="87">
        <f>(F251*Basis!$D$15+G251*Basis!$D$16+H251*Basis!$D$17)/60</f>
        <v>3.6166666666666667</v>
      </c>
      <c r="N251" s="87">
        <f>SUMIFS('DT Data'!J:J,'DT Data'!A:A,Performance!B251,'DT Data'!C:C,Performance!C251,'DT Data'!B:B,Performance!$C$195,'DT Data'!D:D,Basis!$J$5)</f>
        <v>0</v>
      </c>
      <c r="O251" s="88">
        <f t="shared" si="78"/>
        <v>8</v>
      </c>
      <c r="P251" s="88">
        <f>SUMIFS('DT Data'!J:J,'DT Data'!A:A,Performance!B251,'DT Data'!C:C,Performance!C251,'DT Data'!B:B,Performance!$C$195)-N251</f>
        <v>2</v>
      </c>
      <c r="Q251" s="89">
        <f t="shared" si="79"/>
        <v>6</v>
      </c>
      <c r="R251" s="89">
        <f t="shared" si="80"/>
        <v>2.3833333333333333</v>
      </c>
      <c r="S251" s="89">
        <f>IF(I251=0,0,R251*Basis!$B$4*60)</f>
        <v>114400</v>
      </c>
      <c r="T251" s="90">
        <f t="shared" si="81"/>
        <v>0.714291958041958</v>
      </c>
      <c r="U251" s="90">
        <f t="shared" si="82"/>
        <v>1</v>
      </c>
      <c r="V251" s="90">
        <f t="shared" si="83"/>
        <v>0.75</v>
      </c>
      <c r="W251" s="90">
        <f t="shared" si="84"/>
        <v>0.5357189685314685</v>
      </c>
      <c r="X251" s="227">
        <f>I251+I252+I253</f>
        <v>333975</v>
      </c>
      <c r="Y251" s="215">
        <f>S251+S252+S253</f>
        <v>384800</v>
      </c>
      <c r="Z251" s="215">
        <f>J251+J252+J253</f>
        <v>18739.656999999999</v>
      </c>
      <c r="AA251" s="215">
        <f>K251+K252+K253</f>
        <v>0</v>
      </c>
      <c r="AB251" s="229">
        <f>O251+O252+O253</f>
        <v>24</v>
      </c>
      <c r="AC251" s="229">
        <f>Q251+Q252+Q253</f>
        <v>19.5</v>
      </c>
      <c r="AD251" s="219">
        <f>IFERROR(X251/Y251,0)</f>
        <v>0.86791839916839919</v>
      </c>
      <c r="AE251" s="219">
        <f>IFERROR(AC251/AB251,0)</f>
        <v>0.8125</v>
      </c>
      <c r="AF251" s="219">
        <f>IFERROR((X251-AA251)/X251,0)</f>
        <v>1</v>
      </c>
      <c r="AG251" s="219">
        <f>AD251*AE251*AF251</f>
        <v>0.70518369932432434</v>
      </c>
      <c r="AH251" s="107"/>
      <c r="AI251" s="108">
        <f>SUMIFS('DT Data'!$J:$J,'DT Data'!$B:$B,Basis!$A$2,'DT Data'!$D:$D,Basis!$J$4,'DT Data'!$A:$A,$B251,'DT Data'!$B:$B,Performance!A251)</f>
        <v>0</v>
      </c>
      <c r="AJ251" s="108">
        <f>SUMIFS('DT Data'!$J:$J,'DT Data'!$B:$B,Basis!$A$2,'DT Data'!$D:$D,Basis!$J$3,'DT Data'!$A:$A,$B251,'DT Data'!$B:$B,Performance!A251)</f>
        <v>0</v>
      </c>
      <c r="AK251" s="108">
        <f>SUMIFS('DT Data'!$J:$J,'DT Data'!$B:$B,Basis!$A$2,'DT Data'!$D:$D,Basis!$J$2,'DT Data'!$A:$A,$B251,'DT Data'!$B:$B,Performance!A251)</f>
        <v>0</v>
      </c>
      <c r="AL251" s="215">
        <f>AI251+AI252+AI253</f>
        <v>0</v>
      </c>
      <c r="AM251" s="215">
        <f>AJ251+AJ252+AJ253</f>
        <v>0</v>
      </c>
      <c r="AN251" s="215">
        <f>AK251+AK252+AK253</f>
        <v>0</v>
      </c>
      <c r="AO251" s="109"/>
      <c r="AP251" s="93">
        <f>SUMIFS('Production data'!L:L,'Production data'!A:A,Performance!B251,'Production data'!C:C,Performance!C251,'Production data'!B:B,Performance!$C$195)</f>
        <v>3999.3770000000004</v>
      </c>
      <c r="AQ251" s="93">
        <f t="shared" si="85"/>
        <v>5</v>
      </c>
      <c r="AR251" s="41">
        <f t="shared" si="86"/>
        <v>1.2501947178273016E-3</v>
      </c>
      <c r="AS251" s="221">
        <f>J251+J252+J253</f>
        <v>18739.656999999999</v>
      </c>
      <c r="AT251" s="221">
        <f>AP251+AP252+AP253</f>
        <v>18693.656999999999</v>
      </c>
      <c r="AU251" s="221">
        <f>AQ251+AQ252+AQ253</f>
        <v>46</v>
      </c>
      <c r="AV251" s="224">
        <f>IFERROR(AU251/AS251,0)</f>
        <v>2.4546874043639114E-3</v>
      </c>
    </row>
    <row r="252" spans="1:48" ht="15.75" x14ac:dyDescent="0.25">
      <c r="A252" s="30" t="s">
        <v>135</v>
      </c>
      <c r="B252" s="40">
        <f t="shared" si="77"/>
        <v>44305</v>
      </c>
      <c r="C252" s="40" t="str">
        <f t="shared" si="77"/>
        <v>B</v>
      </c>
      <c r="D252" s="85" t="str">
        <f>'Idle time data'!C59</f>
        <v>Umair Ali</v>
      </c>
      <c r="E252" s="87" t="str">
        <f>'Idle time data'!P59</f>
        <v>Kamran</v>
      </c>
      <c r="F252" s="87">
        <f>'Idle time data'!Q59</f>
        <v>0</v>
      </c>
      <c r="G252" s="87">
        <f>'Idle time data'!R59</f>
        <v>4</v>
      </c>
      <c r="H252" s="87">
        <f>'Idle time data'!S59</f>
        <v>0</v>
      </c>
      <c r="I252" s="87">
        <f>SUMIFS('Production data'!I:I,'Production data'!A:A,Performance!B252,'Production data'!C:C,Performance!C252,'Production data'!B:B,Performance!$C$195)</f>
        <v>141900</v>
      </c>
      <c r="J252" s="87">
        <f>SUMIFS('Production data'!K:K,'Production data'!A:A,Performance!B252,'Production data'!C:C,Performance!C252,'Production data'!B:B,Performance!$C$195)</f>
        <v>8301</v>
      </c>
      <c r="K252" s="87">
        <f>SUMIFS('Production data'!N:N,'Production data'!A:A,Performance!B252,'Production data'!C:C,Performance!C252,'Production data'!B:B,Performance!$C$195)</f>
        <v>0</v>
      </c>
      <c r="L252" s="87">
        <v>8</v>
      </c>
      <c r="M252" s="87">
        <f>(F252*Basis!$D$15+G252*Basis!$D$16+H252*Basis!$D$17)/60</f>
        <v>3.9333333333333331</v>
      </c>
      <c r="N252" s="87">
        <f>SUMIFS('DT Data'!J:J,'DT Data'!A:A,Performance!B252,'DT Data'!C:C,Performance!C252,'DT Data'!B:B,Performance!$C$195,'DT Data'!D:D,Basis!$J$5)</f>
        <v>0</v>
      </c>
      <c r="O252" s="88">
        <f t="shared" si="78"/>
        <v>8</v>
      </c>
      <c r="P252" s="88">
        <f>SUMIFS('DT Data'!J:J,'DT Data'!A:A,Performance!B252,'DT Data'!C:C,Performance!C252,'DT Data'!B:B,Performance!$C$195)-N252</f>
        <v>0</v>
      </c>
      <c r="Q252" s="89">
        <f t="shared" si="79"/>
        <v>8</v>
      </c>
      <c r="R252" s="89">
        <f t="shared" si="80"/>
        <v>4.0666666666666664</v>
      </c>
      <c r="S252" s="89">
        <f>IF(I252=0,0,R252*Basis!$B$4*60)</f>
        <v>195199.99999999997</v>
      </c>
      <c r="T252" s="90">
        <f t="shared" si="81"/>
        <v>0.72694672131147553</v>
      </c>
      <c r="U252" s="90">
        <f t="shared" si="82"/>
        <v>1</v>
      </c>
      <c r="V252" s="90">
        <f t="shared" si="83"/>
        <v>1</v>
      </c>
      <c r="W252" s="90">
        <f t="shared" si="84"/>
        <v>0.72694672131147553</v>
      </c>
      <c r="X252" s="228"/>
      <c r="Y252" s="216"/>
      <c r="Z252" s="216"/>
      <c r="AA252" s="216"/>
      <c r="AB252" s="230"/>
      <c r="AC252" s="230"/>
      <c r="AD252" s="220"/>
      <c r="AE252" s="220"/>
      <c r="AF252" s="220"/>
      <c r="AG252" s="220"/>
      <c r="AH252" s="94"/>
      <c r="AI252" s="95">
        <f>SUMIFS('DT Data'!$J:$J,'DT Data'!$B:$B,Basis!$A$2,'DT Data'!$D:$D,Basis!$J$4,'DT Data'!$A:$A,$B252,'DT Data'!$B:$B,Performance!A252)</f>
        <v>0</v>
      </c>
      <c r="AJ252" s="95">
        <f>SUMIFS('DT Data'!$J:$J,'DT Data'!$B:$B,Basis!$A$2,'DT Data'!$D:$D,Basis!$J$3,'DT Data'!$A:$A,$B252,'DT Data'!$B:$B,Performance!A252)</f>
        <v>0</v>
      </c>
      <c r="AK252" s="95">
        <f>SUMIFS('DT Data'!$J:$J,'DT Data'!$B:$B,Basis!$A$2,'DT Data'!$D:$D,Basis!$J$2,'DT Data'!$A:$A,$B252,'DT Data'!$B:$B,Performance!A252)</f>
        <v>0</v>
      </c>
      <c r="AL252" s="216"/>
      <c r="AM252" s="216"/>
      <c r="AN252" s="216"/>
      <c r="AO252" s="110"/>
      <c r="AP252" s="93">
        <f>SUMIFS('Production data'!L:L,'Production data'!A:A,Performance!B252,'Production data'!C:C,Performance!C252,'Production data'!B:B,Performance!$C$195)</f>
        <v>8292</v>
      </c>
      <c r="AQ252" s="93">
        <f t="shared" si="85"/>
        <v>9</v>
      </c>
      <c r="AR252" s="41">
        <f t="shared" si="86"/>
        <v>1.0853835021707671E-3</v>
      </c>
      <c r="AS252" s="222"/>
      <c r="AT252" s="222"/>
      <c r="AU252" s="222"/>
      <c r="AV252" s="225"/>
    </row>
    <row r="253" spans="1:48" ht="15.75" x14ac:dyDescent="0.25">
      <c r="A253" s="30" t="s">
        <v>135</v>
      </c>
      <c r="B253" s="40">
        <f t="shared" si="77"/>
        <v>44305</v>
      </c>
      <c r="C253" s="40" t="str">
        <f t="shared" si="77"/>
        <v>C</v>
      </c>
      <c r="D253" s="85" t="str">
        <f>'Idle time data'!C60</f>
        <v>Ali Ahmed</v>
      </c>
      <c r="E253" s="87" t="str">
        <f>'Idle time data'!P60</f>
        <v>Manzar</v>
      </c>
      <c r="F253" s="87">
        <f>'Idle time data'!Q60</f>
        <v>0</v>
      </c>
      <c r="G253" s="87">
        <f>'Idle time data'!R60</f>
        <v>4</v>
      </c>
      <c r="H253" s="87">
        <f>'Idle time data'!S60</f>
        <v>0</v>
      </c>
      <c r="I253" s="87">
        <f>SUMIFS('Production data'!I:I,'Production data'!A:A,Performance!B253,'Production data'!C:C,Performance!C253,'Production data'!B:B,Performance!$C$195)</f>
        <v>110360</v>
      </c>
      <c r="J253" s="87">
        <f>SUMIFS('Production data'!K:K,'Production data'!A:A,Performance!B253,'Production data'!C:C,Performance!C253,'Production data'!B:B,Performance!$C$195)</f>
        <v>6434.28</v>
      </c>
      <c r="K253" s="87">
        <f>SUMIFS('Production data'!N:N,'Production data'!A:A,Performance!B253,'Production data'!C:C,Performance!C253,'Production data'!B:B,Performance!$C$195)</f>
        <v>0</v>
      </c>
      <c r="L253" s="87">
        <v>8</v>
      </c>
      <c r="M253" s="87">
        <f>(F253*Basis!$D$15+G253*Basis!$D$16+H253*Basis!$D$17)/60</f>
        <v>3.9333333333333331</v>
      </c>
      <c r="N253" s="87">
        <f>SUMIFS('DT Data'!J:J,'DT Data'!A:A,Performance!B253,'DT Data'!C:C,Performance!C253,'DT Data'!B:B,Performance!$C$195,'DT Data'!D:D,Basis!$J$5)</f>
        <v>0</v>
      </c>
      <c r="O253" s="88">
        <f t="shared" si="78"/>
        <v>8</v>
      </c>
      <c r="P253" s="88">
        <f>SUMIFS('DT Data'!J:J,'DT Data'!A:A,Performance!B253,'DT Data'!C:C,Performance!C253,'DT Data'!B:B,Performance!$C$195)-N253</f>
        <v>2.5</v>
      </c>
      <c r="Q253" s="89">
        <f t="shared" si="79"/>
        <v>5.5</v>
      </c>
      <c r="R253" s="89">
        <f t="shared" si="80"/>
        <v>1.5666666666666669</v>
      </c>
      <c r="S253" s="89">
        <f>IF(I253=0,0,R253*Basis!$B$4*60)</f>
        <v>75200.000000000015</v>
      </c>
      <c r="T253" s="90">
        <f t="shared" si="81"/>
        <v>1.4675531914893614</v>
      </c>
      <c r="U253" s="90">
        <f t="shared" si="82"/>
        <v>1</v>
      </c>
      <c r="V253" s="90">
        <f t="shared" si="83"/>
        <v>0.6875</v>
      </c>
      <c r="W253" s="90">
        <f t="shared" si="84"/>
        <v>1.008942819148936</v>
      </c>
      <c r="X253" s="228"/>
      <c r="Y253" s="216"/>
      <c r="Z253" s="216"/>
      <c r="AA253" s="216"/>
      <c r="AB253" s="230"/>
      <c r="AC253" s="230"/>
      <c r="AD253" s="220"/>
      <c r="AE253" s="220"/>
      <c r="AF253" s="220"/>
      <c r="AG253" s="220"/>
      <c r="AH253" s="94"/>
      <c r="AI253" s="95">
        <f>SUMIFS('DT Data'!$J:$J,'DT Data'!$B:$B,Basis!$A$2,'DT Data'!$D:$D,Basis!$J$4,'DT Data'!$A:$A,$B253,'DT Data'!$B:$B,Performance!A253)</f>
        <v>0</v>
      </c>
      <c r="AJ253" s="95">
        <f>SUMIFS('DT Data'!$J:$J,'DT Data'!$B:$B,Basis!$A$2,'DT Data'!$D:$D,Basis!$J$3,'DT Data'!$A:$A,$B253,'DT Data'!$B:$B,Performance!A253)</f>
        <v>0</v>
      </c>
      <c r="AK253" s="95">
        <f>SUMIFS('DT Data'!$J:$J,'DT Data'!$B:$B,Basis!$A$2,'DT Data'!$D:$D,Basis!$J$2,'DT Data'!$A:$A,$B253,'DT Data'!$B:$B,Performance!A253)</f>
        <v>0</v>
      </c>
      <c r="AL253" s="216"/>
      <c r="AM253" s="216"/>
      <c r="AN253" s="216"/>
      <c r="AO253" s="110"/>
      <c r="AP253" s="93">
        <f>SUMIFS('Production data'!L:L,'Production data'!A:A,Performance!B253,'Production data'!C:C,Performance!C253,'Production data'!B:B,Performance!$C$195)</f>
        <v>6402.28</v>
      </c>
      <c r="AQ253" s="93">
        <f t="shared" si="85"/>
        <v>32</v>
      </c>
      <c r="AR253" s="41">
        <f t="shared" si="86"/>
        <v>4.9982193843443271E-3</v>
      </c>
      <c r="AS253" s="223"/>
      <c r="AT253" s="223"/>
      <c r="AU253" s="223"/>
      <c r="AV253" s="226"/>
    </row>
    <row r="254" spans="1:48" ht="15.75" x14ac:dyDescent="0.25">
      <c r="A254" s="30" t="s">
        <v>135</v>
      </c>
      <c r="B254" s="40">
        <f t="shared" si="77"/>
        <v>44306</v>
      </c>
      <c r="C254" s="40" t="str">
        <f t="shared" si="77"/>
        <v>A</v>
      </c>
      <c r="D254" s="85" t="str">
        <f>'Idle time data'!C61</f>
        <v>Ahmed Ali</v>
      </c>
      <c r="E254" s="87" t="str">
        <f>'Idle time data'!P61</f>
        <v>Nizam</v>
      </c>
      <c r="F254" s="87">
        <f>'Idle time data'!Q61</f>
        <v>1</v>
      </c>
      <c r="G254" s="87">
        <f>'Idle time data'!R61</f>
        <v>3</v>
      </c>
      <c r="H254" s="87">
        <f>'Idle time data'!S61</f>
        <v>0</v>
      </c>
      <c r="I254" s="87">
        <f>SUMIFS('Production data'!I:I,'Production data'!A:A,Performance!B254,'Production data'!C:C,Performance!C254,'Production data'!B:B,Performance!$C$195)</f>
        <v>88545</v>
      </c>
      <c r="J254" s="87">
        <f>SUMIFS('Production data'!K:K,'Production data'!A:A,Performance!B254,'Production data'!C:C,Performance!C254,'Production data'!B:B,Performance!$C$195)</f>
        <v>5353</v>
      </c>
      <c r="K254" s="87">
        <f>SUMIFS('Production data'!N:N,'Production data'!A:A,Performance!B254,'Production data'!C:C,Performance!C254,'Production data'!B:B,Performance!$C$195)</f>
        <v>0</v>
      </c>
      <c r="L254" s="87">
        <v>8</v>
      </c>
      <c r="M254" s="87">
        <f>(F254*Basis!$D$15+G254*Basis!$D$16+H254*Basis!$D$17)/60</f>
        <v>4.95</v>
      </c>
      <c r="N254" s="87">
        <f>SUMIFS('DT Data'!J:J,'DT Data'!A:A,Performance!B254,'DT Data'!C:C,Performance!C254,'DT Data'!B:B,Performance!$C$195,'DT Data'!D:D,Basis!$J$5)</f>
        <v>0</v>
      </c>
      <c r="O254" s="88">
        <f t="shared" si="78"/>
        <v>8</v>
      </c>
      <c r="P254" s="88">
        <f>SUMIFS('DT Data'!J:J,'DT Data'!A:A,Performance!B254,'DT Data'!C:C,Performance!C254,'DT Data'!B:B,Performance!$C$195)-N254</f>
        <v>0.5</v>
      </c>
      <c r="Q254" s="89">
        <f t="shared" si="79"/>
        <v>7.5</v>
      </c>
      <c r="R254" s="89">
        <f t="shared" si="80"/>
        <v>2.5499999999999998</v>
      </c>
      <c r="S254" s="89">
        <f>IF(I254=0,0,R254*Basis!$B$4*60)</f>
        <v>122399.99999999999</v>
      </c>
      <c r="T254" s="90">
        <f t="shared" si="81"/>
        <v>0.72340686274509813</v>
      </c>
      <c r="U254" s="90">
        <f t="shared" si="82"/>
        <v>1</v>
      </c>
      <c r="V254" s="90">
        <f t="shared" si="83"/>
        <v>0.9375</v>
      </c>
      <c r="W254" s="90">
        <f t="shared" si="84"/>
        <v>0.67819393382352955</v>
      </c>
      <c r="X254" s="227">
        <f>I254+I255+I256</f>
        <v>323665</v>
      </c>
      <c r="Y254" s="215">
        <f>S254+S255+S256</f>
        <v>500000</v>
      </c>
      <c r="Z254" s="215">
        <f>J254+J255+J256</f>
        <v>19369.5</v>
      </c>
      <c r="AA254" s="215">
        <f>K254+K255+K256</f>
        <v>0</v>
      </c>
      <c r="AB254" s="229">
        <f>O254+O255+O256</f>
        <v>24</v>
      </c>
      <c r="AC254" s="229">
        <f>Q254+Q255+Q256</f>
        <v>22.25</v>
      </c>
      <c r="AD254" s="219">
        <f>IFERROR(X254/Y254,0)</f>
        <v>0.64732999999999996</v>
      </c>
      <c r="AE254" s="219">
        <f>IFERROR(AC254/AB254,0)</f>
        <v>0.92708333333333337</v>
      </c>
      <c r="AF254" s="219">
        <f>IFERROR((X254-AA254)/X254,0)</f>
        <v>1</v>
      </c>
      <c r="AG254" s="219">
        <f>AD254*AE254*AF254</f>
        <v>0.60012885416666661</v>
      </c>
      <c r="AH254" s="107"/>
      <c r="AI254" s="108">
        <f>SUMIFS('DT Data'!$J:$J,'DT Data'!$B:$B,Basis!$A$2,'DT Data'!$D:$D,Basis!$J$4,'DT Data'!$A:$A,$B254,'DT Data'!$B:$B,Performance!A254)</f>
        <v>0</v>
      </c>
      <c r="AJ254" s="108">
        <f>SUMIFS('DT Data'!$J:$J,'DT Data'!$B:$B,Basis!$A$2,'DT Data'!$D:$D,Basis!$J$3,'DT Data'!$A:$A,$B254,'DT Data'!$B:$B,Performance!A254)</f>
        <v>0</v>
      </c>
      <c r="AK254" s="108">
        <f>SUMIFS('DT Data'!$J:$J,'DT Data'!$B:$B,Basis!$A$2,'DT Data'!$D:$D,Basis!$J$2,'DT Data'!$A:$A,$B254,'DT Data'!$B:$B,Performance!A254)</f>
        <v>0</v>
      </c>
      <c r="AL254" s="215">
        <f>AI254+AI255+AI256</f>
        <v>0</v>
      </c>
      <c r="AM254" s="215">
        <f>AJ254+AJ255+AJ256</f>
        <v>0</v>
      </c>
      <c r="AN254" s="215">
        <f>AK254+AK255+AK256</f>
        <v>0</v>
      </c>
      <c r="AO254" s="109"/>
      <c r="AP254" s="93">
        <f>SUMIFS('Production data'!L:L,'Production data'!A:A,Performance!B254,'Production data'!C:C,Performance!C254,'Production data'!B:B,Performance!$C$195)</f>
        <v>5347</v>
      </c>
      <c r="AQ254" s="93">
        <f t="shared" si="85"/>
        <v>6</v>
      </c>
      <c r="AR254" s="41">
        <f t="shared" si="86"/>
        <v>1.1221245558256966E-3</v>
      </c>
      <c r="AS254" s="221">
        <f>J254+J255+J256</f>
        <v>19369.5</v>
      </c>
      <c r="AT254" s="221">
        <f>AP254+AP255+AP256</f>
        <v>19304.5</v>
      </c>
      <c r="AU254" s="221">
        <f>AQ254+AQ255+AQ256</f>
        <v>65</v>
      </c>
      <c r="AV254" s="224">
        <f>IFERROR(AU254/AS254,0)</f>
        <v>3.3557913214073672E-3</v>
      </c>
    </row>
    <row r="255" spans="1:48" ht="15.75" x14ac:dyDescent="0.25">
      <c r="A255" s="30" t="s">
        <v>135</v>
      </c>
      <c r="B255" s="40">
        <f t="shared" si="77"/>
        <v>44306</v>
      </c>
      <c r="C255" s="40" t="str">
        <f t="shared" si="77"/>
        <v>B</v>
      </c>
      <c r="D255" s="85" t="str">
        <f>'Idle time data'!C62</f>
        <v>Umair Ali</v>
      </c>
      <c r="E255" s="87" t="str">
        <f>'Idle time data'!P62</f>
        <v>Kamran</v>
      </c>
      <c r="F255" s="87">
        <f>'Idle time data'!Q62</f>
        <v>0</v>
      </c>
      <c r="G255" s="87">
        <f>'Idle time data'!R62</f>
        <v>3</v>
      </c>
      <c r="H255" s="87">
        <f>'Idle time data'!S62</f>
        <v>0</v>
      </c>
      <c r="I255" s="87">
        <f>SUMIFS('Production data'!I:I,'Production data'!A:A,Performance!B255,'Production data'!C:C,Performance!C255,'Production data'!B:B,Performance!$C$195)</f>
        <v>114340</v>
      </c>
      <c r="J255" s="87">
        <f>SUMIFS('Production data'!K:K,'Production data'!A:A,Performance!B255,'Production data'!C:C,Performance!C255,'Production data'!B:B,Performance!$C$195)</f>
        <v>6969.8</v>
      </c>
      <c r="K255" s="87">
        <f>SUMIFS('Production data'!N:N,'Production data'!A:A,Performance!B255,'Production data'!C:C,Performance!C255,'Production data'!B:B,Performance!$C$195)</f>
        <v>0</v>
      </c>
      <c r="L255" s="87">
        <v>8</v>
      </c>
      <c r="M255" s="87">
        <f>(F255*Basis!$D$15+G255*Basis!$D$16+H255*Basis!$D$17)/60</f>
        <v>2.95</v>
      </c>
      <c r="N255" s="87">
        <f>SUMIFS('DT Data'!J:J,'DT Data'!A:A,Performance!B255,'DT Data'!C:C,Performance!C255,'DT Data'!B:B,Performance!$C$195,'DT Data'!D:D,Basis!$J$5)</f>
        <v>0</v>
      </c>
      <c r="O255" s="88">
        <f t="shared" si="78"/>
        <v>8</v>
      </c>
      <c r="P255" s="88">
        <f>SUMIFS('DT Data'!J:J,'DT Data'!A:A,Performance!B255,'DT Data'!C:C,Performance!C255,'DT Data'!B:B,Performance!$C$195)-N255</f>
        <v>1.25</v>
      </c>
      <c r="Q255" s="89">
        <f t="shared" si="79"/>
        <v>6.75</v>
      </c>
      <c r="R255" s="89">
        <f t="shared" si="80"/>
        <v>3.8</v>
      </c>
      <c r="S255" s="89">
        <f>IF(I255=0,0,R255*Basis!$B$4*60)</f>
        <v>182400</v>
      </c>
      <c r="T255" s="90">
        <f t="shared" si="81"/>
        <v>0.62686403508771926</v>
      </c>
      <c r="U255" s="90">
        <f t="shared" si="82"/>
        <v>1</v>
      </c>
      <c r="V255" s="90">
        <f t="shared" si="83"/>
        <v>0.84375</v>
      </c>
      <c r="W255" s="90">
        <f t="shared" si="84"/>
        <v>0.52891652960526314</v>
      </c>
      <c r="X255" s="228"/>
      <c r="Y255" s="216"/>
      <c r="Z255" s="216"/>
      <c r="AA255" s="216"/>
      <c r="AB255" s="230"/>
      <c r="AC255" s="230"/>
      <c r="AD255" s="220"/>
      <c r="AE255" s="220"/>
      <c r="AF255" s="220"/>
      <c r="AG255" s="220"/>
      <c r="AH255" s="94"/>
      <c r="AI255" s="95">
        <f>SUMIFS('DT Data'!$J:$J,'DT Data'!$B:$B,Basis!$A$2,'DT Data'!$D:$D,Basis!$J$4,'DT Data'!$A:$A,$B255,'DT Data'!$B:$B,Performance!A255)</f>
        <v>0</v>
      </c>
      <c r="AJ255" s="95">
        <f>SUMIFS('DT Data'!$J:$J,'DT Data'!$B:$B,Basis!$A$2,'DT Data'!$D:$D,Basis!$J$3,'DT Data'!$A:$A,$B255,'DT Data'!$B:$B,Performance!A255)</f>
        <v>0</v>
      </c>
      <c r="AK255" s="95">
        <f>SUMIFS('DT Data'!$J:$J,'DT Data'!$B:$B,Basis!$A$2,'DT Data'!$D:$D,Basis!$J$2,'DT Data'!$A:$A,$B255,'DT Data'!$B:$B,Performance!A255)</f>
        <v>0</v>
      </c>
      <c r="AL255" s="216"/>
      <c r="AM255" s="216"/>
      <c r="AN255" s="216"/>
      <c r="AO255" s="110"/>
      <c r="AP255" s="93">
        <f>SUMIFS('Production data'!L:L,'Production data'!A:A,Performance!B255,'Production data'!C:C,Performance!C255,'Production data'!B:B,Performance!$C$195)</f>
        <v>6958.8</v>
      </c>
      <c r="AQ255" s="93">
        <f t="shared" si="85"/>
        <v>11</v>
      </c>
      <c r="AR255" s="41">
        <f t="shared" si="86"/>
        <v>1.5807323101684199E-3</v>
      </c>
      <c r="AS255" s="222"/>
      <c r="AT255" s="222"/>
      <c r="AU255" s="222"/>
      <c r="AV255" s="225"/>
    </row>
    <row r="256" spans="1:48" ht="15.75" x14ac:dyDescent="0.25">
      <c r="A256" s="30" t="s">
        <v>135</v>
      </c>
      <c r="B256" s="40">
        <f t="shared" si="77"/>
        <v>44306</v>
      </c>
      <c r="C256" s="40" t="str">
        <f t="shared" si="77"/>
        <v>C</v>
      </c>
      <c r="D256" s="85" t="str">
        <f>'Idle time data'!C63</f>
        <v>Ali Ahmed</v>
      </c>
      <c r="E256" s="87" t="str">
        <f>'Idle time data'!P63</f>
        <v>Asif Shah</v>
      </c>
      <c r="F256" s="87">
        <f>'Idle time data'!Q63</f>
        <v>0</v>
      </c>
      <c r="G256" s="87">
        <f>'Idle time data'!R63</f>
        <v>4</v>
      </c>
      <c r="H256" s="87">
        <f>'Idle time data'!S63</f>
        <v>0</v>
      </c>
      <c r="I256" s="87">
        <f>SUMIFS('Production data'!I:I,'Production data'!A:A,Performance!B256,'Production data'!C:C,Performance!C256,'Production data'!B:B,Performance!$C$195)</f>
        <v>120780</v>
      </c>
      <c r="J256" s="87">
        <f>SUMIFS('Production data'!K:K,'Production data'!A:A,Performance!B256,'Production data'!C:C,Performance!C256,'Production data'!B:B,Performance!$C$195)</f>
        <v>7046.7</v>
      </c>
      <c r="K256" s="87">
        <f>SUMIFS('Production data'!N:N,'Production data'!A:A,Performance!B256,'Production data'!C:C,Performance!C256,'Production data'!B:B,Performance!$C$195)</f>
        <v>0</v>
      </c>
      <c r="L256" s="87">
        <v>8</v>
      </c>
      <c r="M256" s="87">
        <f>(F256*Basis!$D$15+G256*Basis!$D$16+H256*Basis!$D$17)/60</f>
        <v>3.9333333333333331</v>
      </c>
      <c r="N256" s="87">
        <f>SUMIFS('DT Data'!J:J,'DT Data'!A:A,Performance!B256,'DT Data'!C:C,Performance!C256,'DT Data'!B:B,Performance!$C$195,'DT Data'!D:D,Basis!$J$5)</f>
        <v>0</v>
      </c>
      <c r="O256" s="88">
        <f t="shared" si="78"/>
        <v>8</v>
      </c>
      <c r="P256" s="88">
        <f>SUMIFS('DT Data'!J:J,'DT Data'!A:A,Performance!B256,'DT Data'!C:C,Performance!C256,'DT Data'!B:B,Performance!$C$195)-N256</f>
        <v>0</v>
      </c>
      <c r="Q256" s="89">
        <f t="shared" si="79"/>
        <v>8</v>
      </c>
      <c r="R256" s="89">
        <f t="shared" si="80"/>
        <v>4.0666666666666664</v>
      </c>
      <c r="S256" s="89">
        <f>IF(I256=0,0,R256*Basis!$B$4*60)</f>
        <v>195199.99999999997</v>
      </c>
      <c r="T256" s="90">
        <f t="shared" si="81"/>
        <v>0.61875000000000013</v>
      </c>
      <c r="U256" s="90">
        <f t="shared" si="82"/>
        <v>1</v>
      </c>
      <c r="V256" s="90">
        <f t="shared" si="83"/>
        <v>1</v>
      </c>
      <c r="W256" s="90">
        <f t="shared" si="84"/>
        <v>0.61875000000000013</v>
      </c>
      <c r="X256" s="228"/>
      <c r="Y256" s="216"/>
      <c r="Z256" s="216"/>
      <c r="AA256" s="216"/>
      <c r="AB256" s="230"/>
      <c r="AC256" s="230"/>
      <c r="AD256" s="220"/>
      <c r="AE256" s="220"/>
      <c r="AF256" s="220"/>
      <c r="AG256" s="220"/>
      <c r="AH256" s="94"/>
      <c r="AI256" s="95">
        <f>SUMIFS('DT Data'!$J:$J,'DT Data'!$B:$B,Basis!$A$2,'DT Data'!$D:$D,Basis!$J$4,'DT Data'!$A:$A,$B256,'DT Data'!$B:$B,Performance!A256)</f>
        <v>0</v>
      </c>
      <c r="AJ256" s="95">
        <f>SUMIFS('DT Data'!$J:$J,'DT Data'!$B:$B,Basis!$A$2,'DT Data'!$D:$D,Basis!$J$3,'DT Data'!$A:$A,$B256,'DT Data'!$B:$B,Performance!A256)</f>
        <v>0</v>
      </c>
      <c r="AK256" s="95">
        <f>SUMIFS('DT Data'!$J:$J,'DT Data'!$B:$B,Basis!$A$2,'DT Data'!$D:$D,Basis!$J$2,'DT Data'!$A:$A,$B256,'DT Data'!$B:$B,Performance!A256)</f>
        <v>0</v>
      </c>
      <c r="AL256" s="216"/>
      <c r="AM256" s="216"/>
      <c r="AN256" s="216"/>
      <c r="AO256" s="110"/>
      <c r="AP256" s="93">
        <f>SUMIFS('Production data'!L:L,'Production data'!A:A,Performance!B256,'Production data'!C:C,Performance!C256,'Production data'!B:B,Performance!$C$195)</f>
        <v>6998.7</v>
      </c>
      <c r="AQ256" s="93">
        <f t="shared" si="85"/>
        <v>48</v>
      </c>
      <c r="AR256" s="41">
        <f t="shared" si="86"/>
        <v>6.8584165630759999E-3</v>
      </c>
      <c r="AS256" s="223"/>
      <c r="AT256" s="223"/>
      <c r="AU256" s="223"/>
      <c r="AV256" s="226"/>
    </row>
    <row r="257" spans="1:48" ht="15.75" x14ac:dyDescent="0.25">
      <c r="A257" s="30" t="s">
        <v>135</v>
      </c>
      <c r="B257" s="40">
        <f t="shared" si="77"/>
        <v>44307</v>
      </c>
      <c r="C257" s="40" t="str">
        <f t="shared" si="77"/>
        <v>A</v>
      </c>
      <c r="D257" s="85" t="str">
        <f>'Idle time data'!C64</f>
        <v>Ahmed Ali</v>
      </c>
      <c r="E257" s="87" t="str">
        <f>'Idle time data'!P64</f>
        <v>Nizam</v>
      </c>
      <c r="F257" s="87">
        <f>'Idle time data'!Q64</f>
        <v>1</v>
      </c>
      <c r="G257" s="87">
        <f>'Idle time data'!R64</f>
        <v>4</v>
      </c>
      <c r="H257" s="87">
        <f>'Idle time data'!S64</f>
        <v>0</v>
      </c>
      <c r="I257" s="87">
        <f>SUMIFS('Production data'!I:I,'Production data'!A:A,Performance!B257,'Production data'!C:C,Performance!C257,'Production data'!B:B,Performance!$C$195)</f>
        <v>124030</v>
      </c>
      <c r="J257" s="87">
        <f>SUMIFS('Production data'!K:K,'Production data'!A:A,Performance!B257,'Production data'!C:C,Performance!C257,'Production data'!B:B,Performance!$C$195)</f>
        <v>7237</v>
      </c>
      <c r="K257" s="87">
        <f>SUMIFS('Production data'!N:N,'Production data'!A:A,Performance!B257,'Production data'!C:C,Performance!C257,'Production data'!B:B,Performance!$C$195)</f>
        <v>0</v>
      </c>
      <c r="L257" s="87">
        <v>8</v>
      </c>
      <c r="M257" s="87">
        <f>(F257*Basis!$D$15+G257*Basis!$D$16+H257*Basis!$D$17)/60</f>
        <v>5.9333333333333336</v>
      </c>
      <c r="N257" s="87">
        <f>SUMIFS('DT Data'!J:J,'DT Data'!A:A,Performance!B257,'DT Data'!C:C,Performance!C257,'DT Data'!B:B,Performance!$C$195,'DT Data'!D:D,Basis!$J$5)</f>
        <v>0</v>
      </c>
      <c r="O257" s="88">
        <f t="shared" si="78"/>
        <v>8</v>
      </c>
      <c r="P257" s="88">
        <f>SUMIFS('DT Data'!J:J,'DT Data'!A:A,Performance!B257,'DT Data'!C:C,Performance!C257,'DT Data'!B:B,Performance!$C$195)-N257</f>
        <v>0</v>
      </c>
      <c r="Q257" s="89">
        <f t="shared" si="79"/>
        <v>8</v>
      </c>
      <c r="R257" s="89">
        <f t="shared" si="80"/>
        <v>2.0666666666666664</v>
      </c>
      <c r="S257" s="89">
        <f>IF(I257=0,0,R257*Basis!$B$4*60)</f>
        <v>99199.999999999985</v>
      </c>
      <c r="T257" s="90">
        <f t="shared" si="81"/>
        <v>1.2503024193548389</v>
      </c>
      <c r="U257" s="90">
        <f t="shared" si="82"/>
        <v>1</v>
      </c>
      <c r="V257" s="90">
        <f t="shared" si="83"/>
        <v>1</v>
      </c>
      <c r="W257" s="90">
        <f t="shared" si="84"/>
        <v>1.2503024193548389</v>
      </c>
      <c r="X257" s="227">
        <f>I257+I258+I259</f>
        <v>415415</v>
      </c>
      <c r="Y257" s="215">
        <f>S257+S258+S259</f>
        <v>401600</v>
      </c>
      <c r="Z257" s="215">
        <f>J257+J258+J259</f>
        <v>21426.76</v>
      </c>
      <c r="AA257" s="215">
        <f>K257+K258+K259</f>
        <v>0</v>
      </c>
      <c r="AB257" s="229">
        <f>O257+O258+O259</f>
        <v>24</v>
      </c>
      <c r="AC257" s="229">
        <f>Q257+Q258+Q259</f>
        <v>23.166666666666668</v>
      </c>
      <c r="AD257" s="219">
        <f>IFERROR(X257/Y257,0)</f>
        <v>1.0343999003984063</v>
      </c>
      <c r="AE257" s="219">
        <f>IFERROR(AC257/AB257,0)</f>
        <v>0.96527777777777779</v>
      </c>
      <c r="AF257" s="219">
        <f>IFERROR((X257-AA257)/X257,0)</f>
        <v>1</v>
      </c>
      <c r="AG257" s="219">
        <f>AD257*AE257*AF257</f>
        <v>0.99848323719012833</v>
      </c>
      <c r="AH257" s="107"/>
      <c r="AI257" s="108">
        <f>SUMIFS('DT Data'!$J:$J,'DT Data'!$B:$B,Basis!$A$2,'DT Data'!$D:$D,Basis!$J$4,'DT Data'!$A:$A,$B257,'DT Data'!$B:$B,Performance!A257)</f>
        <v>0</v>
      </c>
      <c r="AJ257" s="108">
        <f>SUMIFS('DT Data'!$J:$J,'DT Data'!$B:$B,Basis!$A$2,'DT Data'!$D:$D,Basis!$J$3,'DT Data'!$A:$A,$B257,'DT Data'!$B:$B,Performance!A257)</f>
        <v>0</v>
      </c>
      <c r="AK257" s="108">
        <f>SUMIFS('DT Data'!$J:$J,'DT Data'!$B:$B,Basis!$A$2,'DT Data'!$D:$D,Basis!$J$2,'DT Data'!$A:$A,$B257,'DT Data'!$B:$B,Performance!A257)</f>
        <v>0</v>
      </c>
      <c r="AL257" s="215">
        <f>AI257+AI258+AI259</f>
        <v>0</v>
      </c>
      <c r="AM257" s="215">
        <f>AJ257+AJ258+AJ259</f>
        <v>0</v>
      </c>
      <c r="AN257" s="215">
        <f>AK257+AK258+AK259</f>
        <v>0</v>
      </c>
      <c r="AO257" s="109"/>
      <c r="AP257" s="93">
        <f>SUMIFS('Production data'!L:L,'Production data'!A:A,Performance!B257,'Production data'!C:C,Performance!C257,'Production data'!B:B,Performance!$C$195)</f>
        <v>7231</v>
      </c>
      <c r="AQ257" s="93">
        <f t="shared" si="85"/>
        <v>6</v>
      </c>
      <c r="AR257" s="41">
        <f t="shared" si="86"/>
        <v>8.2976075231641546E-4</v>
      </c>
      <c r="AS257" s="221">
        <f>J257+J258+J259</f>
        <v>21426.76</v>
      </c>
      <c r="AT257" s="221">
        <f>AP257+AP258+AP259</f>
        <v>21338.46</v>
      </c>
      <c r="AU257" s="221">
        <f>AQ257+AQ258+AQ259</f>
        <v>88.299999999999272</v>
      </c>
      <c r="AV257" s="224">
        <f>IFERROR(AU257/AS257,0)</f>
        <v>4.1210150298038187E-3</v>
      </c>
    </row>
    <row r="258" spans="1:48" ht="15.75" x14ac:dyDescent="0.25">
      <c r="A258" s="30" t="s">
        <v>135</v>
      </c>
      <c r="B258" s="40">
        <f t="shared" si="77"/>
        <v>44307</v>
      </c>
      <c r="C258" s="40" t="str">
        <f t="shared" si="77"/>
        <v>B</v>
      </c>
      <c r="D258" s="85" t="str">
        <f>'Idle time data'!C65</f>
        <v>Umair Ali</v>
      </c>
      <c r="E258" s="87" t="str">
        <f>'Idle time data'!P65</f>
        <v>Kamran</v>
      </c>
      <c r="F258" s="87">
        <f>'Idle time data'!Q65</f>
        <v>0</v>
      </c>
      <c r="G258" s="87">
        <f>'Idle time data'!R65</f>
        <v>5</v>
      </c>
      <c r="H258" s="87">
        <f>'Idle time data'!S65</f>
        <v>1</v>
      </c>
      <c r="I258" s="87">
        <f>SUMIFS('Production data'!I:I,'Production data'!A:A,Performance!B258,'Production data'!C:C,Performance!C258,'Production data'!B:B,Performance!$C$195)</f>
        <v>156385</v>
      </c>
      <c r="J258" s="87">
        <f>SUMIFS('Production data'!K:K,'Production data'!A:A,Performance!B258,'Production data'!C:C,Performance!C258,'Production data'!B:B,Performance!$C$195)</f>
        <v>9824.7799999999988</v>
      </c>
      <c r="K258" s="87">
        <f>SUMIFS('Production data'!N:N,'Production data'!A:A,Performance!B258,'Production data'!C:C,Performance!C258,'Production data'!B:B,Performance!$C$195)</f>
        <v>0</v>
      </c>
      <c r="L258" s="87">
        <v>8</v>
      </c>
      <c r="M258" s="87">
        <f>(F258*Basis!$D$15+G258*Basis!$D$16+H258*Basis!$D$17)/60</f>
        <v>5.25</v>
      </c>
      <c r="N258" s="87">
        <f>SUMIFS('DT Data'!J:J,'DT Data'!A:A,Performance!B258,'DT Data'!C:C,Performance!C258,'DT Data'!B:B,Performance!$C$195,'DT Data'!D:D,Basis!$J$5)</f>
        <v>0</v>
      </c>
      <c r="O258" s="88">
        <f t="shared" si="78"/>
        <v>8</v>
      </c>
      <c r="P258" s="88">
        <f>SUMIFS('DT Data'!J:J,'DT Data'!A:A,Performance!B258,'DT Data'!C:C,Performance!C258,'DT Data'!B:B,Performance!$C$195)-N258</f>
        <v>0.83333333333333337</v>
      </c>
      <c r="Q258" s="89">
        <f t="shared" si="79"/>
        <v>7.166666666666667</v>
      </c>
      <c r="R258" s="89">
        <f t="shared" si="80"/>
        <v>1.916666666666667</v>
      </c>
      <c r="S258" s="89">
        <f>IF(I258=0,0,R258*Basis!$B$4*60)</f>
        <v>92000.000000000015</v>
      </c>
      <c r="T258" s="90">
        <f t="shared" si="81"/>
        <v>1.6998369565217388</v>
      </c>
      <c r="U258" s="90">
        <f t="shared" si="82"/>
        <v>1</v>
      </c>
      <c r="V258" s="90">
        <f t="shared" si="83"/>
        <v>0.89583333333333337</v>
      </c>
      <c r="W258" s="90">
        <f t="shared" si="84"/>
        <v>1.5227706068840579</v>
      </c>
      <c r="X258" s="228"/>
      <c r="Y258" s="216"/>
      <c r="Z258" s="216"/>
      <c r="AA258" s="216"/>
      <c r="AB258" s="230"/>
      <c r="AC258" s="230"/>
      <c r="AD258" s="220"/>
      <c r="AE258" s="220"/>
      <c r="AF258" s="220"/>
      <c r="AG258" s="220"/>
      <c r="AH258" s="94"/>
      <c r="AI258" s="95">
        <f>SUMIFS('DT Data'!$J:$J,'DT Data'!$B:$B,Basis!$A$2,'DT Data'!$D:$D,Basis!$J$4,'DT Data'!$A:$A,$B258,'DT Data'!$B:$B,Performance!A258)</f>
        <v>0</v>
      </c>
      <c r="AJ258" s="95">
        <f>SUMIFS('DT Data'!$J:$J,'DT Data'!$B:$B,Basis!$A$2,'DT Data'!$D:$D,Basis!$J$3,'DT Data'!$A:$A,$B258,'DT Data'!$B:$B,Performance!A258)</f>
        <v>0</v>
      </c>
      <c r="AK258" s="95">
        <f>SUMIFS('DT Data'!$J:$J,'DT Data'!$B:$B,Basis!$A$2,'DT Data'!$D:$D,Basis!$J$2,'DT Data'!$A:$A,$B258,'DT Data'!$B:$B,Performance!A258)</f>
        <v>0</v>
      </c>
      <c r="AL258" s="216"/>
      <c r="AM258" s="216"/>
      <c r="AN258" s="216"/>
      <c r="AO258" s="110"/>
      <c r="AP258" s="93">
        <f>SUMIFS('Production data'!L:L,'Production data'!A:A,Performance!B258,'Production data'!C:C,Performance!C258,'Production data'!B:B,Performance!$C$195)</f>
        <v>9778.48</v>
      </c>
      <c r="AQ258" s="93">
        <f t="shared" si="85"/>
        <v>46.299999999999272</v>
      </c>
      <c r="AR258" s="41">
        <f t="shared" si="86"/>
        <v>4.7348872217358191E-3</v>
      </c>
      <c r="AS258" s="222"/>
      <c r="AT258" s="222"/>
      <c r="AU258" s="222"/>
      <c r="AV258" s="225"/>
    </row>
    <row r="259" spans="1:48" ht="15.75" x14ac:dyDescent="0.25">
      <c r="A259" s="30" t="s">
        <v>135</v>
      </c>
      <c r="B259" s="40">
        <f t="shared" si="77"/>
        <v>44307</v>
      </c>
      <c r="C259" s="40" t="str">
        <f t="shared" si="77"/>
        <v>C</v>
      </c>
      <c r="D259" s="85">
        <f>'Idle time data'!C66</f>
        <v>0</v>
      </c>
      <c r="E259" s="87" t="str">
        <f>'Idle time data'!P66</f>
        <v>Asif Shah</v>
      </c>
      <c r="F259" s="87">
        <f>'Idle time data'!Q66</f>
        <v>0</v>
      </c>
      <c r="G259" s="87">
        <f>'Idle time data'!R66</f>
        <v>3</v>
      </c>
      <c r="H259" s="87">
        <f>'Idle time data'!S66</f>
        <v>2</v>
      </c>
      <c r="I259" s="87">
        <f>SUMIFS('Production data'!I:I,'Production data'!A:A,Performance!B259,'Production data'!C:C,Performance!C259,'Production data'!B:B,Performance!$C$195)</f>
        <v>135000</v>
      </c>
      <c r="J259" s="87">
        <f>SUMIFS('Production data'!K:K,'Production data'!A:A,Performance!B259,'Production data'!C:C,Performance!C259,'Production data'!B:B,Performance!$C$195)</f>
        <v>4364.9799999999996</v>
      </c>
      <c r="K259" s="87">
        <f>SUMIFS('Production data'!N:N,'Production data'!A:A,Performance!B259,'Production data'!C:C,Performance!C259,'Production data'!B:B,Performance!$C$195)</f>
        <v>0</v>
      </c>
      <c r="L259" s="87">
        <v>8</v>
      </c>
      <c r="M259" s="87">
        <f>(F259*Basis!$D$15+G259*Basis!$D$16+H259*Basis!$D$17)/60</f>
        <v>3.6166666666666667</v>
      </c>
      <c r="N259" s="87">
        <f>SUMIFS('DT Data'!J:J,'DT Data'!A:A,Performance!B259,'DT Data'!C:C,Performance!C259,'DT Data'!B:B,Performance!$C$195,'DT Data'!D:D,Basis!$J$5)</f>
        <v>0</v>
      </c>
      <c r="O259" s="88">
        <f t="shared" si="78"/>
        <v>8</v>
      </c>
      <c r="P259" s="88">
        <f>SUMIFS('DT Data'!J:J,'DT Data'!A:A,Performance!B259,'DT Data'!C:C,Performance!C259,'DT Data'!B:B,Performance!$C$195)-N259</f>
        <v>0</v>
      </c>
      <c r="Q259" s="89">
        <f t="shared" si="79"/>
        <v>8</v>
      </c>
      <c r="R259" s="89">
        <f t="shared" si="80"/>
        <v>4.3833333333333329</v>
      </c>
      <c r="S259" s="89">
        <f>IF(I259=0,0,R259*Basis!$B$4*60)</f>
        <v>210399.99999999997</v>
      </c>
      <c r="T259" s="90">
        <f t="shared" si="81"/>
        <v>0.64163498098859328</v>
      </c>
      <c r="U259" s="90">
        <f t="shared" si="82"/>
        <v>1</v>
      </c>
      <c r="V259" s="90">
        <f t="shared" si="83"/>
        <v>1</v>
      </c>
      <c r="W259" s="90">
        <f t="shared" si="84"/>
        <v>0.64163498098859328</v>
      </c>
      <c r="X259" s="228"/>
      <c r="Y259" s="216"/>
      <c r="Z259" s="216"/>
      <c r="AA259" s="216"/>
      <c r="AB259" s="230"/>
      <c r="AC259" s="230"/>
      <c r="AD259" s="220"/>
      <c r="AE259" s="220"/>
      <c r="AF259" s="220"/>
      <c r="AG259" s="220"/>
      <c r="AH259" s="94"/>
      <c r="AI259" s="95">
        <f>SUMIFS('DT Data'!$J:$J,'DT Data'!$B:$B,Basis!$A$2,'DT Data'!$D:$D,Basis!$J$4,'DT Data'!$A:$A,$B259,'DT Data'!$B:$B,Performance!A259)</f>
        <v>0</v>
      </c>
      <c r="AJ259" s="95">
        <f>SUMIFS('DT Data'!$J:$J,'DT Data'!$B:$B,Basis!$A$2,'DT Data'!$D:$D,Basis!$J$3,'DT Data'!$A:$A,$B259,'DT Data'!$B:$B,Performance!A259)</f>
        <v>0</v>
      </c>
      <c r="AK259" s="95">
        <f>SUMIFS('DT Data'!$J:$J,'DT Data'!$B:$B,Basis!$A$2,'DT Data'!$D:$D,Basis!$J$2,'DT Data'!$A:$A,$B259,'DT Data'!$B:$B,Performance!A259)</f>
        <v>0</v>
      </c>
      <c r="AL259" s="216"/>
      <c r="AM259" s="216"/>
      <c r="AN259" s="216"/>
      <c r="AO259" s="110"/>
      <c r="AP259" s="93">
        <f>SUMIFS('Production data'!L:L,'Production data'!A:A,Performance!B259,'Production data'!C:C,Performance!C259,'Production data'!B:B,Performance!$C$195)</f>
        <v>4328.9799999999996</v>
      </c>
      <c r="AQ259" s="93">
        <f t="shared" si="85"/>
        <v>36</v>
      </c>
      <c r="AR259" s="41">
        <f t="shared" si="86"/>
        <v>8.3160467361826588E-3</v>
      </c>
      <c r="AS259" s="223"/>
      <c r="AT259" s="223"/>
      <c r="AU259" s="223"/>
      <c r="AV259" s="226"/>
    </row>
    <row r="260" spans="1:48" ht="15.75" x14ac:dyDescent="0.25">
      <c r="A260" s="30" t="s">
        <v>135</v>
      </c>
      <c r="B260" s="40">
        <f t="shared" si="77"/>
        <v>44308</v>
      </c>
      <c r="C260" s="40" t="str">
        <f t="shared" si="77"/>
        <v>A</v>
      </c>
      <c r="D260" s="85" t="str">
        <f>'Idle time data'!C67</f>
        <v>Dileep Kumar</v>
      </c>
      <c r="E260" s="87" t="str">
        <f>'Idle time data'!P67</f>
        <v>Abdul Sami</v>
      </c>
      <c r="F260" s="87">
        <f>'Idle time data'!Q67</f>
        <v>1</v>
      </c>
      <c r="G260" s="87">
        <f>'Idle time data'!R67</f>
        <v>3</v>
      </c>
      <c r="H260" s="87">
        <f>'Idle time data'!S67</f>
        <v>1</v>
      </c>
      <c r="I260" s="87">
        <f>SUMIFS('Production data'!I:I,'Production data'!A:A,Performance!B260,'Production data'!C:C,Performance!C260,'Production data'!B:B,Performance!$C$195)</f>
        <v>123000</v>
      </c>
      <c r="J260" s="87">
        <f>SUMIFS('Production data'!K:K,'Production data'!A:A,Performance!B260,'Production data'!C:C,Performance!C260,'Production data'!B:B,Performance!$C$195)</f>
        <v>3820.48</v>
      </c>
      <c r="K260" s="87">
        <f>SUMIFS('Production data'!N:N,'Production data'!A:A,Performance!B260,'Production data'!C:C,Performance!C260,'Production data'!B:B,Performance!$C$195)</f>
        <v>0</v>
      </c>
      <c r="L260" s="87">
        <v>8</v>
      </c>
      <c r="M260" s="87">
        <f>(F260*Basis!$D$15+G260*Basis!$D$16+H260*Basis!$D$17)/60</f>
        <v>5.2833333333333332</v>
      </c>
      <c r="N260" s="87">
        <f>SUMIFS('DT Data'!J:J,'DT Data'!A:A,Performance!B260,'DT Data'!C:C,Performance!C260,'DT Data'!B:B,Performance!$C$195,'DT Data'!D:D,Basis!$J$5)</f>
        <v>0</v>
      </c>
      <c r="O260" s="88">
        <f t="shared" si="78"/>
        <v>8</v>
      </c>
      <c r="P260" s="88">
        <f>SUMIFS('DT Data'!J:J,'DT Data'!A:A,Performance!B260,'DT Data'!C:C,Performance!C260,'DT Data'!B:B,Performance!$C$195)-N260</f>
        <v>0.5</v>
      </c>
      <c r="Q260" s="89">
        <f t="shared" si="79"/>
        <v>7.5</v>
      </c>
      <c r="R260" s="89">
        <f t="shared" si="80"/>
        <v>2.2166666666666668</v>
      </c>
      <c r="S260" s="89">
        <f>IF(I260=0,0,R260*Basis!$B$4*60)</f>
        <v>106400.00000000001</v>
      </c>
      <c r="T260" s="90">
        <f t="shared" si="81"/>
        <v>1.1560150375939848</v>
      </c>
      <c r="U260" s="90">
        <f t="shared" si="82"/>
        <v>1</v>
      </c>
      <c r="V260" s="90">
        <f t="shared" si="83"/>
        <v>0.9375</v>
      </c>
      <c r="W260" s="90">
        <f t="shared" si="84"/>
        <v>1.0837640977443608</v>
      </c>
      <c r="X260" s="227">
        <f>I260+I261+I262</f>
        <v>378000</v>
      </c>
      <c r="Y260" s="215">
        <f>S260+S261+S262</f>
        <v>403200</v>
      </c>
      <c r="Z260" s="215">
        <f>J260+J261+J262</f>
        <v>14805.68</v>
      </c>
      <c r="AA260" s="215">
        <f>K260+K261+K262</f>
        <v>0</v>
      </c>
      <c r="AB260" s="229">
        <f>O260+O261+O262</f>
        <v>24</v>
      </c>
      <c r="AC260" s="229">
        <f>Q260+Q261+Q262</f>
        <v>20.583333333333332</v>
      </c>
      <c r="AD260" s="219">
        <f>IFERROR(X260/Y260,0)</f>
        <v>0.9375</v>
      </c>
      <c r="AE260" s="219">
        <f>IFERROR(AC260/AB260,0)</f>
        <v>0.85763888888888884</v>
      </c>
      <c r="AF260" s="219">
        <f>IFERROR((X260-AA260)/X260,0)</f>
        <v>1</v>
      </c>
      <c r="AG260" s="219">
        <f>AD260*AE260*AF260</f>
        <v>0.80403645833333326</v>
      </c>
      <c r="AH260" s="107"/>
      <c r="AI260" s="108">
        <f>SUMIFS('DT Data'!$J:$J,'DT Data'!$B:$B,Basis!$A$2,'DT Data'!$D:$D,Basis!$J$4,'DT Data'!$A:$A,$B260,'DT Data'!$B:$B,Performance!A260)</f>
        <v>0</v>
      </c>
      <c r="AJ260" s="108">
        <f>SUMIFS('DT Data'!$J:$J,'DT Data'!$B:$B,Basis!$A$2,'DT Data'!$D:$D,Basis!$J$3,'DT Data'!$A:$A,$B260,'DT Data'!$B:$B,Performance!A260)</f>
        <v>0</v>
      </c>
      <c r="AK260" s="108">
        <f>SUMIFS('DT Data'!$J:$J,'DT Data'!$B:$B,Basis!$A$2,'DT Data'!$D:$D,Basis!$J$2,'DT Data'!$A:$A,$B260,'DT Data'!$B:$B,Performance!A260)</f>
        <v>0</v>
      </c>
      <c r="AL260" s="215">
        <f>AI260+AI261+AI262</f>
        <v>0</v>
      </c>
      <c r="AM260" s="215">
        <f>AJ260+AJ261+AJ262</f>
        <v>0</v>
      </c>
      <c r="AN260" s="215">
        <f>AK260+AK261+AK262</f>
        <v>0</v>
      </c>
      <c r="AO260" s="109"/>
      <c r="AP260" s="93">
        <f>SUMIFS('Production data'!L:L,'Production data'!A:A,Performance!B260,'Production data'!C:C,Performance!C260,'Production data'!B:B,Performance!$C$195)</f>
        <v>3810.48</v>
      </c>
      <c r="AQ260" s="93">
        <f t="shared" si="85"/>
        <v>10</v>
      </c>
      <c r="AR260" s="41">
        <f t="shared" si="86"/>
        <v>2.6243412903361255E-3</v>
      </c>
      <c r="AS260" s="221">
        <f>J260+J261+J262</f>
        <v>14805.68</v>
      </c>
      <c r="AT260" s="221">
        <f>AP260+AP261+AP262</f>
        <v>14772.08</v>
      </c>
      <c r="AU260" s="221">
        <f>AQ260+AQ261+AQ262</f>
        <v>33.599999999999909</v>
      </c>
      <c r="AV260" s="224">
        <f>IFERROR(AU260/AS260,0)</f>
        <v>2.269399311615536E-3</v>
      </c>
    </row>
    <row r="261" spans="1:48" ht="15.75" x14ac:dyDescent="0.25">
      <c r="A261" s="30" t="s">
        <v>135</v>
      </c>
      <c r="B261" s="40">
        <f t="shared" si="77"/>
        <v>44308</v>
      </c>
      <c r="C261" s="40" t="str">
        <f t="shared" si="77"/>
        <v>B</v>
      </c>
      <c r="D261" s="85" t="str">
        <f>'Idle time data'!C68</f>
        <v>Umair Ali</v>
      </c>
      <c r="E261" s="87" t="str">
        <f>'Idle time data'!P68</f>
        <v>Manzar</v>
      </c>
      <c r="F261" s="87">
        <f>'Idle time data'!Q68</f>
        <v>0</v>
      </c>
      <c r="G261" s="87">
        <f>'Idle time data'!R68</f>
        <v>2.5</v>
      </c>
      <c r="H261" s="87">
        <f>'Idle time data'!S68</f>
        <v>2</v>
      </c>
      <c r="I261" s="87">
        <f>SUMIFS('Production data'!I:I,'Production data'!A:A,Performance!B261,'Production data'!C:C,Performance!C261,'Production data'!B:B,Performance!$C$195)</f>
        <v>82000</v>
      </c>
      <c r="J261" s="87">
        <f>SUMIFS('Production data'!K:K,'Production data'!A:A,Performance!B261,'Production data'!C:C,Performance!C261,'Production data'!B:B,Performance!$C$195)</f>
        <v>3347.7</v>
      </c>
      <c r="K261" s="87">
        <f>SUMIFS('Production data'!N:N,'Production data'!A:A,Performance!B261,'Production data'!C:C,Performance!C261,'Production data'!B:B,Performance!$C$195)</f>
        <v>0</v>
      </c>
      <c r="L261" s="87">
        <v>8</v>
      </c>
      <c r="M261" s="87">
        <f>(F261*Basis!$D$15+G261*Basis!$D$16+H261*Basis!$D$17)/60</f>
        <v>3.125</v>
      </c>
      <c r="N261" s="87">
        <f>SUMIFS('DT Data'!J:J,'DT Data'!A:A,Performance!B261,'DT Data'!C:C,Performance!C261,'DT Data'!B:B,Performance!$C$195,'DT Data'!D:D,Basis!$J$5)</f>
        <v>0</v>
      </c>
      <c r="O261" s="88">
        <f t="shared" ref="O261:O289" si="87">IF(I261=0,0,L261-N261)</f>
        <v>8</v>
      </c>
      <c r="P261" s="88">
        <f>SUMIFS('DT Data'!J:J,'DT Data'!A:A,Performance!B261,'DT Data'!C:C,Performance!C261,'DT Data'!B:B,Performance!$C$195)-N261</f>
        <v>2</v>
      </c>
      <c r="Q261" s="89">
        <f t="shared" ref="Q261:Q289" si="88">O261-P261</f>
        <v>6</v>
      </c>
      <c r="R261" s="89">
        <f t="shared" ref="R261:R289" si="89">Q261-M261</f>
        <v>2.875</v>
      </c>
      <c r="S261" s="89">
        <f>IF(I261=0,0,R261*Basis!$B$4*60)</f>
        <v>138000</v>
      </c>
      <c r="T261" s="90">
        <f t="shared" ref="T261:T290" si="90">IFERROR(I261/S261,0)</f>
        <v>0.59420289855072461</v>
      </c>
      <c r="U261" s="90">
        <f t="shared" ref="U261:U290" si="91">IFERROR((J261-K261)/J261,0)</f>
        <v>1</v>
      </c>
      <c r="V261" s="90">
        <f t="shared" ref="V261:V290" si="92">IFERROR(Q261/O261,0)</f>
        <v>0.75</v>
      </c>
      <c r="W261" s="90">
        <f t="shared" ref="W261:W290" si="93">T261*U261*V261</f>
        <v>0.44565217391304346</v>
      </c>
      <c r="X261" s="228"/>
      <c r="Y261" s="216"/>
      <c r="Z261" s="216"/>
      <c r="AA261" s="216"/>
      <c r="AB261" s="230"/>
      <c r="AC261" s="230"/>
      <c r="AD261" s="220"/>
      <c r="AE261" s="220"/>
      <c r="AF261" s="220"/>
      <c r="AG261" s="220"/>
      <c r="AH261" s="94"/>
      <c r="AI261" s="95">
        <f>SUMIFS('DT Data'!$J:$J,'DT Data'!$B:$B,Basis!$A$2,'DT Data'!$D:$D,Basis!$J$4,'DT Data'!$A:$A,$B261,'DT Data'!$B:$B,Performance!A261)</f>
        <v>0</v>
      </c>
      <c r="AJ261" s="95">
        <f>SUMIFS('DT Data'!$J:$J,'DT Data'!$B:$B,Basis!$A$2,'DT Data'!$D:$D,Basis!$J$3,'DT Data'!$A:$A,$B261,'DT Data'!$B:$B,Performance!A261)</f>
        <v>0</v>
      </c>
      <c r="AK261" s="95">
        <f>SUMIFS('DT Data'!$J:$J,'DT Data'!$B:$B,Basis!$A$2,'DT Data'!$D:$D,Basis!$J$2,'DT Data'!$A:$A,$B261,'DT Data'!$B:$B,Performance!A261)</f>
        <v>0</v>
      </c>
      <c r="AL261" s="216"/>
      <c r="AM261" s="216"/>
      <c r="AN261" s="216"/>
      <c r="AO261" s="110"/>
      <c r="AP261" s="93">
        <f>SUMIFS('Production data'!L:L,'Production data'!A:A,Performance!B261,'Production data'!C:C,Performance!C261,'Production data'!B:B,Performance!$C$195)</f>
        <v>3338.1</v>
      </c>
      <c r="AQ261" s="93">
        <f t="shared" ref="AQ261:AQ289" si="94">J261-AP261</f>
        <v>9.5999999999999091</v>
      </c>
      <c r="AR261" s="41">
        <f t="shared" ref="AR261:AR290" si="95">IFERROR(AQ261/AP261,0)</f>
        <v>2.8758874809022826E-3</v>
      </c>
      <c r="AS261" s="222"/>
      <c r="AT261" s="222"/>
      <c r="AU261" s="222"/>
      <c r="AV261" s="225"/>
    </row>
    <row r="262" spans="1:48" ht="15.75" x14ac:dyDescent="0.25">
      <c r="A262" s="30" t="s">
        <v>135</v>
      </c>
      <c r="B262" s="40">
        <f t="shared" ref="B262:C289" si="96">B68</f>
        <v>44308</v>
      </c>
      <c r="C262" s="40" t="str">
        <f t="shared" si="96"/>
        <v>C</v>
      </c>
      <c r="D262" s="85" t="str">
        <f>'Idle time data'!C69</f>
        <v>Ali Ahmed</v>
      </c>
      <c r="E262" s="87" t="str">
        <f>'Idle time data'!P69</f>
        <v>Asif Shah</v>
      </c>
      <c r="F262" s="87">
        <f>'Idle time data'!Q69</f>
        <v>0</v>
      </c>
      <c r="G262" s="87">
        <f>'Idle time data'!R69</f>
        <v>3.5</v>
      </c>
      <c r="H262" s="87">
        <f>'Idle time data'!S69</f>
        <v>1</v>
      </c>
      <c r="I262" s="87">
        <f>SUMIFS('Production data'!I:I,'Production data'!A:A,Performance!B262,'Production data'!C:C,Performance!C262,'Production data'!B:B,Performance!$C$195)</f>
        <v>173000</v>
      </c>
      <c r="J262" s="87">
        <f>SUMIFS('Production data'!K:K,'Production data'!A:A,Performance!B262,'Production data'!C:C,Performance!C262,'Production data'!B:B,Performance!$C$195)</f>
        <v>7637.5</v>
      </c>
      <c r="K262" s="87">
        <f>SUMIFS('Production data'!N:N,'Production data'!A:A,Performance!B262,'Production data'!C:C,Performance!C262,'Production data'!B:B,Performance!$C$195)</f>
        <v>0</v>
      </c>
      <c r="L262" s="87">
        <v>8</v>
      </c>
      <c r="M262" s="87">
        <f>(F262*Basis!$D$15+G262*Basis!$D$16+H262*Basis!$D$17)/60</f>
        <v>3.7749999999999999</v>
      </c>
      <c r="N262" s="87">
        <f>SUMIFS('DT Data'!J:J,'DT Data'!A:A,Performance!B262,'DT Data'!C:C,Performance!C262,'DT Data'!B:B,Performance!$C$195,'DT Data'!D:D,Basis!$J$5)</f>
        <v>0</v>
      </c>
      <c r="O262" s="88">
        <f t="shared" si="87"/>
        <v>8</v>
      </c>
      <c r="P262" s="88">
        <f>SUMIFS('DT Data'!J:J,'DT Data'!A:A,Performance!B262,'DT Data'!C:C,Performance!C262,'DT Data'!B:B,Performance!$C$195)-N262</f>
        <v>0.91666666666666674</v>
      </c>
      <c r="Q262" s="89">
        <f t="shared" si="88"/>
        <v>7.083333333333333</v>
      </c>
      <c r="R262" s="89">
        <f t="shared" si="89"/>
        <v>3.3083333333333331</v>
      </c>
      <c r="S262" s="89">
        <f>IF(I262=0,0,R262*Basis!$B$4*60)</f>
        <v>158800</v>
      </c>
      <c r="T262" s="90">
        <f t="shared" si="90"/>
        <v>1.0894206549118388</v>
      </c>
      <c r="U262" s="90">
        <f t="shared" si="91"/>
        <v>1</v>
      </c>
      <c r="V262" s="90">
        <f t="shared" si="92"/>
        <v>0.88541666666666663</v>
      </c>
      <c r="W262" s="90">
        <f t="shared" si="93"/>
        <v>0.96459120486985728</v>
      </c>
      <c r="X262" s="228"/>
      <c r="Y262" s="216"/>
      <c r="Z262" s="216"/>
      <c r="AA262" s="216"/>
      <c r="AB262" s="230"/>
      <c r="AC262" s="230"/>
      <c r="AD262" s="220"/>
      <c r="AE262" s="220"/>
      <c r="AF262" s="220"/>
      <c r="AG262" s="220"/>
      <c r="AH262" s="94"/>
      <c r="AI262" s="95">
        <f>SUMIFS('DT Data'!$J:$J,'DT Data'!$B:$B,Basis!$A$2,'DT Data'!$D:$D,Basis!$J$4,'DT Data'!$A:$A,$B262,'DT Data'!$B:$B,Performance!A262)</f>
        <v>0</v>
      </c>
      <c r="AJ262" s="95">
        <f>SUMIFS('DT Data'!$J:$J,'DT Data'!$B:$B,Basis!$A$2,'DT Data'!$D:$D,Basis!$J$3,'DT Data'!$A:$A,$B262,'DT Data'!$B:$B,Performance!A262)</f>
        <v>0</v>
      </c>
      <c r="AK262" s="95">
        <f>SUMIFS('DT Data'!$J:$J,'DT Data'!$B:$B,Basis!$A$2,'DT Data'!$D:$D,Basis!$J$2,'DT Data'!$A:$A,$B262,'DT Data'!$B:$B,Performance!A262)</f>
        <v>0</v>
      </c>
      <c r="AL262" s="216"/>
      <c r="AM262" s="216"/>
      <c r="AN262" s="216"/>
      <c r="AO262" s="110"/>
      <c r="AP262" s="93">
        <f>SUMIFS('Production data'!L:L,'Production data'!A:A,Performance!B262,'Production data'!C:C,Performance!C262,'Production data'!B:B,Performance!$C$195)</f>
        <v>7623.5</v>
      </c>
      <c r="AQ262" s="93">
        <f t="shared" si="94"/>
        <v>14</v>
      </c>
      <c r="AR262" s="41">
        <f t="shared" si="95"/>
        <v>1.8364268380665048E-3</v>
      </c>
      <c r="AS262" s="223"/>
      <c r="AT262" s="223"/>
      <c r="AU262" s="223"/>
      <c r="AV262" s="226"/>
    </row>
    <row r="263" spans="1:48" ht="15.75" x14ac:dyDescent="0.25">
      <c r="A263" s="30" t="s">
        <v>135</v>
      </c>
      <c r="B263" s="40">
        <f t="shared" si="96"/>
        <v>44309</v>
      </c>
      <c r="C263" s="40" t="str">
        <f t="shared" si="96"/>
        <v>A</v>
      </c>
      <c r="D263" s="85" t="str">
        <f>'Idle time data'!C70</f>
        <v>Dileep Kumar</v>
      </c>
      <c r="E263" s="87" t="str">
        <f>'Idle time data'!P70</f>
        <v>Abdul Sami</v>
      </c>
      <c r="F263" s="87">
        <f>'Idle time data'!Q70</f>
        <v>1</v>
      </c>
      <c r="G263" s="87">
        <f>'Idle time data'!R70</f>
        <v>3</v>
      </c>
      <c r="H263" s="87">
        <f>'Idle time data'!S70</f>
        <v>1</v>
      </c>
      <c r="I263" s="87">
        <f>SUMIFS('Production data'!I:I,'Production data'!A:A,Performance!B263,'Production data'!C:C,Performance!C263,'Production data'!B:B,Performance!$C$195)</f>
        <v>110470</v>
      </c>
      <c r="J263" s="87">
        <f>SUMIFS('Production data'!K:K,'Production data'!A:A,Performance!B263,'Production data'!C:C,Performance!C263,'Production data'!B:B,Performance!$C$195)</f>
        <v>6324.9</v>
      </c>
      <c r="K263" s="87">
        <f>SUMIFS('Production data'!N:N,'Production data'!A:A,Performance!B263,'Production data'!C:C,Performance!C263,'Production data'!B:B,Performance!$C$195)</f>
        <v>0</v>
      </c>
      <c r="L263" s="87">
        <v>8</v>
      </c>
      <c r="M263" s="87">
        <f>(F263*Basis!$D$15+G263*Basis!$D$16+H263*Basis!$D$17)/60</f>
        <v>5.2833333333333332</v>
      </c>
      <c r="N263" s="87">
        <f>SUMIFS('DT Data'!J:J,'DT Data'!A:A,Performance!B263,'DT Data'!C:C,Performance!C263,'DT Data'!B:B,Performance!$C$195,'DT Data'!D:D,Basis!$J$5)</f>
        <v>0</v>
      </c>
      <c r="O263" s="88">
        <f t="shared" si="87"/>
        <v>8</v>
      </c>
      <c r="P263" s="88">
        <f>SUMIFS('DT Data'!J:J,'DT Data'!A:A,Performance!B263,'DT Data'!C:C,Performance!C263,'DT Data'!B:B,Performance!$C$195)-N263</f>
        <v>0.75</v>
      </c>
      <c r="Q263" s="89">
        <f t="shared" si="88"/>
        <v>7.25</v>
      </c>
      <c r="R263" s="89">
        <f t="shared" si="89"/>
        <v>1.9666666666666668</v>
      </c>
      <c r="S263" s="89">
        <f>IF(I263=0,0,R263*Basis!$B$4*60)</f>
        <v>94400.000000000015</v>
      </c>
      <c r="T263" s="90">
        <f t="shared" si="90"/>
        <v>1.1702330508474574</v>
      </c>
      <c r="U263" s="90">
        <f t="shared" si="91"/>
        <v>1</v>
      </c>
      <c r="V263" s="90">
        <f t="shared" si="92"/>
        <v>0.90625</v>
      </c>
      <c r="W263" s="90">
        <f t="shared" si="93"/>
        <v>1.0605237023305083</v>
      </c>
      <c r="X263" s="227">
        <f>I263+I264+I265</f>
        <v>397470</v>
      </c>
      <c r="Y263" s="215">
        <f>S263+S264+S265</f>
        <v>452800</v>
      </c>
      <c r="Z263" s="215">
        <f>J263+J264+J265</f>
        <v>20199.099999999999</v>
      </c>
      <c r="AA263" s="215">
        <f>K263+K264+K265</f>
        <v>0</v>
      </c>
      <c r="AB263" s="229">
        <f>O263+O264+O265</f>
        <v>24</v>
      </c>
      <c r="AC263" s="229">
        <f>Q263+Q264+Q265</f>
        <v>23.25</v>
      </c>
      <c r="AD263" s="219">
        <f>IFERROR(X263/Y263,0)</f>
        <v>0.87780477031802118</v>
      </c>
      <c r="AE263" s="219">
        <f>IFERROR(AC263/AB263,0)</f>
        <v>0.96875</v>
      </c>
      <c r="AF263" s="219">
        <f>IFERROR((X263-AA263)/X263,0)</f>
        <v>1</v>
      </c>
      <c r="AG263" s="219">
        <f>AD263*AE263*AF263</f>
        <v>0.85037337124558299</v>
      </c>
      <c r="AH263" s="107"/>
      <c r="AI263" s="108">
        <f>SUMIFS('DT Data'!$J:$J,'DT Data'!$B:$B,Basis!$A$2,'DT Data'!$D:$D,Basis!$J$4,'DT Data'!$A:$A,$B263,'DT Data'!$B:$B,Performance!A263)</f>
        <v>0</v>
      </c>
      <c r="AJ263" s="108">
        <f>SUMIFS('DT Data'!$J:$J,'DT Data'!$B:$B,Basis!$A$2,'DT Data'!$D:$D,Basis!$J$3,'DT Data'!$A:$A,$B263,'DT Data'!$B:$B,Performance!A263)</f>
        <v>0</v>
      </c>
      <c r="AK263" s="108">
        <f>SUMIFS('DT Data'!$J:$J,'DT Data'!$B:$B,Basis!$A$2,'DT Data'!$D:$D,Basis!$J$2,'DT Data'!$A:$A,$B263,'DT Data'!$B:$B,Performance!A263)</f>
        <v>0</v>
      </c>
      <c r="AL263" s="215">
        <f>AI263+AI264+AI265</f>
        <v>0</v>
      </c>
      <c r="AM263" s="215">
        <f>AJ263+AJ264+AJ265</f>
        <v>0</v>
      </c>
      <c r="AN263" s="215">
        <f>AK263+AK264+AK265</f>
        <v>0</v>
      </c>
      <c r="AO263" s="109"/>
      <c r="AP263" s="93">
        <f>SUMIFS('Production data'!L:L,'Production data'!A:A,Performance!B263,'Production data'!C:C,Performance!C263,'Production data'!B:B,Performance!$C$195)</f>
        <v>6304.9</v>
      </c>
      <c r="AQ263" s="93">
        <f t="shared" si="94"/>
        <v>20</v>
      </c>
      <c r="AR263" s="41">
        <f t="shared" si="95"/>
        <v>3.1721359577471494E-3</v>
      </c>
      <c r="AS263" s="221">
        <f>J263+J264+J265</f>
        <v>20199.099999999999</v>
      </c>
      <c r="AT263" s="221">
        <f>AP263+AP264+AP265</f>
        <v>20135.099999999999</v>
      </c>
      <c r="AU263" s="221">
        <f>AQ263+AQ264+AQ265</f>
        <v>64</v>
      </c>
      <c r="AV263" s="224">
        <f>IFERROR(AU263/AS263,0)</f>
        <v>3.1684580006039876E-3</v>
      </c>
    </row>
    <row r="264" spans="1:48" ht="15.75" x14ac:dyDescent="0.25">
      <c r="A264" s="30" t="s">
        <v>135</v>
      </c>
      <c r="B264" s="40">
        <f t="shared" si="96"/>
        <v>44309</v>
      </c>
      <c r="C264" s="40" t="str">
        <f t="shared" si="96"/>
        <v>B</v>
      </c>
      <c r="D264" s="85" t="str">
        <f>'Idle time data'!C71</f>
        <v>Umair Ali</v>
      </c>
      <c r="E264" s="87" t="str">
        <f>'Idle time data'!P71</f>
        <v>Manzar</v>
      </c>
      <c r="F264" s="87">
        <f>'Idle time data'!Q71</f>
        <v>0</v>
      </c>
      <c r="G264" s="87">
        <f>'Idle time data'!R71</f>
        <v>4</v>
      </c>
      <c r="H264" s="87">
        <f>'Idle time data'!S71</f>
        <v>1</v>
      </c>
      <c r="I264" s="87">
        <f>SUMIFS('Production data'!I:I,'Production data'!A:A,Performance!B264,'Production data'!C:C,Performance!C264,'Production data'!B:B,Performance!$C$195)</f>
        <v>88000</v>
      </c>
      <c r="J264" s="87">
        <f>SUMIFS('Production data'!K:K,'Production data'!A:A,Performance!B264,'Production data'!C:C,Performance!C264,'Production data'!B:B,Performance!$C$195)</f>
        <v>5851</v>
      </c>
      <c r="K264" s="87">
        <f>SUMIFS('Production data'!N:N,'Production data'!A:A,Performance!B264,'Production data'!C:C,Performance!C264,'Production data'!B:B,Performance!$C$195)</f>
        <v>0</v>
      </c>
      <c r="L264" s="87">
        <v>8</v>
      </c>
      <c r="M264" s="87">
        <f>(F264*Basis!$D$15+G264*Basis!$D$16+H264*Basis!$D$17)/60</f>
        <v>4.2666666666666666</v>
      </c>
      <c r="N264" s="87">
        <f>SUMIFS('DT Data'!J:J,'DT Data'!A:A,Performance!B264,'DT Data'!C:C,Performance!C264,'DT Data'!B:B,Performance!$C$195,'DT Data'!D:D,Basis!$J$5)</f>
        <v>0</v>
      </c>
      <c r="O264" s="88">
        <f t="shared" si="87"/>
        <v>8</v>
      </c>
      <c r="P264" s="88">
        <f>SUMIFS('DT Data'!J:J,'DT Data'!A:A,Performance!B264,'DT Data'!C:C,Performance!C264,'DT Data'!B:B,Performance!$C$195)-N264</f>
        <v>0</v>
      </c>
      <c r="Q264" s="89">
        <f t="shared" si="88"/>
        <v>8</v>
      </c>
      <c r="R264" s="89">
        <f t="shared" si="89"/>
        <v>3.7333333333333334</v>
      </c>
      <c r="S264" s="89">
        <f>IF(I264=0,0,R264*Basis!$B$4*60)</f>
        <v>179200</v>
      </c>
      <c r="T264" s="90">
        <f t="shared" si="90"/>
        <v>0.49107142857142855</v>
      </c>
      <c r="U264" s="90">
        <f t="shared" si="91"/>
        <v>1</v>
      </c>
      <c r="V264" s="90">
        <f t="shared" si="92"/>
        <v>1</v>
      </c>
      <c r="W264" s="90">
        <f t="shared" si="93"/>
        <v>0.49107142857142855</v>
      </c>
      <c r="X264" s="228"/>
      <c r="Y264" s="216"/>
      <c r="Z264" s="216"/>
      <c r="AA264" s="216"/>
      <c r="AB264" s="230"/>
      <c r="AC264" s="230"/>
      <c r="AD264" s="220"/>
      <c r="AE264" s="220"/>
      <c r="AF264" s="220"/>
      <c r="AG264" s="220"/>
      <c r="AH264" s="94"/>
      <c r="AI264" s="95">
        <f>SUMIFS('DT Data'!$J:$J,'DT Data'!$B:$B,Basis!$A$2,'DT Data'!$D:$D,Basis!$J$4,'DT Data'!$A:$A,$B264,'DT Data'!$B:$B,Performance!A264)</f>
        <v>0</v>
      </c>
      <c r="AJ264" s="95">
        <f>SUMIFS('DT Data'!$J:$J,'DT Data'!$B:$B,Basis!$A$2,'DT Data'!$D:$D,Basis!$J$3,'DT Data'!$A:$A,$B264,'DT Data'!$B:$B,Performance!A264)</f>
        <v>0</v>
      </c>
      <c r="AK264" s="95">
        <f>SUMIFS('DT Data'!$J:$J,'DT Data'!$B:$B,Basis!$A$2,'DT Data'!$D:$D,Basis!$J$2,'DT Data'!$A:$A,$B264,'DT Data'!$B:$B,Performance!A264)</f>
        <v>0</v>
      </c>
      <c r="AL264" s="216"/>
      <c r="AM264" s="216"/>
      <c r="AN264" s="216"/>
      <c r="AO264" s="110"/>
      <c r="AP264" s="93">
        <f>SUMIFS('Production data'!L:L,'Production data'!A:A,Performance!B264,'Production data'!C:C,Performance!C264,'Production data'!B:B,Performance!$C$195)</f>
        <v>5826</v>
      </c>
      <c r="AQ264" s="93">
        <f t="shared" si="94"/>
        <v>25</v>
      </c>
      <c r="AR264" s="41">
        <f t="shared" si="95"/>
        <v>4.291108822519739E-3</v>
      </c>
      <c r="AS264" s="222"/>
      <c r="AT264" s="222"/>
      <c r="AU264" s="222"/>
      <c r="AV264" s="225"/>
    </row>
    <row r="265" spans="1:48" ht="15.75" x14ac:dyDescent="0.25">
      <c r="A265" s="30" t="s">
        <v>135</v>
      </c>
      <c r="B265" s="40">
        <f t="shared" si="96"/>
        <v>44309</v>
      </c>
      <c r="C265" s="40" t="str">
        <f t="shared" si="96"/>
        <v>C</v>
      </c>
      <c r="D265" s="85" t="str">
        <f>'Idle time data'!C72</f>
        <v>Ali Ahmed</v>
      </c>
      <c r="E265" s="87" t="str">
        <f>'Idle time data'!P72</f>
        <v>Asif Shah</v>
      </c>
      <c r="F265" s="87">
        <f>'Idle time data'!Q72</f>
        <v>0</v>
      </c>
      <c r="G265" s="87">
        <f>'Idle time data'!R72</f>
        <v>4</v>
      </c>
      <c r="H265" s="87">
        <f>'Idle time data'!S72</f>
        <v>1</v>
      </c>
      <c r="I265" s="87">
        <f>SUMIFS('Production data'!I:I,'Production data'!A:A,Performance!B265,'Production data'!C:C,Performance!C265,'Production data'!B:B,Performance!$C$195)</f>
        <v>199000</v>
      </c>
      <c r="J265" s="87">
        <f>SUMIFS('Production data'!K:K,'Production data'!A:A,Performance!B265,'Production data'!C:C,Performance!C265,'Production data'!B:B,Performance!$C$195)</f>
        <v>8023.2</v>
      </c>
      <c r="K265" s="87">
        <f>SUMIFS('Production data'!N:N,'Production data'!A:A,Performance!B265,'Production data'!C:C,Performance!C265,'Production data'!B:B,Performance!$C$195)</f>
        <v>0</v>
      </c>
      <c r="L265" s="87">
        <v>8</v>
      </c>
      <c r="M265" s="87">
        <f>(F265*Basis!$D$15+G265*Basis!$D$16+H265*Basis!$D$17)/60</f>
        <v>4.2666666666666666</v>
      </c>
      <c r="N265" s="87">
        <f>SUMIFS('DT Data'!J:J,'DT Data'!A:A,Performance!B265,'DT Data'!C:C,Performance!C265,'DT Data'!B:B,Performance!$C$195,'DT Data'!D:D,Basis!$J$5)</f>
        <v>0</v>
      </c>
      <c r="O265" s="88">
        <f t="shared" si="87"/>
        <v>8</v>
      </c>
      <c r="P265" s="88">
        <f>SUMIFS('DT Data'!J:J,'DT Data'!A:A,Performance!B265,'DT Data'!C:C,Performance!C265,'DT Data'!B:B,Performance!$C$195)-N265</f>
        <v>0</v>
      </c>
      <c r="Q265" s="89">
        <f t="shared" si="88"/>
        <v>8</v>
      </c>
      <c r="R265" s="89">
        <f t="shared" si="89"/>
        <v>3.7333333333333334</v>
      </c>
      <c r="S265" s="89">
        <f>IF(I265=0,0,R265*Basis!$B$4*60)</f>
        <v>179200</v>
      </c>
      <c r="T265" s="90">
        <f t="shared" si="90"/>
        <v>1.1104910714285714</v>
      </c>
      <c r="U265" s="90">
        <f t="shared" si="91"/>
        <v>1</v>
      </c>
      <c r="V265" s="90">
        <f t="shared" si="92"/>
        <v>1</v>
      </c>
      <c r="W265" s="90">
        <f t="shared" si="93"/>
        <v>1.1104910714285714</v>
      </c>
      <c r="X265" s="228"/>
      <c r="Y265" s="216"/>
      <c r="Z265" s="216"/>
      <c r="AA265" s="216"/>
      <c r="AB265" s="230"/>
      <c r="AC265" s="230"/>
      <c r="AD265" s="220"/>
      <c r="AE265" s="220"/>
      <c r="AF265" s="220"/>
      <c r="AG265" s="220"/>
      <c r="AH265" s="94"/>
      <c r="AI265" s="95">
        <f>SUMIFS('DT Data'!$J:$J,'DT Data'!$B:$B,Basis!$A$2,'DT Data'!$D:$D,Basis!$J$4,'DT Data'!$A:$A,$B265,'DT Data'!$B:$B,Performance!A265)</f>
        <v>0</v>
      </c>
      <c r="AJ265" s="95">
        <f>SUMIFS('DT Data'!$J:$J,'DT Data'!$B:$B,Basis!$A$2,'DT Data'!$D:$D,Basis!$J$3,'DT Data'!$A:$A,$B265,'DT Data'!$B:$B,Performance!A265)</f>
        <v>0</v>
      </c>
      <c r="AK265" s="95">
        <f>SUMIFS('DT Data'!$J:$J,'DT Data'!$B:$B,Basis!$A$2,'DT Data'!$D:$D,Basis!$J$2,'DT Data'!$A:$A,$B265,'DT Data'!$B:$B,Performance!A265)</f>
        <v>0</v>
      </c>
      <c r="AL265" s="216"/>
      <c r="AM265" s="216"/>
      <c r="AN265" s="216"/>
      <c r="AO265" s="110"/>
      <c r="AP265" s="93">
        <f>SUMIFS('Production data'!L:L,'Production data'!A:A,Performance!B265,'Production data'!C:C,Performance!C265,'Production data'!B:B,Performance!$C$195)</f>
        <v>8004.2</v>
      </c>
      <c r="AQ265" s="93">
        <f t="shared" si="94"/>
        <v>19</v>
      </c>
      <c r="AR265" s="41">
        <f t="shared" si="95"/>
        <v>2.3737537792658855E-3</v>
      </c>
      <c r="AS265" s="223"/>
      <c r="AT265" s="223"/>
      <c r="AU265" s="223"/>
      <c r="AV265" s="226"/>
    </row>
    <row r="266" spans="1:48" ht="15.75" x14ac:dyDescent="0.25">
      <c r="A266" s="30" t="s">
        <v>135</v>
      </c>
      <c r="B266" s="40">
        <f t="shared" si="96"/>
        <v>44310</v>
      </c>
      <c r="C266" s="40" t="str">
        <f t="shared" si="96"/>
        <v>A</v>
      </c>
      <c r="D266" s="85" t="str">
        <f>'Idle time data'!C73</f>
        <v>Dileep Kumar</v>
      </c>
      <c r="E266" s="87" t="str">
        <f>'Idle time data'!P73</f>
        <v>Abdul Sami</v>
      </c>
      <c r="F266" s="87">
        <f>'Idle time data'!Q73</f>
        <v>1</v>
      </c>
      <c r="G266" s="87">
        <f>'Idle time data'!R73</f>
        <v>4</v>
      </c>
      <c r="H266" s="87">
        <f>'Idle time data'!S73</f>
        <v>1</v>
      </c>
      <c r="I266" s="87">
        <f>SUMIFS('Production data'!I:I,'Production data'!A:A,Performance!B266,'Production data'!C:C,Performance!C266,'Production data'!B:B,Performance!$C$195)</f>
        <v>195500</v>
      </c>
      <c r="J266" s="87">
        <f>SUMIFS('Production data'!K:K,'Production data'!A:A,Performance!B266,'Production data'!C:C,Performance!C266,'Production data'!B:B,Performance!$C$195)</f>
        <v>9091.42</v>
      </c>
      <c r="K266" s="87">
        <f>SUMIFS('Production data'!N:N,'Production data'!A:A,Performance!B266,'Production data'!C:C,Performance!C266,'Production data'!B:B,Performance!$C$195)</f>
        <v>0</v>
      </c>
      <c r="L266" s="87">
        <v>8</v>
      </c>
      <c r="M266" s="87">
        <f>(F266*Basis!$D$15+G266*Basis!$D$16+H266*Basis!$D$17)/60</f>
        <v>6.2666666666666666</v>
      </c>
      <c r="N266" s="87">
        <f>SUMIFS('DT Data'!J:J,'DT Data'!A:A,Performance!B266,'DT Data'!C:C,Performance!C266,'DT Data'!B:B,Performance!$C$195,'DT Data'!D:D,Basis!$J$5)</f>
        <v>0</v>
      </c>
      <c r="O266" s="88">
        <f t="shared" si="87"/>
        <v>8</v>
      </c>
      <c r="P266" s="88">
        <f>SUMIFS('DT Data'!J:J,'DT Data'!A:A,Performance!B266,'DT Data'!C:C,Performance!C266,'DT Data'!B:B,Performance!$C$195)-N266</f>
        <v>0</v>
      </c>
      <c r="Q266" s="89">
        <f t="shared" si="88"/>
        <v>8</v>
      </c>
      <c r="R266" s="89">
        <f t="shared" si="89"/>
        <v>1.7333333333333334</v>
      </c>
      <c r="S266" s="89">
        <f>IF(I266=0,0,R266*Basis!$B$4*60)</f>
        <v>83200</v>
      </c>
      <c r="T266" s="90">
        <f t="shared" si="90"/>
        <v>2.3497596153846154</v>
      </c>
      <c r="U266" s="90">
        <f t="shared" si="91"/>
        <v>1</v>
      </c>
      <c r="V266" s="90">
        <f t="shared" si="92"/>
        <v>1</v>
      </c>
      <c r="W266" s="90">
        <f t="shared" si="93"/>
        <v>2.3497596153846154</v>
      </c>
      <c r="X266" s="227">
        <f>I266+I267+I268</f>
        <v>601000</v>
      </c>
      <c r="Y266" s="215">
        <f>S266+S267+S268</f>
        <v>345600</v>
      </c>
      <c r="Z266" s="215">
        <f>J266+J267+J268</f>
        <v>30541.72</v>
      </c>
      <c r="AA266" s="215">
        <f>K266+K267+K268</f>
        <v>0</v>
      </c>
      <c r="AB266" s="229">
        <f>O266+O267+O268</f>
        <v>24</v>
      </c>
      <c r="AC266" s="229">
        <f>Q266+Q267+Q268</f>
        <v>24</v>
      </c>
      <c r="AD266" s="219">
        <f>IFERROR(X266/Y266,0)</f>
        <v>1.7390046296296295</v>
      </c>
      <c r="AE266" s="219">
        <f>IFERROR(AC266/AB266,0)</f>
        <v>1</v>
      </c>
      <c r="AF266" s="219">
        <f>IFERROR((X266-AA266)/X266,0)</f>
        <v>1</v>
      </c>
      <c r="AG266" s="219">
        <f>AD266*AE266*AF266</f>
        <v>1.7390046296296295</v>
      </c>
      <c r="AH266" s="107"/>
      <c r="AI266" s="108">
        <f>SUMIFS('DT Data'!$J:$J,'DT Data'!$B:$B,Basis!$A$2,'DT Data'!$D:$D,Basis!$J$4,'DT Data'!$A:$A,$B266,'DT Data'!$B:$B,Performance!A266)</f>
        <v>0</v>
      </c>
      <c r="AJ266" s="108">
        <f>SUMIFS('DT Data'!$J:$J,'DT Data'!$B:$B,Basis!$A$2,'DT Data'!$D:$D,Basis!$J$3,'DT Data'!$A:$A,$B266,'DT Data'!$B:$B,Performance!A266)</f>
        <v>0</v>
      </c>
      <c r="AK266" s="108">
        <f>SUMIFS('DT Data'!$J:$J,'DT Data'!$B:$B,Basis!$A$2,'DT Data'!$D:$D,Basis!$J$2,'DT Data'!$A:$A,$B266,'DT Data'!$B:$B,Performance!A266)</f>
        <v>0</v>
      </c>
      <c r="AL266" s="215">
        <f>AI266+AI267+AI268</f>
        <v>0</v>
      </c>
      <c r="AM266" s="215">
        <f>AJ266+AJ267+AJ268</f>
        <v>0</v>
      </c>
      <c r="AN266" s="215">
        <f>AK266+AK267+AK268</f>
        <v>0</v>
      </c>
      <c r="AO266" s="109"/>
      <c r="AP266" s="93">
        <f>SUMIFS('Production data'!L:L,'Production data'!A:A,Performance!B266,'Production data'!C:C,Performance!C266,'Production data'!B:B,Performance!$C$195)</f>
        <v>9077.42</v>
      </c>
      <c r="AQ266" s="93">
        <f t="shared" si="94"/>
        <v>14</v>
      </c>
      <c r="AR266" s="41">
        <f t="shared" si="95"/>
        <v>1.5422884475985467E-3</v>
      </c>
      <c r="AS266" s="221">
        <f>J266+J267+J268</f>
        <v>30541.72</v>
      </c>
      <c r="AT266" s="221">
        <f>AP266+AP267+AP268</f>
        <v>30488.519999999997</v>
      </c>
      <c r="AU266" s="221">
        <f>AQ266+AQ267+AQ268</f>
        <v>53.200000000000728</v>
      </c>
      <c r="AV266" s="224">
        <f>IFERROR(AU266/AS266,0)</f>
        <v>1.7418796321883878E-3</v>
      </c>
    </row>
    <row r="267" spans="1:48" ht="15.75" x14ac:dyDescent="0.25">
      <c r="A267" s="30" t="s">
        <v>135</v>
      </c>
      <c r="B267" s="40">
        <f t="shared" si="96"/>
        <v>44310</v>
      </c>
      <c r="C267" s="40" t="str">
        <f t="shared" si="96"/>
        <v>B</v>
      </c>
      <c r="D267" s="85" t="str">
        <f>'Idle time data'!C74</f>
        <v>Umair Ali</v>
      </c>
      <c r="E267" s="87" t="str">
        <f>'Idle time data'!P74</f>
        <v>Manzar</v>
      </c>
      <c r="F267" s="87">
        <f>'Idle time data'!Q74</f>
        <v>0</v>
      </c>
      <c r="G267" s="87">
        <f>'Idle time data'!R74</f>
        <v>4</v>
      </c>
      <c r="H267" s="87">
        <f>'Idle time data'!S74</f>
        <v>1</v>
      </c>
      <c r="I267" s="87">
        <f>SUMIFS('Production data'!I:I,'Production data'!A:A,Performance!B267,'Production data'!C:C,Performance!C267,'Production data'!B:B,Performance!$C$195)</f>
        <v>204000</v>
      </c>
      <c r="J267" s="87">
        <f>SUMIFS('Production data'!K:K,'Production data'!A:A,Performance!B267,'Production data'!C:C,Performance!C267,'Production data'!B:B,Performance!$C$195)</f>
        <v>10738.2</v>
      </c>
      <c r="K267" s="87">
        <f>SUMIFS('Production data'!N:N,'Production data'!A:A,Performance!B267,'Production data'!C:C,Performance!C267,'Production data'!B:B,Performance!$C$195)</f>
        <v>0</v>
      </c>
      <c r="L267" s="87">
        <v>8</v>
      </c>
      <c r="M267" s="87">
        <f>(F267*Basis!$D$15+G267*Basis!$D$16+H267*Basis!$D$17)/60</f>
        <v>4.2666666666666666</v>
      </c>
      <c r="N267" s="87">
        <f>SUMIFS('DT Data'!J:J,'DT Data'!A:A,Performance!B267,'DT Data'!C:C,Performance!C267,'DT Data'!B:B,Performance!$C$195,'DT Data'!D:D,Basis!$J$5)</f>
        <v>0</v>
      </c>
      <c r="O267" s="88">
        <f t="shared" si="87"/>
        <v>8</v>
      </c>
      <c r="P267" s="88">
        <f>SUMIFS('DT Data'!J:J,'DT Data'!A:A,Performance!B267,'DT Data'!C:C,Performance!C267,'DT Data'!B:B,Performance!$C$195)-N267</f>
        <v>0</v>
      </c>
      <c r="Q267" s="89">
        <f t="shared" si="88"/>
        <v>8</v>
      </c>
      <c r="R267" s="89">
        <f t="shared" si="89"/>
        <v>3.7333333333333334</v>
      </c>
      <c r="S267" s="89">
        <f>IF(I267=0,0,R267*Basis!$B$4*60)</f>
        <v>179200</v>
      </c>
      <c r="T267" s="90">
        <f t="shared" si="90"/>
        <v>1.1383928571428572</v>
      </c>
      <c r="U267" s="90">
        <f t="shared" si="91"/>
        <v>1</v>
      </c>
      <c r="V267" s="90">
        <f t="shared" si="92"/>
        <v>1</v>
      </c>
      <c r="W267" s="90">
        <f t="shared" si="93"/>
        <v>1.1383928571428572</v>
      </c>
      <c r="X267" s="228"/>
      <c r="Y267" s="216"/>
      <c r="Z267" s="216"/>
      <c r="AA267" s="216"/>
      <c r="AB267" s="230"/>
      <c r="AC267" s="230"/>
      <c r="AD267" s="220"/>
      <c r="AE267" s="220"/>
      <c r="AF267" s="220"/>
      <c r="AG267" s="220"/>
      <c r="AH267" s="94"/>
      <c r="AI267" s="95">
        <f>SUMIFS('DT Data'!$J:$J,'DT Data'!$B:$B,Basis!$A$2,'DT Data'!$D:$D,Basis!$J$4,'DT Data'!$A:$A,$B267,'DT Data'!$B:$B,Performance!A267)</f>
        <v>0</v>
      </c>
      <c r="AJ267" s="95">
        <f>SUMIFS('DT Data'!$J:$J,'DT Data'!$B:$B,Basis!$A$2,'DT Data'!$D:$D,Basis!$J$3,'DT Data'!$A:$A,$B267,'DT Data'!$B:$B,Performance!A267)</f>
        <v>0</v>
      </c>
      <c r="AK267" s="95">
        <f>SUMIFS('DT Data'!$J:$J,'DT Data'!$B:$B,Basis!$A$2,'DT Data'!$D:$D,Basis!$J$2,'DT Data'!$A:$A,$B267,'DT Data'!$B:$B,Performance!A267)</f>
        <v>0</v>
      </c>
      <c r="AL267" s="216"/>
      <c r="AM267" s="216"/>
      <c r="AN267" s="216"/>
      <c r="AO267" s="110"/>
      <c r="AP267" s="93">
        <f>SUMIFS('Production data'!L:L,'Production data'!A:A,Performance!B267,'Production data'!C:C,Performance!C267,'Production data'!B:B,Performance!$C$195)</f>
        <v>10723</v>
      </c>
      <c r="AQ267" s="93">
        <f t="shared" si="94"/>
        <v>15.200000000000728</v>
      </c>
      <c r="AR267" s="41">
        <f t="shared" si="95"/>
        <v>1.417513755478945E-3</v>
      </c>
      <c r="AS267" s="222"/>
      <c r="AT267" s="222"/>
      <c r="AU267" s="222"/>
      <c r="AV267" s="225"/>
    </row>
    <row r="268" spans="1:48" ht="15.75" x14ac:dyDescent="0.25">
      <c r="A268" s="30" t="s">
        <v>135</v>
      </c>
      <c r="B268" s="40">
        <f t="shared" si="96"/>
        <v>44310</v>
      </c>
      <c r="C268" s="40" t="str">
        <f t="shared" si="96"/>
        <v>C</v>
      </c>
      <c r="D268" s="85" t="str">
        <f>'Idle time data'!C75</f>
        <v>Ahmed Ali</v>
      </c>
      <c r="E268" s="87" t="str">
        <f>'Idle time data'!P75</f>
        <v>Asif Shah</v>
      </c>
      <c r="F268" s="87">
        <f>'Idle time data'!Q75</f>
        <v>1</v>
      </c>
      <c r="G268" s="87">
        <f>'Idle time data'!R75</f>
        <v>4</v>
      </c>
      <c r="H268" s="87">
        <f>'Idle time data'!S75</f>
        <v>1</v>
      </c>
      <c r="I268" s="87">
        <f>SUMIFS('Production data'!I:I,'Production data'!A:A,Performance!B268,'Production data'!C:C,Performance!C268,'Production data'!B:B,Performance!$C$195)</f>
        <v>201500</v>
      </c>
      <c r="J268" s="87">
        <f>SUMIFS('Production data'!K:K,'Production data'!A:A,Performance!B268,'Production data'!C:C,Performance!C268,'Production data'!B:B,Performance!$C$195)</f>
        <v>10712.1</v>
      </c>
      <c r="K268" s="87">
        <f>SUMIFS('Production data'!N:N,'Production data'!A:A,Performance!B268,'Production data'!C:C,Performance!C268,'Production data'!B:B,Performance!$C$195)</f>
        <v>0</v>
      </c>
      <c r="L268" s="87">
        <v>8</v>
      </c>
      <c r="M268" s="87">
        <f>(F268*Basis!$D$15+G268*Basis!$D$16+H268*Basis!$D$17)/60</f>
        <v>6.2666666666666666</v>
      </c>
      <c r="N268" s="87">
        <f>SUMIFS('DT Data'!J:J,'DT Data'!A:A,Performance!B268,'DT Data'!C:C,Performance!C268,'DT Data'!B:B,Performance!$C$195,'DT Data'!D:D,Basis!$J$5)</f>
        <v>0</v>
      </c>
      <c r="O268" s="88">
        <f t="shared" si="87"/>
        <v>8</v>
      </c>
      <c r="P268" s="88">
        <f>SUMIFS('DT Data'!J:J,'DT Data'!A:A,Performance!B268,'DT Data'!C:C,Performance!C268,'DT Data'!B:B,Performance!$C$195)-N268</f>
        <v>0</v>
      </c>
      <c r="Q268" s="89">
        <f t="shared" si="88"/>
        <v>8</v>
      </c>
      <c r="R268" s="89">
        <f t="shared" si="89"/>
        <v>1.7333333333333334</v>
      </c>
      <c r="S268" s="89">
        <f>IF(I268=0,0,R268*Basis!$B$4*60)</f>
        <v>83200</v>
      </c>
      <c r="T268" s="90">
        <f t="shared" si="90"/>
        <v>2.421875</v>
      </c>
      <c r="U268" s="90">
        <f t="shared" si="91"/>
        <v>1</v>
      </c>
      <c r="V268" s="90">
        <f t="shared" si="92"/>
        <v>1</v>
      </c>
      <c r="W268" s="90">
        <f t="shared" si="93"/>
        <v>2.421875</v>
      </c>
      <c r="X268" s="228"/>
      <c r="Y268" s="216"/>
      <c r="Z268" s="216"/>
      <c r="AA268" s="216"/>
      <c r="AB268" s="230"/>
      <c r="AC268" s="230"/>
      <c r="AD268" s="220"/>
      <c r="AE268" s="220"/>
      <c r="AF268" s="220"/>
      <c r="AG268" s="220"/>
      <c r="AH268" s="94"/>
      <c r="AI268" s="95">
        <f>SUMIFS('DT Data'!$J:$J,'DT Data'!$B:$B,Basis!$A$2,'DT Data'!$D:$D,Basis!$J$4,'DT Data'!$A:$A,$B268,'DT Data'!$B:$B,Performance!A268)</f>
        <v>0</v>
      </c>
      <c r="AJ268" s="95">
        <f>SUMIFS('DT Data'!$J:$J,'DT Data'!$B:$B,Basis!$A$2,'DT Data'!$D:$D,Basis!$J$3,'DT Data'!$A:$A,$B268,'DT Data'!$B:$B,Performance!A268)</f>
        <v>0</v>
      </c>
      <c r="AK268" s="95">
        <f>SUMIFS('DT Data'!$J:$J,'DT Data'!$B:$B,Basis!$A$2,'DT Data'!$D:$D,Basis!$J$2,'DT Data'!$A:$A,$B268,'DT Data'!$B:$B,Performance!A268)</f>
        <v>0</v>
      </c>
      <c r="AL268" s="216"/>
      <c r="AM268" s="216"/>
      <c r="AN268" s="216"/>
      <c r="AO268" s="110"/>
      <c r="AP268" s="93">
        <f>SUMIFS('Production data'!L:L,'Production data'!A:A,Performance!B268,'Production data'!C:C,Performance!C268,'Production data'!B:B,Performance!$C$195)</f>
        <v>10688.1</v>
      </c>
      <c r="AQ268" s="93">
        <f t="shared" si="94"/>
        <v>24</v>
      </c>
      <c r="AR268" s="41">
        <f t="shared" si="95"/>
        <v>2.2454879726050469E-3</v>
      </c>
      <c r="AS268" s="223"/>
      <c r="AT268" s="223"/>
      <c r="AU268" s="223"/>
      <c r="AV268" s="226"/>
    </row>
    <row r="269" spans="1:48" ht="15.75" x14ac:dyDescent="0.25">
      <c r="A269" s="30" t="s">
        <v>135</v>
      </c>
      <c r="B269" s="40">
        <f t="shared" si="96"/>
        <v>44311</v>
      </c>
      <c r="C269" s="40" t="str">
        <f t="shared" si="96"/>
        <v>A</v>
      </c>
      <c r="D269" s="85">
        <f>'Idle time data'!C76</f>
        <v>0</v>
      </c>
      <c r="E269" s="87" t="str">
        <f>'Idle time data'!P76</f>
        <v>Kamran</v>
      </c>
      <c r="F269" s="87">
        <f>'Idle time data'!Q76</f>
        <v>1</v>
      </c>
      <c r="G269" s="87">
        <f>'Idle time data'!R76</f>
        <v>4</v>
      </c>
      <c r="H269" s="87">
        <f>'Idle time data'!S76</f>
        <v>0</v>
      </c>
      <c r="I269" s="87">
        <f>SUMIFS('Production data'!I:I,'Production data'!A:A,Performance!B269,'Production data'!C:C,Performance!C269,'Production data'!B:B,Performance!$C$195)</f>
        <v>195000</v>
      </c>
      <c r="J269" s="87">
        <f>SUMIFS('Production data'!K:K,'Production data'!A:A,Performance!B269,'Production data'!C:C,Performance!C269,'Production data'!B:B,Performance!$C$195)</f>
        <v>10436.4</v>
      </c>
      <c r="K269" s="87">
        <f>SUMIFS('Production data'!N:N,'Production data'!A:A,Performance!B269,'Production data'!C:C,Performance!C269,'Production data'!B:B,Performance!$C$195)</f>
        <v>0</v>
      </c>
      <c r="L269" s="87">
        <v>8</v>
      </c>
      <c r="M269" s="87">
        <f>(F269*Basis!$D$15+G269*Basis!$D$16+H269*Basis!$D$17)/60</f>
        <v>5.9333333333333336</v>
      </c>
      <c r="N269" s="87">
        <f>SUMIFS('DT Data'!J:J,'DT Data'!A:A,Performance!B269,'DT Data'!C:C,Performance!C269,'DT Data'!B:B,Performance!$C$195,'DT Data'!D:D,Basis!$J$5)</f>
        <v>0</v>
      </c>
      <c r="O269" s="88">
        <f t="shared" si="87"/>
        <v>8</v>
      </c>
      <c r="P269" s="88">
        <f>SUMIFS('DT Data'!J:J,'DT Data'!A:A,Performance!B269,'DT Data'!C:C,Performance!C269,'DT Data'!B:B,Performance!$C$195)-N269</f>
        <v>0.66666666666666663</v>
      </c>
      <c r="Q269" s="89">
        <f t="shared" si="88"/>
        <v>7.333333333333333</v>
      </c>
      <c r="R269" s="89">
        <f t="shared" si="89"/>
        <v>1.3999999999999995</v>
      </c>
      <c r="S269" s="89">
        <f>IF(I269=0,0,R269*Basis!$B$4*60)</f>
        <v>67199.999999999971</v>
      </c>
      <c r="T269" s="90">
        <f t="shared" si="90"/>
        <v>2.9017857142857157</v>
      </c>
      <c r="U269" s="90">
        <f t="shared" si="91"/>
        <v>1</v>
      </c>
      <c r="V269" s="90">
        <f t="shared" si="92"/>
        <v>0.91666666666666663</v>
      </c>
      <c r="W269" s="90">
        <f t="shared" si="93"/>
        <v>2.6599702380952395</v>
      </c>
      <c r="X269" s="227">
        <f>I269+I270+I271</f>
        <v>505000</v>
      </c>
      <c r="Y269" s="215">
        <f>S269+S270+S271</f>
        <v>392000</v>
      </c>
      <c r="Z269" s="215">
        <f>J269+J270+J271</f>
        <v>26397.129999999997</v>
      </c>
      <c r="AA269" s="215">
        <f>K269+K270+K271</f>
        <v>0</v>
      </c>
      <c r="AB269" s="229">
        <f>O269+O270+O271</f>
        <v>24</v>
      </c>
      <c r="AC269" s="229">
        <f>Q269+Q270+Q271</f>
        <v>20.666666666666668</v>
      </c>
      <c r="AD269" s="219">
        <f>IFERROR(X269/Y269,0)</f>
        <v>1.2882653061224489</v>
      </c>
      <c r="AE269" s="219">
        <f>IFERROR(AC269/AB269,0)</f>
        <v>0.86111111111111116</v>
      </c>
      <c r="AF269" s="219">
        <f>IFERROR((X269-AA269)/X269,0)</f>
        <v>1</v>
      </c>
      <c r="AG269" s="219">
        <f>AD269*AE269*AF269</f>
        <v>1.1093395691609977</v>
      </c>
      <c r="AH269" s="107"/>
      <c r="AI269" s="108">
        <f>SUMIFS('DT Data'!$J:$J,'DT Data'!$B:$B,Basis!$A$2,'DT Data'!$D:$D,Basis!$J$4,'DT Data'!$A:$A,$B269,'DT Data'!$B:$B,Performance!A269)</f>
        <v>0</v>
      </c>
      <c r="AJ269" s="108">
        <f>SUMIFS('DT Data'!$J:$J,'DT Data'!$B:$B,Basis!$A$2,'DT Data'!$D:$D,Basis!$J$3,'DT Data'!$A:$A,$B269,'DT Data'!$B:$B,Performance!A269)</f>
        <v>0</v>
      </c>
      <c r="AK269" s="108">
        <f>SUMIFS('DT Data'!$J:$J,'DT Data'!$B:$B,Basis!$A$2,'DT Data'!$D:$D,Basis!$J$2,'DT Data'!$A:$A,$B269,'DT Data'!$B:$B,Performance!A269)</f>
        <v>0</v>
      </c>
      <c r="AL269" s="215">
        <f>AI269+AI270+AI271</f>
        <v>0</v>
      </c>
      <c r="AM269" s="215">
        <f>AJ269+AJ270+AJ271</f>
        <v>0</v>
      </c>
      <c r="AN269" s="215">
        <f>AK269+AK270+AK271</f>
        <v>0</v>
      </c>
      <c r="AO269" s="109"/>
      <c r="AP269" s="93">
        <f>SUMIFS('Production data'!L:L,'Production data'!A:A,Performance!B269,'Production data'!C:C,Performance!C269,'Production data'!B:B,Performance!$C$195)</f>
        <v>10429.4</v>
      </c>
      <c r="AQ269" s="93">
        <f t="shared" si="94"/>
        <v>7</v>
      </c>
      <c r="AR269" s="41">
        <f t="shared" si="95"/>
        <v>6.7117955011793584E-4</v>
      </c>
      <c r="AS269" s="221">
        <f>J269+J270+J271</f>
        <v>26397.129999999997</v>
      </c>
      <c r="AT269" s="221">
        <f>AP269+AP270+AP271</f>
        <v>26318.93</v>
      </c>
      <c r="AU269" s="221">
        <f>AQ269+AQ270+AQ271</f>
        <v>78.199999999999818</v>
      </c>
      <c r="AV269" s="224">
        <f>IFERROR(AU269/AS269,0)</f>
        <v>2.9624432656125809E-3</v>
      </c>
    </row>
    <row r="270" spans="1:48" ht="15.75" x14ac:dyDescent="0.25">
      <c r="A270" s="30" t="s">
        <v>135</v>
      </c>
      <c r="B270" s="40">
        <f t="shared" si="96"/>
        <v>44311</v>
      </c>
      <c r="C270" s="40" t="str">
        <f t="shared" si="96"/>
        <v>B</v>
      </c>
      <c r="D270" s="85" t="str">
        <f>'Idle time data'!C77</f>
        <v>Ali Ahmed</v>
      </c>
      <c r="E270" s="87" t="str">
        <f>'Idle time data'!P77</f>
        <v>Manzar</v>
      </c>
      <c r="F270" s="87">
        <f>'Idle time data'!Q77</f>
        <v>0</v>
      </c>
      <c r="G270" s="87">
        <f>'Idle time data'!R77</f>
        <v>3</v>
      </c>
      <c r="H270" s="87">
        <f>'Idle time data'!S77</f>
        <v>1</v>
      </c>
      <c r="I270" s="87">
        <f>SUMIFS('Production data'!I:I,'Production data'!A:A,Performance!B270,'Production data'!C:C,Performance!C270,'Production data'!B:B,Performance!$C$195)</f>
        <v>125000</v>
      </c>
      <c r="J270" s="87">
        <f>SUMIFS('Production data'!K:K,'Production data'!A:A,Performance!B270,'Production data'!C:C,Performance!C270,'Production data'!B:B,Performance!$C$195)</f>
        <v>6135.54</v>
      </c>
      <c r="K270" s="87">
        <f>SUMIFS('Production data'!N:N,'Production data'!A:A,Performance!B270,'Production data'!C:C,Performance!C270,'Production data'!B:B,Performance!$C$195)</f>
        <v>0</v>
      </c>
      <c r="L270" s="87">
        <v>8</v>
      </c>
      <c r="M270" s="87">
        <f>(F270*Basis!$D$15+G270*Basis!$D$16+H270*Basis!$D$17)/60</f>
        <v>3.2833333333333332</v>
      </c>
      <c r="N270" s="87">
        <f>SUMIFS('DT Data'!J:J,'DT Data'!A:A,Performance!B270,'DT Data'!C:C,Performance!C270,'DT Data'!B:B,Performance!$C$195,'DT Data'!D:D,Basis!$J$5)</f>
        <v>0</v>
      </c>
      <c r="O270" s="88">
        <f t="shared" si="87"/>
        <v>8</v>
      </c>
      <c r="P270" s="88">
        <f>SUMIFS('DT Data'!J:J,'DT Data'!A:A,Performance!B270,'DT Data'!C:C,Performance!C270,'DT Data'!B:B,Performance!$C$195)-N270</f>
        <v>2.6666666666666665</v>
      </c>
      <c r="Q270" s="89">
        <f t="shared" si="88"/>
        <v>5.3333333333333339</v>
      </c>
      <c r="R270" s="89">
        <f t="shared" si="89"/>
        <v>2.0500000000000007</v>
      </c>
      <c r="S270" s="89">
        <f>IF(I270=0,0,R270*Basis!$B$4*60)</f>
        <v>98400.000000000029</v>
      </c>
      <c r="T270" s="90">
        <f t="shared" si="90"/>
        <v>1.2703252032520322</v>
      </c>
      <c r="U270" s="90">
        <f t="shared" si="91"/>
        <v>1</v>
      </c>
      <c r="V270" s="90">
        <f t="shared" si="92"/>
        <v>0.66666666666666674</v>
      </c>
      <c r="W270" s="90">
        <f t="shared" si="93"/>
        <v>0.84688346883468824</v>
      </c>
      <c r="X270" s="228"/>
      <c r="Y270" s="216"/>
      <c r="Z270" s="216"/>
      <c r="AA270" s="216"/>
      <c r="AB270" s="230"/>
      <c r="AC270" s="230"/>
      <c r="AD270" s="220"/>
      <c r="AE270" s="220"/>
      <c r="AF270" s="220"/>
      <c r="AG270" s="220"/>
      <c r="AH270" s="94"/>
      <c r="AI270" s="95">
        <f>SUMIFS('DT Data'!$J:$J,'DT Data'!$B:$B,Basis!$A$2,'DT Data'!$D:$D,Basis!$J$4,'DT Data'!$A:$A,$B270,'DT Data'!$B:$B,Performance!A270)</f>
        <v>0</v>
      </c>
      <c r="AJ270" s="95">
        <f>SUMIFS('DT Data'!$J:$J,'DT Data'!$B:$B,Basis!$A$2,'DT Data'!$D:$D,Basis!$J$3,'DT Data'!$A:$A,$B270,'DT Data'!$B:$B,Performance!A270)</f>
        <v>0</v>
      </c>
      <c r="AK270" s="95">
        <f>SUMIFS('DT Data'!$J:$J,'DT Data'!$B:$B,Basis!$A$2,'DT Data'!$D:$D,Basis!$J$2,'DT Data'!$A:$A,$B270,'DT Data'!$B:$B,Performance!A270)</f>
        <v>0</v>
      </c>
      <c r="AL270" s="216"/>
      <c r="AM270" s="216"/>
      <c r="AN270" s="216"/>
      <c r="AO270" s="110"/>
      <c r="AP270" s="93">
        <f>SUMIFS('Production data'!L:L,'Production data'!A:A,Performance!B270,'Production data'!C:C,Performance!C270,'Production data'!B:B,Performance!$C$195)</f>
        <v>6119.34</v>
      </c>
      <c r="AQ270" s="93">
        <f t="shared" si="94"/>
        <v>16.199999999999818</v>
      </c>
      <c r="AR270" s="41">
        <f t="shared" si="95"/>
        <v>2.6473443214464006E-3</v>
      </c>
      <c r="AS270" s="222"/>
      <c r="AT270" s="222"/>
      <c r="AU270" s="222"/>
      <c r="AV270" s="225"/>
    </row>
    <row r="271" spans="1:48" ht="15.75" x14ac:dyDescent="0.25">
      <c r="A271" s="30" t="s">
        <v>135</v>
      </c>
      <c r="B271" s="40">
        <f t="shared" si="96"/>
        <v>44311</v>
      </c>
      <c r="C271" s="40" t="str">
        <f t="shared" si="96"/>
        <v>C</v>
      </c>
      <c r="D271" s="85" t="str">
        <f>'Idle time data'!C78</f>
        <v>Ahmed Ali</v>
      </c>
      <c r="E271" s="87" t="str">
        <f>'Idle time data'!P78</f>
        <v>Asif Shah</v>
      </c>
      <c r="F271" s="87">
        <f>'Idle time data'!Q78</f>
        <v>0</v>
      </c>
      <c r="G271" s="87">
        <f>'Idle time data'!R78</f>
        <v>3</v>
      </c>
      <c r="H271" s="87">
        <f>'Idle time data'!S78</f>
        <v>1</v>
      </c>
      <c r="I271" s="87">
        <f>SUMIFS('Production data'!I:I,'Production data'!A:A,Performance!B271,'Production data'!C:C,Performance!C271,'Production data'!B:B,Performance!$C$195)</f>
        <v>185000</v>
      </c>
      <c r="J271" s="87">
        <f>SUMIFS('Production data'!K:K,'Production data'!A:A,Performance!B271,'Production data'!C:C,Performance!C271,'Production data'!B:B,Performance!$C$195)</f>
        <v>9825.19</v>
      </c>
      <c r="K271" s="87">
        <f>SUMIFS('Production data'!N:N,'Production data'!A:A,Performance!B271,'Production data'!C:C,Performance!C271,'Production data'!B:B,Performance!$C$195)</f>
        <v>0</v>
      </c>
      <c r="L271" s="87">
        <v>8</v>
      </c>
      <c r="M271" s="87">
        <f>(F271*Basis!$D$15+G271*Basis!$D$16+H271*Basis!$D$17)/60</f>
        <v>3.2833333333333332</v>
      </c>
      <c r="N271" s="87">
        <f>SUMIFS('DT Data'!J:J,'DT Data'!A:A,Performance!B271,'DT Data'!C:C,Performance!C271,'DT Data'!B:B,Performance!$C$195,'DT Data'!D:D,Basis!$J$5)</f>
        <v>0</v>
      </c>
      <c r="O271" s="88">
        <f t="shared" si="87"/>
        <v>8</v>
      </c>
      <c r="P271" s="88">
        <f>SUMIFS('DT Data'!J:J,'DT Data'!A:A,Performance!B271,'DT Data'!C:C,Performance!C271,'DT Data'!B:B,Performance!$C$195)-N271</f>
        <v>0</v>
      </c>
      <c r="Q271" s="89">
        <f t="shared" si="88"/>
        <v>8</v>
      </c>
      <c r="R271" s="89">
        <f t="shared" si="89"/>
        <v>4.7166666666666668</v>
      </c>
      <c r="S271" s="89">
        <f>IF(I271=0,0,R271*Basis!$B$4*60)</f>
        <v>226400</v>
      </c>
      <c r="T271" s="90">
        <f t="shared" si="90"/>
        <v>0.81713780918727918</v>
      </c>
      <c r="U271" s="90">
        <f t="shared" si="91"/>
        <v>1</v>
      </c>
      <c r="V271" s="90">
        <f t="shared" si="92"/>
        <v>1</v>
      </c>
      <c r="W271" s="90">
        <f t="shared" si="93"/>
        <v>0.81713780918727918</v>
      </c>
      <c r="X271" s="228"/>
      <c r="Y271" s="216"/>
      <c r="Z271" s="216"/>
      <c r="AA271" s="216"/>
      <c r="AB271" s="230"/>
      <c r="AC271" s="230"/>
      <c r="AD271" s="220"/>
      <c r="AE271" s="220"/>
      <c r="AF271" s="220"/>
      <c r="AG271" s="220"/>
      <c r="AH271" s="94"/>
      <c r="AI271" s="95">
        <f>SUMIFS('DT Data'!$J:$J,'DT Data'!$B:$B,Basis!$A$2,'DT Data'!$D:$D,Basis!$J$4,'DT Data'!$A:$A,$B271,'DT Data'!$B:$B,Performance!A271)</f>
        <v>0</v>
      </c>
      <c r="AJ271" s="95">
        <f>SUMIFS('DT Data'!$J:$J,'DT Data'!$B:$B,Basis!$A$2,'DT Data'!$D:$D,Basis!$J$3,'DT Data'!$A:$A,$B271,'DT Data'!$B:$B,Performance!A271)</f>
        <v>0</v>
      </c>
      <c r="AK271" s="95">
        <f>SUMIFS('DT Data'!$J:$J,'DT Data'!$B:$B,Basis!$A$2,'DT Data'!$D:$D,Basis!$J$2,'DT Data'!$A:$A,$B271,'DT Data'!$B:$B,Performance!A271)</f>
        <v>0</v>
      </c>
      <c r="AL271" s="216"/>
      <c r="AM271" s="216"/>
      <c r="AN271" s="216"/>
      <c r="AO271" s="110"/>
      <c r="AP271" s="93">
        <f>SUMIFS('Production data'!L:L,'Production data'!A:A,Performance!B271,'Production data'!C:C,Performance!C271,'Production data'!B:B,Performance!$C$195)</f>
        <v>9770.19</v>
      </c>
      <c r="AQ271" s="93">
        <f t="shared" si="94"/>
        <v>55</v>
      </c>
      <c r="AR271" s="41">
        <f t="shared" si="95"/>
        <v>5.6293685179100916E-3</v>
      </c>
      <c r="AS271" s="223"/>
      <c r="AT271" s="223"/>
      <c r="AU271" s="223"/>
      <c r="AV271" s="226"/>
    </row>
    <row r="272" spans="1:48" ht="15.75" x14ac:dyDescent="0.25">
      <c r="A272" s="30" t="s">
        <v>135</v>
      </c>
      <c r="B272" s="40">
        <f t="shared" si="96"/>
        <v>44312</v>
      </c>
      <c r="C272" s="40" t="str">
        <f t="shared" si="96"/>
        <v>A</v>
      </c>
      <c r="D272" s="85" t="str">
        <f>'Idle time data'!C79</f>
        <v>Dileep Kumar</v>
      </c>
      <c r="E272" s="87" t="str">
        <f>'Idle time data'!P79</f>
        <v>Kamran</v>
      </c>
      <c r="F272" s="87">
        <f>'Idle time data'!Q79</f>
        <v>0</v>
      </c>
      <c r="G272" s="87">
        <f>'Idle time data'!R79</f>
        <v>1.5</v>
      </c>
      <c r="H272" s="87">
        <f>'Idle time data'!S79</f>
        <v>1</v>
      </c>
      <c r="I272" s="87">
        <f>SUMIFS('Production data'!I:I,'Production data'!A:A,Performance!B272,'Production data'!C:C,Performance!C272,'Production data'!B:B,Performance!$C$195)</f>
        <v>43000</v>
      </c>
      <c r="J272" s="87">
        <f>SUMIFS('Production data'!K:K,'Production data'!A:A,Performance!B272,'Production data'!C:C,Performance!C272,'Production data'!B:B,Performance!$C$195)</f>
        <v>2208.46</v>
      </c>
      <c r="K272" s="87">
        <f>SUMIFS('Production data'!N:N,'Production data'!A:A,Performance!B272,'Production data'!C:C,Performance!C272,'Production data'!B:B,Performance!$C$195)</f>
        <v>0</v>
      </c>
      <c r="L272" s="87">
        <v>8</v>
      </c>
      <c r="M272" s="87">
        <f>(F272*Basis!$D$15+G272*Basis!$D$16+H272*Basis!$D$17)/60</f>
        <v>1.8083333333333333</v>
      </c>
      <c r="N272" s="87">
        <f>SUMIFS('DT Data'!J:J,'DT Data'!A:A,Performance!B272,'DT Data'!C:C,Performance!C272,'DT Data'!B:B,Performance!$C$195,'DT Data'!D:D,Basis!$J$5)</f>
        <v>0</v>
      </c>
      <c r="O272" s="88">
        <f t="shared" si="87"/>
        <v>8</v>
      </c>
      <c r="P272" s="88">
        <f>SUMIFS('DT Data'!J:J,'DT Data'!A:A,Performance!B272,'DT Data'!C:C,Performance!C272,'DT Data'!B:B,Performance!$C$195)-N272</f>
        <v>5.416666666666667</v>
      </c>
      <c r="Q272" s="89">
        <f t="shared" si="88"/>
        <v>2.583333333333333</v>
      </c>
      <c r="R272" s="89">
        <f t="shared" si="89"/>
        <v>0.77499999999999969</v>
      </c>
      <c r="S272" s="89">
        <f>IF(I272=0,0,R272*Basis!$B$4*60)</f>
        <v>37199.999999999985</v>
      </c>
      <c r="T272" s="90">
        <f t="shared" si="90"/>
        <v>1.1559139784946242</v>
      </c>
      <c r="U272" s="90">
        <f t="shared" si="91"/>
        <v>1</v>
      </c>
      <c r="V272" s="90">
        <f t="shared" si="92"/>
        <v>0.32291666666666663</v>
      </c>
      <c r="W272" s="90">
        <f t="shared" si="93"/>
        <v>0.37326388888888901</v>
      </c>
      <c r="X272" s="227">
        <f>I272+I273+I274</f>
        <v>231000</v>
      </c>
      <c r="Y272" s="215">
        <f>S272+S273+S274</f>
        <v>139999.99999999994</v>
      </c>
      <c r="Z272" s="215">
        <f>J272+J273+J274</f>
        <v>10395.86</v>
      </c>
      <c r="AA272" s="215">
        <f>K272+K273+K274</f>
        <v>0</v>
      </c>
      <c r="AB272" s="229">
        <f>O272+O273+O274</f>
        <v>24</v>
      </c>
      <c r="AC272" s="229">
        <f>Q272+Q273+Q274</f>
        <v>10.5</v>
      </c>
      <c r="AD272" s="219">
        <f>IFERROR(X272/Y272,0)</f>
        <v>1.6500000000000006</v>
      </c>
      <c r="AE272" s="219">
        <f>IFERROR(AC272/AB272,0)</f>
        <v>0.4375</v>
      </c>
      <c r="AF272" s="219">
        <f>IFERROR((X272-AA272)/X272,0)</f>
        <v>1</v>
      </c>
      <c r="AG272" s="219">
        <f>AD272*AE272*AF272</f>
        <v>0.72187500000000027</v>
      </c>
      <c r="AH272" s="107"/>
      <c r="AI272" s="108">
        <f>SUMIFS('DT Data'!$J:$J,'DT Data'!$B:$B,Basis!$A$2,'DT Data'!$D:$D,Basis!$J$4,'DT Data'!$A:$A,$B272,'DT Data'!$B:$B,Performance!A272)</f>
        <v>0</v>
      </c>
      <c r="AJ272" s="108">
        <f>SUMIFS('DT Data'!$J:$J,'DT Data'!$B:$B,Basis!$A$2,'DT Data'!$D:$D,Basis!$J$3,'DT Data'!$A:$A,$B272,'DT Data'!$B:$B,Performance!A272)</f>
        <v>0</v>
      </c>
      <c r="AK272" s="108">
        <f>SUMIFS('DT Data'!$J:$J,'DT Data'!$B:$B,Basis!$A$2,'DT Data'!$D:$D,Basis!$J$2,'DT Data'!$A:$A,$B272,'DT Data'!$B:$B,Performance!A272)</f>
        <v>0</v>
      </c>
      <c r="AL272" s="215">
        <f>AI272+AI273+AI274</f>
        <v>0</v>
      </c>
      <c r="AM272" s="215">
        <f>AJ272+AJ273+AJ274</f>
        <v>0</v>
      </c>
      <c r="AN272" s="215">
        <f>AK272+AK273+AK274</f>
        <v>0</v>
      </c>
      <c r="AO272" s="109"/>
      <c r="AP272" s="93">
        <f>SUMIFS('Production data'!L:L,'Production data'!A:A,Performance!B272,'Production data'!C:C,Performance!C272,'Production data'!B:B,Performance!$C$195)</f>
        <v>2208.46</v>
      </c>
      <c r="AQ272" s="93">
        <f t="shared" si="94"/>
        <v>0</v>
      </c>
      <c r="AR272" s="41">
        <f t="shared" si="95"/>
        <v>0</v>
      </c>
      <c r="AS272" s="221">
        <f>J272+J273+J274</f>
        <v>10395.86</v>
      </c>
      <c r="AT272" s="221">
        <f>AP272+AP273+AP274</f>
        <v>10379.86</v>
      </c>
      <c r="AU272" s="221">
        <f>AQ272+AQ273+AQ274</f>
        <v>16</v>
      </c>
      <c r="AV272" s="224">
        <f>IFERROR(AU272/AS272,0)</f>
        <v>1.5390742083868001E-3</v>
      </c>
    </row>
    <row r="273" spans="1:48" ht="15.75" x14ac:dyDescent="0.25">
      <c r="A273" s="30" t="s">
        <v>135</v>
      </c>
      <c r="B273" s="40">
        <f t="shared" si="96"/>
        <v>44312</v>
      </c>
      <c r="C273" s="40" t="str">
        <f t="shared" si="96"/>
        <v>B</v>
      </c>
      <c r="D273" s="85" t="str">
        <f>'Idle time data'!C80</f>
        <v>Ali Ahmed</v>
      </c>
      <c r="E273" s="87" t="str">
        <f>'Idle time data'!P80</f>
        <v>Manzar</v>
      </c>
      <c r="F273" s="87">
        <f>'Idle time data'!Q80</f>
        <v>0</v>
      </c>
      <c r="G273" s="87">
        <f>'Idle time data'!R80</f>
        <v>0.5</v>
      </c>
      <c r="H273" s="87">
        <f>'Idle time data'!S80</f>
        <v>0</v>
      </c>
      <c r="I273" s="87">
        <f>SUMIFS('Production data'!I:I,'Production data'!A:A,Performance!B273,'Production data'!C:C,Performance!C273,'Production data'!B:B,Performance!$C$195)</f>
        <v>46000</v>
      </c>
      <c r="J273" s="87">
        <f>SUMIFS('Production data'!K:K,'Production data'!A:A,Performance!B273,'Production data'!C:C,Performance!C273,'Production data'!B:B,Performance!$C$195)</f>
        <v>2333.3000000000002</v>
      </c>
      <c r="K273" s="87">
        <f>SUMIFS('Production data'!N:N,'Production data'!A:A,Performance!B273,'Production data'!C:C,Performance!C273,'Production data'!B:B,Performance!$C$195)</f>
        <v>0</v>
      </c>
      <c r="L273" s="87">
        <v>8</v>
      </c>
      <c r="M273" s="87">
        <f>(F273*Basis!$D$15+G273*Basis!$D$16+H273*Basis!$D$17)/60</f>
        <v>0.49166666666666664</v>
      </c>
      <c r="N273" s="87">
        <f>SUMIFS('DT Data'!J:J,'DT Data'!A:A,Performance!B273,'DT Data'!C:C,Performance!C273,'DT Data'!B:B,Performance!$C$195,'DT Data'!D:D,Basis!$J$5)</f>
        <v>0</v>
      </c>
      <c r="O273" s="88">
        <f t="shared" si="87"/>
        <v>8</v>
      </c>
      <c r="P273" s="88">
        <f>SUMIFS('DT Data'!J:J,'DT Data'!A:A,Performance!B273,'DT Data'!C:C,Performance!C273,'DT Data'!B:B,Performance!$C$195)-N273</f>
        <v>7</v>
      </c>
      <c r="Q273" s="89">
        <f t="shared" si="88"/>
        <v>1</v>
      </c>
      <c r="R273" s="89">
        <f t="shared" si="89"/>
        <v>0.5083333333333333</v>
      </c>
      <c r="S273" s="89">
        <f>IF(I273=0,0,R273*Basis!$B$4*60)</f>
        <v>24399.999999999996</v>
      </c>
      <c r="T273" s="90">
        <f t="shared" si="90"/>
        <v>1.8852459016393446</v>
      </c>
      <c r="U273" s="90">
        <f t="shared" si="91"/>
        <v>1</v>
      </c>
      <c r="V273" s="90">
        <f t="shared" si="92"/>
        <v>0.125</v>
      </c>
      <c r="W273" s="90">
        <f t="shared" si="93"/>
        <v>0.23565573770491807</v>
      </c>
      <c r="X273" s="228"/>
      <c r="Y273" s="216"/>
      <c r="Z273" s="216"/>
      <c r="AA273" s="216"/>
      <c r="AB273" s="230"/>
      <c r="AC273" s="230"/>
      <c r="AD273" s="220"/>
      <c r="AE273" s="220"/>
      <c r="AF273" s="220"/>
      <c r="AG273" s="220"/>
      <c r="AH273" s="94"/>
      <c r="AI273" s="95">
        <f>SUMIFS('DT Data'!$J:$J,'DT Data'!$B:$B,Basis!$A$2,'DT Data'!$D:$D,Basis!$J$4,'DT Data'!$A:$A,$B273,'DT Data'!$B:$B,Performance!A273)</f>
        <v>0</v>
      </c>
      <c r="AJ273" s="95">
        <f>SUMIFS('DT Data'!$J:$J,'DT Data'!$B:$B,Basis!$A$2,'DT Data'!$D:$D,Basis!$J$3,'DT Data'!$A:$A,$B273,'DT Data'!$B:$B,Performance!A273)</f>
        <v>0</v>
      </c>
      <c r="AK273" s="95">
        <f>SUMIFS('DT Data'!$J:$J,'DT Data'!$B:$B,Basis!$A$2,'DT Data'!$D:$D,Basis!$J$2,'DT Data'!$A:$A,$B273,'DT Data'!$B:$B,Performance!A273)</f>
        <v>0</v>
      </c>
      <c r="AL273" s="216"/>
      <c r="AM273" s="216"/>
      <c r="AN273" s="216"/>
      <c r="AO273" s="110"/>
      <c r="AP273" s="93">
        <f>SUMIFS('Production data'!L:L,'Production data'!A:A,Performance!B273,'Production data'!C:C,Performance!C273,'Production data'!B:B,Performance!$C$195)</f>
        <v>2333.3000000000002</v>
      </c>
      <c r="AQ273" s="93">
        <f t="shared" si="94"/>
        <v>0</v>
      </c>
      <c r="AR273" s="41">
        <f t="shared" si="95"/>
        <v>0</v>
      </c>
      <c r="AS273" s="222"/>
      <c r="AT273" s="222"/>
      <c r="AU273" s="222"/>
      <c r="AV273" s="225"/>
    </row>
    <row r="274" spans="1:48" ht="15.75" x14ac:dyDescent="0.25">
      <c r="A274" s="30" t="s">
        <v>135</v>
      </c>
      <c r="B274" s="40">
        <f t="shared" si="96"/>
        <v>44312</v>
      </c>
      <c r="C274" s="40" t="str">
        <f t="shared" si="96"/>
        <v>C</v>
      </c>
      <c r="D274" s="85" t="str">
        <f>'Idle time data'!C81</f>
        <v>Ahmed Ali</v>
      </c>
      <c r="E274" s="87" t="str">
        <f>'Idle time data'!P81</f>
        <v>Abdul Sami</v>
      </c>
      <c r="F274" s="87">
        <f>'Idle time data'!Q81</f>
        <v>1</v>
      </c>
      <c r="G274" s="87">
        <f>'Idle time data'!R81</f>
        <v>3</v>
      </c>
      <c r="H274" s="87">
        <f>'Idle time data'!S81</f>
        <v>1</v>
      </c>
      <c r="I274" s="87">
        <f>SUMIFS('Production data'!I:I,'Production data'!A:A,Performance!B274,'Production data'!C:C,Performance!C274,'Production data'!B:B,Performance!$C$195)</f>
        <v>142000</v>
      </c>
      <c r="J274" s="87">
        <f>SUMIFS('Production data'!K:K,'Production data'!A:A,Performance!B274,'Production data'!C:C,Performance!C274,'Production data'!B:B,Performance!$C$195)</f>
        <v>5854.1</v>
      </c>
      <c r="K274" s="87">
        <f>SUMIFS('Production data'!N:N,'Production data'!A:A,Performance!B274,'Production data'!C:C,Performance!C274,'Production data'!B:B,Performance!$C$195)</f>
        <v>0</v>
      </c>
      <c r="L274" s="87">
        <v>8</v>
      </c>
      <c r="M274" s="87">
        <f>(F274*Basis!$D$15+G274*Basis!$D$16+H274*Basis!$D$17)/60</f>
        <v>5.2833333333333332</v>
      </c>
      <c r="N274" s="87">
        <f>SUMIFS('DT Data'!J:J,'DT Data'!A:A,Performance!B274,'DT Data'!C:C,Performance!C274,'DT Data'!B:B,Performance!$C$195,'DT Data'!D:D,Basis!$J$5)</f>
        <v>0</v>
      </c>
      <c r="O274" s="88">
        <f t="shared" si="87"/>
        <v>8</v>
      </c>
      <c r="P274" s="88">
        <f>SUMIFS('DT Data'!J:J,'DT Data'!A:A,Performance!B274,'DT Data'!C:C,Performance!C274,'DT Data'!B:B,Performance!$C$195)-N274</f>
        <v>1.0833333333333335</v>
      </c>
      <c r="Q274" s="89">
        <f t="shared" si="88"/>
        <v>6.9166666666666661</v>
      </c>
      <c r="R274" s="89">
        <f t="shared" si="89"/>
        <v>1.6333333333333329</v>
      </c>
      <c r="S274" s="89">
        <f>IF(I274=0,0,R274*Basis!$B$4*60)</f>
        <v>78399.999999999971</v>
      </c>
      <c r="T274" s="90">
        <f t="shared" si="90"/>
        <v>1.8112244897959191</v>
      </c>
      <c r="U274" s="90">
        <f t="shared" si="91"/>
        <v>1</v>
      </c>
      <c r="V274" s="90">
        <f t="shared" si="92"/>
        <v>0.86458333333333326</v>
      </c>
      <c r="W274" s="90">
        <f t="shared" si="93"/>
        <v>1.5659545068027216</v>
      </c>
      <c r="X274" s="228"/>
      <c r="Y274" s="216"/>
      <c r="Z274" s="216"/>
      <c r="AA274" s="216"/>
      <c r="AB274" s="230"/>
      <c r="AC274" s="230"/>
      <c r="AD274" s="220"/>
      <c r="AE274" s="220"/>
      <c r="AF274" s="220"/>
      <c r="AG274" s="220"/>
      <c r="AH274" s="94"/>
      <c r="AI274" s="95">
        <f>SUMIFS('DT Data'!$J:$J,'DT Data'!$B:$B,Basis!$A$2,'DT Data'!$D:$D,Basis!$J$4,'DT Data'!$A:$A,$B274,'DT Data'!$B:$B,Performance!A274)</f>
        <v>0</v>
      </c>
      <c r="AJ274" s="95">
        <f>SUMIFS('DT Data'!$J:$J,'DT Data'!$B:$B,Basis!$A$2,'DT Data'!$D:$D,Basis!$J$3,'DT Data'!$A:$A,$B274,'DT Data'!$B:$B,Performance!A274)</f>
        <v>0</v>
      </c>
      <c r="AK274" s="95">
        <f>SUMIFS('DT Data'!$J:$J,'DT Data'!$B:$B,Basis!$A$2,'DT Data'!$D:$D,Basis!$J$2,'DT Data'!$A:$A,$B274,'DT Data'!$B:$B,Performance!A274)</f>
        <v>0</v>
      </c>
      <c r="AL274" s="216"/>
      <c r="AM274" s="216"/>
      <c r="AN274" s="216"/>
      <c r="AO274" s="110"/>
      <c r="AP274" s="93">
        <f>SUMIFS('Production data'!L:L,'Production data'!A:A,Performance!B274,'Production data'!C:C,Performance!C274,'Production data'!B:B,Performance!$C$195)</f>
        <v>5838.1</v>
      </c>
      <c r="AQ274" s="93">
        <f t="shared" si="94"/>
        <v>16</v>
      </c>
      <c r="AR274" s="41">
        <f t="shared" si="95"/>
        <v>2.7406176667066338E-3</v>
      </c>
      <c r="AS274" s="223"/>
      <c r="AT274" s="223"/>
      <c r="AU274" s="223"/>
      <c r="AV274" s="226"/>
    </row>
    <row r="275" spans="1:48" ht="15.75" x14ac:dyDescent="0.25">
      <c r="A275" s="30" t="s">
        <v>135</v>
      </c>
      <c r="B275" s="40">
        <f t="shared" si="96"/>
        <v>44313</v>
      </c>
      <c r="C275" s="40" t="str">
        <f t="shared" si="96"/>
        <v>A</v>
      </c>
      <c r="D275" s="85" t="str">
        <f>'Idle time data'!C82</f>
        <v>Dileep Kumar</v>
      </c>
      <c r="E275" s="87" t="str">
        <f>'Idle time data'!P82</f>
        <v>Kamran</v>
      </c>
      <c r="F275" s="87">
        <f>'Idle time data'!Q82</f>
        <v>1</v>
      </c>
      <c r="G275" s="87">
        <f>'Idle time data'!R82</f>
        <v>1</v>
      </c>
      <c r="H275" s="87">
        <f>'Idle time data'!S82</f>
        <v>0</v>
      </c>
      <c r="I275" s="87">
        <f>SUMIFS('Production data'!I:I,'Production data'!A:A,Performance!B275,'Production data'!C:C,Performance!C275,'Production data'!B:B,Performance!$C$195)</f>
        <v>52700</v>
      </c>
      <c r="J275" s="87">
        <f>SUMIFS('Production data'!K:K,'Production data'!A:A,Performance!B275,'Production data'!C:C,Performance!C275,'Production data'!B:B,Performance!$C$195)</f>
        <v>2107.3000000000002</v>
      </c>
      <c r="K275" s="87">
        <f>SUMIFS('Production data'!N:N,'Production data'!A:A,Performance!B275,'Production data'!C:C,Performance!C275,'Production data'!B:B,Performance!$C$195)</f>
        <v>0</v>
      </c>
      <c r="L275" s="87">
        <v>8</v>
      </c>
      <c r="M275" s="87">
        <f>(F275*Basis!$D$15+G275*Basis!$D$16+H275*Basis!$D$17)/60</f>
        <v>2.9833333333333334</v>
      </c>
      <c r="N275" s="87">
        <f>SUMIFS('DT Data'!J:J,'DT Data'!A:A,Performance!B275,'DT Data'!C:C,Performance!C275,'DT Data'!B:B,Performance!$C$195,'DT Data'!D:D,Basis!$J$5)</f>
        <v>0</v>
      </c>
      <c r="O275" s="88">
        <f t="shared" si="87"/>
        <v>8</v>
      </c>
      <c r="P275" s="88">
        <f>SUMIFS('DT Data'!J:J,'DT Data'!A:A,Performance!B275,'DT Data'!C:C,Performance!C275,'DT Data'!B:B,Performance!$C$195)-N275</f>
        <v>5</v>
      </c>
      <c r="Q275" s="89">
        <f t="shared" si="88"/>
        <v>3</v>
      </c>
      <c r="R275" s="89">
        <f t="shared" si="89"/>
        <v>1.6666666666666607E-2</v>
      </c>
      <c r="S275" s="89">
        <f>IF(I275=0,0,R275*Basis!$B$4*60)</f>
        <v>799.99999999999716</v>
      </c>
      <c r="T275" s="90">
        <f t="shared" si="90"/>
        <v>65.875000000000227</v>
      </c>
      <c r="U275" s="90">
        <f t="shared" si="91"/>
        <v>1</v>
      </c>
      <c r="V275" s="90">
        <f t="shared" si="92"/>
        <v>0.375</v>
      </c>
      <c r="W275" s="90">
        <f t="shared" si="93"/>
        <v>24.703125000000085</v>
      </c>
      <c r="X275" s="227">
        <f>I275+I276+I277</f>
        <v>326700</v>
      </c>
      <c r="Y275" s="215">
        <f>S275+S276+S277</f>
        <v>276800</v>
      </c>
      <c r="Z275" s="215">
        <f>J275+J276+J277</f>
        <v>13226.330000000002</v>
      </c>
      <c r="AA275" s="215">
        <f>K275+K276+K277</f>
        <v>0</v>
      </c>
      <c r="AB275" s="229">
        <f>O275+O276+O277</f>
        <v>24</v>
      </c>
      <c r="AC275" s="229">
        <f>Q275+Q276+Q277</f>
        <v>13.666666666666666</v>
      </c>
      <c r="AD275" s="219">
        <f>IFERROR(X275/Y275,0)</f>
        <v>1.1802745664739884</v>
      </c>
      <c r="AE275" s="219">
        <f>IFERROR(AC275/AB275,0)</f>
        <v>0.56944444444444442</v>
      </c>
      <c r="AF275" s="219">
        <f>IFERROR((X275-AA275)/X275,0)</f>
        <v>1</v>
      </c>
      <c r="AG275" s="219">
        <f>AD275*AE275*AF275</f>
        <v>0.67210079479768781</v>
      </c>
      <c r="AH275" s="107"/>
      <c r="AI275" s="108">
        <f>SUMIFS('DT Data'!$J:$J,'DT Data'!$B:$B,Basis!$A$2,'DT Data'!$D:$D,Basis!$J$4,'DT Data'!$A:$A,$B275,'DT Data'!$B:$B,Performance!A275)</f>
        <v>0</v>
      </c>
      <c r="AJ275" s="108">
        <f>SUMIFS('DT Data'!$J:$J,'DT Data'!$B:$B,Basis!$A$2,'DT Data'!$D:$D,Basis!$J$3,'DT Data'!$A:$A,$B275,'DT Data'!$B:$B,Performance!A275)</f>
        <v>0</v>
      </c>
      <c r="AK275" s="108">
        <f>SUMIFS('DT Data'!$J:$J,'DT Data'!$B:$B,Basis!$A$2,'DT Data'!$D:$D,Basis!$J$2,'DT Data'!$A:$A,$B275,'DT Data'!$B:$B,Performance!A275)</f>
        <v>0</v>
      </c>
      <c r="AL275" s="215">
        <f>AI275+AI276+AI277</f>
        <v>0</v>
      </c>
      <c r="AM275" s="215">
        <f>AJ275+AJ276+AJ277</f>
        <v>0</v>
      </c>
      <c r="AN275" s="215">
        <f>AK275+AK276+AK277</f>
        <v>0</v>
      </c>
      <c r="AO275" s="109"/>
      <c r="AP275" s="93">
        <f>SUMIFS('Production data'!L:L,'Production data'!A:A,Performance!B275,'Production data'!C:C,Performance!C275,'Production data'!B:B,Performance!$C$195)</f>
        <v>2107.3000000000002</v>
      </c>
      <c r="AQ275" s="93">
        <f t="shared" si="94"/>
        <v>0</v>
      </c>
      <c r="AR275" s="41">
        <f t="shared" si="95"/>
        <v>0</v>
      </c>
      <c r="AS275" s="221">
        <f>J275+J276+J277</f>
        <v>13226.330000000002</v>
      </c>
      <c r="AT275" s="221">
        <f>AP275+AP276+AP277</f>
        <v>13182.330000000002</v>
      </c>
      <c r="AU275" s="221">
        <f>AQ275+AQ276+AQ277</f>
        <v>44</v>
      </c>
      <c r="AV275" s="224">
        <f>IFERROR(AU275/AS275,0)</f>
        <v>3.3266975797519036E-3</v>
      </c>
    </row>
    <row r="276" spans="1:48" ht="15.75" x14ac:dyDescent="0.25">
      <c r="A276" s="30" t="s">
        <v>135</v>
      </c>
      <c r="B276" s="40">
        <f t="shared" si="96"/>
        <v>44313</v>
      </c>
      <c r="C276" s="40" t="str">
        <f t="shared" si="96"/>
        <v>B</v>
      </c>
      <c r="D276" s="85" t="str">
        <f>'Idle time data'!C83</f>
        <v>Ali Ahmed</v>
      </c>
      <c r="E276" s="87" t="str">
        <f>'Idle time data'!P83</f>
        <v>Asif Shah</v>
      </c>
      <c r="F276" s="87">
        <f>'Idle time data'!Q83</f>
        <v>0</v>
      </c>
      <c r="G276" s="87">
        <f>'Idle time data'!R83</f>
        <v>2</v>
      </c>
      <c r="H276" s="87">
        <f>'Idle time data'!S83</f>
        <v>0</v>
      </c>
      <c r="I276" s="87">
        <f>SUMIFS('Production data'!I:I,'Production data'!A:A,Performance!B276,'Production data'!C:C,Performance!C276,'Production data'!B:B,Performance!$C$195)</f>
        <v>122000</v>
      </c>
      <c r="J276" s="87">
        <f>SUMIFS('Production data'!K:K,'Production data'!A:A,Performance!B276,'Production data'!C:C,Performance!C276,'Production data'!B:B,Performance!$C$195)</f>
        <v>4898.93</v>
      </c>
      <c r="K276" s="87">
        <f>SUMIFS('Production data'!N:N,'Production data'!A:A,Performance!B276,'Production data'!C:C,Performance!C276,'Production data'!B:B,Performance!$C$195)</f>
        <v>0</v>
      </c>
      <c r="L276" s="87">
        <v>8</v>
      </c>
      <c r="M276" s="87">
        <f>(F276*Basis!$D$15+G276*Basis!$D$16+H276*Basis!$D$17)/60</f>
        <v>1.9666666666666666</v>
      </c>
      <c r="N276" s="87">
        <f>SUMIFS('DT Data'!J:J,'DT Data'!A:A,Performance!B276,'DT Data'!C:C,Performance!C276,'DT Data'!B:B,Performance!$C$195,'DT Data'!D:D,Basis!$J$5)</f>
        <v>0</v>
      </c>
      <c r="O276" s="88">
        <f t="shared" si="87"/>
        <v>8</v>
      </c>
      <c r="P276" s="88">
        <f>SUMIFS('DT Data'!J:J,'DT Data'!A:A,Performance!B276,'DT Data'!C:C,Performance!C276,'DT Data'!B:B,Performance!$C$195)-N276</f>
        <v>3.3333333333333335</v>
      </c>
      <c r="Q276" s="89">
        <f t="shared" si="88"/>
        <v>4.6666666666666661</v>
      </c>
      <c r="R276" s="89">
        <f t="shared" si="89"/>
        <v>2.6999999999999993</v>
      </c>
      <c r="S276" s="89">
        <f>IF(I276=0,0,R276*Basis!$B$4*60)</f>
        <v>129599.99999999997</v>
      </c>
      <c r="T276" s="90">
        <f t="shared" si="90"/>
        <v>0.94135802469135821</v>
      </c>
      <c r="U276" s="90">
        <f t="shared" si="91"/>
        <v>1</v>
      </c>
      <c r="V276" s="90">
        <f t="shared" si="92"/>
        <v>0.58333333333333326</v>
      </c>
      <c r="W276" s="90">
        <f t="shared" si="93"/>
        <v>0.54912551440329227</v>
      </c>
      <c r="X276" s="228"/>
      <c r="Y276" s="216"/>
      <c r="Z276" s="216"/>
      <c r="AA276" s="216"/>
      <c r="AB276" s="230"/>
      <c r="AC276" s="230"/>
      <c r="AD276" s="220"/>
      <c r="AE276" s="220"/>
      <c r="AF276" s="220"/>
      <c r="AG276" s="220"/>
      <c r="AH276" s="94"/>
      <c r="AI276" s="95">
        <f>SUMIFS('DT Data'!$J:$J,'DT Data'!$B:$B,Basis!$A$2,'DT Data'!$D:$D,Basis!$J$4,'DT Data'!$A:$A,$B276,'DT Data'!$B:$B,Performance!A276)</f>
        <v>0</v>
      </c>
      <c r="AJ276" s="95">
        <f>SUMIFS('DT Data'!$J:$J,'DT Data'!$B:$B,Basis!$A$2,'DT Data'!$D:$D,Basis!$J$3,'DT Data'!$A:$A,$B276,'DT Data'!$B:$B,Performance!A276)</f>
        <v>0</v>
      </c>
      <c r="AK276" s="95">
        <f>SUMIFS('DT Data'!$J:$J,'DT Data'!$B:$B,Basis!$A$2,'DT Data'!$D:$D,Basis!$J$2,'DT Data'!$A:$A,$B276,'DT Data'!$B:$B,Performance!A276)</f>
        <v>0</v>
      </c>
      <c r="AL276" s="216"/>
      <c r="AM276" s="216"/>
      <c r="AN276" s="216"/>
      <c r="AO276" s="110"/>
      <c r="AP276" s="93">
        <f>SUMIFS('Production data'!L:L,'Production data'!A:A,Performance!B276,'Production data'!C:C,Performance!C276,'Production data'!B:B,Performance!$C$195)</f>
        <v>4886.93</v>
      </c>
      <c r="AQ276" s="93">
        <f t="shared" si="94"/>
        <v>12</v>
      </c>
      <c r="AR276" s="41">
        <f t="shared" si="95"/>
        <v>2.4555293405062071E-3</v>
      </c>
      <c r="AS276" s="222"/>
      <c r="AT276" s="222"/>
      <c r="AU276" s="222"/>
      <c r="AV276" s="225"/>
    </row>
    <row r="277" spans="1:48" ht="15.75" x14ac:dyDescent="0.25">
      <c r="A277" s="30" t="s">
        <v>135</v>
      </c>
      <c r="B277" s="40">
        <f t="shared" si="96"/>
        <v>44313</v>
      </c>
      <c r="C277" s="40" t="str">
        <f t="shared" si="96"/>
        <v>C</v>
      </c>
      <c r="D277" s="85" t="str">
        <f>'Idle time data'!C84</f>
        <v>Ahmed Ali</v>
      </c>
      <c r="E277" s="87" t="str">
        <f>'Idle time data'!P84</f>
        <v>Abdul Sami</v>
      </c>
      <c r="F277" s="87">
        <f>'Idle time data'!Q84</f>
        <v>0</v>
      </c>
      <c r="G277" s="87">
        <f>'Idle time data'!R84</f>
        <v>3</v>
      </c>
      <c r="H277" s="87">
        <f>'Idle time data'!S84</f>
        <v>0</v>
      </c>
      <c r="I277" s="87">
        <f>SUMIFS('Production data'!I:I,'Production data'!A:A,Performance!B277,'Production data'!C:C,Performance!C277,'Production data'!B:B,Performance!$C$195)</f>
        <v>152000</v>
      </c>
      <c r="J277" s="87">
        <f>SUMIFS('Production data'!K:K,'Production data'!A:A,Performance!B277,'Production data'!C:C,Performance!C277,'Production data'!B:B,Performance!$C$195)</f>
        <v>6220.1</v>
      </c>
      <c r="K277" s="87">
        <f>SUMIFS('Production data'!N:N,'Production data'!A:A,Performance!B277,'Production data'!C:C,Performance!C277,'Production data'!B:B,Performance!$C$195)</f>
        <v>0</v>
      </c>
      <c r="L277" s="87">
        <v>8</v>
      </c>
      <c r="M277" s="87">
        <f>(F277*Basis!$D$15+G277*Basis!$D$16+H277*Basis!$D$17)/60</f>
        <v>2.95</v>
      </c>
      <c r="N277" s="87">
        <f>SUMIFS('DT Data'!J:J,'DT Data'!A:A,Performance!B277,'DT Data'!C:C,Performance!C277,'DT Data'!B:B,Performance!$C$195,'DT Data'!D:D,Basis!$J$5)</f>
        <v>0</v>
      </c>
      <c r="O277" s="88">
        <f t="shared" si="87"/>
        <v>8</v>
      </c>
      <c r="P277" s="88">
        <f>SUMIFS('DT Data'!J:J,'DT Data'!A:A,Performance!B277,'DT Data'!C:C,Performance!C277,'DT Data'!B:B,Performance!$C$195)-N277</f>
        <v>2</v>
      </c>
      <c r="Q277" s="89">
        <f t="shared" si="88"/>
        <v>6</v>
      </c>
      <c r="R277" s="89">
        <f t="shared" si="89"/>
        <v>3.05</v>
      </c>
      <c r="S277" s="89">
        <f>IF(I277=0,0,R277*Basis!$B$4*60)</f>
        <v>146400</v>
      </c>
      <c r="T277" s="90">
        <f t="shared" si="90"/>
        <v>1.0382513661202186</v>
      </c>
      <c r="U277" s="90">
        <f t="shared" si="91"/>
        <v>1</v>
      </c>
      <c r="V277" s="90">
        <f t="shared" si="92"/>
        <v>0.75</v>
      </c>
      <c r="W277" s="90">
        <f t="shared" si="93"/>
        <v>0.77868852459016402</v>
      </c>
      <c r="X277" s="228"/>
      <c r="Y277" s="216"/>
      <c r="Z277" s="216"/>
      <c r="AA277" s="216"/>
      <c r="AB277" s="230"/>
      <c r="AC277" s="230"/>
      <c r="AD277" s="220"/>
      <c r="AE277" s="220"/>
      <c r="AF277" s="220"/>
      <c r="AG277" s="220"/>
      <c r="AH277" s="94"/>
      <c r="AI277" s="95">
        <f>SUMIFS('DT Data'!$J:$J,'DT Data'!$B:$B,Basis!$A$2,'DT Data'!$D:$D,Basis!$J$4,'DT Data'!$A:$A,$B277,'DT Data'!$B:$B,Performance!A277)</f>
        <v>0</v>
      </c>
      <c r="AJ277" s="95">
        <f>SUMIFS('DT Data'!$J:$J,'DT Data'!$B:$B,Basis!$A$2,'DT Data'!$D:$D,Basis!$J$3,'DT Data'!$A:$A,$B277,'DT Data'!$B:$B,Performance!A277)</f>
        <v>0</v>
      </c>
      <c r="AK277" s="95">
        <f>SUMIFS('DT Data'!$J:$J,'DT Data'!$B:$B,Basis!$A$2,'DT Data'!$D:$D,Basis!$J$2,'DT Data'!$A:$A,$B277,'DT Data'!$B:$B,Performance!A277)</f>
        <v>0</v>
      </c>
      <c r="AL277" s="216"/>
      <c r="AM277" s="216"/>
      <c r="AN277" s="216"/>
      <c r="AO277" s="110"/>
      <c r="AP277" s="93">
        <f>SUMIFS('Production data'!L:L,'Production data'!A:A,Performance!B277,'Production data'!C:C,Performance!C277,'Production data'!B:B,Performance!$C$195)</f>
        <v>6188.1</v>
      </c>
      <c r="AQ277" s="93">
        <f t="shared" si="94"/>
        <v>32</v>
      </c>
      <c r="AR277" s="41">
        <f t="shared" si="95"/>
        <v>5.1712157204957896E-3</v>
      </c>
      <c r="AS277" s="223"/>
      <c r="AT277" s="223"/>
      <c r="AU277" s="223"/>
      <c r="AV277" s="226"/>
    </row>
    <row r="278" spans="1:48" ht="15.75" x14ac:dyDescent="0.25">
      <c r="A278" s="30" t="s">
        <v>135</v>
      </c>
      <c r="B278" s="40">
        <f t="shared" si="96"/>
        <v>44314</v>
      </c>
      <c r="C278" s="40" t="str">
        <f t="shared" si="96"/>
        <v>A</v>
      </c>
      <c r="D278" s="85" t="str">
        <f>'Idle time data'!C85</f>
        <v>Umair Ali</v>
      </c>
      <c r="E278" s="87" t="str">
        <f>'Idle time data'!P85</f>
        <v>Manzar</v>
      </c>
      <c r="F278" s="87">
        <f>'Idle time data'!Q85</f>
        <v>1</v>
      </c>
      <c r="G278" s="87">
        <f>'Idle time data'!R85</f>
        <v>3</v>
      </c>
      <c r="H278" s="87">
        <f>'Idle time data'!S85</f>
        <v>0</v>
      </c>
      <c r="I278" s="87">
        <f>SUMIFS('Production data'!I:I,'Production data'!A:A,Performance!B278,'Production data'!C:C,Performance!C278,'Production data'!B:B,Performance!$C$195)</f>
        <v>148700</v>
      </c>
      <c r="J278" s="87">
        <f>SUMIFS('Production data'!K:K,'Production data'!A:A,Performance!B278,'Production data'!C:C,Performance!C278,'Production data'!B:B,Performance!$C$195)</f>
        <v>5955.13</v>
      </c>
      <c r="K278" s="87">
        <f>SUMIFS('Production data'!N:N,'Production data'!A:A,Performance!B278,'Production data'!C:C,Performance!C278,'Production data'!B:B,Performance!$C$195)</f>
        <v>0</v>
      </c>
      <c r="L278" s="87">
        <v>8</v>
      </c>
      <c r="M278" s="87">
        <f>(F278*Basis!$D$15+G278*Basis!$D$16+H278*Basis!$D$17)/60</f>
        <v>4.95</v>
      </c>
      <c r="N278" s="87">
        <f>SUMIFS('DT Data'!J:J,'DT Data'!A:A,Performance!B278,'DT Data'!C:C,Performance!C278,'DT Data'!B:B,Performance!$C$195,'DT Data'!D:D,Basis!$J$5)</f>
        <v>0</v>
      </c>
      <c r="O278" s="88">
        <f t="shared" si="87"/>
        <v>8</v>
      </c>
      <c r="P278" s="88">
        <f>SUMIFS('DT Data'!J:J,'DT Data'!A:A,Performance!B278,'DT Data'!C:C,Performance!C278,'DT Data'!B:B,Performance!$C$195)-N278</f>
        <v>1</v>
      </c>
      <c r="Q278" s="89">
        <f t="shared" si="88"/>
        <v>7</v>
      </c>
      <c r="R278" s="89">
        <f t="shared" si="89"/>
        <v>2.0499999999999998</v>
      </c>
      <c r="S278" s="89">
        <f>IF(I278=0,0,R278*Basis!$B$4*60)</f>
        <v>98399.999999999985</v>
      </c>
      <c r="T278" s="90">
        <f t="shared" si="90"/>
        <v>1.5111788617886182</v>
      </c>
      <c r="U278" s="90">
        <f t="shared" si="91"/>
        <v>1</v>
      </c>
      <c r="V278" s="90">
        <f t="shared" si="92"/>
        <v>0.875</v>
      </c>
      <c r="W278" s="90">
        <f t="shared" si="93"/>
        <v>1.3222815040650409</v>
      </c>
      <c r="X278" s="227">
        <f>I278+I279+I280</f>
        <v>481400</v>
      </c>
      <c r="Y278" s="215">
        <f>S278+S279+S280</f>
        <v>535200</v>
      </c>
      <c r="Z278" s="215">
        <f>J278+J279+J280</f>
        <v>18595.620000000003</v>
      </c>
      <c r="AA278" s="215">
        <f>K278+K279+K280</f>
        <v>0</v>
      </c>
      <c r="AB278" s="229">
        <f>O278+O279+O280</f>
        <v>24</v>
      </c>
      <c r="AC278" s="229">
        <f>Q278+Q279+Q280</f>
        <v>22.333333333333332</v>
      </c>
      <c r="AD278" s="219">
        <f>IFERROR(X278/Y278,0)</f>
        <v>0.89947683109118082</v>
      </c>
      <c r="AE278" s="219">
        <f>IFERROR(AC278/AB278,0)</f>
        <v>0.93055555555555547</v>
      </c>
      <c r="AF278" s="219">
        <f>IFERROR((X278-AA278)/X278,0)</f>
        <v>1</v>
      </c>
      <c r="AG278" s="219">
        <f>AD278*AE278*AF278</f>
        <v>0.83701316226540434</v>
      </c>
      <c r="AH278" s="107"/>
      <c r="AI278" s="108">
        <f>SUMIFS('DT Data'!$J:$J,'DT Data'!$B:$B,Basis!$A$2,'DT Data'!$D:$D,Basis!$J$4,'DT Data'!$A:$A,$B278,'DT Data'!$B:$B,Performance!A278)</f>
        <v>0</v>
      </c>
      <c r="AJ278" s="108">
        <f>SUMIFS('DT Data'!$J:$J,'DT Data'!$B:$B,Basis!$A$2,'DT Data'!$D:$D,Basis!$J$3,'DT Data'!$A:$A,$B278,'DT Data'!$B:$B,Performance!A278)</f>
        <v>0</v>
      </c>
      <c r="AK278" s="108">
        <f>SUMIFS('DT Data'!$J:$J,'DT Data'!$B:$B,Basis!$A$2,'DT Data'!$D:$D,Basis!$J$2,'DT Data'!$A:$A,$B278,'DT Data'!$B:$B,Performance!A278)</f>
        <v>0</v>
      </c>
      <c r="AL278" s="215">
        <f>AI278+AI279+AI280</f>
        <v>0</v>
      </c>
      <c r="AM278" s="215">
        <f>AJ278+AJ279+AJ280</f>
        <v>0</v>
      </c>
      <c r="AN278" s="215">
        <f>AK278+AK279+AK280</f>
        <v>0</v>
      </c>
      <c r="AO278" s="109"/>
      <c r="AP278" s="93">
        <f>SUMIFS('Production data'!L:L,'Production data'!A:A,Performance!B278,'Production data'!C:C,Performance!C278,'Production data'!B:B,Performance!$C$195)</f>
        <v>5942.43</v>
      </c>
      <c r="AQ278" s="93">
        <f t="shared" si="94"/>
        <v>12.699999999999818</v>
      </c>
      <c r="AR278" s="41">
        <f t="shared" si="95"/>
        <v>2.1371728400670798E-3</v>
      </c>
      <c r="AS278" s="221">
        <f>J278+J279+J280</f>
        <v>18595.620000000003</v>
      </c>
      <c r="AT278" s="221">
        <f>AP278+AP279+AP280</f>
        <v>18548.919999999998</v>
      </c>
      <c r="AU278" s="221">
        <f>AQ278+AQ279+AQ280</f>
        <v>46.699999999999818</v>
      </c>
      <c r="AV278" s="224">
        <f>IFERROR(AU278/AS278,0)</f>
        <v>2.5113440691947788E-3</v>
      </c>
    </row>
    <row r="279" spans="1:48" ht="15.75" x14ac:dyDescent="0.25">
      <c r="A279" s="30" t="s">
        <v>135</v>
      </c>
      <c r="B279" s="40">
        <f t="shared" si="96"/>
        <v>44314</v>
      </c>
      <c r="C279" s="40" t="str">
        <f t="shared" si="96"/>
        <v>B</v>
      </c>
      <c r="D279" s="85">
        <f>'Idle time data'!C86</f>
        <v>0</v>
      </c>
      <c r="E279" s="87" t="str">
        <f>'Idle time data'!P86</f>
        <v>Asif Shah</v>
      </c>
      <c r="F279" s="87">
        <f>'Idle time data'!Q86</f>
        <v>0</v>
      </c>
      <c r="G279" s="87">
        <f>'Idle time data'!R86</f>
        <v>3</v>
      </c>
      <c r="H279" s="87">
        <f>'Idle time data'!S86</f>
        <v>1</v>
      </c>
      <c r="I279" s="87">
        <f>SUMIFS('Production data'!I:I,'Production data'!A:A,Performance!B279,'Production data'!C:C,Performance!C279,'Production data'!B:B,Performance!$C$195)</f>
        <v>185700</v>
      </c>
      <c r="J279" s="87">
        <f>SUMIFS('Production data'!K:K,'Production data'!A:A,Performance!B279,'Production data'!C:C,Performance!C279,'Production data'!B:B,Performance!$C$195)</f>
        <v>7048.09</v>
      </c>
      <c r="K279" s="87">
        <f>SUMIFS('Production data'!N:N,'Production data'!A:A,Performance!B279,'Production data'!C:C,Performance!C279,'Production data'!B:B,Performance!$C$195)</f>
        <v>0</v>
      </c>
      <c r="L279" s="87">
        <v>8</v>
      </c>
      <c r="M279" s="87">
        <f>(F279*Basis!$D$15+G279*Basis!$D$16+H279*Basis!$D$17)/60</f>
        <v>3.2833333333333332</v>
      </c>
      <c r="N279" s="87">
        <f>SUMIFS('DT Data'!J:J,'DT Data'!A:A,Performance!B279,'DT Data'!C:C,Performance!C279,'DT Data'!B:B,Performance!$C$195,'DT Data'!D:D,Basis!$J$5)</f>
        <v>0</v>
      </c>
      <c r="O279" s="88">
        <f t="shared" si="87"/>
        <v>8</v>
      </c>
      <c r="P279" s="88">
        <f>SUMIFS('DT Data'!J:J,'DT Data'!A:A,Performance!B279,'DT Data'!C:C,Performance!C279,'DT Data'!B:B,Performance!$C$195)-N279</f>
        <v>0.66666666666666663</v>
      </c>
      <c r="Q279" s="89">
        <f t="shared" si="88"/>
        <v>7.333333333333333</v>
      </c>
      <c r="R279" s="89">
        <f t="shared" si="89"/>
        <v>4.05</v>
      </c>
      <c r="S279" s="89">
        <f>IF(I279=0,0,R279*Basis!$B$4*60)</f>
        <v>194400</v>
      </c>
      <c r="T279" s="90">
        <f t="shared" si="90"/>
        <v>0.95524691358024694</v>
      </c>
      <c r="U279" s="90">
        <f t="shared" si="91"/>
        <v>1</v>
      </c>
      <c r="V279" s="90">
        <f t="shared" si="92"/>
        <v>0.91666666666666663</v>
      </c>
      <c r="W279" s="90">
        <f t="shared" si="93"/>
        <v>0.87564300411522633</v>
      </c>
      <c r="X279" s="228"/>
      <c r="Y279" s="216"/>
      <c r="Z279" s="216"/>
      <c r="AA279" s="216"/>
      <c r="AB279" s="230"/>
      <c r="AC279" s="230"/>
      <c r="AD279" s="220"/>
      <c r="AE279" s="220"/>
      <c r="AF279" s="220"/>
      <c r="AG279" s="220"/>
      <c r="AH279" s="94"/>
      <c r="AI279" s="95">
        <f>SUMIFS('DT Data'!$J:$J,'DT Data'!$B:$B,Basis!$A$2,'DT Data'!$D:$D,Basis!$J$4,'DT Data'!$A:$A,$B279,'DT Data'!$B:$B,Performance!A279)</f>
        <v>0</v>
      </c>
      <c r="AJ279" s="95">
        <f>SUMIFS('DT Data'!$J:$J,'DT Data'!$B:$B,Basis!$A$2,'DT Data'!$D:$D,Basis!$J$3,'DT Data'!$A:$A,$B279,'DT Data'!$B:$B,Performance!A279)</f>
        <v>0</v>
      </c>
      <c r="AK279" s="95">
        <f>SUMIFS('DT Data'!$J:$J,'DT Data'!$B:$B,Basis!$A$2,'DT Data'!$D:$D,Basis!$J$2,'DT Data'!$A:$A,$B279,'DT Data'!$B:$B,Performance!A279)</f>
        <v>0</v>
      </c>
      <c r="AL279" s="216"/>
      <c r="AM279" s="216"/>
      <c r="AN279" s="216"/>
      <c r="AO279" s="110"/>
      <c r="AP279" s="93">
        <f>SUMIFS('Production data'!L:L,'Production data'!A:A,Performance!B279,'Production data'!C:C,Performance!C279,'Production data'!B:B,Performance!$C$195)</f>
        <v>7034.09</v>
      </c>
      <c r="AQ279" s="93">
        <f t="shared" si="94"/>
        <v>14</v>
      </c>
      <c r="AR279" s="41">
        <f t="shared" si="95"/>
        <v>1.9903072039169243E-3</v>
      </c>
      <c r="AS279" s="222"/>
      <c r="AT279" s="222"/>
      <c r="AU279" s="222"/>
      <c r="AV279" s="225"/>
    </row>
    <row r="280" spans="1:48" ht="15.75" x14ac:dyDescent="0.25">
      <c r="A280" s="30" t="s">
        <v>135</v>
      </c>
      <c r="B280" s="40">
        <f t="shared" si="96"/>
        <v>44314</v>
      </c>
      <c r="C280" s="40" t="str">
        <f t="shared" si="96"/>
        <v>C</v>
      </c>
      <c r="D280" s="85" t="str">
        <f>'Idle time data'!C87</f>
        <v>Ahmed Ali</v>
      </c>
      <c r="E280" s="87" t="str">
        <f>'Idle time data'!P87</f>
        <v>Abdul Sami</v>
      </c>
      <c r="F280" s="87">
        <f>'Idle time data'!Q87</f>
        <v>0</v>
      </c>
      <c r="G280" s="87">
        <f>'Idle time data'!R87</f>
        <v>3</v>
      </c>
      <c r="H280" s="87">
        <f>'Idle time data'!S87</f>
        <v>0</v>
      </c>
      <c r="I280" s="87">
        <f>SUMIFS('Production data'!I:I,'Production data'!A:A,Performance!B280,'Production data'!C:C,Performance!C280,'Production data'!B:B,Performance!$C$195)</f>
        <v>147000</v>
      </c>
      <c r="J280" s="87">
        <f>SUMIFS('Production data'!K:K,'Production data'!A:A,Performance!B280,'Production data'!C:C,Performance!C280,'Production data'!B:B,Performance!$C$195)</f>
        <v>5592.4</v>
      </c>
      <c r="K280" s="87">
        <f>SUMIFS('Production data'!N:N,'Production data'!A:A,Performance!B280,'Production data'!C:C,Performance!C280,'Production data'!B:B,Performance!$C$195)</f>
        <v>0</v>
      </c>
      <c r="L280" s="87">
        <v>8</v>
      </c>
      <c r="M280" s="87">
        <f>(F280*Basis!$D$15+G280*Basis!$D$16+H280*Basis!$D$17)/60</f>
        <v>2.95</v>
      </c>
      <c r="N280" s="87">
        <f>SUMIFS('DT Data'!J:J,'DT Data'!A:A,Performance!B280,'DT Data'!C:C,Performance!C280,'DT Data'!B:B,Performance!$C$195,'DT Data'!D:D,Basis!$J$5)</f>
        <v>0</v>
      </c>
      <c r="O280" s="88">
        <f t="shared" si="87"/>
        <v>8</v>
      </c>
      <c r="P280" s="88">
        <f>SUMIFS('DT Data'!J:J,'DT Data'!A:A,Performance!B280,'DT Data'!C:C,Performance!C280,'DT Data'!B:B,Performance!$C$195)-N280</f>
        <v>0</v>
      </c>
      <c r="Q280" s="89">
        <f t="shared" si="88"/>
        <v>8</v>
      </c>
      <c r="R280" s="89">
        <f t="shared" si="89"/>
        <v>5.05</v>
      </c>
      <c r="S280" s="89">
        <f>IF(I280=0,0,R280*Basis!$B$4*60)</f>
        <v>242400</v>
      </c>
      <c r="T280" s="90">
        <f t="shared" si="90"/>
        <v>0.60643564356435642</v>
      </c>
      <c r="U280" s="90">
        <f t="shared" si="91"/>
        <v>1</v>
      </c>
      <c r="V280" s="90">
        <f t="shared" si="92"/>
        <v>1</v>
      </c>
      <c r="W280" s="90">
        <f t="shared" si="93"/>
        <v>0.60643564356435642</v>
      </c>
      <c r="X280" s="228"/>
      <c r="Y280" s="216"/>
      <c r="Z280" s="216"/>
      <c r="AA280" s="216"/>
      <c r="AB280" s="230"/>
      <c r="AC280" s="230"/>
      <c r="AD280" s="220"/>
      <c r="AE280" s="220"/>
      <c r="AF280" s="220"/>
      <c r="AG280" s="220"/>
      <c r="AH280" s="94"/>
      <c r="AI280" s="95">
        <f>SUMIFS('DT Data'!$J:$J,'DT Data'!$B:$B,Basis!$A$2,'DT Data'!$D:$D,Basis!$J$4,'DT Data'!$A:$A,$B280,'DT Data'!$B:$B,Performance!A280)</f>
        <v>0</v>
      </c>
      <c r="AJ280" s="95">
        <f>SUMIFS('DT Data'!$J:$J,'DT Data'!$B:$B,Basis!$A$2,'DT Data'!$D:$D,Basis!$J$3,'DT Data'!$A:$A,$B280,'DT Data'!$B:$B,Performance!A280)</f>
        <v>0</v>
      </c>
      <c r="AK280" s="95">
        <f>SUMIFS('DT Data'!$J:$J,'DT Data'!$B:$B,Basis!$A$2,'DT Data'!$D:$D,Basis!$J$2,'DT Data'!$A:$A,$B280,'DT Data'!$B:$B,Performance!A280)</f>
        <v>0</v>
      </c>
      <c r="AL280" s="216"/>
      <c r="AM280" s="216"/>
      <c r="AN280" s="216"/>
      <c r="AO280" s="110"/>
      <c r="AP280" s="93">
        <f>SUMIFS('Production data'!L:L,'Production data'!A:A,Performance!B280,'Production data'!C:C,Performance!C280,'Production data'!B:B,Performance!$C$195)</f>
        <v>5572.4</v>
      </c>
      <c r="AQ280" s="93">
        <f t="shared" si="94"/>
        <v>20</v>
      </c>
      <c r="AR280" s="41">
        <f t="shared" si="95"/>
        <v>3.5891177948460273E-3</v>
      </c>
      <c r="AS280" s="223"/>
      <c r="AT280" s="223"/>
      <c r="AU280" s="223"/>
      <c r="AV280" s="226"/>
    </row>
    <row r="281" spans="1:48" ht="15.75" x14ac:dyDescent="0.25">
      <c r="A281" s="30" t="s">
        <v>135</v>
      </c>
      <c r="B281" s="40">
        <f t="shared" si="96"/>
        <v>44315</v>
      </c>
      <c r="C281" s="40" t="str">
        <f t="shared" si="96"/>
        <v>A</v>
      </c>
      <c r="D281" s="85" t="str">
        <f>'Idle time data'!C88</f>
        <v>Umair Ali</v>
      </c>
      <c r="E281" s="87" t="str">
        <f>'Idle time data'!P88</f>
        <v>Manzar</v>
      </c>
      <c r="F281" s="87">
        <f>'Idle time data'!Q88</f>
        <v>1</v>
      </c>
      <c r="G281" s="87">
        <f>'Idle time data'!R88</f>
        <v>0</v>
      </c>
      <c r="H281" s="87">
        <f>'Idle time data'!S88</f>
        <v>0</v>
      </c>
      <c r="I281" s="87">
        <f>SUMIFS('Production data'!I:I,'Production data'!A:A,Performance!B281,'Production data'!C:C,Performance!C281,'Production data'!B:B,Performance!$C$195)</f>
        <v>0</v>
      </c>
      <c r="J281" s="87">
        <f>SUMIFS('Production data'!K:K,'Production data'!A:A,Performance!B281,'Production data'!C:C,Performance!C281,'Production data'!B:B,Performance!$C$195)</f>
        <v>0</v>
      </c>
      <c r="K281" s="87">
        <f>SUMIFS('Production data'!N:N,'Production data'!A:A,Performance!B281,'Production data'!C:C,Performance!C281,'Production data'!B:B,Performance!$C$195)</f>
        <v>0</v>
      </c>
      <c r="L281" s="87">
        <v>8</v>
      </c>
      <c r="M281" s="87">
        <f>(F281*Basis!$D$15+G281*Basis!$D$16+H281*Basis!$D$17)/60</f>
        <v>2</v>
      </c>
      <c r="N281" s="87">
        <f>SUMIFS('DT Data'!J:J,'DT Data'!A:A,Performance!B281,'DT Data'!C:C,Performance!C281,'DT Data'!B:B,Performance!$C$195,'DT Data'!D:D,Basis!$J$5)</f>
        <v>8</v>
      </c>
      <c r="O281" s="88">
        <f t="shared" si="87"/>
        <v>0</v>
      </c>
      <c r="P281" s="88">
        <f>SUMIFS('DT Data'!J:J,'DT Data'!A:A,Performance!B281,'DT Data'!C:C,Performance!C281,'DT Data'!B:B,Performance!$C$195)-N281</f>
        <v>0</v>
      </c>
      <c r="Q281" s="89">
        <f t="shared" si="88"/>
        <v>0</v>
      </c>
      <c r="R281" s="89">
        <f t="shared" si="89"/>
        <v>-2</v>
      </c>
      <c r="S281" s="89">
        <f>IF(I281=0,0,R281*Basis!$B$4*60)</f>
        <v>0</v>
      </c>
      <c r="T281" s="90">
        <f t="shared" si="90"/>
        <v>0</v>
      </c>
      <c r="U281" s="90">
        <f t="shared" si="91"/>
        <v>0</v>
      </c>
      <c r="V281" s="90">
        <f t="shared" si="92"/>
        <v>0</v>
      </c>
      <c r="W281" s="90">
        <f t="shared" si="93"/>
        <v>0</v>
      </c>
      <c r="X281" s="227">
        <f>I281+I282+I283</f>
        <v>329000</v>
      </c>
      <c r="Y281" s="215">
        <f>S281+S282+S283</f>
        <v>277600</v>
      </c>
      <c r="Z281" s="215">
        <f>J281+J282+J283</f>
        <v>12529.003999999999</v>
      </c>
      <c r="AA281" s="215">
        <f>K281+K282+K283</f>
        <v>0</v>
      </c>
      <c r="AB281" s="229">
        <f>O281+O282+O283</f>
        <v>13</v>
      </c>
      <c r="AC281" s="229">
        <f>Q281+Q282+Q283</f>
        <v>13</v>
      </c>
      <c r="AD281" s="219">
        <f>IFERROR(X281/Y281,0)</f>
        <v>1.1851585014409223</v>
      </c>
      <c r="AE281" s="219">
        <f>IFERROR(AC281/AB281,0)</f>
        <v>1</v>
      </c>
      <c r="AF281" s="219">
        <f>IFERROR((X281-AA281)/X281,0)</f>
        <v>1</v>
      </c>
      <c r="AG281" s="219">
        <f>AD281*AE281*AF281</f>
        <v>1.1851585014409223</v>
      </c>
      <c r="AH281" s="107"/>
      <c r="AI281" s="108">
        <f>SUMIFS('DT Data'!$J:$J,'DT Data'!$B:$B,Basis!$A$2,'DT Data'!$D:$D,Basis!$J$4,'DT Data'!$A:$A,$B281,'DT Data'!$B:$B,Performance!A281)</f>
        <v>0</v>
      </c>
      <c r="AJ281" s="108">
        <f>SUMIFS('DT Data'!$J:$J,'DT Data'!$B:$B,Basis!$A$2,'DT Data'!$D:$D,Basis!$J$3,'DT Data'!$A:$A,$B281,'DT Data'!$B:$B,Performance!A281)</f>
        <v>0</v>
      </c>
      <c r="AK281" s="108">
        <f>SUMIFS('DT Data'!$J:$J,'DT Data'!$B:$B,Basis!$A$2,'DT Data'!$D:$D,Basis!$J$2,'DT Data'!$A:$A,$B281,'DT Data'!$B:$B,Performance!A281)</f>
        <v>0</v>
      </c>
      <c r="AL281" s="215">
        <f>AI281+AI282+AI283</f>
        <v>0</v>
      </c>
      <c r="AM281" s="215">
        <f>AJ281+AJ282+AJ283</f>
        <v>0</v>
      </c>
      <c r="AN281" s="215">
        <f>AK281+AK282+AK283</f>
        <v>0</v>
      </c>
      <c r="AO281" s="109"/>
      <c r="AP281" s="93">
        <f>SUMIFS('Production data'!L:L,'Production data'!A:A,Performance!B281,'Production data'!C:C,Performance!C281,'Production data'!B:B,Performance!$C$195)</f>
        <v>0</v>
      </c>
      <c r="AQ281" s="93">
        <f t="shared" si="94"/>
        <v>0</v>
      </c>
      <c r="AR281" s="41">
        <f t="shared" si="95"/>
        <v>0</v>
      </c>
      <c r="AS281" s="221">
        <f>J281+J282+J283</f>
        <v>12529.003999999999</v>
      </c>
      <c r="AT281" s="221">
        <f>AP281+AP282+AP283</f>
        <v>12511.003999999999</v>
      </c>
      <c r="AU281" s="221">
        <f>AQ281+AQ282+AQ283</f>
        <v>18</v>
      </c>
      <c r="AV281" s="224">
        <f>IFERROR(AU281/AS281,0)</f>
        <v>1.4366664740469396E-3</v>
      </c>
    </row>
    <row r="282" spans="1:48" ht="15.75" x14ac:dyDescent="0.25">
      <c r="A282" s="30" t="s">
        <v>135</v>
      </c>
      <c r="B282" s="40">
        <f t="shared" si="96"/>
        <v>44315</v>
      </c>
      <c r="C282" s="40" t="str">
        <f t="shared" si="96"/>
        <v>B</v>
      </c>
      <c r="D282" s="85">
        <f>'Idle time data'!C89</f>
        <v>0</v>
      </c>
      <c r="E282" s="87" t="str">
        <f>'Idle time data'!P89</f>
        <v>Zubair</v>
      </c>
      <c r="F282" s="87">
        <f>'Idle time data'!Q89</f>
        <v>0</v>
      </c>
      <c r="G282" s="87">
        <f>'Idle time data'!R89</f>
        <v>3</v>
      </c>
      <c r="H282" s="87">
        <f>'Idle time data'!S89</f>
        <v>0</v>
      </c>
      <c r="I282" s="87">
        <f>SUMIFS('Production data'!I:I,'Production data'!A:A,Performance!B282,'Production data'!C:C,Performance!C282,'Production data'!B:B,Performance!$C$195)</f>
        <v>133000</v>
      </c>
      <c r="J282" s="87">
        <f>SUMIFS('Production data'!K:K,'Production data'!A:A,Performance!B282,'Production data'!C:C,Performance!C282,'Production data'!B:B,Performance!$C$195)</f>
        <v>5300.0599999999995</v>
      </c>
      <c r="K282" s="87">
        <f>SUMIFS('Production data'!N:N,'Production data'!A:A,Performance!B282,'Production data'!C:C,Performance!C282,'Production data'!B:B,Performance!$C$195)</f>
        <v>0</v>
      </c>
      <c r="L282" s="87">
        <v>8</v>
      </c>
      <c r="M282" s="87">
        <f>(F282*Basis!$D$15+G282*Basis!$D$16+H282*Basis!$D$17)/60</f>
        <v>2.95</v>
      </c>
      <c r="N282" s="87">
        <f>SUMIFS('DT Data'!J:J,'DT Data'!A:A,Performance!B282,'DT Data'!C:C,Performance!C282,'DT Data'!B:B,Performance!$C$195,'DT Data'!D:D,Basis!$J$5)</f>
        <v>3</v>
      </c>
      <c r="O282" s="88">
        <f t="shared" si="87"/>
        <v>5</v>
      </c>
      <c r="P282" s="88">
        <f>SUMIFS('DT Data'!J:J,'DT Data'!A:A,Performance!B282,'DT Data'!C:C,Performance!C282,'DT Data'!B:B,Performance!$C$195)-N282</f>
        <v>0</v>
      </c>
      <c r="Q282" s="89">
        <f t="shared" si="88"/>
        <v>5</v>
      </c>
      <c r="R282" s="89">
        <f t="shared" si="89"/>
        <v>2.0499999999999998</v>
      </c>
      <c r="S282" s="89">
        <f>IF(I282=0,0,R282*Basis!$B$4*60)</f>
        <v>98399.999999999985</v>
      </c>
      <c r="T282" s="90">
        <f t="shared" si="90"/>
        <v>1.3516260162601628</v>
      </c>
      <c r="U282" s="90">
        <f t="shared" si="91"/>
        <v>1</v>
      </c>
      <c r="V282" s="90">
        <f t="shared" si="92"/>
        <v>1</v>
      </c>
      <c r="W282" s="90">
        <f t="shared" si="93"/>
        <v>1.3516260162601628</v>
      </c>
      <c r="X282" s="228"/>
      <c r="Y282" s="216"/>
      <c r="Z282" s="216"/>
      <c r="AA282" s="216"/>
      <c r="AB282" s="230"/>
      <c r="AC282" s="230"/>
      <c r="AD282" s="220"/>
      <c r="AE282" s="220"/>
      <c r="AF282" s="220"/>
      <c r="AG282" s="220"/>
      <c r="AH282" s="94"/>
      <c r="AI282" s="95">
        <f>SUMIFS('DT Data'!$J:$J,'DT Data'!$B:$B,Basis!$A$2,'DT Data'!$D:$D,Basis!$J$4,'DT Data'!$A:$A,$B282,'DT Data'!$B:$B,Performance!A282)</f>
        <v>0</v>
      </c>
      <c r="AJ282" s="95">
        <f>SUMIFS('DT Data'!$J:$J,'DT Data'!$B:$B,Basis!$A$2,'DT Data'!$D:$D,Basis!$J$3,'DT Data'!$A:$A,$B282,'DT Data'!$B:$B,Performance!A282)</f>
        <v>0</v>
      </c>
      <c r="AK282" s="95">
        <f>SUMIFS('DT Data'!$J:$J,'DT Data'!$B:$B,Basis!$A$2,'DT Data'!$D:$D,Basis!$J$2,'DT Data'!$A:$A,$B282,'DT Data'!$B:$B,Performance!A282)</f>
        <v>0</v>
      </c>
      <c r="AL282" s="216"/>
      <c r="AM282" s="216"/>
      <c r="AN282" s="216"/>
      <c r="AO282" s="110"/>
      <c r="AP282" s="93">
        <f>SUMIFS('Production data'!L:L,'Production data'!A:A,Performance!B282,'Production data'!C:C,Performance!C282,'Production data'!B:B,Performance!$C$195)</f>
        <v>5294.0599999999995</v>
      </c>
      <c r="AQ282" s="93">
        <f t="shared" si="94"/>
        <v>6</v>
      </c>
      <c r="AR282" s="41">
        <f t="shared" si="95"/>
        <v>1.1333456742084525E-3</v>
      </c>
      <c r="AS282" s="222"/>
      <c r="AT282" s="222"/>
      <c r="AU282" s="222"/>
      <c r="AV282" s="225"/>
    </row>
    <row r="283" spans="1:48" ht="15.75" x14ac:dyDescent="0.25">
      <c r="A283" s="30" t="s">
        <v>135</v>
      </c>
      <c r="B283" s="40">
        <f t="shared" si="96"/>
        <v>44315</v>
      </c>
      <c r="C283" s="40" t="str">
        <f t="shared" si="96"/>
        <v>C</v>
      </c>
      <c r="D283" s="85">
        <f>'Idle time data'!C90</f>
        <v>0</v>
      </c>
      <c r="E283" s="87" t="str">
        <f>'Idle time data'!P90</f>
        <v>Abdul Sami</v>
      </c>
      <c r="F283" s="87">
        <f>'Idle time data'!Q90</f>
        <v>0</v>
      </c>
      <c r="G283" s="87">
        <f>'Idle time data'!R90</f>
        <v>4</v>
      </c>
      <c r="H283" s="87">
        <f>'Idle time data'!S90</f>
        <v>1</v>
      </c>
      <c r="I283" s="87">
        <f>SUMIFS('Production data'!I:I,'Production data'!A:A,Performance!B283,'Production data'!C:C,Performance!C283,'Production data'!B:B,Performance!$C$195)</f>
        <v>196000</v>
      </c>
      <c r="J283" s="87">
        <f>SUMIFS('Production data'!K:K,'Production data'!A:A,Performance!B283,'Production data'!C:C,Performance!C283,'Production data'!B:B,Performance!$C$195)</f>
        <v>7228.9439999999995</v>
      </c>
      <c r="K283" s="87">
        <f>SUMIFS('Production data'!N:N,'Production data'!A:A,Performance!B283,'Production data'!C:C,Performance!C283,'Production data'!B:B,Performance!$C$195)</f>
        <v>0</v>
      </c>
      <c r="L283" s="87">
        <v>8</v>
      </c>
      <c r="M283" s="87">
        <f>(F283*Basis!$D$15+G283*Basis!$D$16+H283*Basis!$D$17)/60</f>
        <v>4.2666666666666666</v>
      </c>
      <c r="N283" s="87">
        <f>SUMIFS('DT Data'!J:J,'DT Data'!A:A,Performance!B283,'DT Data'!C:C,Performance!C283,'DT Data'!B:B,Performance!$C$195,'DT Data'!D:D,Basis!$J$5)</f>
        <v>0</v>
      </c>
      <c r="O283" s="88">
        <f t="shared" si="87"/>
        <v>8</v>
      </c>
      <c r="P283" s="88">
        <f>SUMIFS('DT Data'!J:J,'DT Data'!A:A,Performance!B283,'DT Data'!C:C,Performance!C283,'DT Data'!B:B,Performance!$C$195)-N283</f>
        <v>0</v>
      </c>
      <c r="Q283" s="89">
        <f t="shared" si="88"/>
        <v>8</v>
      </c>
      <c r="R283" s="89">
        <f t="shared" si="89"/>
        <v>3.7333333333333334</v>
      </c>
      <c r="S283" s="89">
        <f>IF(I283=0,0,R283*Basis!$B$4*60)</f>
        <v>179200</v>
      </c>
      <c r="T283" s="90">
        <f t="shared" si="90"/>
        <v>1.09375</v>
      </c>
      <c r="U283" s="90">
        <f t="shared" si="91"/>
        <v>1</v>
      </c>
      <c r="V283" s="90">
        <f t="shared" si="92"/>
        <v>1</v>
      </c>
      <c r="W283" s="90">
        <f t="shared" si="93"/>
        <v>1.09375</v>
      </c>
      <c r="X283" s="228"/>
      <c r="Y283" s="216"/>
      <c r="Z283" s="216"/>
      <c r="AA283" s="216"/>
      <c r="AB283" s="230"/>
      <c r="AC283" s="230"/>
      <c r="AD283" s="220"/>
      <c r="AE283" s="220"/>
      <c r="AF283" s="220"/>
      <c r="AG283" s="220"/>
      <c r="AH283" s="94"/>
      <c r="AI283" s="95">
        <f>SUMIFS('DT Data'!$J:$J,'DT Data'!$B:$B,Basis!$A$2,'DT Data'!$D:$D,Basis!$J$4,'DT Data'!$A:$A,$B283,'DT Data'!$B:$B,Performance!A283)</f>
        <v>0</v>
      </c>
      <c r="AJ283" s="95">
        <f>SUMIFS('DT Data'!$J:$J,'DT Data'!$B:$B,Basis!$A$2,'DT Data'!$D:$D,Basis!$J$3,'DT Data'!$A:$A,$B283,'DT Data'!$B:$B,Performance!A283)</f>
        <v>0</v>
      </c>
      <c r="AK283" s="95">
        <f>SUMIFS('DT Data'!$J:$J,'DT Data'!$B:$B,Basis!$A$2,'DT Data'!$D:$D,Basis!$J$2,'DT Data'!$A:$A,$B283,'DT Data'!$B:$B,Performance!A283)</f>
        <v>0</v>
      </c>
      <c r="AL283" s="216"/>
      <c r="AM283" s="216"/>
      <c r="AN283" s="216"/>
      <c r="AO283" s="110"/>
      <c r="AP283" s="93">
        <f>SUMIFS('Production data'!L:L,'Production data'!A:A,Performance!B283,'Production data'!C:C,Performance!C283,'Production data'!B:B,Performance!$C$195)</f>
        <v>7216.9439999999995</v>
      </c>
      <c r="AQ283" s="93">
        <f t="shared" si="94"/>
        <v>12</v>
      </c>
      <c r="AR283" s="41">
        <f t="shared" si="95"/>
        <v>1.6627536530697759E-3</v>
      </c>
      <c r="AS283" s="223"/>
      <c r="AT283" s="223"/>
      <c r="AU283" s="223"/>
      <c r="AV283" s="226"/>
    </row>
    <row r="284" spans="1:48" ht="15.75" x14ac:dyDescent="0.25">
      <c r="A284" s="30" t="s">
        <v>135</v>
      </c>
      <c r="B284" s="40">
        <f t="shared" si="96"/>
        <v>44316</v>
      </c>
      <c r="C284" s="40" t="str">
        <f t="shared" si="96"/>
        <v>A</v>
      </c>
      <c r="D284" s="85">
        <f>'Idle time data'!C91</f>
        <v>0</v>
      </c>
      <c r="E284" s="87" t="str">
        <f>'Idle time data'!P91</f>
        <v>Kamran</v>
      </c>
      <c r="F284" s="87">
        <f>'Idle time data'!Q91</f>
        <v>0</v>
      </c>
      <c r="G284" s="87">
        <f>'Idle time data'!R91</f>
        <v>2</v>
      </c>
      <c r="H284" s="87">
        <f>'Idle time data'!S91</f>
        <v>0</v>
      </c>
      <c r="I284" s="87">
        <f>SUMIFS('Production data'!I:I,'Production data'!A:A,Performance!B284,'Production data'!C:C,Performance!C284,'Production data'!B:B,Performance!$C$195)</f>
        <v>133500</v>
      </c>
      <c r="J284" s="87">
        <f>SUMIFS('Production data'!K:K,'Production data'!A:A,Performance!B284,'Production data'!C:C,Performance!C284,'Production data'!B:B,Performance!$C$195)</f>
        <v>3001.2400000000002</v>
      </c>
      <c r="K284" s="87">
        <f>SUMIFS('Production data'!N:N,'Production data'!A:A,Performance!B284,'Production data'!C:C,Performance!C284,'Production data'!B:B,Performance!$C$195)</f>
        <v>0</v>
      </c>
      <c r="L284" s="87">
        <v>8</v>
      </c>
      <c r="M284" s="87">
        <f>(F284*Basis!$D$15+G284*Basis!$D$16+H284*Basis!$D$17)/60</f>
        <v>1.9666666666666666</v>
      </c>
      <c r="N284" s="87">
        <f>SUMIFS('DT Data'!J:J,'DT Data'!A:A,Performance!B284,'DT Data'!C:C,Performance!C284,'DT Data'!B:B,Performance!$C$195,'DT Data'!D:D,Basis!$J$5)</f>
        <v>2</v>
      </c>
      <c r="O284" s="88">
        <f t="shared" si="87"/>
        <v>6</v>
      </c>
      <c r="P284" s="88">
        <f>SUMIFS('DT Data'!J:J,'DT Data'!A:A,Performance!B284,'DT Data'!C:C,Performance!C284,'DT Data'!B:B,Performance!$C$195)-N284</f>
        <v>0</v>
      </c>
      <c r="Q284" s="89">
        <f t="shared" si="88"/>
        <v>6</v>
      </c>
      <c r="R284" s="89">
        <f t="shared" si="89"/>
        <v>4.0333333333333332</v>
      </c>
      <c r="S284" s="89">
        <f>IF(I284=0,0,R284*Basis!$B$4*60)</f>
        <v>193600</v>
      </c>
      <c r="T284" s="90">
        <f t="shared" si="90"/>
        <v>0.68956611570247939</v>
      </c>
      <c r="U284" s="90">
        <f t="shared" si="91"/>
        <v>1</v>
      </c>
      <c r="V284" s="90">
        <f t="shared" si="92"/>
        <v>1</v>
      </c>
      <c r="W284" s="90">
        <f t="shared" si="93"/>
        <v>0.68956611570247939</v>
      </c>
      <c r="X284" s="227">
        <f>I284+I285+I286</f>
        <v>133500</v>
      </c>
      <c r="Y284" s="215">
        <f>S284+S285+S286</f>
        <v>193600</v>
      </c>
      <c r="Z284" s="215">
        <f>J284+J285+J286</f>
        <v>3001.2400000000002</v>
      </c>
      <c r="AA284" s="215">
        <f>K284+K285+K286</f>
        <v>0</v>
      </c>
      <c r="AB284" s="229">
        <f>O284+O285+O286</f>
        <v>6</v>
      </c>
      <c r="AC284" s="229">
        <f>Q284+Q285+Q286</f>
        <v>6</v>
      </c>
      <c r="AD284" s="219">
        <f>IFERROR(X284/Y284,0)</f>
        <v>0.68956611570247939</v>
      </c>
      <c r="AE284" s="219">
        <f>IFERROR(AC284/AB284,0)</f>
        <v>1</v>
      </c>
      <c r="AF284" s="219">
        <f>IFERROR((X284-AA284)/X284,0)</f>
        <v>1</v>
      </c>
      <c r="AG284" s="219">
        <f>AD284*AE284*AF284</f>
        <v>0.68956611570247939</v>
      </c>
      <c r="AH284" s="107"/>
      <c r="AI284" s="108">
        <f>SUMIFS('DT Data'!$J:$J,'DT Data'!$B:$B,Basis!$A$2,'DT Data'!$D:$D,Basis!$J$4,'DT Data'!$A:$A,$B284,'DT Data'!$B:$B,Performance!A284)</f>
        <v>0</v>
      </c>
      <c r="AJ284" s="108">
        <f>SUMIFS('DT Data'!$J:$J,'DT Data'!$B:$B,Basis!$A$2,'DT Data'!$D:$D,Basis!$J$3,'DT Data'!$A:$A,$B284,'DT Data'!$B:$B,Performance!A284)</f>
        <v>0</v>
      </c>
      <c r="AK284" s="108">
        <f>SUMIFS('DT Data'!$J:$J,'DT Data'!$B:$B,Basis!$A$2,'DT Data'!$D:$D,Basis!$J$2,'DT Data'!$A:$A,$B284,'DT Data'!$B:$B,Performance!A284)</f>
        <v>0</v>
      </c>
      <c r="AL284" s="215">
        <f>AI284+AI285+AI286</f>
        <v>0</v>
      </c>
      <c r="AM284" s="215">
        <f>AJ284+AJ285+AJ286</f>
        <v>0</v>
      </c>
      <c r="AN284" s="215">
        <f>AK284+AK285+AK286</f>
        <v>0</v>
      </c>
      <c r="AO284" s="109"/>
      <c r="AP284" s="93">
        <f>SUMIFS('Production data'!L:L,'Production data'!A:A,Performance!B284,'Production data'!C:C,Performance!C284,'Production data'!B:B,Performance!$C$195)</f>
        <v>2999.2400000000002</v>
      </c>
      <c r="AQ284" s="93">
        <f t="shared" si="94"/>
        <v>2</v>
      </c>
      <c r="AR284" s="41">
        <f t="shared" si="95"/>
        <v>6.6683559835158232E-4</v>
      </c>
      <c r="AS284" s="221">
        <f>J284+J285+J286</f>
        <v>3001.2400000000002</v>
      </c>
      <c r="AT284" s="221">
        <f>AP284+AP285+AP286</f>
        <v>2999.2400000000002</v>
      </c>
      <c r="AU284" s="221">
        <f>AQ284+AQ285+AQ286</f>
        <v>2</v>
      </c>
      <c r="AV284" s="224">
        <f>IFERROR(AU284/AS284,0)</f>
        <v>6.6639122496034962E-4</v>
      </c>
    </row>
    <row r="285" spans="1:48" ht="15.75" x14ac:dyDescent="0.25">
      <c r="A285" s="30" t="s">
        <v>135</v>
      </c>
      <c r="B285" s="40">
        <f t="shared" si="96"/>
        <v>44316</v>
      </c>
      <c r="C285" s="40" t="str">
        <f t="shared" si="96"/>
        <v>B</v>
      </c>
      <c r="D285" s="85">
        <f>'Idle time data'!C92</f>
        <v>0</v>
      </c>
      <c r="E285" s="87">
        <f>'Idle time data'!P92</f>
        <v>0</v>
      </c>
      <c r="F285" s="87">
        <f>'Idle time data'!Q92</f>
        <v>0</v>
      </c>
      <c r="G285" s="87">
        <f>'Idle time data'!R92</f>
        <v>0</v>
      </c>
      <c r="H285" s="87">
        <f>'Idle time data'!S92</f>
        <v>0</v>
      </c>
      <c r="I285" s="87">
        <f>SUMIFS('Production data'!I:I,'Production data'!A:A,Performance!B285,'Production data'!C:C,Performance!C285,'Production data'!B:B,Performance!$C$195)</f>
        <v>0</v>
      </c>
      <c r="J285" s="87">
        <f>SUMIFS('Production data'!K:K,'Production data'!A:A,Performance!B285,'Production data'!C:C,Performance!C285,'Production data'!B:B,Performance!$C$195)</f>
        <v>0</v>
      </c>
      <c r="K285" s="87">
        <f>SUMIFS('Production data'!N:N,'Production data'!A:A,Performance!B285,'Production data'!C:C,Performance!C285,'Production data'!B:B,Performance!$C$195)</f>
        <v>0</v>
      </c>
      <c r="L285" s="87">
        <v>8</v>
      </c>
      <c r="M285" s="87">
        <f>(F285*Basis!$D$15+G285*Basis!$D$16+H285*Basis!$D$17)/60</f>
        <v>0</v>
      </c>
      <c r="N285" s="87">
        <f>SUMIFS('DT Data'!J:J,'DT Data'!A:A,Performance!B285,'DT Data'!C:C,Performance!C285,'DT Data'!B:B,Performance!$C$195,'DT Data'!D:D,Basis!$J$5)</f>
        <v>8</v>
      </c>
      <c r="O285" s="88">
        <f t="shared" si="87"/>
        <v>0</v>
      </c>
      <c r="P285" s="88">
        <f>SUMIFS('DT Data'!J:J,'DT Data'!A:A,Performance!B285,'DT Data'!C:C,Performance!C285,'DT Data'!B:B,Performance!$C$195)-N285</f>
        <v>0</v>
      </c>
      <c r="Q285" s="89">
        <f t="shared" si="88"/>
        <v>0</v>
      </c>
      <c r="R285" s="89">
        <f t="shared" si="89"/>
        <v>0</v>
      </c>
      <c r="S285" s="89">
        <f>IF(I285=0,0,R285*Basis!$B$4*60)</f>
        <v>0</v>
      </c>
      <c r="T285" s="90">
        <f t="shared" si="90"/>
        <v>0</v>
      </c>
      <c r="U285" s="90">
        <f t="shared" si="91"/>
        <v>0</v>
      </c>
      <c r="V285" s="90">
        <f t="shared" si="92"/>
        <v>0</v>
      </c>
      <c r="W285" s="90">
        <f t="shared" si="93"/>
        <v>0</v>
      </c>
      <c r="X285" s="228"/>
      <c r="Y285" s="216"/>
      <c r="Z285" s="216"/>
      <c r="AA285" s="216"/>
      <c r="AB285" s="230"/>
      <c r="AC285" s="230"/>
      <c r="AD285" s="220"/>
      <c r="AE285" s="220"/>
      <c r="AF285" s="220"/>
      <c r="AG285" s="220"/>
      <c r="AH285" s="94"/>
      <c r="AI285" s="95">
        <f>SUMIFS('DT Data'!$J:$J,'DT Data'!$B:$B,Basis!$A$2,'DT Data'!$D:$D,Basis!$J$4,'DT Data'!$A:$A,$B285,'DT Data'!$B:$B,Performance!A285)</f>
        <v>0</v>
      </c>
      <c r="AJ285" s="95">
        <f>SUMIFS('DT Data'!$J:$J,'DT Data'!$B:$B,Basis!$A$2,'DT Data'!$D:$D,Basis!$J$3,'DT Data'!$A:$A,$B285,'DT Data'!$B:$B,Performance!A285)</f>
        <v>0</v>
      </c>
      <c r="AK285" s="95">
        <f>SUMIFS('DT Data'!$J:$J,'DT Data'!$B:$B,Basis!$A$2,'DT Data'!$D:$D,Basis!$J$2,'DT Data'!$A:$A,$B285,'DT Data'!$B:$B,Performance!A285)</f>
        <v>0</v>
      </c>
      <c r="AL285" s="216"/>
      <c r="AM285" s="216"/>
      <c r="AN285" s="216"/>
      <c r="AO285" s="110"/>
      <c r="AP285" s="93">
        <f>SUMIFS('Production data'!L:L,'Production data'!A:A,Performance!B285,'Production data'!C:C,Performance!C285,'Production data'!B:B,Performance!$C$195)</f>
        <v>0</v>
      </c>
      <c r="AQ285" s="93">
        <f t="shared" si="94"/>
        <v>0</v>
      </c>
      <c r="AR285" s="41">
        <f t="shared" si="95"/>
        <v>0</v>
      </c>
      <c r="AS285" s="222"/>
      <c r="AT285" s="222"/>
      <c r="AU285" s="222"/>
      <c r="AV285" s="225"/>
    </row>
    <row r="286" spans="1:48" ht="15.75" x14ac:dyDescent="0.25">
      <c r="A286" s="30" t="s">
        <v>135</v>
      </c>
      <c r="B286" s="40">
        <f t="shared" si="96"/>
        <v>44316</v>
      </c>
      <c r="C286" s="40" t="str">
        <f t="shared" si="96"/>
        <v>C</v>
      </c>
      <c r="D286" s="85">
        <f>'Idle time data'!C93</f>
        <v>0</v>
      </c>
      <c r="E286" s="87">
        <f>'Idle time data'!P93</f>
        <v>0</v>
      </c>
      <c r="F286" s="87">
        <f>'Idle time data'!Q93</f>
        <v>0</v>
      </c>
      <c r="G286" s="87">
        <f>'Idle time data'!R93</f>
        <v>0</v>
      </c>
      <c r="H286" s="87">
        <f>'Idle time data'!S93</f>
        <v>0</v>
      </c>
      <c r="I286" s="87">
        <f>SUMIFS('Production data'!I:I,'Production data'!A:A,Performance!B286,'Production data'!C:C,Performance!C286,'Production data'!B:B,Performance!$C$195)</f>
        <v>0</v>
      </c>
      <c r="J286" s="87">
        <f>SUMIFS('Production data'!K:K,'Production data'!A:A,Performance!B286,'Production data'!C:C,Performance!C286,'Production data'!B:B,Performance!$C$195)</f>
        <v>0</v>
      </c>
      <c r="K286" s="87">
        <f>SUMIFS('Production data'!N:N,'Production data'!A:A,Performance!B286,'Production data'!C:C,Performance!C286,'Production data'!B:B,Performance!$C$195)</f>
        <v>0</v>
      </c>
      <c r="L286" s="87">
        <v>8</v>
      </c>
      <c r="M286" s="87">
        <f>(F286*Basis!$D$15+G286*Basis!$D$16+H286*Basis!$D$17)/60</f>
        <v>0</v>
      </c>
      <c r="N286" s="87">
        <f>SUMIFS('DT Data'!J:J,'DT Data'!A:A,Performance!B286,'DT Data'!C:C,Performance!C286,'DT Data'!B:B,Performance!$C$195,'DT Data'!D:D,Basis!$J$5)</f>
        <v>8</v>
      </c>
      <c r="O286" s="88">
        <f t="shared" si="87"/>
        <v>0</v>
      </c>
      <c r="P286" s="88">
        <f>SUMIFS('DT Data'!J:J,'DT Data'!A:A,Performance!B286,'DT Data'!C:C,Performance!C286,'DT Data'!B:B,Performance!$C$195)-N286</f>
        <v>0</v>
      </c>
      <c r="Q286" s="89">
        <f t="shared" si="88"/>
        <v>0</v>
      </c>
      <c r="R286" s="89">
        <f t="shared" si="89"/>
        <v>0</v>
      </c>
      <c r="S286" s="89">
        <f>IF(I286=0,0,R286*Basis!$B$4*60)</f>
        <v>0</v>
      </c>
      <c r="T286" s="90">
        <f t="shared" si="90"/>
        <v>0</v>
      </c>
      <c r="U286" s="90">
        <f t="shared" si="91"/>
        <v>0</v>
      </c>
      <c r="V286" s="90">
        <f t="shared" si="92"/>
        <v>0</v>
      </c>
      <c r="W286" s="90">
        <f t="shared" si="93"/>
        <v>0</v>
      </c>
      <c r="X286" s="228"/>
      <c r="Y286" s="216"/>
      <c r="Z286" s="216"/>
      <c r="AA286" s="216"/>
      <c r="AB286" s="230"/>
      <c r="AC286" s="230"/>
      <c r="AD286" s="220"/>
      <c r="AE286" s="220"/>
      <c r="AF286" s="220"/>
      <c r="AG286" s="220"/>
      <c r="AH286" s="94"/>
      <c r="AI286" s="95">
        <f>SUMIFS('DT Data'!$J:$J,'DT Data'!$B:$B,Basis!$A$2,'DT Data'!$D:$D,Basis!$J$4,'DT Data'!$A:$A,$B286,'DT Data'!$B:$B,Performance!A286)</f>
        <v>0</v>
      </c>
      <c r="AJ286" s="95">
        <f>SUMIFS('DT Data'!$J:$J,'DT Data'!$B:$B,Basis!$A$2,'DT Data'!$D:$D,Basis!$J$3,'DT Data'!$A:$A,$B286,'DT Data'!$B:$B,Performance!A286)</f>
        <v>0</v>
      </c>
      <c r="AK286" s="95">
        <f>SUMIFS('DT Data'!$J:$J,'DT Data'!$B:$B,Basis!$A$2,'DT Data'!$D:$D,Basis!$J$2,'DT Data'!$A:$A,$B286,'DT Data'!$B:$B,Performance!A286)</f>
        <v>0</v>
      </c>
      <c r="AL286" s="216"/>
      <c r="AM286" s="216"/>
      <c r="AN286" s="216"/>
      <c r="AO286" s="110"/>
      <c r="AP286" s="93">
        <f>SUMIFS('Production data'!L:L,'Production data'!A:A,Performance!B286,'Production data'!C:C,Performance!C286,'Production data'!B:B,Performance!$C$195)</f>
        <v>0</v>
      </c>
      <c r="AQ286" s="93">
        <f t="shared" si="94"/>
        <v>0</v>
      </c>
      <c r="AR286" s="41">
        <f t="shared" si="95"/>
        <v>0</v>
      </c>
      <c r="AS286" s="223"/>
      <c r="AT286" s="223"/>
      <c r="AU286" s="223"/>
      <c r="AV286" s="226"/>
    </row>
    <row r="287" spans="1:48" ht="15.75" x14ac:dyDescent="0.25">
      <c r="A287" s="30" t="s">
        <v>135</v>
      </c>
      <c r="B287" s="40">
        <f t="shared" si="96"/>
        <v>44317</v>
      </c>
      <c r="C287" s="40" t="str">
        <f t="shared" si="96"/>
        <v>A</v>
      </c>
      <c r="D287" s="85">
        <f>'Idle time data'!C94</f>
        <v>0</v>
      </c>
      <c r="E287" s="87">
        <f>'Idle time data'!P94</f>
        <v>0</v>
      </c>
      <c r="F287" s="87">
        <f>'Idle time data'!Q94</f>
        <v>0</v>
      </c>
      <c r="G287" s="87">
        <f>'Idle time data'!R94</f>
        <v>0</v>
      </c>
      <c r="H287" s="87">
        <f>'Idle time data'!S94</f>
        <v>0</v>
      </c>
      <c r="I287" s="87">
        <f>SUMIFS('Production data'!I:I,'Production data'!A:A,Performance!B287,'Production data'!C:C,Performance!C287,'Production data'!B:B,Performance!$C$195)</f>
        <v>0</v>
      </c>
      <c r="J287" s="87">
        <f>SUMIFS('Production data'!K:K,'Production data'!A:A,Performance!B287,'Production data'!C:C,Performance!C287,'Production data'!B:B,Performance!$C$195)</f>
        <v>0</v>
      </c>
      <c r="K287" s="87">
        <f>SUMIFS('Production data'!N:N,'Production data'!A:A,Performance!B287,'Production data'!C:C,Performance!C287,'Production data'!B:B,Performance!$C$195)</f>
        <v>0</v>
      </c>
      <c r="L287" s="87">
        <v>8</v>
      </c>
      <c r="M287" s="87">
        <f>(F287*Basis!$D$15+G287*Basis!$D$16+H287*Basis!$D$17)/60</f>
        <v>0</v>
      </c>
      <c r="N287" s="87">
        <f>SUMIFS('DT Data'!J:J,'DT Data'!A:A,Performance!B287,'DT Data'!C:C,Performance!C287,'DT Data'!B:B,Performance!$C$195,'DT Data'!D:D,Basis!$J$5)</f>
        <v>0</v>
      </c>
      <c r="O287" s="88">
        <f t="shared" si="87"/>
        <v>0</v>
      </c>
      <c r="P287" s="88">
        <f>SUMIFS('DT Data'!J:J,'DT Data'!A:A,Performance!B287,'DT Data'!C:C,Performance!C287,'DT Data'!B:B,Performance!$C$195)-N287</f>
        <v>0</v>
      </c>
      <c r="Q287" s="89">
        <f t="shared" si="88"/>
        <v>0</v>
      </c>
      <c r="R287" s="89">
        <f t="shared" si="89"/>
        <v>0</v>
      </c>
      <c r="S287" s="89">
        <f>IF(I287=0,0,R287*Basis!$B$4*60)</f>
        <v>0</v>
      </c>
      <c r="T287" s="90">
        <f t="shared" si="90"/>
        <v>0</v>
      </c>
      <c r="U287" s="90">
        <f t="shared" si="91"/>
        <v>0</v>
      </c>
      <c r="V287" s="90">
        <f t="shared" si="92"/>
        <v>0</v>
      </c>
      <c r="W287" s="90">
        <f t="shared" si="93"/>
        <v>0</v>
      </c>
      <c r="X287" s="227">
        <f>I287+I288+I289</f>
        <v>0</v>
      </c>
      <c r="Y287" s="215">
        <f>S287+S288+S289</f>
        <v>0</v>
      </c>
      <c r="Z287" s="215">
        <f>J287+J288+J289</f>
        <v>0</v>
      </c>
      <c r="AA287" s="215">
        <f>K287+K288+K289</f>
        <v>0</v>
      </c>
      <c r="AB287" s="229">
        <f>O287+O288+O289</f>
        <v>0</v>
      </c>
      <c r="AC287" s="229">
        <f>Q287+Q288+Q289</f>
        <v>0</v>
      </c>
      <c r="AD287" s="219">
        <f>IFERROR(X287/Y287,0)</f>
        <v>0</v>
      </c>
      <c r="AE287" s="219">
        <f>IFERROR(AC287/AB287,0)</f>
        <v>0</v>
      </c>
      <c r="AF287" s="219">
        <f>IFERROR((X287-AA287)/X287,0)</f>
        <v>0</v>
      </c>
      <c r="AG287" s="219">
        <f>AD287*AE287*AF287</f>
        <v>0</v>
      </c>
      <c r="AH287" s="107"/>
      <c r="AI287" s="108">
        <f>SUMIFS('DT Data'!$J:$J,'DT Data'!$B:$B,Basis!$A$2,'DT Data'!$D:$D,Basis!$J$4,'DT Data'!$A:$A,$B287,'DT Data'!$B:$B,Performance!A287)</f>
        <v>0</v>
      </c>
      <c r="AJ287" s="108">
        <f>SUMIFS('DT Data'!$J:$J,'DT Data'!$B:$B,Basis!$A$2,'DT Data'!$D:$D,Basis!$J$3,'DT Data'!$A:$A,$B287,'DT Data'!$B:$B,Performance!A287)</f>
        <v>0</v>
      </c>
      <c r="AK287" s="108">
        <f>SUMIFS('DT Data'!$J:$J,'DT Data'!$B:$B,Basis!$A$2,'DT Data'!$D:$D,Basis!$J$2,'DT Data'!$A:$A,$B287,'DT Data'!$B:$B,Performance!A287)</f>
        <v>0</v>
      </c>
      <c r="AL287" s="215">
        <f>AI287+AI288+AI289</f>
        <v>0</v>
      </c>
      <c r="AM287" s="215">
        <f>AJ287+AJ288+AJ289</f>
        <v>0</v>
      </c>
      <c r="AN287" s="215">
        <f>AK287+AK288+AK289</f>
        <v>0</v>
      </c>
      <c r="AO287" s="109"/>
      <c r="AP287" s="93">
        <f>SUMIFS('Production data'!L:L,'Production data'!A:A,Performance!B287,'Production data'!C:C,Performance!C287,'Production data'!B:B,Performance!$C$195)</f>
        <v>0</v>
      </c>
      <c r="AQ287" s="93">
        <f t="shared" si="94"/>
        <v>0</v>
      </c>
      <c r="AR287" s="41">
        <f t="shared" si="95"/>
        <v>0</v>
      </c>
      <c r="AS287" s="221">
        <f>J287+J288+J289</f>
        <v>0</v>
      </c>
      <c r="AT287" s="221">
        <f>AP287+AP288+AP289</f>
        <v>0</v>
      </c>
      <c r="AU287" s="221">
        <f>AQ287+AQ288+AQ289</f>
        <v>0</v>
      </c>
      <c r="AV287" s="224">
        <f>IFERROR(AU287/AS287,0)</f>
        <v>0</v>
      </c>
    </row>
    <row r="288" spans="1:48" ht="15.75" x14ac:dyDescent="0.25">
      <c r="A288" s="30" t="s">
        <v>135</v>
      </c>
      <c r="B288" s="40">
        <f t="shared" si="96"/>
        <v>44317</v>
      </c>
      <c r="C288" s="40" t="str">
        <f t="shared" si="96"/>
        <v>B</v>
      </c>
      <c r="D288" s="85">
        <f>'Idle time data'!C95</f>
        <v>0</v>
      </c>
      <c r="E288" s="87">
        <f>'Idle time data'!P95</f>
        <v>0</v>
      </c>
      <c r="F288" s="87">
        <f>'Idle time data'!Q95</f>
        <v>0</v>
      </c>
      <c r="G288" s="87">
        <f>'Idle time data'!R95</f>
        <v>0</v>
      </c>
      <c r="H288" s="87">
        <f>'Idle time data'!S95</f>
        <v>0</v>
      </c>
      <c r="I288" s="87">
        <f>SUMIFS('Production data'!I:I,'Production data'!A:A,Performance!B288,'Production data'!C:C,Performance!C288,'Production data'!B:B,Performance!$C$195)</f>
        <v>0</v>
      </c>
      <c r="J288" s="87">
        <f>SUMIFS('Production data'!K:K,'Production data'!A:A,Performance!B288,'Production data'!C:C,Performance!C288,'Production data'!B:B,Performance!$C$195)</f>
        <v>0</v>
      </c>
      <c r="K288" s="87">
        <f>SUMIFS('Production data'!N:N,'Production data'!A:A,Performance!B288,'Production data'!C:C,Performance!C288,'Production data'!B:B,Performance!$C$195)</f>
        <v>0</v>
      </c>
      <c r="L288" s="87">
        <v>8</v>
      </c>
      <c r="M288" s="87">
        <f>(F288*Basis!$D$15+G288*Basis!$D$16+H288*Basis!$D$17)/60</f>
        <v>0</v>
      </c>
      <c r="N288" s="87">
        <f>SUMIFS('DT Data'!J:J,'DT Data'!A:A,Performance!B288,'DT Data'!C:C,Performance!C288,'DT Data'!B:B,Performance!$C$195,'DT Data'!D:D,Basis!$J$5)</f>
        <v>0</v>
      </c>
      <c r="O288" s="88">
        <f t="shared" si="87"/>
        <v>0</v>
      </c>
      <c r="P288" s="88">
        <f>SUMIFS('DT Data'!J:J,'DT Data'!A:A,Performance!B288,'DT Data'!C:C,Performance!C288,'DT Data'!B:B,Performance!$C$195)-N288</f>
        <v>0</v>
      </c>
      <c r="Q288" s="89">
        <f t="shared" si="88"/>
        <v>0</v>
      </c>
      <c r="R288" s="89">
        <f t="shared" si="89"/>
        <v>0</v>
      </c>
      <c r="S288" s="89">
        <f>IF(I288=0,0,R288*Basis!$B$4*60)</f>
        <v>0</v>
      </c>
      <c r="T288" s="90">
        <f t="shared" si="90"/>
        <v>0</v>
      </c>
      <c r="U288" s="90">
        <f t="shared" si="91"/>
        <v>0</v>
      </c>
      <c r="V288" s="90">
        <f t="shared" si="92"/>
        <v>0</v>
      </c>
      <c r="W288" s="90">
        <f t="shared" si="93"/>
        <v>0</v>
      </c>
      <c r="X288" s="228"/>
      <c r="Y288" s="216"/>
      <c r="Z288" s="216"/>
      <c r="AA288" s="216"/>
      <c r="AB288" s="230"/>
      <c r="AC288" s="230"/>
      <c r="AD288" s="220"/>
      <c r="AE288" s="220"/>
      <c r="AF288" s="220"/>
      <c r="AG288" s="220"/>
      <c r="AH288" s="94"/>
      <c r="AI288" s="95">
        <f>SUMIFS('DT Data'!$J:$J,'DT Data'!$B:$B,Basis!$A$2,'DT Data'!$D:$D,Basis!$J$4,'DT Data'!$A:$A,$B288,'DT Data'!$B:$B,Performance!A288)</f>
        <v>0</v>
      </c>
      <c r="AJ288" s="95">
        <f>SUMIFS('DT Data'!$J:$J,'DT Data'!$B:$B,Basis!$A$2,'DT Data'!$D:$D,Basis!$J$3,'DT Data'!$A:$A,$B288,'DT Data'!$B:$B,Performance!A288)</f>
        <v>0</v>
      </c>
      <c r="AK288" s="95">
        <f>SUMIFS('DT Data'!$J:$J,'DT Data'!$B:$B,Basis!$A$2,'DT Data'!$D:$D,Basis!$J$2,'DT Data'!$A:$A,$B288,'DT Data'!$B:$B,Performance!A288)</f>
        <v>0</v>
      </c>
      <c r="AL288" s="216"/>
      <c r="AM288" s="216"/>
      <c r="AN288" s="216"/>
      <c r="AO288" s="110"/>
      <c r="AP288" s="93">
        <f>SUMIFS('Production data'!L:L,'Production data'!A:A,Performance!B288,'Production data'!C:C,Performance!C288,'Production data'!B:B,Performance!$C$195)</f>
        <v>0</v>
      </c>
      <c r="AQ288" s="93">
        <f t="shared" si="94"/>
        <v>0</v>
      </c>
      <c r="AR288" s="41">
        <f t="shared" si="95"/>
        <v>0</v>
      </c>
      <c r="AS288" s="222"/>
      <c r="AT288" s="222"/>
      <c r="AU288" s="222"/>
      <c r="AV288" s="225"/>
    </row>
    <row r="289" spans="1:48" ht="15.75" x14ac:dyDescent="0.25">
      <c r="A289" s="30" t="s">
        <v>135</v>
      </c>
      <c r="B289" s="40">
        <f t="shared" si="96"/>
        <v>44317</v>
      </c>
      <c r="C289" s="40" t="str">
        <f t="shared" si="96"/>
        <v>C</v>
      </c>
      <c r="D289" s="85">
        <f>'Idle time data'!C96</f>
        <v>0</v>
      </c>
      <c r="E289" s="87">
        <f>'Idle time data'!P96</f>
        <v>0</v>
      </c>
      <c r="F289" s="87">
        <f>'Idle time data'!Q96</f>
        <v>0</v>
      </c>
      <c r="G289" s="87">
        <f>'Idle time data'!R96</f>
        <v>0</v>
      </c>
      <c r="H289" s="87">
        <f>'Idle time data'!S96</f>
        <v>0</v>
      </c>
      <c r="I289" s="87">
        <f>SUMIFS('Production data'!I:I,'Production data'!A:A,Performance!B289,'Production data'!C:C,Performance!C289,'Production data'!B:B,Performance!$C$195)</f>
        <v>0</v>
      </c>
      <c r="J289" s="87">
        <f>SUMIFS('Production data'!K:K,'Production data'!A:A,Performance!B289,'Production data'!C:C,Performance!C289,'Production data'!B:B,Performance!$C$195)</f>
        <v>0</v>
      </c>
      <c r="K289" s="87">
        <f>SUMIFS('Production data'!N:N,'Production data'!A:A,Performance!B289,'Production data'!C:C,Performance!C289,'Production data'!B:B,Performance!$C$195)</f>
        <v>0</v>
      </c>
      <c r="L289" s="87">
        <v>8</v>
      </c>
      <c r="M289" s="87">
        <f>(F289*Basis!$D$15+G289*Basis!$D$16+H289*Basis!$D$17)/60</f>
        <v>0</v>
      </c>
      <c r="N289" s="87">
        <f>SUMIFS('DT Data'!J:J,'DT Data'!A:A,Performance!B289,'DT Data'!C:C,Performance!C289,'DT Data'!B:B,Performance!$C$195,'DT Data'!D:D,Basis!$J$5)</f>
        <v>0</v>
      </c>
      <c r="O289" s="88">
        <f t="shared" si="87"/>
        <v>0</v>
      </c>
      <c r="P289" s="88">
        <f>SUMIFS('DT Data'!J:J,'DT Data'!A:A,Performance!B289,'DT Data'!C:C,Performance!C289,'DT Data'!B:B,Performance!$C$195)-N289</f>
        <v>0</v>
      </c>
      <c r="Q289" s="89">
        <f t="shared" si="88"/>
        <v>0</v>
      </c>
      <c r="R289" s="89">
        <f t="shared" si="89"/>
        <v>0</v>
      </c>
      <c r="S289" s="89">
        <f>IF(I289=0,0,R289*Basis!$B$4*60)</f>
        <v>0</v>
      </c>
      <c r="T289" s="90">
        <f t="shared" si="90"/>
        <v>0</v>
      </c>
      <c r="U289" s="90">
        <f t="shared" si="91"/>
        <v>0</v>
      </c>
      <c r="V289" s="90">
        <f t="shared" si="92"/>
        <v>0</v>
      </c>
      <c r="W289" s="90">
        <f t="shared" si="93"/>
        <v>0</v>
      </c>
      <c r="X289" s="228"/>
      <c r="Y289" s="216"/>
      <c r="Z289" s="216"/>
      <c r="AA289" s="216"/>
      <c r="AB289" s="230"/>
      <c r="AC289" s="230"/>
      <c r="AD289" s="220"/>
      <c r="AE289" s="220"/>
      <c r="AF289" s="220"/>
      <c r="AG289" s="220"/>
      <c r="AH289" s="94"/>
      <c r="AI289" s="95">
        <f>SUMIFS('DT Data'!$J:$J,'DT Data'!$B:$B,Basis!$A$2,'DT Data'!$D:$D,Basis!$J$4,'DT Data'!$A:$A,$B289,'DT Data'!$B:$B,Performance!A289)</f>
        <v>0</v>
      </c>
      <c r="AJ289" s="95">
        <f>SUMIFS('DT Data'!$J:$J,'DT Data'!$B:$B,Basis!$A$2,'DT Data'!$D:$D,Basis!$J$3,'DT Data'!$A:$A,$B289,'DT Data'!$B:$B,Performance!A289)</f>
        <v>0</v>
      </c>
      <c r="AK289" s="95">
        <f>SUMIFS('DT Data'!$J:$J,'DT Data'!$B:$B,Basis!$A$2,'DT Data'!$D:$D,Basis!$J$2,'DT Data'!$A:$A,$B289,'DT Data'!$B:$B,Performance!A289)</f>
        <v>0</v>
      </c>
      <c r="AL289" s="216"/>
      <c r="AM289" s="216"/>
      <c r="AN289" s="216"/>
      <c r="AO289" s="110"/>
      <c r="AP289" s="93">
        <f>SUMIFS('Production data'!L:L,'Production data'!A:A,Performance!B289,'Production data'!C:C,Performance!C289,'Production data'!B:B,Performance!$C$195)</f>
        <v>0</v>
      </c>
      <c r="AQ289" s="93">
        <f t="shared" si="94"/>
        <v>0</v>
      </c>
      <c r="AR289" s="41">
        <f t="shared" si="95"/>
        <v>0</v>
      </c>
      <c r="AS289" s="223"/>
      <c r="AT289" s="223"/>
      <c r="AU289" s="223"/>
      <c r="AV289" s="226"/>
    </row>
    <row r="290" spans="1:48" x14ac:dyDescent="0.25">
      <c r="F290" s="96">
        <f t="shared" ref="F290:S290" si="97">SUM(F197:F289)</f>
        <v>23</v>
      </c>
      <c r="G290" s="96">
        <f t="shared" si="97"/>
        <v>228</v>
      </c>
      <c r="H290" s="96">
        <f t="shared" si="97"/>
        <v>32</v>
      </c>
      <c r="I290" s="96">
        <f t="shared" si="97"/>
        <v>10086330</v>
      </c>
      <c r="J290" s="96">
        <f t="shared" si="97"/>
        <v>459683.4310000001</v>
      </c>
      <c r="K290" s="96">
        <f t="shared" si="97"/>
        <v>0</v>
      </c>
      <c r="L290" s="96">
        <f t="shared" si="97"/>
        <v>744</v>
      </c>
      <c r="M290" s="96">
        <f t="shared" si="97"/>
        <v>280.86666666666673</v>
      </c>
      <c r="N290" s="96">
        <f t="shared" si="97"/>
        <v>165.16666666666666</v>
      </c>
      <c r="O290" s="96">
        <f t="shared" si="97"/>
        <v>550.16666666666674</v>
      </c>
      <c r="P290" s="96">
        <f t="shared" si="97"/>
        <v>70.666666666666671</v>
      </c>
      <c r="Q290" s="96">
        <f t="shared" si="97"/>
        <v>479.49999999999994</v>
      </c>
      <c r="R290" s="96">
        <f t="shared" si="97"/>
        <v>198.6333333333333</v>
      </c>
      <c r="S290" s="96">
        <f t="shared" si="97"/>
        <v>9724800</v>
      </c>
      <c r="T290" s="97">
        <f t="shared" si="90"/>
        <v>1.0371760858835144</v>
      </c>
      <c r="U290" s="97">
        <f t="shared" si="91"/>
        <v>1</v>
      </c>
      <c r="V290" s="97">
        <f t="shared" si="92"/>
        <v>0.87155407452287159</v>
      </c>
      <c r="W290" s="97">
        <f t="shared" si="93"/>
        <v>0.90395504364946078</v>
      </c>
      <c r="X290" s="98">
        <f t="shared" ref="X290:AC290" si="98">SUM(X197:X289)</f>
        <v>10086330</v>
      </c>
      <c r="Y290" s="98">
        <f t="shared" si="98"/>
        <v>9724800</v>
      </c>
      <c r="Z290" s="98">
        <f t="shared" si="98"/>
        <v>459683.43099999998</v>
      </c>
      <c r="AA290" s="98">
        <f t="shared" si="98"/>
        <v>0</v>
      </c>
      <c r="AB290" s="98">
        <f t="shared" si="98"/>
        <v>550.16666666666674</v>
      </c>
      <c r="AC290" s="98">
        <f t="shared" si="98"/>
        <v>479.5</v>
      </c>
      <c r="AD290" s="99">
        <f>IFERROR(X290/Y290,0)</f>
        <v>1.0371760858835144</v>
      </c>
      <c r="AE290" s="99">
        <f>IFERROR(AC290/AB290,0)</f>
        <v>0.8715540745228717</v>
      </c>
      <c r="AF290" s="99">
        <f>IFERROR((X290-AA290)/X290,0)</f>
        <v>1</v>
      </c>
      <c r="AG290" s="99">
        <f>AD290*AE290*AF290</f>
        <v>0.90395504364946089</v>
      </c>
      <c r="AH290" s="99"/>
      <c r="AI290" s="101">
        <f t="shared" ref="AI290:AK290" si="99">SUM(AI197:AI289)</f>
        <v>0</v>
      </c>
      <c r="AJ290" s="101">
        <f t="shared" si="99"/>
        <v>0</v>
      </c>
      <c r="AK290" s="101">
        <f t="shared" si="99"/>
        <v>0</v>
      </c>
      <c r="AL290" s="98">
        <f>SUM(AL197:AL289)</f>
        <v>0</v>
      </c>
      <c r="AM290" s="98">
        <f>SUM(AM197:AM289)</f>
        <v>0</v>
      </c>
      <c r="AN290" s="98">
        <f>SUM(AN197:AN289)</f>
        <v>0</v>
      </c>
      <c r="AO290" s="111"/>
      <c r="AP290" s="103">
        <f>SUM(AP197:AP289)</f>
        <v>458310.53100000002</v>
      </c>
      <c r="AQ290" s="103">
        <f>SUM(AQ197:AQ289)</f>
        <v>1372.8999999999987</v>
      </c>
      <c r="AR290" s="104">
        <f t="shared" si="95"/>
        <v>2.9955672129209675E-3</v>
      </c>
      <c r="AS290" s="105">
        <f>SUM(AS197:AS289)</f>
        <v>459683.43099999998</v>
      </c>
      <c r="AT290" s="105">
        <f>SUM(AT197:AT289)</f>
        <v>458310.53100000002</v>
      </c>
      <c r="AU290" s="105">
        <f>SUM(AU197:AU289)</f>
        <v>1372.8999999999987</v>
      </c>
      <c r="AV290" s="104">
        <f>IFERROR(AU290/AS290,0)</f>
        <v>2.9866205902035195E-3</v>
      </c>
    </row>
    <row r="291" spans="1:48" x14ac:dyDescent="0.25">
      <c r="S291" s="56"/>
      <c r="T291" s="78"/>
      <c r="U291" s="30"/>
      <c r="AO291" s="43"/>
    </row>
  </sheetData>
  <sheetProtection algorithmName="SHA-512" hashValue="SEzx6qHGNtL5mVXgSKykFHYl3SMS/zQfMj5KrBLOoH+AzOdsRl5mX/jHPkchNiWxw7wFBEfzq7b2RQtI+XF3AQ==" saltValue="31VauTLOxgrom9BMS2lFOQ==" spinCount="100000" sheet="1" objects="1" scenarios="1"/>
  <mergeCells count="1581">
    <mergeCell ref="AG3:AG5"/>
    <mergeCell ref="Y6:Y8"/>
    <mergeCell ref="AA6:AA8"/>
    <mergeCell ref="AB6:AB8"/>
    <mergeCell ref="AC6:AC8"/>
    <mergeCell ref="AD6:AD8"/>
    <mergeCell ref="AE6:AE8"/>
    <mergeCell ref="AF6:AF8"/>
    <mergeCell ref="AG6:AG8"/>
    <mergeCell ref="Z3:Z5"/>
    <mergeCell ref="Z6:Z8"/>
    <mergeCell ref="X3:X5"/>
    <mergeCell ref="X6:X8"/>
    <mergeCell ref="Y3:Y5"/>
    <mergeCell ref="AA3:AA5"/>
    <mergeCell ref="AB3:AB5"/>
    <mergeCell ref="AC3:AC5"/>
    <mergeCell ref="AD3:AD5"/>
    <mergeCell ref="AE3:AE5"/>
    <mergeCell ref="AF3:AF5"/>
    <mergeCell ref="X12:X14"/>
    <mergeCell ref="Y12:Y14"/>
    <mergeCell ref="AA12:AA14"/>
    <mergeCell ref="AB12:AB14"/>
    <mergeCell ref="AC12:AC14"/>
    <mergeCell ref="AD12:AD14"/>
    <mergeCell ref="AE12:AE14"/>
    <mergeCell ref="AF12:AF14"/>
    <mergeCell ref="AG12:AG14"/>
    <mergeCell ref="Z12:Z14"/>
    <mergeCell ref="X9:X11"/>
    <mergeCell ref="Y9:Y11"/>
    <mergeCell ref="AA9:AA11"/>
    <mergeCell ref="AB9:AB11"/>
    <mergeCell ref="AC9:AC11"/>
    <mergeCell ref="AD9:AD11"/>
    <mergeCell ref="AE9:AE11"/>
    <mergeCell ref="AF9:AF11"/>
    <mergeCell ref="AG9:AG11"/>
    <mergeCell ref="Z9:Z11"/>
    <mergeCell ref="AE15:AE17"/>
    <mergeCell ref="AF15:AF17"/>
    <mergeCell ref="AG15:AG17"/>
    <mergeCell ref="X18:X20"/>
    <mergeCell ref="Y18:Y20"/>
    <mergeCell ref="AA18:AA20"/>
    <mergeCell ref="AB18:AB20"/>
    <mergeCell ref="AC18:AC20"/>
    <mergeCell ref="AD18:AD20"/>
    <mergeCell ref="AE18:AE20"/>
    <mergeCell ref="X15:X17"/>
    <mergeCell ref="Y15:Y17"/>
    <mergeCell ref="AA15:AA17"/>
    <mergeCell ref="AB15:AB17"/>
    <mergeCell ref="AC15:AC17"/>
    <mergeCell ref="AD15:AD17"/>
    <mergeCell ref="AF18:AF20"/>
    <mergeCell ref="AG18:AG20"/>
    <mergeCell ref="Z15:Z17"/>
    <mergeCell ref="Z18:Z20"/>
    <mergeCell ref="X24:X26"/>
    <mergeCell ref="Y24:Y26"/>
    <mergeCell ref="AA24:AA26"/>
    <mergeCell ref="AB24:AB26"/>
    <mergeCell ref="AC24:AC26"/>
    <mergeCell ref="AD24:AD26"/>
    <mergeCell ref="AE24:AE26"/>
    <mergeCell ref="AF24:AF26"/>
    <mergeCell ref="AG24:AG26"/>
    <mergeCell ref="Z24:Z26"/>
    <mergeCell ref="X21:X23"/>
    <mergeCell ref="Y21:Y23"/>
    <mergeCell ref="AA21:AA23"/>
    <mergeCell ref="AB21:AB23"/>
    <mergeCell ref="AC21:AC23"/>
    <mergeCell ref="AD21:AD23"/>
    <mergeCell ref="AE21:AE23"/>
    <mergeCell ref="AF21:AF23"/>
    <mergeCell ref="AG21:AG23"/>
    <mergeCell ref="Z21:Z23"/>
    <mergeCell ref="AE27:AE29"/>
    <mergeCell ref="AF27:AF29"/>
    <mergeCell ref="AG27:AG29"/>
    <mergeCell ref="X30:X32"/>
    <mergeCell ref="Y30:Y32"/>
    <mergeCell ref="AA30:AA32"/>
    <mergeCell ref="AB30:AB32"/>
    <mergeCell ref="AC30:AC32"/>
    <mergeCell ref="AD30:AD32"/>
    <mergeCell ref="AE30:AE32"/>
    <mergeCell ref="X27:X29"/>
    <mergeCell ref="Y27:Y29"/>
    <mergeCell ref="AA27:AA29"/>
    <mergeCell ref="AB27:AB29"/>
    <mergeCell ref="AC27:AC29"/>
    <mergeCell ref="AD27:AD29"/>
    <mergeCell ref="AF30:AF32"/>
    <mergeCell ref="AG30:AG32"/>
    <mergeCell ref="Z27:Z29"/>
    <mergeCell ref="Z30:Z32"/>
    <mergeCell ref="X36:X38"/>
    <mergeCell ref="Y36:Y38"/>
    <mergeCell ref="AA36:AA38"/>
    <mergeCell ref="AB36:AB38"/>
    <mergeCell ref="AC36:AC38"/>
    <mergeCell ref="AD36:AD38"/>
    <mergeCell ref="AE36:AE38"/>
    <mergeCell ref="AF36:AF38"/>
    <mergeCell ref="AG36:AG38"/>
    <mergeCell ref="Z36:Z38"/>
    <mergeCell ref="X33:X35"/>
    <mergeCell ref="Y33:Y35"/>
    <mergeCell ref="AA33:AA35"/>
    <mergeCell ref="AB33:AB35"/>
    <mergeCell ref="AC33:AC35"/>
    <mergeCell ref="AD33:AD35"/>
    <mergeCell ref="AE33:AE35"/>
    <mergeCell ref="AF33:AF35"/>
    <mergeCell ref="AG33:AG35"/>
    <mergeCell ref="Z33:Z35"/>
    <mergeCell ref="AE39:AE41"/>
    <mergeCell ref="AF39:AF41"/>
    <mergeCell ref="AG39:AG41"/>
    <mergeCell ref="X42:X44"/>
    <mergeCell ref="Y42:Y44"/>
    <mergeCell ref="AA42:AA44"/>
    <mergeCell ref="AB42:AB44"/>
    <mergeCell ref="AC42:AC44"/>
    <mergeCell ref="AD42:AD44"/>
    <mergeCell ref="AE42:AE44"/>
    <mergeCell ref="X39:X41"/>
    <mergeCell ref="Y39:Y41"/>
    <mergeCell ref="AA39:AA41"/>
    <mergeCell ref="AB39:AB41"/>
    <mergeCell ref="AC39:AC41"/>
    <mergeCell ref="AD39:AD41"/>
    <mergeCell ref="AF42:AF44"/>
    <mergeCell ref="AG42:AG44"/>
    <mergeCell ref="Z39:Z41"/>
    <mergeCell ref="Z42:Z44"/>
    <mergeCell ref="X48:X50"/>
    <mergeCell ref="Y48:Y50"/>
    <mergeCell ref="AA48:AA50"/>
    <mergeCell ref="AB48:AB50"/>
    <mergeCell ref="AC48:AC50"/>
    <mergeCell ref="AD48:AD50"/>
    <mergeCell ref="AE48:AE50"/>
    <mergeCell ref="AF48:AF50"/>
    <mergeCell ref="AG48:AG50"/>
    <mergeCell ref="Z48:Z50"/>
    <mergeCell ref="X45:X47"/>
    <mergeCell ref="Y45:Y47"/>
    <mergeCell ref="AA45:AA47"/>
    <mergeCell ref="AB45:AB47"/>
    <mergeCell ref="AC45:AC47"/>
    <mergeCell ref="AD45:AD47"/>
    <mergeCell ref="AE45:AE47"/>
    <mergeCell ref="AF45:AF47"/>
    <mergeCell ref="AG45:AG47"/>
    <mergeCell ref="Z45:Z47"/>
    <mergeCell ref="AE51:AE53"/>
    <mergeCell ref="AF51:AF53"/>
    <mergeCell ref="AG51:AG53"/>
    <mergeCell ref="X54:X56"/>
    <mergeCell ref="Y54:Y56"/>
    <mergeCell ref="AA54:AA56"/>
    <mergeCell ref="AB54:AB56"/>
    <mergeCell ref="AC54:AC56"/>
    <mergeCell ref="AD54:AD56"/>
    <mergeCell ref="AE54:AE56"/>
    <mergeCell ref="X51:X53"/>
    <mergeCell ref="Y51:Y53"/>
    <mergeCell ref="AA51:AA53"/>
    <mergeCell ref="AB51:AB53"/>
    <mergeCell ref="AC51:AC53"/>
    <mergeCell ref="AD51:AD53"/>
    <mergeCell ref="AF54:AF56"/>
    <mergeCell ref="AG54:AG56"/>
    <mergeCell ref="Z51:Z53"/>
    <mergeCell ref="Z54:Z56"/>
    <mergeCell ref="X60:X62"/>
    <mergeCell ref="Y60:Y62"/>
    <mergeCell ref="AA60:AA62"/>
    <mergeCell ref="AB60:AB62"/>
    <mergeCell ref="AC60:AC62"/>
    <mergeCell ref="AD60:AD62"/>
    <mergeCell ref="AE60:AE62"/>
    <mergeCell ref="AF60:AF62"/>
    <mergeCell ref="AG60:AG62"/>
    <mergeCell ref="Z60:Z62"/>
    <mergeCell ref="X57:X59"/>
    <mergeCell ref="Y57:Y59"/>
    <mergeCell ref="AA57:AA59"/>
    <mergeCell ref="AB57:AB59"/>
    <mergeCell ref="AC57:AC59"/>
    <mergeCell ref="AD57:AD59"/>
    <mergeCell ref="AE57:AE59"/>
    <mergeCell ref="AF57:AF59"/>
    <mergeCell ref="AG57:AG59"/>
    <mergeCell ref="Z57:Z59"/>
    <mergeCell ref="AE63:AE65"/>
    <mergeCell ref="AF63:AF65"/>
    <mergeCell ref="AG63:AG65"/>
    <mergeCell ref="X66:X68"/>
    <mergeCell ref="Y66:Y68"/>
    <mergeCell ref="AA66:AA68"/>
    <mergeCell ref="AB66:AB68"/>
    <mergeCell ref="AC66:AC68"/>
    <mergeCell ref="AD66:AD68"/>
    <mergeCell ref="AE66:AE68"/>
    <mergeCell ref="X63:X65"/>
    <mergeCell ref="Y63:Y65"/>
    <mergeCell ref="AA63:AA65"/>
    <mergeCell ref="AB63:AB65"/>
    <mergeCell ref="AC63:AC65"/>
    <mergeCell ref="AD63:AD65"/>
    <mergeCell ref="AF66:AF68"/>
    <mergeCell ref="AG66:AG68"/>
    <mergeCell ref="Z63:Z65"/>
    <mergeCell ref="Z66:Z68"/>
    <mergeCell ref="X72:X74"/>
    <mergeCell ref="Y72:Y74"/>
    <mergeCell ref="AA72:AA74"/>
    <mergeCell ref="AB72:AB74"/>
    <mergeCell ref="AC72:AC74"/>
    <mergeCell ref="AD72:AD74"/>
    <mergeCell ref="AE72:AE74"/>
    <mergeCell ref="AF72:AF74"/>
    <mergeCell ref="AG72:AG74"/>
    <mergeCell ref="Z72:Z74"/>
    <mergeCell ref="X69:X71"/>
    <mergeCell ref="Y69:Y71"/>
    <mergeCell ref="AA69:AA71"/>
    <mergeCell ref="AB69:AB71"/>
    <mergeCell ref="AC69:AC71"/>
    <mergeCell ref="AD69:AD71"/>
    <mergeCell ref="AE69:AE71"/>
    <mergeCell ref="AF69:AF71"/>
    <mergeCell ref="AG69:AG71"/>
    <mergeCell ref="Z69:Z71"/>
    <mergeCell ref="AE75:AE77"/>
    <mergeCell ref="AF75:AF77"/>
    <mergeCell ref="AG75:AG77"/>
    <mergeCell ref="X78:X80"/>
    <mergeCell ref="Y78:Y80"/>
    <mergeCell ref="AA78:AA80"/>
    <mergeCell ref="AB78:AB80"/>
    <mergeCell ref="AC78:AC80"/>
    <mergeCell ref="AD78:AD80"/>
    <mergeCell ref="AE78:AE80"/>
    <mergeCell ref="X75:X77"/>
    <mergeCell ref="Y75:Y77"/>
    <mergeCell ref="AA75:AA77"/>
    <mergeCell ref="AB75:AB77"/>
    <mergeCell ref="AC75:AC77"/>
    <mergeCell ref="AD75:AD77"/>
    <mergeCell ref="AF78:AF80"/>
    <mergeCell ref="AG78:AG80"/>
    <mergeCell ref="Z75:Z77"/>
    <mergeCell ref="Z78:Z80"/>
    <mergeCell ref="AB87:AB89"/>
    <mergeCell ref="AC87:AC89"/>
    <mergeCell ref="AD87:AD89"/>
    <mergeCell ref="Z87:Z89"/>
    <mergeCell ref="X84:X86"/>
    <mergeCell ref="Y84:Y86"/>
    <mergeCell ref="AA84:AA86"/>
    <mergeCell ref="AB84:AB86"/>
    <mergeCell ref="AC84:AC86"/>
    <mergeCell ref="AD84:AD86"/>
    <mergeCell ref="AE84:AE86"/>
    <mergeCell ref="AF84:AF86"/>
    <mergeCell ref="AG84:AG86"/>
    <mergeCell ref="Z84:Z86"/>
    <mergeCell ref="X81:X83"/>
    <mergeCell ref="Y81:Y83"/>
    <mergeCell ref="AA81:AA83"/>
    <mergeCell ref="AB81:AB83"/>
    <mergeCell ref="AC81:AC83"/>
    <mergeCell ref="AD81:AD83"/>
    <mergeCell ref="AE81:AE83"/>
    <mergeCell ref="AF81:AF83"/>
    <mergeCell ref="AG81:AG83"/>
    <mergeCell ref="Z81:Z83"/>
    <mergeCell ref="AV12:AV14"/>
    <mergeCell ref="AV15:AV17"/>
    <mergeCell ref="AV18:AV20"/>
    <mergeCell ref="AV3:AV5"/>
    <mergeCell ref="AV6:AV8"/>
    <mergeCell ref="AV9:AV11"/>
    <mergeCell ref="AG93:AG95"/>
    <mergeCell ref="AF90:AF92"/>
    <mergeCell ref="AG90:AG92"/>
    <mergeCell ref="X93:X95"/>
    <mergeCell ref="Y93:Y95"/>
    <mergeCell ref="AA93:AA95"/>
    <mergeCell ref="AB93:AB95"/>
    <mergeCell ref="AC93:AC95"/>
    <mergeCell ref="AD93:AD95"/>
    <mergeCell ref="AE93:AE95"/>
    <mergeCell ref="AF93:AF95"/>
    <mergeCell ref="Z90:Z92"/>
    <mergeCell ref="Z93:Z95"/>
    <mergeCell ref="AE87:AE89"/>
    <mergeCell ref="AF87:AF89"/>
    <mergeCell ref="AG87:AG89"/>
    <mergeCell ref="X90:X92"/>
    <mergeCell ref="Y90:Y92"/>
    <mergeCell ref="AA90:AA92"/>
    <mergeCell ref="AB90:AB92"/>
    <mergeCell ref="AC90:AC92"/>
    <mergeCell ref="AD90:AD92"/>
    <mergeCell ref="AE90:AE92"/>
    <mergeCell ref="X87:X89"/>
    <mergeCell ref="Y87:Y89"/>
    <mergeCell ref="AA87:AA89"/>
    <mergeCell ref="AV69:AV71"/>
    <mergeCell ref="AV72:AV74"/>
    <mergeCell ref="AV57:AV59"/>
    <mergeCell ref="AV60:AV62"/>
    <mergeCell ref="AV63:AV65"/>
    <mergeCell ref="AV48:AV50"/>
    <mergeCell ref="AV51:AV53"/>
    <mergeCell ref="AV54:AV56"/>
    <mergeCell ref="AV39:AV41"/>
    <mergeCell ref="AV42:AV44"/>
    <mergeCell ref="AV45:AV47"/>
    <mergeCell ref="AV30:AV32"/>
    <mergeCell ref="AV33:AV35"/>
    <mergeCell ref="AV36:AV38"/>
    <mergeCell ref="AV21:AV23"/>
    <mergeCell ref="AV24:AV26"/>
    <mergeCell ref="AV27:AV29"/>
    <mergeCell ref="AS21:AS23"/>
    <mergeCell ref="AT21:AT23"/>
    <mergeCell ref="AU21:AU23"/>
    <mergeCell ref="AS24:AS26"/>
    <mergeCell ref="AT24:AT26"/>
    <mergeCell ref="AU24:AU26"/>
    <mergeCell ref="AT15:AT17"/>
    <mergeCell ref="AU15:AU17"/>
    <mergeCell ref="AS18:AS20"/>
    <mergeCell ref="AT18:AT20"/>
    <mergeCell ref="AU18:AU20"/>
    <mergeCell ref="AV93:AV95"/>
    <mergeCell ref="AS3:AS5"/>
    <mergeCell ref="AT3:AT5"/>
    <mergeCell ref="AU3:AU5"/>
    <mergeCell ref="AS6:AS8"/>
    <mergeCell ref="AT6:AT8"/>
    <mergeCell ref="AU6:AU8"/>
    <mergeCell ref="AS9:AS11"/>
    <mergeCell ref="AT9:AT11"/>
    <mergeCell ref="AU9:AU11"/>
    <mergeCell ref="AS12:AS14"/>
    <mergeCell ref="AT12:AT14"/>
    <mergeCell ref="AU12:AU14"/>
    <mergeCell ref="AS15:AS17"/>
    <mergeCell ref="AV84:AV86"/>
    <mergeCell ref="AV87:AV89"/>
    <mergeCell ref="AV90:AV92"/>
    <mergeCell ref="AV75:AV77"/>
    <mergeCell ref="AV78:AV80"/>
    <mergeCell ref="AV81:AV83"/>
    <mergeCell ref="AV66:AV68"/>
    <mergeCell ref="AS39:AS41"/>
    <mergeCell ref="AT39:AT41"/>
    <mergeCell ref="AU39:AU41"/>
    <mergeCell ref="AS42:AS44"/>
    <mergeCell ref="AT42:AT44"/>
    <mergeCell ref="AU42:AU44"/>
    <mergeCell ref="AS33:AS35"/>
    <mergeCell ref="AT33:AT35"/>
    <mergeCell ref="AU33:AU35"/>
    <mergeCell ref="AS36:AS38"/>
    <mergeCell ref="AT36:AT38"/>
    <mergeCell ref="AU36:AU38"/>
    <mergeCell ref="AS27:AS29"/>
    <mergeCell ref="AT27:AT29"/>
    <mergeCell ref="AU27:AU29"/>
    <mergeCell ref="AS30:AS32"/>
    <mergeCell ref="AT30:AT32"/>
    <mergeCell ref="AU30:AU32"/>
    <mergeCell ref="AS57:AS59"/>
    <mergeCell ref="AT57:AT59"/>
    <mergeCell ref="AU57:AU59"/>
    <mergeCell ref="AS60:AS62"/>
    <mergeCell ref="AT60:AT62"/>
    <mergeCell ref="AU60:AU62"/>
    <mergeCell ref="AS51:AS53"/>
    <mergeCell ref="AT51:AT53"/>
    <mergeCell ref="AU51:AU53"/>
    <mergeCell ref="AS54:AS56"/>
    <mergeCell ref="AT54:AT56"/>
    <mergeCell ref="AU54:AU56"/>
    <mergeCell ref="AS45:AS47"/>
    <mergeCell ref="AT45:AT47"/>
    <mergeCell ref="AU45:AU47"/>
    <mergeCell ref="AS48:AS50"/>
    <mergeCell ref="AT48:AT50"/>
    <mergeCell ref="AU48:AU50"/>
    <mergeCell ref="AS75:AS77"/>
    <mergeCell ref="AT75:AT77"/>
    <mergeCell ref="AU75:AU77"/>
    <mergeCell ref="AS78:AS80"/>
    <mergeCell ref="AT78:AT80"/>
    <mergeCell ref="AU78:AU80"/>
    <mergeCell ref="AS69:AS71"/>
    <mergeCell ref="AT69:AT71"/>
    <mergeCell ref="AU69:AU71"/>
    <mergeCell ref="AS72:AS74"/>
    <mergeCell ref="AT72:AT74"/>
    <mergeCell ref="AU72:AU74"/>
    <mergeCell ref="AS63:AS65"/>
    <mergeCell ref="AT63:AT65"/>
    <mergeCell ref="AU63:AU65"/>
    <mergeCell ref="AS66:AS68"/>
    <mergeCell ref="AT66:AT68"/>
    <mergeCell ref="AU66:AU68"/>
    <mergeCell ref="AM190:AM192"/>
    <mergeCell ref="AN190:AN192"/>
    <mergeCell ref="AS93:AS95"/>
    <mergeCell ref="AT93:AT95"/>
    <mergeCell ref="AU93:AU95"/>
    <mergeCell ref="AS87:AS89"/>
    <mergeCell ref="AT87:AT89"/>
    <mergeCell ref="AU87:AU89"/>
    <mergeCell ref="AS90:AS92"/>
    <mergeCell ref="AT90:AT92"/>
    <mergeCell ref="AU90:AU92"/>
    <mergeCell ref="AS81:AS83"/>
    <mergeCell ref="AT81:AT83"/>
    <mergeCell ref="AU81:AU83"/>
    <mergeCell ref="AS84:AS86"/>
    <mergeCell ref="AT84:AT86"/>
    <mergeCell ref="AU84:AU86"/>
    <mergeCell ref="AT103:AT105"/>
    <mergeCell ref="X190:X192"/>
    <mergeCell ref="Y190:Y192"/>
    <mergeCell ref="Z190:Z192"/>
    <mergeCell ref="AA190:AA192"/>
    <mergeCell ref="AB190:AB192"/>
    <mergeCell ref="AC190:AC192"/>
    <mergeCell ref="AD190:AD192"/>
    <mergeCell ref="AE190:AE192"/>
    <mergeCell ref="X187:X189"/>
    <mergeCell ref="Y187:Y189"/>
    <mergeCell ref="Z187:Z189"/>
    <mergeCell ref="AA187:AA189"/>
    <mergeCell ref="AU190:AU192"/>
    <mergeCell ref="AV190:AV192"/>
    <mergeCell ref="AB187:AB189"/>
    <mergeCell ref="AC187:AC189"/>
    <mergeCell ref="AD187:AD189"/>
    <mergeCell ref="AE187:AE189"/>
    <mergeCell ref="AU187:AU189"/>
    <mergeCell ref="AV187:AV189"/>
    <mergeCell ref="AF187:AF189"/>
    <mergeCell ref="AF190:AF192"/>
    <mergeCell ref="AG187:AG189"/>
    <mergeCell ref="AG190:AG192"/>
    <mergeCell ref="AS187:AS189"/>
    <mergeCell ref="AT187:AT189"/>
    <mergeCell ref="AS190:AS192"/>
    <mergeCell ref="AT190:AT192"/>
    <mergeCell ref="AL187:AL189"/>
    <mergeCell ref="AM187:AM189"/>
    <mergeCell ref="AN187:AN189"/>
    <mergeCell ref="AL190:AL192"/>
    <mergeCell ref="AC184:AC186"/>
    <mergeCell ref="AD184:AD186"/>
    <mergeCell ref="AE184:AE186"/>
    <mergeCell ref="AU184:AU186"/>
    <mergeCell ref="AV184:AV186"/>
    <mergeCell ref="X184:X186"/>
    <mergeCell ref="Y184:Y186"/>
    <mergeCell ref="Z184:Z186"/>
    <mergeCell ref="AA184:AA186"/>
    <mergeCell ref="AB184:AB186"/>
    <mergeCell ref="AF184:AF186"/>
    <mergeCell ref="AG184:AG186"/>
    <mergeCell ref="AS184:AS186"/>
    <mergeCell ref="AT184:AT186"/>
    <mergeCell ref="AL184:AL186"/>
    <mergeCell ref="AM184:AM186"/>
    <mergeCell ref="AN184:AN186"/>
    <mergeCell ref="AB181:AB183"/>
    <mergeCell ref="AC181:AC183"/>
    <mergeCell ref="AD181:AD183"/>
    <mergeCell ref="AE181:AE183"/>
    <mergeCell ref="AU181:AU183"/>
    <mergeCell ref="AV181:AV183"/>
    <mergeCell ref="X181:X183"/>
    <mergeCell ref="Y181:Y183"/>
    <mergeCell ref="Z181:Z183"/>
    <mergeCell ref="AA181:AA183"/>
    <mergeCell ref="AF181:AF183"/>
    <mergeCell ref="AG181:AG183"/>
    <mergeCell ref="AS181:AS183"/>
    <mergeCell ref="AT181:AT183"/>
    <mergeCell ref="AL181:AL183"/>
    <mergeCell ref="AM181:AM183"/>
    <mergeCell ref="AN181:AN183"/>
    <mergeCell ref="AC178:AC180"/>
    <mergeCell ref="AD178:AD180"/>
    <mergeCell ref="AE178:AE180"/>
    <mergeCell ref="AU178:AU180"/>
    <mergeCell ref="AV178:AV180"/>
    <mergeCell ref="X178:X180"/>
    <mergeCell ref="Y178:Y180"/>
    <mergeCell ref="Z178:Z180"/>
    <mergeCell ref="AA178:AA180"/>
    <mergeCell ref="AB178:AB180"/>
    <mergeCell ref="AF178:AF180"/>
    <mergeCell ref="AG178:AG180"/>
    <mergeCell ref="AS178:AS180"/>
    <mergeCell ref="AT178:AT180"/>
    <mergeCell ref="AL178:AL180"/>
    <mergeCell ref="AM178:AM180"/>
    <mergeCell ref="AN178:AN180"/>
    <mergeCell ref="AB175:AB177"/>
    <mergeCell ref="AC175:AC177"/>
    <mergeCell ref="AD175:AD177"/>
    <mergeCell ref="AE175:AE177"/>
    <mergeCell ref="AU175:AU177"/>
    <mergeCell ref="AV175:AV177"/>
    <mergeCell ref="X175:X177"/>
    <mergeCell ref="Y175:Y177"/>
    <mergeCell ref="Z175:Z177"/>
    <mergeCell ref="AA175:AA177"/>
    <mergeCell ref="AF175:AF177"/>
    <mergeCell ref="AG175:AG177"/>
    <mergeCell ref="AS175:AS177"/>
    <mergeCell ref="AT175:AT177"/>
    <mergeCell ref="AL175:AL177"/>
    <mergeCell ref="AM175:AM177"/>
    <mergeCell ref="AN175:AN177"/>
    <mergeCell ref="AC172:AC174"/>
    <mergeCell ref="AD172:AD174"/>
    <mergeCell ref="AE172:AE174"/>
    <mergeCell ref="AU172:AU174"/>
    <mergeCell ref="AV172:AV174"/>
    <mergeCell ref="X172:X174"/>
    <mergeCell ref="Y172:Y174"/>
    <mergeCell ref="Z172:Z174"/>
    <mergeCell ref="AA172:AA174"/>
    <mergeCell ref="AB172:AB174"/>
    <mergeCell ref="AF172:AF174"/>
    <mergeCell ref="AG172:AG174"/>
    <mergeCell ref="AS172:AS174"/>
    <mergeCell ref="AT172:AT174"/>
    <mergeCell ref="AL172:AL174"/>
    <mergeCell ref="AM172:AM174"/>
    <mergeCell ref="AN172:AN174"/>
    <mergeCell ref="AB169:AB171"/>
    <mergeCell ref="AC169:AC171"/>
    <mergeCell ref="AD169:AD171"/>
    <mergeCell ref="AE169:AE171"/>
    <mergeCell ref="AU169:AU171"/>
    <mergeCell ref="AV169:AV171"/>
    <mergeCell ref="AS169:AS171"/>
    <mergeCell ref="AT169:AT171"/>
    <mergeCell ref="X169:X171"/>
    <mergeCell ref="Y169:Y171"/>
    <mergeCell ref="Z169:Z171"/>
    <mergeCell ref="AA169:AA171"/>
    <mergeCell ref="AF169:AF171"/>
    <mergeCell ref="AG169:AG171"/>
    <mergeCell ref="AL169:AL171"/>
    <mergeCell ref="AM169:AM171"/>
    <mergeCell ref="AN169:AN171"/>
    <mergeCell ref="AC166:AC168"/>
    <mergeCell ref="AD166:AD168"/>
    <mergeCell ref="AE166:AE168"/>
    <mergeCell ref="AU166:AU168"/>
    <mergeCell ref="AV166:AV168"/>
    <mergeCell ref="X166:X168"/>
    <mergeCell ref="Y166:Y168"/>
    <mergeCell ref="Z166:Z168"/>
    <mergeCell ref="AA166:AA168"/>
    <mergeCell ref="AB166:AB168"/>
    <mergeCell ref="AF166:AF168"/>
    <mergeCell ref="AG166:AG168"/>
    <mergeCell ref="AS166:AS168"/>
    <mergeCell ref="AT166:AT168"/>
    <mergeCell ref="AL166:AL168"/>
    <mergeCell ref="AM166:AM168"/>
    <mergeCell ref="AN166:AN168"/>
    <mergeCell ref="AB163:AB165"/>
    <mergeCell ref="AC163:AC165"/>
    <mergeCell ref="AD163:AD165"/>
    <mergeCell ref="AE163:AE165"/>
    <mergeCell ref="AU163:AU165"/>
    <mergeCell ref="AV163:AV165"/>
    <mergeCell ref="X163:X165"/>
    <mergeCell ref="Y163:Y165"/>
    <mergeCell ref="Z163:Z165"/>
    <mergeCell ref="AA163:AA165"/>
    <mergeCell ref="AF163:AF165"/>
    <mergeCell ref="AG163:AG165"/>
    <mergeCell ref="AS163:AS165"/>
    <mergeCell ref="AT163:AT165"/>
    <mergeCell ref="AL163:AL165"/>
    <mergeCell ref="AM163:AM165"/>
    <mergeCell ref="AN163:AN165"/>
    <mergeCell ref="AC160:AC162"/>
    <mergeCell ref="AD160:AD162"/>
    <mergeCell ref="AE160:AE162"/>
    <mergeCell ref="AU160:AU162"/>
    <mergeCell ref="AV160:AV162"/>
    <mergeCell ref="X160:X162"/>
    <mergeCell ref="Y160:Y162"/>
    <mergeCell ref="Z160:Z162"/>
    <mergeCell ref="AA160:AA162"/>
    <mergeCell ref="AB160:AB162"/>
    <mergeCell ref="AF160:AF162"/>
    <mergeCell ref="AG160:AG162"/>
    <mergeCell ref="AS160:AS162"/>
    <mergeCell ref="AT160:AT162"/>
    <mergeCell ref="AL160:AL162"/>
    <mergeCell ref="AM160:AM162"/>
    <mergeCell ref="AN160:AN162"/>
    <mergeCell ref="AB157:AB159"/>
    <mergeCell ref="AC157:AC159"/>
    <mergeCell ref="AD157:AD159"/>
    <mergeCell ref="AE157:AE159"/>
    <mergeCell ref="AU157:AU159"/>
    <mergeCell ref="AV157:AV159"/>
    <mergeCell ref="AF157:AF159"/>
    <mergeCell ref="AG157:AG159"/>
    <mergeCell ref="X157:X159"/>
    <mergeCell ref="Y157:Y159"/>
    <mergeCell ref="Z157:Z159"/>
    <mergeCell ref="AA157:AA159"/>
    <mergeCell ref="AS157:AS159"/>
    <mergeCell ref="AT157:AT159"/>
    <mergeCell ref="AL157:AL159"/>
    <mergeCell ref="AM157:AM159"/>
    <mergeCell ref="AN157:AN159"/>
    <mergeCell ref="AC154:AC156"/>
    <mergeCell ref="AD154:AD156"/>
    <mergeCell ref="AE154:AE156"/>
    <mergeCell ref="AU154:AU156"/>
    <mergeCell ref="AV154:AV156"/>
    <mergeCell ref="X154:X156"/>
    <mergeCell ref="Y154:Y156"/>
    <mergeCell ref="Z154:Z156"/>
    <mergeCell ref="AA154:AA156"/>
    <mergeCell ref="AB154:AB156"/>
    <mergeCell ref="AF154:AF156"/>
    <mergeCell ref="AG154:AG156"/>
    <mergeCell ref="AS154:AS156"/>
    <mergeCell ref="AT154:AT156"/>
    <mergeCell ref="AL154:AL156"/>
    <mergeCell ref="AM154:AM156"/>
    <mergeCell ref="AN154:AN156"/>
    <mergeCell ref="AB151:AB153"/>
    <mergeCell ref="AC151:AC153"/>
    <mergeCell ref="AD151:AD153"/>
    <mergeCell ref="AE151:AE153"/>
    <mergeCell ref="AU151:AU153"/>
    <mergeCell ref="AV151:AV153"/>
    <mergeCell ref="AS151:AS153"/>
    <mergeCell ref="AT151:AT153"/>
    <mergeCell ref="X151:X153"/>
    <mergeCell ref="Y151:Y153"/>
    <mergeCell ref="Z151:Z153"/>
    <mergeCell ref="AA151:AA153"/>
    <mergeCell ref="AF151:AF153"/>
    <mergeCell ref="AG151:AG153"/>
    <mergeCell ref="AL151:AL153"/>
    <mergeCell ref="AM151:AM153"/>
    <mergeCell ref="AN151:AN153"/>
    <mergeCell ref="AC148:AC150"/>
    <mergeCell ref="AD148:AD150"/>
    <mergeCell ref="AE148:AE150"/>
    <mergeCell ref="AU148:AU150"/>
    <mergeCell ref="AV148:AV150"/>
    <mergeCell ref="X148:X150"/>
    <mergeCell ref="Y148:Y150"/>
    <mergeCell ref="Z148:Z150"/>
    <mergeCell ref="AA148:AA150"/>
    <mergeCell ref="AB148:AB150"/>
    <mergeCell ref="AF148:AF150"/>
    <mergeCell ref="AG148:AG150"/>
    <mergeCell ref="AS148:AS150"/>
    <mergeCell ref="AT148:AT150"/>
    <mergeCell ref="AL148:AL150"/>
    <mergeCell ref="AM148:AM150"/>
    <mergeCell ref="AN148:AN150"/>
    <mergeCell ref="AB145:AB147"/>
    <mergeCell ref="AC145:AC147"/>
    <mergeCell ref="AD145:AD147"/>
    <mergeCell ref="AE145:AE147"/>
    <mergeCell ref="AU145:AU147"/>
    <mergeCell ref="AV145:AV147"/>
    <mergeCell ref="X145:X147"/>
    <mergeCell ref="Y145:Y147"/>
    <mergeCell ref="Z145:Z147"/>
    <mergeCell ref="AA145:AA147"/>
    <mergeCell ref="AF145:AF147"/>
    <mergeCell ref="AG145:AG147"/>
    <mergeCell ref="AS145:AS147"/>
    <mergeCell ref="AT145:AT147"/>
    <mergeCell ref="AL145:AL147"/>
    <mergeCell ref="AM145:AM147"/>
    <mergeCell ref="AN145:AN147"/>
    <mergeCell ref="AC142:AC144"/>
    <mergeCell ref="AD142:AD144"/>
    <mergeCell ref="AE142:AE144"/>
    <mergeCell ref="AU142:AU144"/>
    <mergeCell ref="AV142:AV144"/>
    <mergeCell ref="X142:X144"/>
    <mergeCell ref="Y142:Y144"/>
    <mergeCell ref="Z142:Z144"/>
    <mergeCell ref="AA142:AA144"/>
    <mergeCell ref="AB142:AB144"/>
    <mergeCell ref="AF142:AF144"/>
    <mergeCell ref="AG142:AG144"/>
    <mergeCell ref="AS142:AS144"/>
    <mergeCell ref="AT142:AT144"/>
    <mergeCell ref="AL142:AL144"/>
    <mergeCell ref="AM142:AM144"/>
    <mergeCell ref="AN142:AN144"/>
    <mergeCell ref="AB139:AB141"/>
    <mergeCell ref="AC139:AC141"/>
    <mergeCell ref="AD139:AD141"/>
    <mergeCell ref="AE139:AE141"/>
    <mergeCell ref="AU139:AU141"/>
    <mergeCell ref="AV139:AV141"/>
    <mergeCell ref="X139:X141"/>
    <mergeCell ref="Y139:Y141"/>
    <mergeCell ref="Z139:Z141"/>
    <mergeCell ref="AA139:AA141"/>
    <mergeCell ref="AF139:AF141"/>
    <mergeCell ref="AG139:AG141"/>
    <mergeCell ref="AS139:AS141"/>
    <mergeCell ref="AT139:AT141"/>
    <mergeCell ref="AL139:AL141"/>
    <mergeCell ref="AM139:AM141"/>
    <mergeCell ref="AN139:AN141"/>
    <mergeCell ref="AC136:AC138"/>
    <mergeCell ref="AD136:AD138"/>
    <mergeCell ref="AE136:AE138"/>
    <mergeCell ref="AU136:AU138"/>
    <mergeCell ref="AV136:AV138"/>
    <mergeCell ref="X136:X138"/>
    <mergeCell ref="Y136:Y138"/>
    <mergeCell ref="Z136:Z138"/>
    <mergeCell ref="AA136:AA138"/>
    <mergeCell ref="AB136:AB138"/>
    <mergeCell ref="AF136:AF138"/>
    <mergeCell ref="AG136:AG138"/>
    <mergeCell ref="AS136:AS138"/>
    <mergeCell ref="AT136:AT138"/>
    <mergeCell ref="AL136:AL138"/>
    <mergeCell ref="AM136:AM138"/>
    <mergeCell ref="AN136:AN138"/>
    <mergeCell ref="AB133:AB135"/>
    <mergeCell ref="AC133:AC135"/>
    <mergeCell ref="AD133:AD135"/>
    <mergeCell ref="AE133:AE135"/>
    <mergeCell ref="AU133:AU135"/>
    <mergeCell ref="AV133:AV135"/>
    <mergeCell ref="AS133:AS135"/>
    <mergeCell ref="AT133:AT135"/>
    <mergeCell ref="X133:X135"/>
    <mergeCell ref="Y133:Y135"/>
    <mergeCell ref="Z133:Z135"/>
    <mergeCell ref="AA133:AA135"/>
    <mergeCell ref="AF133:AF135"/>
    <mergeCell ref="AG133:AG135"/>
    <mergeCell ref="AL133:AL135"/>
    <mergeCell ref="AM133:AM135"/>
    <mergeCell ref="AN133:AN135"/>
    <mergeCell ref="AC130:AC132"/>
    <mergeCell ref="AD130:AD132"/>
    <mergeCell ref="AE130:AE132"/>
    <mergeCell ref="AU130:AU132"/>
    <mergeCell ref="AV130:AV132"/>
    <mergeCell ref="X130:X132"/>
    <mergeCell ref="Y130:Y132"/>
    <mergeCell ref="Z130:Z132"/>
    <mergeCell ref="AA130:AA132"/>
    <mergeCell ref="AB130:AB132"/>
    <mergeCell ref="AF130:AF132"/>
    <mergeCell ref="AG130:AG132"/>
    <mergeCell ref="AS130:AS132"/>
    <mergeCell ref="AT130:AT132"/>
    <mergeCell ref="AL130:AL132"/>
    <mergeCell ref="AM130:AM132"/>
    <mergeCell ref="AN130:AN132"/>
    <mergeCell ref="AB127:AB129"/>
    <mergeCell ref="AC127:AC129"/>
    <mergeCell ref="AD127:AD129"/>
    <mergeCell ref="AE127:AE129"/>
    <mergeCell ref="AU127:AU129"/>
    <mergeCell ref="AV127:AV129"/>
    <mergeCell ref="AF127:AF129"/>
    <mergeCell ref="AG127:AG129"/>
    <mergeCell ref="X127:X129"/>
    <mergeCell ref="Y127:Y129"/>
    <mergeCell ref="Z127:Z129"/>
    <mergeCell ref="AA127:AA129"/>
    <mergeCell ref="AS127:AS129"/>
    <mergeCell ref="AT127:AT129"/>
    <mergeCell ref="AL127:AL129"/>
    <mergeCell ref="AM127:AM129"/>
    <mergeCell ref="AN127:AN129"/>
    <mergeCell ref="AC124:AC126"/>
    <mergeCell ref="AD124:AD126"/>
    <mergeCell ref="AE124:AE126"/>
    <mergeCell ref="AU124:AU126"/>
    <mergeCell ref="AV124:AV126"/>
    <mergeCell ref="X124:X126"/>
    <mergeCell ref="Y124:Y126"/>
    <mergeCell ref="Z124:Z126"/>
    <mergeCell ref="AA124:AA126"/>
    <mergeCell ref="AB124:AB126"/>
    <mergeCell ref="AF124:AF126"/>
    <mergeCell ref="AG124:AG126"/>
    <mergeCell ref="AS124:AS126"/>
    <mergeCell ref="AT124:AT126"/>
    <mergeCell ref="AL124:AL126"/>
    <mergeCell ref="AM124:AM126"/>
    <mergeCell ref="AN124:AN126"/>
    <mergeCell ref="AB121:AB123"/>
    <mergeCell ref="AC121:AC123"/>
    <mergeCell ref="AD121:AD123"/>
    <mergeCell ref="AE121:AE123"/>
    <mergeCell ref="AU121:AU123"/>
    <mergeCell ref="AV121:AV123"/>
    <mergeCell ref="X121:X123"/>
    <mergeCell ref="Y121:Y123"/>
    <mergeCell ref="Z121:Z123"/>
    <mergeCell ref="AA121:AA123"/>
    <mergeCell ref="AF121:AF123"/>
    <mergeCell ref="AG121:AG123"/>
    <mergeCell ref="AS121:AS123"/>
    <mergeCell ref="AT121:AT123"/>
    <mergeCell ref="AL121:AL123"/>
    <mergeCell ref="AM121:AM123"/>
    <mergeCell ref="AN121:AN123"/>
    <mergeCell ref="AC118:AC120"/>
    <mergeCell ref="AD118:AD120"/>
    <mergeCell ref="AE118:AE120"/>
    <mergeCell ref="AU118:AU120"/>
    <mergeCell ref="AV118:AV120"/>
    <mergeCell ref="X118:X120"/>
    <mergeCell ref="Y118:Y120"/>
    <mergeCell ref="Z118:Z120"/>
    <mergeCell ref="AA118:AA120"/>
    <mergeCell ref="AB118:AB120"/>
    <mergeCell ref="AF118:AF120"/>
    <mergeCell ref="AG118:AG120"/>
    <mergeCell ref="AS118:AS120"/>
    <mergeCell ref="AT118:AT120"/>
    <mergeCell ref="AL118:AL120"/>
    <mergeCell ref="AM118:AM120"/>
    <mergeCell ref="AN118:AN120"/>
    <mergeCell ref="AB115:AB117"/>
    <mergeCell ref="AC115:AC117"/>
    <mergeCell ref="AD115:AD117"/>
    <mergeCell ref="AE115:AE117"/>
    <mergeCell ref="AU115:AU117"/>
    <mergeCell ref="AV115:AV117"/>
    <mergeCell ref="AS115:AS117"/>
    <mergeCell ref="AT115:AT117"/>
    <mergeCell ref="X115:X117"/>
    <mergeCell ref="Y115:Y117"/>
    <mergeCell ref="Z115:Z117"/>
    <mergeCell ref="AA115:AA117"/>
    <mergeCell ref="AF115:AF117"/>
    <mergeCell ref="AG115:AG117"/>
    <mergeCell ref="AL115:AL117"/>
    <mergeCell ref="AM115:AM117"/>
    <mergeCell ref="AN115:AN117"/>
    <mergeCell ref="AC112:AC114"/>
    <mergeCell ref="AD112:AD114"/>
    <mergeCell ref="AE112:AE114"/>
    <mergeCell ref="AU112:AU114"/>
    <mergeCell ref="AV112:AV114"/>
    <mergeCell ref="X112:X114"/>
    <mergeCell ref="Y112:Y114"/>
    <mergeCell ref="Z112:Z114"/>
    <mergeCell ref="AA112:AA114"/>
    <mergeCell ref="AB112:AB114"/>
    <mergeCell ref="AF112:AF114"/>
    <mergeCell ref="AG112:AG114"/>
    <mergeCell ref="AS112:AS114"/>
    <mergeCell ref="AT112:AT114"/>
    <mergeCell ref="AL112:AL114"/>
    <mergeCell ref="AM112:AM114"/>
    <mergeCell ref="AN112:AN114"/>
    <mergeCell ref="AB109:AB111"/>
    <mergeCell ref="AC109:AC111"/>
    <mergeCell ref="AD109:AD111"/>
    <mergeCell ref="AE109:AE111"/>
    <mergeCell ref="AU109:AU111"/>
    <mergeCell ref="AV109:AV111"/>
    <mergeCell ref="X109:X111"/>
    <mergeCell ref="Y109:Y111"/>
    <mergeCell ref="Z109:Z111"/>
    <mergeCell ref="AA109:AA111"/>
    <mergeCell ref="AF109:AF111"/>
    <mergeCell ref="AG109:AG111"/>
    <mergeCell ref="AS109:AS111"/>
    <mergeCell ref="AT109:AT111"/>
    <mergeCell ref="AL109:AL111"/>
    <mergeCell ref="AM109:AM111"/>
    <mergeCell ref="AN109:AN111"/>
    <mergeCell ref="AL103:AL105"/>
    <mergeCell ref="AM103:AM105"/>
    <mergeCell ref="AN103:AN105"/>
    <mergeCell ref="AC106:AC108"/>
    <mergeCell ref="AD106:AD108"/>
    <mergeCell ref="AE106:AE108"/>
    <mergeCell ref="AU106:AU108"/>
    <mergeCell ref="AV106:AV108"/>
    <mergeCell ref="X106:X108"/>
    <mergeCell ref="Y106:Y108"/>
    <mergeCell ref="Z106:Z108"/>
    <mergeCell ref="AA106:AA108"/>
    <mergeCell ref="AB106:AB108"/>
    <mergeCell ref="AF106:AF108"/>
    <mergeCell ref="AG106:AG108"/>
    <mergeCell ref="AS106:AS108"/>
    <mergeCell ref="AT106:AT108"/>
    <mergeCell ref="AL106:AL108"/>
    <mergeCell ref="AM106:AM108"/>
    <mergeCell ref="AN106:AN108"/>
    <mergeCell ref="AN284:AN286"/>
    <mergeCell ref="AN287:AN289"/>
    <mergeCell ref="AC100:AC102"/>
    <mergeCell ref="AD100:AD102"/>
    <mergeCell ref="AE100:AE102"/>
    <mergeCell ref="AU100:AU102"/>
    <mergeCell ref="AV100:AV102"/>
    <mergeCell ref="X100:X102"/>
    <mergeCell ref="Y100:Y102"/>
    <mergeCell ref="Z100:Z102"/>
    <mergeCell ref="AA100:AA102"/>
    <mergeCell ref="AB100:AB102"/>
    <mergeCell ref="AF100:AF102"/>
    <mergeCell ref="AG100:AG102"/>
    <mergeCell ref="AS100:AS102"/>
    <mergeCell ref="AT100:AT102"/>
    <mergeCell ref="AL100:AL102"/>
    <mergeCell ref="AM100:AM102"/>
    <mergeCell ref="AN100:AN102"/>
    <mergeCell ref="AB103:AB105"/>
    <mergeCell ref="AC103:AC105"/>
    <mergeCell ref="AD103:AD105"/>
    <mergeCell ref="AE103:AE105"/>
    <mergeCell ref="AU103:AU105"/>
    <mergeCell ref="AV103:AV105"/>
    <mergeCell ref="X103:X105"/>
    <mergeCell ref="Y103:Y105"/>
    <mergeCell ref="Z103:Z105"/>
    <mergeCell ref="AA103:AA105"/>
    <mergeCell ref="AF103:AF105"/>
    <mergeCell ref="AG103:AG105"/>
    <mergeCell ref="AS103:AS105"/>
    <mergeCell ref="X287:X289"/>
    <mergeCell ref="Y287:Y289"/>
    <mergeCell ref="Z287:Z289"/>
    <mergeCell ref="AA287:AA289"/>
    <mergeCell ref="AB287:AB289"/>
    <mergeCell ref="AC287:AC289"/>
    <mergeCell ref="AD287:AD289"/>
    <mergeCell ref="AE287:AE289"/>
    <mergeCell ref="X284:X286"/>
    <mergeCell ref="Y284:Y286"/>
    <mergeCell ref="Z284:Z286"/>
    <mergeCell ref="AA284:AA286"/>
    <mergeCell ref="AU287:AU289"/>
    <mergeCell ref="AV287:AV289"/>
    <mergeCell ref="AB284:AB286"/>
    <mergeCell ref="AC284:AC286"/>
    <mergeCell ref="AD284:AD286"/>
    <mergeCell ref="AE284:AE286"/>
    <mergeCell ref="AU284:AU286"/>
    <mergeCell ref="AV284:AV286"/>
    <mergeCell ref="AF284:AF286"/>
    <mergeCell ref="AF287:AF289"/>
    <mergeCell ref="AG284:AG286"/>
    <mergeCell ref="AG287:AG289"/>
    <mergeCell ref="AS284:AS286"/>
    <mergeCell ref="AT284:AT286"/>
    <mergeCell ref="AS287:AS289"/>
    <mergeCell ref="AT287:AT289"/>
    <mergeCell ref="AL284:AL286"/>
    <mergeCell ref="AL287:AL289"/>
    <mergeCell ref="AM284:AM286"/>
    <mergeCell ref="AM287:AM289"/>
    <mergeCell ref="AC281:AC283"/>
    <mergeCell ref="AD281:AD283"/>
    <mergeCell ref="AE281:AE283"/>
    <mergeCell ref="AU281:AU283"/>
    <mergeCell ref="AV281:AV283"/>
    <mergeCell ref="X281:X283"/>
    <mergeCell ref="Y281:Y283"/>
    <mergeCell ref="Z281:Z283"/>
    <mergeCell ref="AA281:AA283"/>
    <mergeCell ref="AB281:AB283"/>
    <mergeCell ref="AF281:AF283"/>
    <mergeCell ref="AG281:AG283"/>
    <mergeCell ref="AS281:AS283"/>
    <mergeCell ref="AT281:AT283"/>
    <mergeCell ref="AL281:AL283"/>
    <mergeCell ref="AM281:AM283"/>
    <mergeCell ref="AN281:AN283"/>
    <mergeCell ref="AB278:AB280"/>
    <mergeCell ref="AC278:AC280"/>
    <mergeCell ref="AD278:AD280"/>
    <mergeCell ref="AE278:AE280"/>
    <mergeCell ref="AU278:AU280"/>
    <mergeCell ref="AV278:AV280"/>
    <mergeCell ref="X278:X280"/>
    <mergeCell ref="Y278:Y280"/>
    <mergeCell ref="Z278:Z280"/>
    <mergeCell ref="AA278:AA280"/>
    <mergeCell ref="AF278:AF280"/>
    <mergeCell ref="AG278:AG280"/>
    <mergeCell ref="AS278:AS280"/>
    <mergeCell ref="AT278:AT280"/>
    <mergeCell ref="AL278:AL280"/>
    <mergeCell ref="AM278:AM280"/>
    <mergeCell ref="AN278:AN280"/>
    <mergeCell ref="AC275:AC277"/>
    <mergeCell ref="AD275:AD277"/>
    <mergeCell ref="AE275:AE277"/>
    <mergeCell ref="AU275:AU277"/>
    <mergeCell ref="AV275:AV277"/>
    <mergeCell ref="X275:X277"/>
    <mergeCell ref="Y275:Y277"/>
    <mergeCell ref="Z275:Z277"/>
    <mergeCell ref="AA275:AA277"/>
    <mergeCell ref="AB275:AB277"/>
    <mergeCell ref="AF275:AF277"/>
    <mergeCell ref="AG275:AG277"/>
    <mergeCell ref="AS275:AS277"/>
    <mergeCell ref="AT275:AT277"/>
    <mergeCell ref="AL275:AL277"/>
    <mergeCell ref="AM275:AM277"/>
    <mergeCell ref="AN275:AN277"/>
    <mergeCell ref="AB272:AB274"/>
    <mergeCell ref="AC272:AC274"/>
    <mergeCell ref="AD272:AD274"/>
    <mergeCell ref="AE272:AE274"/>
    <mergeCell ref="AU272:AU274"/>
    <mergeCell ref="AV272:AV274"/>
    <mergeCell ref="X272:X274"/>
    <mergeCell ref="Y272:Y274"/>
    <mergeCell ref="Z272:Z274"/>
    <mergeCell ref="AA272:AA274"/>
    <mergeCell ref="AF272:AF274"/>
    <mergeCell ref="AG272:AG274"/>
    <mergeCell ref="AS272:AS274"/>
    <mergeCell ref="AT272:AT274"/>
    <mergeCell ref="AL272:AL274"/>
    <mergeCell ref="AM272:AM274"/>
    <mergeCell ref="AN272:AN274"/>
    <mergeCell ref="AC269:AC271"/>
    <mergeCell ref="AD269:AD271"/>
    <mergeCell ref="AE269:AE271"/>
    <mergeCell ref="AU269:AU271"/>
    <mergeCell ref="AV269:AV271"/>
    <mergeCell ref="X269:X271"/>
    <mergeCell ref="Y269:Y271"/>
    <mergeCell ref="Z269:Z271"/>
    <mergeCell ref="AA269:AA271"/>
    <mergeCell ref="AB269:AB271"/>
    <mergeCell ref="AF269:AF271"/>
    <mergeCell ref="AG269:AG271"/>
    <mergeCell ref="AS269:AS271"/>
    <mergeCell ref="AT269:AT271"/>
    <mergeCell ref="AL269:AL271"/>
    <mergeCell ref="AM269:AM271"/>
    <mergeCell ref="AN269:AN271"/>
    <mergeCell ref="AB266:AB268"/>
    <mergeCell ref="AC266:AC268"/>
    <mergeCell ref="AD266:AD268"/>
    <mergeCell ref="AE266:AE268"/>
    <mergeCell ref="AU266:AU268"/>
    <mergeCell ref="AV266:AV268"/>
    <mergeCell ref="AS266:AS268"/>
    <mergeCell ref="AT266:AT268"/>
    <mergeCell ref="X266:X268"/>
    <mergeCell ref="Y266:Y268"/>
    <mergeCell ref="Z266:Z268"/>
    <mergeCell ref="AA266:AA268"/>
    <mergeCell ref="AF266:AF268"/>
    <mergeCell ref="AG266:AG268"/>
    <mergeCell ref="AL266:AL268"/>
    <mergeCell ref="AM266:AM268"/>
    <mergeCell ref="AN266:AN268"/>
    <mergeCell ref="AC263:AC265"/>
    <mergeCell ref="AD263:AD265"/>
    <mergeCell ref="AE263:AE265"/>
    <mergeCell ref="AU263:AU265"/>
    <mergeCell ref="AV263:AV265"/>
    <mergeCell ref="X263:X265"/>
    <mergeCell ref="Y263:Y265"/>
    <mergeCell ref="Z263:Z265"/>
    <mergeCell ref="AA263:AA265"/>
    <mergeCell ref="AB263:AB265"/>
    <mergeCell ref="AF263:AF265"/>
    <mergeCell ref="AG263:AG265"/>
    <mergeCell ref="AS263:AS265"/>
    <mergeCell ref="AT263:AT265"/>
    <mergeCell ref="AL263:AL265"/>
    <mergeCell ref="AM263:AM265"/>
    <mergeCell ref="AN263:AN265"/>
    <mergeCell ref="AB260:AB262"/>
    <mergeCell ref="AC260:AC262"/>
    <mergeCell ref="AD260:AD262"/>
    <mergeCell ref="AE260:AE262"/>
    <mergeCell ref="AU260:AU262"/>
    <mergeCell ref="AV260:AV262"/>
    <mergeCell ref="X260:X262"/>
    <mergeCell ref="Y260:Y262"/>
    <mergeCell ref="Z260:Z262"/>
    <mergeCell ref="AA260:AA262"/>
    <mergeCell ref="AF260:AF262"/>
    <mergeCell ref="AG260:AG262"/>
    <mergeCell ref="AS260:AS262"/>
    <mergeCell ref="AT260:AT262"/>
    <mergeCell ref="AL260:AL262"/>
    <mergeCell ref="AM260:AM262"/>
    <mergeCell ref="AN260:AN262"/>
    <mergeCell ref="AC257:AC259"/>
    <mergeCell ref="AD257:AD259"/>
    <mergeCell ref="AE257:AE259"/>
    <mergeCell ref="AU257:AU259"/>
    <mergeCell ref="AV257:AV259"/>
    <mergeCell ref="X257:X259"/>
    <mergeCell ref="Y257:Y259"/>
    <mergeCell ref="Z257:Z259"/>
    <mergeCell ref="AA257:AA259"/>
    <mergeCell ref="AB257:AB259"/>
    <mergeCell ref="AF257:AF259"/>
    <mergeCell ref="AG257:AG259"/>
    <mergeCell ref="AS257:AS259"/>
    <mergeCell ref="AT257:AT259"/>
    <mergeCell ref="AL257:AL259"/>
    <mergeCell ref="AM257:AM259"/>
    <mergeCell ref="AN257:AN259"/>
    <mergeCell ref="AB254:AB256"/>
    <mergeCell ref="AC254:AC256"/>
    <mergeCell ref="AD254:AD256"/>
    <mergeCell ref="AE254:AE256"/>
    <mergeCell ref="AU254:AU256"/>
    <mergeCell ref="AV254:AV256"/>
    <mergeCell ref="AF254:AF256"/>
    <mergeCell ref="AG254:AG256"/>
    <mergeCell ref="X254:X256"/>
    <mergeCell ref="Y254:Y256"/>
    <mergeCell ref="Z254:Z256"/>
    <mergeCell ref="AA254:AA256"/>
    <mergeCell ref="AS254:AS256"/>
    <mergeCell ref="AT254:AT256"/>
    <mergeCell ref="AL254:AL256"/>
    <mergeCell ref="AM254:AM256"/>
    <mergeCell ref="AN254:AN256"/>
    <mergeCell ref="AC251:AC253"/>
    <mergeCell ref="AD251:AD253"/>
    <mergeCell ref="AE251:AE253"/>
    <mergeCell ref="AU251:AU253"/>
    <mergeCell ref="AV251:AV253"/>
    <mergeCell ref="X251:X253"/>
    <mergeCell ref="Y251:Y253"/>
    <mergeCell ref="Z251:Z253"/>
    <mergeCell ref="AA251:AA253"/>
    <mergeCell ref="AB251:AB253"/>
    <mergeCell ref="AF251:AF253"/>
    <mergeCell ref="AG251:AG253"/>
    <mergeCell ref="AS251:AS253"/>
    <mergeCell ref="AT251:AT253"/>
    <mergeCell ref="AL251:AL253"/>
    <mergeCell ref="AM251:AM253"/>
    <mergeCell ref="AN251:AN253"/>
    <mergeCell ref="AB248:AB250"/>
    <mergeCell ref="AC248:AC250"/>
    <mergeCell ref="AD248:AD250"/>
    <mergeCell ref="AE248:AE250"/>
    <mergeCell ref="AU248:AU250"/>
    <mergeCell ref="AV248:AV250"/>
    <mergeCell ref="AS248:AS250"/>
    <mergeCell ref="AT248:AT250"/>
    <mergeCell ref="X248:X250"/>
    <mergeCell ref="Y248:Y250"/>
    <mergeCell ref="Z248:Z250"/>
    <mergeCell ref="AA248:AA250"/>
    <mergeCell ref="AF248:AF250"/>
    <mergeCell ref="AG248:AG250"/>
    <mergeCell ref="AL248:AL250"/>
    <mergeCell ref="AM248:AM250"/>
    <mergeCell ref="AN248:AN250"/>
    <mergeCell ref="AC245:AC247"/>
    <mergeCell ref="AD245:AD247"/>
    <mergeCell ref="AE245:AE247"/>
    <mergeCell ref="AU245:AU247"/>
    <mergeCell ref="AV245:AV247"/>
    <mergeCell ref="X245:X247"/>
    <mergeCell ref="Y245:Y247"/>
    <mergeCell ref="Z245:Z247"/>
    <mergeCell ref="AA245:AA247"/>
    <mergeCell ref="AB245:AB247"/>
    <mergeCell ref="AF245:AF247"/>
    <mergeCell ref="AG245:AG247"/>
    <mergeCell ref="AS245:AS247"/>
    <mergeCell ref="AT245:AT247"/>
    <mergeCell ref="AL245:AL247"/>
    <mergeCell ref="AM245:AM247"/>
    <mergeCell ref="AN245:AN247"/>
    <mergeCell ref="AB242:AB244"/>
    <mergeCell ref="AC242:AC244"/>
    <mergeCell ref="AD242:AD244"/>
    <mergeCell ref="AE242:AE244"/>
    <mergeCell ref="AU242:AU244"/>
    <mergeCell ref="AV242:AV244"/>
    <mergeCell ref="X242:X244"/>
    <mergeCell ref="Y242:Y244"/>
    <mergeCell ref="Z242:Z244"/>
    <mergeCell ref="AA242:AA244"/>
    <mergeCell ref="AF242:AF244"/>
    <mergeCell ref="AG242:AG244"/>
    <mergeCell ref="AS242:AS244"/>
    <mergeCell ref="AT242:AT244"/>
    <mergeCell ref="AL242:AL244"/>
    <mergeCell ref="AM242:AM244"/>
    <mergeCell ref="AN242:AN244"/>
    <mergeCell ref="AC239:AC241"/>
    <mergeCell ref="AD239:AD241"/>
    <mergeCell ref="AE239:AE241"/>
    <mergeCell ref="AU239:AU241"/>
    <mergeCell ref="AV239:AV241"/>
    <mergeCell ref="X239:X241"/>
    <mergeCell ref="Y239:Y241"/>
    <mergeCell ref="Z239:Z241"/>
    <mergeCell ref="AA239:AA241"/>
    <mergeCell ref="AB239:AB241"/>
    <mergeCell ref="AF239:AF241"/>
    <mergeCell ref="AG239:AG241"/>
    <mergeCell ref="AS239:AS241"/>
    <mergeCell ref="AT239:AT241"/>
    <mergeCell ref="AL239:AL241"/>
    <mergeCell ref="AM239:AM241"/>
    <mergeCell ref="AN239:AN241"/>
    <mergeCell ref="AB236:AB238"/>
    <mergeCell ref="AC236:AC238"/>
    <mergeCell ref="AD236:AD238"/>
    <mergeCell ref="AE236:AE238"/>
    <mergeCell ref="AU236:AU238"/>
    <mergeCell ref="AV236:AV238"/>
    <mergeCell ref="X236:X238"/>
    <mergeCell ref="Y236:Y238"/>
    <mergeCell ref="Z236:Z238"/>
    <mergeCell ref="AA236:AA238"/>
    <mergeCell ref="AF236:AF238"/>
    <mergeCell ref="AG236:AG238"/>
    <mergeCell ref="AS236:AS238"/>
    <mergeCell ref="AT236:AT238"/>
    <mergeCell ref="AL236:AL238"/>
    <mergeCell ref="AM236:AM238"/>
    <mergeCell ref="AN236:AN238"/>
    <mergeCell ref="AC233:AC235"/>
    <mergeCell ref="AD233:AD235"/>
    <mergeCell ref="AE233:AE235"/>
    <mergeCell ref="AU233:AU235"/>
    <mergeCell ref="AV233:AV235"/>
    <mergeCell ref="X233:X235"/>
    <mergeCell ref="Y233:Y235"/>
    <mergeCell ref="Z233:Z235"/>
    <mergeCell ref="AA233:AA235"/>
    <mergeCell ref="AB233:AB235"/>
    <mergeCell ref="AF233:AF235"/>
    <mergeCell ref="AG233:AG235"/>
    <mergeCell ref="AS233:AS235"/>
    <mergeCell ref="AT233:AT235"/>
    <mergeCell ref="AL233:AL235"/>
    <mergeCell ref="AM233:AM235"/>
    <mergeCell ref="AN233:AN235"/>
    <mergeCell ref="AB230:AB232"/>
    <mergeCell ref="AC230:AC232"/>
    <mergeCell ref="AD230:AD232"/>
    <mergeCell ref="AE230:AE232"/>
    <mergeCell ref="AU230:AU232"/>
    <mergeCell ref="AV230:AV232"/>
    <mergeCell ref="AS230:AS232"/>
    <mergeCell ref="AT230:AT232"/>
    <mergeCell ref="X230:X232"/>
    <mergeCell ref="Y230:Y232"/>
    <mergeCell ref="Z230:Z232"/>
    <mergeCell ref="AA230:AA232"/>
    <mergeCell ref="AF230:AF232"/>
    <mergeCell ref="AG230:AG232"/>
    <mergeCell ref="AL230:AL232"/>
    <mergeCell ref="AM230:AM232"/>
    <mergeCell ref="AN230:AN232"/>
    <mergeCell ref="AC227:AC229"/>
    <mergeCell ref="AD227:AD229"/>
    <mergeCell ref="AE227:AE229"/>
    <mergeCell ref="AU227:AU229"/>
    <mergeCell ref="AV227:AV229"/>
    <mergeCell ref="X227:X229"/>
    <mergeCell ref="Y227:Y229"/>
    <mergeCell ref="Z227:Z229"/>
    <mergeCell ref="AA227:AA229"/>
    <mergeCell ref="AB227:AB229"/>
    <mergeCell ref="AF227:AF229"/>
    <mergeCell ref="AG227:AG229"/>
    <mergeCell ref="AS227:AS229"/>
    <mergeCell ref="AT227:AT229"/>
    <mergeCell ref="AL227:AL229"/>
    <mergeCell ref="AM227:AM229"/>
    <mergeCell ref="AN227:AN229"/>
    <mergeCell ref="AB224:AB226"/>
    <mergeCell ref="AC224:AC226"/>
    <mergeCell ref="AD224:AD226"/>
    <mergeCell ref="AE224:AE226"/>
    <mergeCell ref="AU224:AU226"/>
    <mergeCell ref="AV224:AV226"/>
    <mergeCell ref="AF224:AF226"/>
    <mergeCell ref="AG224:AG226"/>
    <mergeCell ref="X224:X226"/>
    <mergeCell ref="Y224:Y226"/>
    <mergeCell ref="Z224:Z226"/>
    <mergeCell ref="AA224:AA226"/>
    <mergeCell ref="AS224:AS226"/>
    <mergeCell ref="AT224:AT226"/>
    <mergeCell ref="AL224:AL226"/>
    <mergeCell ref="AM224:AM226"/>
    <mergeCell ref="AN224:AN226"/>
    <mergeCell ref="AC221:AC223"/>
    <mergeCell ref="AD221:AD223"/>
    <mergeCell ref="AE221:AE223"/>
    <mergeCell ref="AU221:AU223"/>
    <mergeCell ref="AV221:AV223"/>
    <mergeCell ref="X221:X223"/>
    <mergeCell ref="Y221:Y223"/>
    <mergeCell ref="Z221:Z223"/>
    <mergeCell ref="AA221:AA223"/>
    <mergeCell ref="AB221:AB223"/>
    <mergeCell ref="AF221:AF223"/>
    <mergeCell ref="AG221:AG223"/>
    <mergeCell ref="AS221:AS223"/>
    <mergeCell ref="AT221:AT223"/>
    <mergeCell ref="AL221:AL223"/>
    <mergeCell ref="AM221:AM223"/>
    <mergeCell ref="AN221:AN223"/>
    <mergeCell ref="AB218:AB220"/>
    <mergeCell ref="AC218:AC220"/>
    <mergeCell ref="AD218:AD220"/>
    <mergeCell ref="AE218:AE220"/>
    <mergeCell ref="AU218:AU220"/>
    <mergeCell ref="AV218:AV220"/>
    <mergeCell ref="X218:X220"/>
    <mergeCell ref="Y218:Y220"/>
    <mergeCell ref="Z218:Z220"/>
    <mergeCell ref="AA218:AA220"/>
    <mergeCell ref="AF218:AF220"/>
    <mergeCell ref="AG218:AG220"/>
    <mergeCell ref="AS218:AS220"/>
    <mergeCell ref="AT218:AT220"/>
    <mergeCell ref="AL218:AL220"/>
    <mergeCell ref="AM218:AM220"/>
    <mergeCell ref="AN218:AN220"/>
    <mergeCell ref="AC215:AC217"/>
    <mergeCell ref="AD215:AD217"/>
    <mergeCell ref="AE215:AE217"/>
    <mergeCell ref="AU215:AU217"/>
    <mergeCell ref="AV215:AV217"/>
    <mergeCell ref="X215:X217"/>
    <mergeCell ref="Y215:Y217"/>
    <mergeCell ref="Z215:Z217"/>
    <mergeCell ref="AA215:AA217"/>
    <mergeCell ref="AB215:AB217"/>
    <mergeCell ref="AF215:AF217"/>
    <mergeCell ref="AG215:AG217"/>
    <mergeCell ref="AS215:AS217"/>
    <mergeCell ref="AT215:AT217"/>
    <mergeCell ref="AL215:AL217"/>
    <mergeCell ref="AM215:AM217"/>
    <mergeCell ref="AN215:AN217"/>
    <mergeCell ref="AB212:AB214"/>
    <mergeCell ref="AC212:AC214"/>
    <mergeCell ref="AD212:AD214"/>
    <mergeCell ref="AE212:AE214"/>
    <mergeCell ref="AU212:AU214"/>
    <mergeCell ref="AV212:AV214"/>
    <mergeCell ref="AS212:AS214"/>
    <mergeCell ref="AT212:AT214"/>
    <mergeCell ref="X212:X214"/>
    <mergeCell ref="Y212:Y214"/>
    <mergeCell ref="Z212:Z214"/>
    <mergeCell ref="AA212:AA214"/>
    <mergeCell ref="AF212:AF214"/>
    <mergeCell ref="AG212:AG214"/>
    <mergeCell ref="AL212:AL214"/>
    <mergeCell ref="AM212:AM214"/>
    <mergeCell ref="AN212:AN214"/>
    <mergeCell ref="AC209:AC211"/>
    <mergeCell ref="AD209:AD211"/>
    <mergeCell ref="AE209:AE211"/>
    <mergeCell ref="AU209:AU211"/>
    <mergeCell ref="AV209:AV211"/>
    <mergeCell ref="X209:X211"/>
    <mergeCell ref="Y209:Y211"/>
    <mergeCell ref="Z209:Z211"/>
    <mergeCell ref="AA209:AA211"/>
    <mergeCell ref="AB209:AB211"/>
    <mergeCell ref="AF209:AF211"/>
    <mergeCell ref="AG209:AG211"/>
    <mergeCell ref="AS209:AS211"/>
    <mergeCell ref="AT209:AT211"/>
    <mergeCell ref="AL209:AL211"/>
    <mergeCell ref="AM209:AM211"/>
    <mergeCell ref="AN209:AN211"/>
    <mergeCell ref="AB206:AB208"/>
    <mergeCell ref="AC206:AC208"/>
    <mergeCell ref="AD206:AD208"/>
    <mergeCell ref="AE206:AE208"/>
    <mergeCell ref="AU206:AU208"/>
    <mergeCell ref="AV206:AV208"/>
    <mergeCell ref="X206:X208"/>
    <mergeCell ref="Y206:Y208"/>
    <mergeCell ref="Z206:Z208"/>
    <mergeCell ref="AA206:AA208"/>
    <mergeCell ref="AF206:AF208"/>
    <mergeCell ref="AG206:AG208"/>
    <mergeCell ref="AS206:AS208"/>
    <mergeCell ref="AT206:AT208"/>
    <mergeCell ref="AL206:AL208"/>
    <mergeCell ref="AM206:AM208"/>
    <mergeCell ref="AN206:AN208"/>
    <mergeCell ref="AC203:AC205"/>
    <mergeCell ref="AD203:AD205"/>
    <mergeCell ref="AE203:AE205"/>
    <mergeCell ref="AU203:AU205"/>
    <mergeCell ref="AV203:AV205"/>
    <mergeCell ref="X203:X205"/>
    <mergeCell ref="Y203:Y205"/>
    <mergeCell ref="Z203:Z205"/>
    <mergeCell ref="AA203:AA205"/>
    <mergeCell ref="AB203:AB205"/>
    <mergeCell ref="AF203:AF205"/>
    <mergeCell ref="AG203:AG205"/>
    <mergeCell ref="AS203:AS205"/>
    <mergeCell ref="AT203:AT205"/>
    <mergeCell ref="AL203:AL205"/>
    <mergeCell ref="AM203:AM205"/>
    <mergeCell ref="AN203:AN205"/>
    <mergeCell ref="AB200:AB202"/>
    <mergeCell ref="AC200:AC202"/>
    <mergeCell ref="AD200:AD202"/>
    <mergeCell ref="AE200:AE202"/>
    <mergeCell ref="AU200:AU202"/>
    <mergeCell ref="AV200:AV202"/>
    <mergeCell ref="X200:X202"/>
    <mergeCell ref="Y200:Y202"/>
    <mergeCell ref="Z200:Z202"/>
    <mergeCell ref="AA200:AA202"/>
    <mergeCell ref="AF200:AF202"/>
    <mergeCell ref="AG200:AG202"/>
    <mergeCell ref="AS200:AS202"/>
    <mergeCell ref="AT200:AT202"/>
    <mergeCell ref="AL200:AL202"/>
    <mergeCell ref="AM200:AM202"/>
    <mergeCell ref="AN200:AN202"/>
    <mergeCell ref="AC197:AC199"/>
    <mergeCell ref="AD197:AD199"/>
    <mergeCell ref="AE197:AE199"/>
    <mergeCell ref="AU197:AU199"/>
    <mergeCell ref="AV197:AV199"/>
    <mergeCell ref="X197:X199"/>
    <mergeCell ref="Y197:Y199"/>
    <mergeCell ref="Z197:Z199"/>
    <mergeCell ref="AA197:AA199"/>
    <mergeCell ref="AB197:AB199"/>
    <mergeCell ref="AF197:AF199"/>
    <mergeCell ref="AG197:AG199"/>
    <mergeCell ref="AS197:AS199"/>
    <mergeCell ref="AT197:AT199"/>
    <mergeCell ref="AL197:AL199"/>
    <mergeCell ref="AM197:AM199"/>
    <mergeCell ref="AN197:AN199"/>
    <mergeCell ref="AL12:AL14"/>
    <mergeCell ref="AM12:AM14"/>
    <mergeCell ref="AN12:AN14"/>
    <mergeCell ref="AL15:AL17"/>
    <mergeCell ref="AM15:AM17"/>
    <mergeCell ref="AN15:AN17"/>
    <mergeCell ref="AL18:AL20"/>
    <mergeCell ref="AM18:AM20"/>
    <mergeCell ref="AN18:AN20"/>
    <mergeCell ref="AL3:AL5"/>
    <mergeCell ref="AM3:AM5"/>
    <mergeCell ref="AN3:AN5"/>
    <mergeCell ref="AL6:AL8"/>
    <mergeCell ref="AM6:AM8"/>
    <mergeCell ref="AN6:AN8"/>
    <mergeCell ref="AL9:AL11"/>
    <mergeCell ref="AM9:AM11"/>
    <mergeCell ref="AN9:AN11"/>
    <mergeCell ref="AL30:AL32"/>
    <mergeCell ref="AM30:AM32"/>
    <mergeCell ref="AN30:AN32"/>
    <mergeCell ref="AL33:AL35"/>
    <mergeCell ref="AM33:AM35"/>
    <mergeCell ref="AN33:AN35"/>
    <mergeCell ref="AL36:AL38"/>
    <mergeCell ref="AM36:AM38"/>
    <mergeCell ref="AN36:AN38"/>
    <mergeCell ref="AL21:AL23"/>
    <mergeCell ref="AM21:AM23"/>
    <mergeCell ref="AN21:AN23"/>
    <mergeCell ref="AL24:AL26"/>
    <mergeCell ref="AM24:AM26"/>
    <mergeCell ref="AN24:AN26"/>
    <mergeCell ref="AL27:AL29"/>
    <mergeCell ref="AM27:AM29"/>
    <mergeCell ref="AN27:AN29"/>
    <mergeCell ref="AL48:AL50"/>
    <mergeCell ref="AM48:AM50"/>
    <mergeCell ref="AN48:AN50"/>
    <mergeCell ref="AL51:AL53"/>
    <mergeCell ref="AM51:AM53"/>
    <mergeCell ref="AN51:AN53"/>
    <mergeCell ref="AL54:AL56"/>
    <mergeCell ref="AM54:AM56"/>
    <mergeCell ref="AN54:AN56"/>
    <mergeCell ref="AL39:AL41"/>
    <mergeCell ref="AM39:AM41"/>
    <mergeCell ref="AN39:AN41"/>
    <mergeCell ref="AL42:AL44"/>
    <mergeCell ref="AM42:AM44"/>
    <mergeCell ref="AN42:AN44"/>
    <mergeCell ref="AL45:AL47"/>
    <mergeCell ref="AM45:AM47"/>
    <mergeCell ref="AN45:AN47"/>
    <mergeCell ref="AL66:AL68"/>
    <mergeCell ref="AM66:AM68"/>
    <mergeCell ref="AN66:AN68"/>
    <mergeCell ref="AL69:AL71"/>
    <mergeCell ref="AM69:AM71"/>
    <mergeCell ref="AN69:AN71"/>
    <mergeCell ref="AL72:AL74"/>
    <mergeCell ref="AM72:AM74"/>
    <mergeCell ref="AN72:AN74"/>
    <mergeCell ref="AL57:AL59"/>
    <mergeCell ref="AM57:AM59"/>
    <mergeCell ref="AN57:AN59"/>
    <mergeCell ref="AL60:AL62"/>
    <mergeCell ref="AM60:AM62"/>
    <mergeCell ref="AN60:AN62"/>
    <mergeCell ref="AL63:AL65"/>
    <mergeCell ref="AM63:AM65"/>
    <mergeCell ref="AN63:AN65"/>
    <mergeCell ref="AL93:AL95"/>
    <mergeCell ref="AM93:AM95"/>
    <mergeCell ref="AN93:AN95"/>
    <mergeCell ref="AL84:AL86"/>
    <mergeCell ref="AM84:AM86"/>
    <mergeCell ref="AN84:AN86"/>
    <mergeCell ref="AL87:AL89"/>
    <mergeCell ref="AM87:AM89"/>
    <mergeCell ref="AN87:AN89"/>
    <mergeCell ref="AL90:AL92"/>
    <mergeCell ref="AM90:AM92"/>
    <mergeCell ref="AN90:AN92"/>
    <mergeCell ref="AL75:AL77"/>
    <mergeCell ref="AM75:AM77"/>
    <mergeCell ref="AN75:AN77"/>
    <mergeCell ref="AL78:AL80"/>
    <mergeCell ref="AM78:AM80"/>
    <mergeCell ref="AN78:AN80"/>
    <mergeCell ref="AL81:AL83"/>
    <mergeCell ref="AM81:AM83"/>
    <mergeCell ref="AN81:AN8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DT Summary</vt:lpstr>
      <vt:lpstr>OEE</vt:lpstr>
      <vt:lpstr>Reference</vt:lpstr>
      <vt:lpstr>Operator &amp; Team  Performance</vt:lpstr>
      <vt:lpstr>Production data</vt:lpstr>
      <vt:lpstr>DT Data</vt:lpstr>
      <vt:lpstr>Idle time data</vt:lpstr>
      <vt:lpstr>Customer complaints</vt:lpstr>
      <vt:lpstr>Performance</vt:lpstr>
      <vt:lpstr>Basis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Maaz Yasir</dc:creator>
  <cp:lastModifiedBy>Hamza Sheikh</cp:lastModifiedBy>
  <dcterms:created xsi:type="dcterms:W3CDTF">2019-12-02T11:44:58Z</dcterms:created>
  <dcterms:modified xsi:type="dcterms:W3CDTF">2021-12-04T07:55:00Z</dcterms:modified>
</cp:coreProperties>
</file>