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PERCORSO EPICODE\M1\"/>
    </mc:Choice>
  </mc:AlternateContent>
  <xr:revisionPtr revIDLastSave="0" documentId="13_ncr:1_{3C0EBF1E-2055-4D45-B040-3D981F41F0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Fatture!$A$1:$E$1000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Assoluti_Iva!$F$1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2" i="3"/>
  <c r="I3" i="3"/>
  <c r="I4" i="3"/>
  <c r="I5" i="3"/>
  <c r="I2" i="3"/>
  <c r="H2" i="3"/>
  <c r="L3" i="3"/>
  <c r="L4" i="3"/>
  <c r="L5" i="3"/>
  <c r="L6" i="3"/>
  <c r="L7" i="3"/>
  <c r="L8" i="3"/>
  <c r="L2" i="3"/>
  <c r="H3" i="3"/>
  <c r="H4" i="3"/>
  <c r="H5" i="3"/>
  <c r="C8" i="2"/>
  <c r="C7" i="2"/>
  <c r="C6" i="2"/>
  <c r="C5" i="2"/>
  <c r="C4" i="2"/>
  <c r="C3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</calcChain>
</file>

<file path=xl/sharedStrings.xml><?xml version="1.0" encoding="utf-8"?>
<sst xmlns="http://schemas.openxmlformats.org/spreadsheetml/2006/main" count="823" uniqueCount="583">
  <si>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</si>
  <si>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</si>
  <si>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</si>
  <si>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</si>
  <si>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</si>
  <si>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</si>
  <si>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</si>
  <si>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</si>
  <si>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</si>
  <si>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</si>
  <si>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</si>
  <si>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</si>
  <si>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</si>
  <si>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</si>
  <si>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</si>
  <si>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</si>
  <si>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</si>
  <si>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</si>
  <si>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</si>
  <si>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</si>
  <si>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</si>
  <si>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</si>
  <si>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</si>
  <si>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</si>
  <si>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</si>
  <si>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</si>
  <si>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</si>
  <si>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</si>
  <si>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</si>
  <si>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</si>
  <si>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</si>
  <si>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</si>
  <si>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</si>
  <si>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</si>
  <si>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</si>
  <si>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</si>
  <si>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</si>
  <si>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</si>
  <si>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</si>
  <si>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</si>
  <si>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</si>
  <si>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</si>
  <si>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</si>
  <si>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</si>
  <si>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</si>
  <si>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</si>
  <si>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</si>
  <si>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</si>
  <si>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</si>
  <si>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</si>
  <si>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</si>
  <si>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</si>
  <si>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</si>
  <si>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</si>
  <si>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</si>
  <si>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</si>
  <si>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</si>
  <si>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</si>
  <si>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</si>
  <si>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</si>
  <si>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</si>
  <si>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</si>
  <si>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</si>
  <si>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</si>
  <si>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</si>
  <si>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</si>
  <si>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</si>
  <si>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</si>
  <si>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</si>
  <si>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</si>
  <si>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</si>
  <si>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</si>
  <si>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</si>
  <si>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</si>
  <si>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</si>
  <si>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</si>
  <si>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</si>
  <si>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</si>
  <si>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</si>
  <si>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</si>
  <si>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</si>
  <si>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</si>
  <si>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</si>
  <si>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</si>
  <si>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</si>
  <si>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</si>
  <si>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</si>
  <si>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</si>
  <si>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</si>
  <si>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</si>
  <si>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</si>
  <si>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</si>
  <si>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</si>
  <si>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</si>
  <si>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</si>
  <si>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</si>
  <si>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</si>
  <si>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</si>
  <si>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</si>
  <si>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</si>
  <si>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</si>
  <si>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</si>
  <si>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</si>
  <si>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</si>
  <si>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</si>
  <si>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</si>
  <si>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</si>
  <si>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</si>
  <si>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</si>
  <si>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</si>
  <si>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</si>
  <si>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</si>
  <si>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</si>
  <si>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</si>
  <si>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</si>
  <si>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</si>
  <si>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</si>
  <si>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</si>
  <si>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</si>
  <si>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</si>
  <si>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</si>
  <si>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</si>
  <si>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</si>
  <si>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</si>
  <si>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</si>
  <si>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</si>
  <si>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</si>
  <si>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</si>
  <si>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</si>
  <si>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</si>
  <si>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</si>
  <si>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</si>
  <si>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</si>
  <si>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</si>
  <si>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</si>
  <si>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</si>
  <si>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</si>
  <si>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</si>
  <si>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</si>
  <si>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</si>
  <si>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</si>
  <si>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</si>
  <si>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</si>
  <si>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</si>
  <si>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</si>
  <si>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</si>
  <si>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</si>
  <si>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</si>
  <si>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</si>
  <si>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</si>
  <si>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</si>
  <si>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</si>
  <si>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</si>
  <si>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</si>
  <si>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</si>
  <si>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</si>
  <si>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</si>
  <si>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</si>
  <si>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</si>
  <si>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</si>
  <si>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</si>
  <si>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</si>
  <si>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</si>
  <si>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</si>
  <si>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</si>
  <si>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</si>
  <si>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</si>
  <si>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</si>
  <si>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</si>
  <si>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</si>
  <si>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</si>
  <si>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</si>
  <si>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</si>
  <si>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</si>
  <si>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</si>
  <si>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</si>
  <si>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</si>
  <si>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</si>
  <si>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</si>
  <si>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</si>
  <si>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</si>
  <si>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</si>
  <si>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</si>
  <si>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</si>
  <si>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</si>
  <si>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</si>
  <si>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</si>
  <si>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</si>
  <si>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</si>
  <si>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</si>
  <si>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</si>
  <si>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</si>
  <si>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</si>
  <si>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</si>
  <si>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</si>
  <si>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</si>
  <si>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</si>
  <si>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</si>
  <si>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</si>
  <si>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</si>
  <si>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</si>
  <si>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</si>
  <si>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</si>
  <si>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</si>
  <si>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</si>
  <si>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</si>
  <si>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</si>
  <si>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</si>
  <si>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</si>
  <si>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</si>
  <si>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</si>
  <si>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</si>
  <si>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</si>
  <si>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</si>
  <si>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</si>
  <si>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</si>
  <si>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</si>
  <si>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</si>
  <si>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</si>
  <si>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</si>
  <si>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</si>
  <si>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</si>
  <si>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</si>
  <si>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</si>
  <si>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</si>
  <si>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</si>
  <si>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</si>
  <si>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</si>
  <si>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</si>
  <si>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</si>
  <si>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</si>
  <si>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</si>
  <si>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</si>
  <si>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</si>
  <si>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</si>
  <si>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</si>
  <si>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</si>
  <si>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</si>
  <si>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</si>
  <si>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</si>
  <si>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</si>
  <si>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</si>
  <si>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</si>
  <si>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</si>
  <si>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</si>
  <si>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</si>
  <si>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</si>
  <si>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</si>
  <si>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</si>
  <si>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</si>
  <si>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</si>
  <si>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</si>
  <si>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</si>
  <si>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</si>
  <si>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</si>
  <si>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</si>
  <si>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</si>
  <si>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</si>
  <si>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</si>
  <si>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</si>
  <si>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</si>
  <si>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</si>
  <si>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</si>
  <si>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</si>
  <si>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</si>
  <si>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</si>
  <si>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</si>
  <si>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</si>
  <si>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</si>
  <si>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</si>
  <si>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</si>
  <si>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</si>
  <si>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</si>
  <si>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</si>
  <si>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</si>
  <si>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</si>
  <si>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</si>
  <si>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</si>
  <si>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</si>
  <si>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</si>
  <si>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</si>
  <si>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</si>
  <si>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</si>
  <si>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</si>
  <si>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</si>
  <si>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</si>
  <si>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</si>
  <si>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</si>
  <si>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</si>
  <si>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</si>
  <si>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</si>
  <si>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</si>
  <si>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</si>
  <si>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</si>
  <si>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</si>
  <si>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</si>
  <si>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</si>
  <si>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</si>
  <si>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</si>
  <si>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</si>
  <si>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</si>
  <si>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</si>
  <si>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</si>
  <si>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</si>
  <si>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</si>
  <si>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</si>
  <si>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</si>
  <si>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</si>
  <si>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</si>
  <si>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</si>
  <si>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</si>
  <si>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</si>
  <si>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</si>
  <si>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</si>
  <si>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</si>
  <si>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</si>
  <si>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</si>
  <si>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</si>
  <si>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</si>
  <si>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</si>
  <si>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</si>
  <si>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</si>
  <si>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</si>
  <si>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</si>
  <si>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</si>
  <si>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</si>
  <si>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</si>
  <si>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</si>
  <si>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</si>
  <si>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</si>
  <si>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</si>
  <si>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</si>
  <si>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</si>
  <si>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</si>
  <si>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</si>
  <si>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</si>
  <si>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</si>
  <si>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</si>
  <si>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</si>
  <si>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</si>
  <si>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</si>
  <si>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</si>
  <si>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</si>
  <si>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</si>
  <si>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</si>
  <si>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</si>
  <si>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</si>
  <si>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</si>
  <si>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</si>
  <si>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</si>
  <si>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</si>
  <si>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</si>
  <si>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</si>
  <si>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</si>
  <si>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</si>
  <si>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</si>
  <si>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</si>
  <si>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</si>
  <si>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</si>
  <si>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</si>
  <si>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</si>
  <si>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</si>
  <si>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</si>
  <si>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</si>
  <si>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</si>
  <si>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</si>
  <si>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</si>
  <si>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</si>
  <si>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</si>
  <si>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</si>
  <si>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</si>
  <si>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</si>
  <si>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</si>
  <si>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</si>
  <si>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</si>
  <si>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</si>
  <si>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</si>
  <si>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</si>
  <si>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</si>
  <si>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</si>
  <si>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</si>
  <si>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</si>
  <si>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</si>
  <si>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</si>
  <si>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</si>
  <si>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</si>
  <si>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</si>
  <si>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</si>
  <si>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</si>
  <si>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</si>
  <si>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</si>
  <si>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</si>
  <si>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</si>
  <si>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</si>
  <si>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</si>
  <si>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</si>
  <si>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</si>
  <si>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</si>
  <si>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</si>
  <si>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</si>
  <si>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</si>
  <si>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</si>
  <si>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</si>
  <si>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</si>
  <si>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</si>
  <si>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</si>
  <si>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</si>
  <si>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</si>
  <si>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</si>
  <si>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</si>
  <si>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</si>
  <si>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</si>
  <si>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</si>
  <si>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</si>
  <si>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</si>
  <si>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</si>
  <si>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</si>
  <si>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</si>
  <si>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</si>
  <si>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</si>
  <si>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</si>
  <si>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</si>
  <si>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</si>
  <si>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</si>
  <si>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</si>
  <si>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</si>
  <si>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</si>
  <si>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</si>
  <si>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</si>
  <si>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</si>
  <si>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</si>
  <si>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</si>
  <si>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</si>
  <si>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</si>
  <si>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</si>
  <si>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</si>
  <si>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</si>
  <si>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</si>
  <si>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</si>
  <si>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</si>
  <si>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</si>
  <si>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</si>
  <si>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</si>
  <si>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</si>
  <si>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</si>
  <si>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</si>
  <si>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</si>
  <si>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</si>
  <si>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</si>
  <si>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</si>
  <si>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</si>
  <si>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</si>
  <si>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</si>
  <si>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</si>
  <si>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</si>
  <si>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</si>
  <si>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</si>
  <si>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</si>
  <si>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</si>
  <si>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</si>
  <si>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</si>
  <si>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</si>
  <si>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</si>
  <si>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</si>
  <si>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</si>
  <si>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</si>
  <si>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</si>
  <si>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</si>
  <si>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</si>
  <si>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</si>
  <si>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</si>
  <si>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</si>
  <si>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</si>
  <si>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</si>
  <si>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</si>
  <si>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</si>
  <si>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</si>
  <si>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</si>
  <si>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</si>
  <si>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</si>
  <si>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</si>
  <si>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</si>
  <si>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</si>
  <si>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</si>
  <si>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</si>
  <si>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</si>
  <si>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</si>
  <si>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</si>
  <si>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</si>
  <si>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</si>
  <si>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</si>
  <si>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</si>
  <si>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</si>
  <si>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</si>
  <si>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</si>
  <si>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</si>
  <si>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</si>
  <si>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</si>
  <si>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</si>
  <si>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</si>
  <si>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</si>
  <si>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</si>
  <si>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</si>
  <si>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</si>
  <si>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</si>
  <si>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</si>
  <si>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</si>
  <si>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</si>
  <si>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</si>
  <si>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</si>
  <si>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</si>
  <si>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</si>
  <si>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</si>
  <si>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</si>
  <si>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</si>
  <si>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</si>
  <si>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</si>
  <si>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</si>
  <si>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</si>
  <si>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</si>
  <si>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</si>
  <si>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</si>
  <si>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</si>
  <si>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</si>
  <si>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</si>
  <si>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</si>
  <si>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</si>
  <si>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</si>
  <si>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</si>
  <si>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</si>
  <si>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</si>
  <si>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</si>
  <si>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</si>
  <si>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</si>
  <si>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</si>
  <si>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</si>
  <si>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</si>
  <si>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</si>
  <si>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</si>
  <si>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</si>
  <si>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</si>
  <si>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</si>
  <si>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</si>
  <si>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</si>
  <si>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</si>
  <si>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</si>
  <si>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</si>
  <si>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</si>
  <si>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</si>
  <si>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</si>
  <si>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</si>
  <si>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</si>
  <si>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</si>
  <si>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</si>
  <si>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</si>
  <si>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</si>
  <si>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</si>
  <si>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</si>
  <si>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</si>
  <si>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</si>
  <si>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</si>
  <si>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</si>
  <si>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</si>
  <si>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</si>
  <si>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</si>
  <si>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</si>
  <si>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</si>
  <si>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</si>
  <si>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</si>
  <si>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</t>
  </si>
  <si>
    <t>IVA 20%</t>
  </si>
  <si>
    <t>ESITO</t>
  </si>
  <si>
    <t>PUNTEGGIO</t>
  </si>
  <si>
    <t xml:space="preserve"> “sufficienteˮ</t>
  </si>
  <si>
    <t xml:space="preserve"> “respinto"</t>
  </si>
  <si>
    <t xml:space="preserve"> “discretoˮ</t>
  </si>
  <si>
    <t xml:space="preserve"> “buonoˮ</t>
  </si>
  <si>
    <t>SETTORE</t>
  </si>
  <si>
    <t>NR.FATTURE EMESSE</t>
  </si>
  <si>
    <t>CLIENTE</t>
  </si>
  <si>
    <t>ALLSTATE</t>
  </si>
  <si>
    <t>Biergaten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</si>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</sst>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2" xfId="0" applyFont="1" applyBorder="1"/>
    <xf numFmtId="0" fontId="4" fillId="0" borderId="2" xfId="0" applyFont="1" applyBorder="1"/>
    <xf numFmtId="1" fontId="4" fillId="3" borderId="0" xfId="0" applyNumberFormat="1" applyFont="1" applyFill="1"/>
    <xf numFmtId="164" fontId="1" fillId="4" borderId="0" xfId="0" applyNumberFormat="1" applyFont="1" applyFill="1"/>
    <xf numFmtId="0" fontId="1" fillId="4" borderId="0" xfId="0" applyFont="1" applyFill="1"/>
    <xf numFmtId="0" fontId="8" fillId="0" borderId="3" xfId="0" applyFont="1" applyBorder="1"/>
    <xf numFmtId="167" fontId="0" fillId="0" borderId="4" xfId="0" applyNumberFormat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6" borderId="7" xfId="0" applyFont="1" applyFill="1" applyBorder="1"/>
    <xf numFmtId="0" fontId="8" fillId="0" borderId="8" xfId="0" applyFont="1" applyBorder="1"/>
    <xf numFmtId="167" fontId="0" fillId="0" borderId="10" xfId="0" applyNumberFormat="1" applyBorder="1"/>
    <xf numFmtId="1" fontId="0" fillId="0" borderId="2" xfId="0" applyNumberFormat="1" applyBorder="1"/>
    <xf numFmtId="1" fontId="0" fillId="0" borderId="9" xfId="0" applyNumberFormat="1" applyBorder="1"/>
    <xf numFmtId="1" fontId="2" fillId="0" borderId="2" xfId="0" applyNumberFormat="1" applyFont="1" applyBorder="1"/>
  </cellXfs>
  <cellStyles count="1">
    <cellStyle name="Normale" xfId="0" builtinId="0"/>
  </cellStyles>
  <dxfs count="15">
    <dxf>
      <numFmt numFmtId="167" formatCode="#,##0.00\ &quot;€&quot;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7" formatCode="#,##0.00\ &quot;€&quot;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7433D-E9EA-456B-AC8C-B32B6F9E7CD9}" name="Tabella2" displayName="Tabella2" ref="G1:I5" totalsRowShown="0" headerRowBorderDxfId="11" tableBorderDxfId="10" totalsRowBorderDxfId="9">
  <autoFilter ref="G1:I5" xr:uid="{EE67433D-E9EA-456B-AC8C-B32B6F9E7CD9}"/>
  <tableColumns count="3">
    <tableColumn id="1" xr3:uid="{E358007E-FC8C-4E9C-979F-DD8670E03374}" name="SETTORE" dataDxfId="8"/>
    <tableColumn id="2" xr3:uid="{94F0595D-A23A-4AFF-A25E-530B1C880860}" name="NR.FATTURE EMESSE" dataDxfId="7">
      <calculatedColumnFormula>COUNTIF(C:C,G2)</calculatedColumnFormula>
    </tableColumn>
    <tableColumn id="3" xr3:uid="{0B089794-ACBF-41DA-9FEF-2A599DB66B12}" name="TOTALE FATTURATO" dataDxfId="6">
      <calculatedColumnFormula>SUMIFS(D:D,C:C,G2)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0608D2-C6EC-4A00-B728-F9CCD7DA83CC}" name="Tabella5" displayName="Tabella5" ref="K1:M8" totalsRowShown="0" headerRowBorderDxfId="5" tableBorderDxfId="4" totalsRowBorderDxfId="3">
  <autoFilter ref="K1:M8" xr:uid="{F60608D2-C6EC-4A00-B728-F9CCD7DA83CC}"/>
  <tableColumns count="3">
    <tableColumn id="1" xr3:uid="{DC34A81F-9E47-4C5D-AF8E-E379B2FC92D3}" name="CLIENTE" dataDxfId="2"/>
    <tableColumn id="2" xr3:uid="{98FFFC95-928B-4CEA-92D9-23863BB149C4}" name="NR.FATTURE EMESSE" dataDxfId="1">
      <calculatedColumnFormula>COUNTIF(B:B,K2)</calculatedColumnFormula>
    </tableColumn>
    <tableColumn id="3" xr3:uid="{17ED0CAA-F505-4336-B394-380D91E760C7}" name="TOTALE FATTURATO" dataDxfId="0">
      <calculatedColumnFormula>SUMIFS(D:D,B:B,K2)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7"/>
  <sheetViews>
    <sheetView workbookViewId="0">
      <pane ySplit="1" topLeftCell="A2" activePane="bottomLeft" state="frozen"/>
      <selection pane="bottomLeft" activeCell="E2" sqref="E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89.6640625" bestFit="1" customWidth="1"/>
    <col min="6" max="6" width="7.109375" customWidth="1"/>
    <col min="7" max="25" width="8.6640625" customWidth="1"/>
  </cols>
  <sheetData>
    <row r="1" spans="1:25" ht="12.75" customHeight="1" x14ac:dyDescent="0.3">
      <c r="A1" s="1" t="s">
        <v>0</v>
      </c>
      <c r="B1" s="1" t="s">
        <v>1</v>
      </c>
      <c r="C1" s="2" t="s">
        <v>2</v>
      </c>
      <c r="D1" s="18" t="s">
        <v>570</v>
      </c>
      <c r="E1" s="19" t="s">
        <v>569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3">
      <c r="A2" s="4" t="s">
        <v>3</v>
      </c>
      <c r="B2" s="4" t="s">
        <v>4</v>
      </c>
      <c r="C2" s="5">
        <v>281000</v>
      </c>
      <c r="D2" s="5">
        <f>C2*20/100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C3*20/100</f>
        <v>64600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C67*20/100</f>
        <v>100200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3">
      <c r="A131" s="4" t="s">
        <v>215</v>
      </c>
      <c r="B131" s="4"/>
      <c r="C131" s="5">
        <v>97000</v>
      </c>
      <c r="D131" s="5">
        <f t="shared" ref="D131:D194" si="4">C131*20/100</f>
        <v>19400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C195*20/100</f>
        <v>2200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C259*20/100</f>
        <v>45400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C323*20/100</f>
        <v>16000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1" bestFit="1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9" width="11.5546875" bestFit="1" customWidth="1"/>
    <col min="10" max="10" width="11" bestFit="1" customWidth="1"/>
    <col min="11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571</v>
      </c>
      <c r="D1" s="4"/>
      <c r="E1" s="4"/>
      <c r="F1" s="4"/>
      <c r="G1" s="4"/>
      <c r="H1" s="4"/>
      <c r="I1" s="15" t="s">
        <v>572</v>
      </c>
      <c r="J1" s="15" t="s">
        <v>571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17">
        <v>40</v>
      </c>
      <c r="C2" s="7" t="str">
        <f>VLOOKUP(Table_1[[#This Row],[Column2]],I1:J5,2)</f>
        <v xml:space="preserve"> “sufficienteˮ</v>
      </c>
      <c r="D2" s="8"/>
      <c r="E2" s="8"/>
      <c r="F2" s="8"/>
      <c r="G2" s="8"/>
      <c r="H2" s="8"/>
      <c r="I2" s="29">
        <v>0</v>
      </c>
      <c r="J2" s="16" t="s">
        <v>574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17">
        <v>60</v>
      </c>
      <c r="C3" s="7" t="str">
        <f>VLOOKUP(Table_1[[#This Row],[Column2]],I1:J5,2)</f>
        <v xml:space="preserve"> “discretoˮ</v>
      </c>
      <c r="E3" s="8"/>
      <c r="F3" s="8"/>
      <c r="G3" s="8"/>
      <c r="H3" s="8"/>
      <c r="I3" s="29">
        <v>40</v>
      </c>
      <c r="J3" s="16" t="s">
        <v>573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17">
        <v>60</v>
      </c>
      <c r="C4" s="7" t="str">
        <f>VLOOKUP(Table_1[[#This Row],[Column2]],I1:J5,2)</f>
        <v xml:space="preserve"> “discretoˮ</v>
      </c>
      <c r="E4" s="8"/>
      <c r="F4" s="8"/>
      <c r="G4" s="8"/>
      <c r="H4" s="8"/>
      <c r="I4" s="29">
        <v>60</v>
      </c>
      <c r="J4" s="16" t="s">
        <v>575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17">
        <v>40</v>
      </c>
      <c r="C5" s="7" t="str">
        <f>VLOOKUP(Table_1[[#This Row],[Column2]],I1:J5,2)</f>
        <v xml:space="preserve"> “sufficienteˮ</v>
      </c>
      <c r="E5" s="8"/>
      <c r="F5" s="8"/>
      <c r="G5" s="8"/>
      <c r="H5" s="8"/>
      <c r="I5" s="29">
        <v>70</v>
      </c>
      <c r="J5" s="16" t="s">
        <v>576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17">
        <v>70</v>
      </c>
      <c r="C6" s="7" t="str">
        <f>VLOOKUP(Table_1[[#This Row],[Column2]],I1:J5,2)</f>
        <v xml:space="preserve"> “buonoˮ</v>
      </c>
      <c r="E6" s="8"/>
      <c r="F6" s="8"/>
      <c r="G6" s="8"/>
      <c r="H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17">
        <v>0</v>
      </c>
      <c r="C7" s="7" t="str">
        <f>VLOOKUP(Table_1[[#This Row],[Column2]],I1:J5,2)</f>
        <v xml:space="preserve"> “respinto"</v>
      </c>
      <c r="E7" s="8"/>
      <c r="F7" s="8"/>
      <c r="G7" s="8"/>
      <c r="H7" s="8"/>
      <c r="I7" s="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17">
        <v>0</v>
      </c>
      <c r="C8" s="7" t="str">
        <f>VLOOKUP(Table_1[[#This Row],[Column2]],I1:J5,2)</f>
        <v xml:space="preserve"> “respinto"</v>
      </c>
      <c r="E8" s="8"/>
      <c r="F8" s="8"/>
      <c r="G8" s="8"/>
      <c r="H8" s="8"/>
      <c r="I8" s="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H17" sqref="H17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6.77734375" bestFit="1" customWidth="1"/>
    <col min="8" max="8" width="22.109375" customWidth="1"/>
    <col min="9" max="9" width="21.44140625" customWidth="1"/>
    <col min="10" max="10" width="8.6640625" customWidth="1"/>
    <col min="11" max="11" width="12.88671875" bestFit="1" customWidth="1"/>
    <col min="12" max="12" width="22.109375" customWidth="1"/>
    <col min="13" max="13" width="21.44140625" customWidth="1"/>
    <col min="14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2" t="s">
        <v>577</v>
      </c>
      <c r="H1" s="23" t="s">
        <v>578</v>
      </c>
      <c r="I1" s="24" t="s">
        <v>582</v>
      </c>
      <c r="J1" s="11"/>
      <c r="K1" s="22" t="s">
        <v>579</v>
      </c>
      <c r="L1" s="23" t="s">
        <v>578</v>
      </c>
      <c r="M1" s="24" t="s">
        <v>582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20" t="s">
        <v>499</v>
      </c>
      <c r="H2" s="27">
        <f>COUNTIF(C:C,G2)</f>
        <v>11</v>
      </c>
      <c r="I2" s="21">
        <f>SUMIFS(D:D,C:C,G2)</f>
        <v>611780</v>
      </c>
      <c r="K2" s="20" t="s">
        <v>501</v>
      </c>
      <c r="L2" s="27">
        <f t="shared" ref="L2:L8" si="0">COUNTIF(B:B,K2)</f>
        <v>2</v>
      </c>
      <c r="M2" s="21">
        <f t="shared" ref="M2:M8" si="1">SUMIFS(D:D,B:B,K2)</f>
        <v>73450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0" t="s">
        <v>558</v>
      </c>
      <c r="H3" s="27">
        <f t="shared" ref="H3:H5" si="2">COUNTIF(C:C,G3)</f>
        <v>5</v>
      </c>
      <c r="I3" s="21">
        <f t="shared" ref="I3:I5" si="3">SUMIFS(D:D,C:C,G3)</f>
        <v>30860</v>
      </c>
      <c r="K3" s="20" t="s">
        <v>580</v>
      </c>
      <c r="L3" s="27">
        <f t="shared" si="0"/>
        <v>1</v>
      </c>
      <c r="M3" s="21">
        <f t="shared" si="1"/>
        <v>50800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0" t="s">
        <v>506</v>
      </c>
      <c r="H4" s="27">
        <f t="shared" si="2"/>
        <v>4</v>
      </c>
      <c r="I4" s="21">
        <f t="shared" si="3"/>
        <v>54000</v>
      </c>
      <c r="K4" s="20" t="s">
        <v>509</v>
      </c>
      <c r="L4" s="27">
        <f t="shared" si="0"/>
        <v>1</v>
      </c>
      <c r="M4" s="21">
        <f t="shared" si="1"/>
        <v>98450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5" t="s">
        <v>547</v>
      </c>
      <c r="H5" s="28">
        <f t="shared" si="2"/>
        <v>4</v>
      </c>
      <c r="I5" s="26">
        <f t="shared" si="3"/>
        <v>6765600</v>
      </c>
      <c r="K5" s="20" t="s">
        <v>511</v>
      </c>
      <c r="L5" s="27">
        <f t="shared" si="0"/>
        <v>1</v>
      </c>
      <c r="M5" s="21">
        <f t="shared" si="1"/>
        <v>7950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K6" s="20" t="s">
        <v>525</v>
      </c>
      <c r="L6" s="27">
        <f t="shared" si="0"/>
        <v>4</v>
      </c>
      <c r="M6" s="21">
        <f t="shared" si="1"/>
        <v>283000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K7" s="20" t="s">
        <v>528</v>
      </c>
      <c r="L7" s="27">
        <f t="shared" si="0"/>
        <v>2</v>
      </c>
      <c r="M7" s="21">
        <f t="shared" si="1"/>
        <v>107700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K8" s="25" t="s">
        <v>581</v>
      </c>
      <c r="L8" s="28">
        <f t="shared" si="0"/>
        <v>0</v>
      </c>
      <c r="M8" s="26">
        <f t="shared" si="1"/>
        <v>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/>
    <row r="83" spans="4:5" ht="13.5" customHeight="1" x14ac:dyDescent="0.3"/>
    <row r="84" spans="4:5" ht="13.5" customHeight="1" x14ac:dyDescent="0.3"/>
    <row r="85" spans="4:5" ht="13.5" customHeight="1" x14ac:dyDescent="0.3"/>
    <row r="86" spans="4:5" ht="13.5" customHeight="1" x14ac:dyDescent="0.3"/>
    <row r="87" spans="4:5" ht="13.5" customHeight="1" x14ac:dyDescent="0.3"/>
    <row r="88" spans="4:5" ht="13.5" customHeight="1" x14ac:dyDescent="0.3"/>
    <row r="89" spans="4:5" ht="13.5" customHeight="1" x14ac:dyDescent="0.3"/>
    <row r="90" spans="4:5" ht="13.5" customHeight="1" x14ac:dyDescent="0.3"/>
    <row r="91" spans="4:5" ht="13.5" customHeight="1" x14ac:dyDescent="0.3"/>
    <row r="92" spans="4:5" ht="13.5" customHeight="1" x14ac:dyDescent="0.3"/>
    <row r="93" spans="4:5" ht="13.5" customHeight="1" x14ac:dyDescent="0.3"/>
    <row r="94" spans="4:5" ht="13.5" customHeight="1" x14ac:dyDescent="0.3"/>
    <row r="95" spans="4:5" ht="13.5" customHeight="1" x14ac:dyDescent="0.3"/>
    <row r="96" spans="4:5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</sheetData>
  <pageMargins left="0.75" right="0.75" top="1" bottom="1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 Namar</cp:lastModifiedBy>
  <dcterms:created xsi:type="dcterms:W3CDTF">2005-04-12T12:35:30Z</dcterms:created>
  <dcterms:modified xsi:type="dcterms:W3CDTF">2025-04-18T17:17:38Z</dcterms:modified>
</cp:coreProperties>
</file>