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thinkpad\1不动点\"/>
    </mc:Choice>
  </mc:AlternateContent>
  <xr:revisionPtr revIDLastSave="0" documentId="13_ncr:1_{FBCD62A6-3FEA-4C51-9463-E9752797BF50}" xr6:coauthVersionLast="47" xr6:coauthVersionMax="47" xr10:uidLastSave="{00000000-0000-0000-0000-000000000000}"/>
  <bookViews>
    <workbookView xWindow="-108" yWindow="-108" windowWidth="23256" windowHeight="12576" tabRatio="714" activeTab="1" xr2:uid="{C32ED04C-B22D-44AF-AA8D-D22836D2AECD}"/>
  </bookViews>
  <sheets>
    <sheet name="透视" sheetId="5" r:id="rId1"/>
    <sheet name="序时账" sheetId="1" r:id="rId2"/>
    <sheet name="科目代码表" sheetId="2" r:id="rId3"/>
    <sheet name="固定资产折旧测试" sheetId="7" r:id="rId4"/>
    <sheet name="资产负债表" sheetId="8" r:id="rId5"/>
    <sheet name="利润表 " sheetId="9" r:id="rId6"/>
  </sheets>
  <externalReferences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definedNames>
    <definedName name="_?">#REF!</definedName>
    <definedName name="_??????">#REF!</definedName>
    <definedName name="_1_?">#REF!</definedName>
    <definedName name="_10_2004009P1">#REF!</definedName>
    <definedName name="_11_2004012P1">#REF!</definedName>
    <definedName name="_2_??????">#REF!</definedName>
    <definedName name="_2003002K8">#REF!</definedName>
    <definedName name="_2003002KA">#REF!</definedName>
    <definedName name="_2003002KC">#REF!</definedName>
    <definedName name="_2003002P1">#REF!</definedName>
    <definedName name="_2003007KA">#REF!</definedName>
    <definedName name="_2004001KF">#REF!</definedName>
    <definedName name="_2004001P1">#REF!</definedName>
    <definedName name="_2004009P1">#REF!</definedName>
    <definedName name="_2004012P1">#REF!</definedName>
    <definedName name="_3_2003002K8">#REF!</definedName>
    <definedName name="_4_2003002KA">#REF!</definedName>
    <definedName name="_5_2003002KC">#REF!</definedName>
    <definedName name="_6_2003002P1">#REF!</definedName>
    <definedName name="_7_2003007KA">#REF!</definedName>
    <definedName name="_8_2004001KF">#REF!</definedName>
    <definedName name="_9_2004001P1">#REF!</definedName>
    <definedName name="_Fill" hidden="1">#REF!</definedName>
    <definedName name="_xlnm._FilterDatabase" localSheetId="3" hidden="1">固定资产折旧测试!$A$2:$T$13</definedName>
    <definedName name="_Key1" hidden="1">#REF!</definedName>
    <definedName name="_Order1" hidden="1">255</definedName>
    <definedName name="_Order2" hidden="1">255</definedName>
    <definedName name="_Sort" hidden="1">#REF!</definedName>
    <definedName name="_xlcn.WorksheetConnection_表29_3337251" hidden="1">[1]!表29_333725[#Data]</definedName>
    <definedName name="AS2DocOpenMode" hidden="1">"AS2DocumentBrowse"</definedName>
    <definedName name="ColumnTitle1">#REF!</definedName>
    <definedName name="ColumnTitle2">[2]!项目_2[[#Headers],[完成百分比]]</definedName>
    <definedName name="ColumnTitle3">[2]!项目_3[[#Headers],[完成百分比]]</definedName>
    <definedName name="dxn">[3]dxnsjtempsheet!$A:$G</definedName>
    <definedName name="fzxm">'[4]披露表(上市)'!$D$7:$D$11</definedName>
    <definedName name="gzfzxm">'[5]披露表(国资)'!$C$7:$C$13</definedName>
    <definedName name="_xlnm.Print_Area" localSheetId="3">固定资产折旧测试!$A$1:$T$13</definedName>
    <definedName name="_xlnm.Print_Area">#REF!</definedName>
    <definedName name="_xlnm.Print_Titles">#REF!</definedName>
    <definedName name="q" hidden="1">#REF!</definedName>
    <definedName name="RowTitleRegion1..D4">#REF!</definedName>
    <definedName name="SAPBEXrevision" hidden="1">1</definedName>
    <definedName name="SAPBEXsysID" hidden="1">"PE4"</definedName>
    <definedName name="SAPBEXwbID" hidden="1">"3Q4R7W3VD66V3CXTGQHGIRCBE"</definedName>
    <definedName name="TextRefCopyRangeCount" hidden="1">28</definedName>
    <definedName name="XREF_COLUMN_1" hidden="1">#REF!</definedName>
    <definedName name="XREF_COLUMN_10" hidden="1">#REF!</definedName>
    <definedName name="XREF_COLUMN_11" hidden="1">#REF!</definedName>
    <definedName name="XREF_COLUMN_2" hidden="1">[6]合并数!#REF!</definedName>
    <definedName name="XREF_COLUMN_3" hidden="1">#REF!</definedName>
    <definedName name="XREF_COLUMN_4" hidden="1">#REF!</definedName>
    <definedName name="XREF_COLUMN_5" hidden="1">#REF!</definedName>
    <definedName name="XREF_COLUMN_6" hidden="1">#REF!</definedName>
    <definedName name="XREF_COLUMN_7" hidden="1">#REF!</definedName>
    <definedName name="XREF_COLUMN_8" hidden="1">#REF!</definedName>
    <definedName name="XREF_COLUMN_9" hidden="1">#REF!</definedName>
    <definedName name="XRefActiveRow" hidden="1">#REF!</definedName>
    <definedName name="XRefColumnsCount" hidden="1">2</definedName>
    <definedName name="XRefCopy1" hidden="1">#REF!</definedName>
    <definedName name="XRefCopy14" hidden="1">#REF!</definedName>
    <definedName name="XRefCopy14Row" hidden="1">[7]XREF!#REF!</definedName>
    <definedName name="XRefCopy1Row" hidden="1">#REF!</definedName>
    <definedName name="XRefCopy2" hidden="1">[8]Consolidation!#REF!</definedName>
    <definedName name="XRefCopy2Row" hidden="1">#REF!</definedName>
    <definedName name="XRefCopy3" hidden="1">#REF!</definedName>
    <definedName name="XRefCopy3Row" hidden="1">#REF!</definedName>
    <definedName name="XRefCopy4" hidden="1">#REF!</definedName>
    <definedName name="XRefCopy4Row" hidden="1">#REF!</definedName>
    <definedName name="XRefCopy5" hidden="1">#REF!</definedName>
    <definedName name="XRefCopy5Row" hidden="1">#REF!</definedName>
    <definedName name="XRefCopy6" hidden="1">#REF!</definedName>
    <definedName name="XRefCopy7" hidden="1">#REF!</definedName>
    <definedName name="XRefCopyRangeCount" hidden="1">8</definedName>
    <definedName name="XRefPaste1" hidden="1">#REF!</definedName>
    <definedName name="XRefPaste1Row" hidden="1">#REF!</definedName>
    <definedName name="XRefPaste2" hidden="1">#REF!</definedName>
    <definedName name="XRefPaste2Row" hidden="1">#REF!</definedName>
    <definedName name="XRefPaste3" hidden="1">#REF!</definedName>
    <definedName name="XRefPaste3Row" hidden="1">#REF!</definedName>
    <definedName name="XRefPasteRangeCount" hidden="1">2</definedName>
    <definedName name="Z_85E7D15F_9559_4B54_A2EE_DCCECE011EC4_.wvu.Cols" hidden="1">#REF!</definedName>
    <definedName name="编号">科目代码表!$E$2:$E$1048576</definedName>
    <definedName name="标题">#REF!</definedName>
    <definedName name="固定资产清单">#REF!</definedName>
    <definedName name="会计科目名称">科目代码表!$C$2:$C$1048576</definedName>
    <definedName name="几点" hidden="1">#REF!</definedName>
    <definedName name="绿能" hidden="1">#REF!</definedName>
    <definedName name="汽车" hidden="1">#REF!</definedName>
  </definedNames>
  <calcPr calcId="191029"/>
  <pivotCaches>
    <pivotCache cacheId="0" r:id="rId15"/>
    <pivotCache cacheId="176" r:id="rId1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5" i="1" l="1"/>
  <c r="H39" i="8"/>
  <c r="G2" i="1"/>
  <c r="J2" i="1" s="1"/>
  <c r="G3" i="1"/>
  <c r="J3" i="1" s="1"/>
  <c r="K2" i="1"/>
  <c r="K3" i="1"/>
  <c r="I9" i="5" l="1"/>
  <c r="H9" i="5"/>
  <c r="M8" i="1"/>
  <c r="M9" i="1" s="1"/>
  <c r="M23" i="1" s="1"/>
  <c r="H13" i="5"/>
  <c r="H5" i="5"/>
  <c r="I5" i="5"/>
  <c r="H6" i="5"/>
  <c r="I6" i="5"/>
  <c r="H7" i="5"/>
  <c r="I7" i="5"/>
  <c r="H8" i="5"/>
  <c r="I8" i="5"/>
  <c r="H10" i="5"/>
  <c r="I10" i="5"/>
  <c r="H11" i="5"/>
  <c r="I11" i="5"/>
  <c r="H12" i="5"/>
  <c r="I12" i="5"/>
  <c r="I13" i="5"/>
  <c r="H14" i="5"/>
  <c r="I14" i="5"/>
  <c r="H15" i="5"/>
  <c r="I15" i="5"/>
  <c r="H16" i="5"/>
  <c r="I16" i="5"/>
  <c r="H17" i="5"/>
  <c r="I17" i="5"/>
  <c r="H18" i="5"/>
  <c r="I18" i="5"/>
  <c r="H19" i="5"/>
  <c r="I19" i="5"/>
  <c r="H20" i="5"/>
  <c r="I20" i="5"/>
  <c r="H21" i="5"/>
  <c r="I21" i="5"/>
  <c r="H22" i="5"/>
  <c r="I22" i="5"/>
  <c r="H23" i="5"/>
  <c r="I23" i="5"/>
  <c r="H24" i="5"/>
  <c r="I24" i="5"/>
  <c r="H25" i="5"/>
  <c r="I25" i="5"/>
  <c r="H26" i="5"/>
  <c r="I26" i="5"/>
  <c r="H27" i="5"/>
  <c r="I27" i="5"/>
  <c r="H28" i="5"/>
  <c r="I28" i="5"/>
  <c r="H29" i="5"/>
  <c r="I29" i="5"/>
  <c r="H30" i="5"/>
  <c r="I30" i="5"/>
  <c r="H31" i="5"/>
  <c r="I31" i="5"/>
  <c r="H32" i="5"/>
  <c r="I32" i="5"/>
  <c r="H33" i="5"/>
  <c r="I33" i="5"/>
  <c r="H34" i="5"/>
  <c r="I34" i="5"/>
  <c r="H35" i="5"/>
  <c r="I35" i="5"/>
  <c r="H36" i="5"/>
  <c r="I36" i="5"/>
  <c r="H37" i="5"/>
  <c r="I37" i="5"/>
  <c r="H38" i="5"/>
  <c r="I38" i="5"/>
  <c r="H39" i="5"/>
  <c r="I39" i="5"/>
  <c r="H40" i="5"/>
  <c r="I40" i="5"/>
  <c r="H41" i="5"/>
  <c r="I41" i="5"/>
  <c r="H42" i="5"/>
  <c r="I42" i="5"/>
  <c r="H43" i="5"/>
  <c r="I43" i="5"/>
  <c r="H44" i="5"/>
  <c r="I44" i="5"/>
  <c r="H45" i="5"/>
  <c r="I45" i="5"/>
  <c r="H46" i="5"/>
  <c r="I46" i="5"/>
  <c r="H47" i="5"/>
  <c r="I47" i="5"/>
  <c r="H48" i="5"/>
  <c r="I48" i="5"/>
  <c r="H49" i="5"/>
  <c r="I49" i="5"/>
  <c r="H50" i="5"/>
  <c r="I50" i="5"/>
  <c r="H51" i="5"/>
  <c r="I51" i="5"/>
  <c r="H52" i="5"/>
  <c r="I52" i="5"/>
  <c r="H53" i="5"/>
  <c r="I53" i="5"/>
  <c r="H54" i="5"/>
  <c r="I54" i="5"/>
  <c r="H55" i="5"/>
  <c r="I55" i="5"/>
  <c r="I4" i="5"/>
  <c r="H4" i="5"/>
  <c r="M21" i="1" l="1"/>
  <c r="L20" i="1"/>
  <c r="M22" i="1"/>
  <c r="D9" i="8"/>
  <c r="R14" i="7"/>
  <c r="R4" i="7"/>
  <c r="R3" i="7"/>
  <c r="L3" i="7"/>
  <c r="O3" i="7" l="1"/>
  <c r="P3" i="7" s="1"/>
  <c r="T3" i="7" s="1"/>
  <c r="D13" i="8"/>
  <c r="D8" i="8"/>
  <c r="D10" i="8"/>
  <c r="K27" i="1"/>
  <c r="G6" i="1"/>
  <c r="J6" i="1" s="1"/>
  <c r="G7" i="1"/>
  <c r="J7" i="1" s="1"/>
  <c r="K6" i="1"/>
  <c r="K7" i="1"/>
  <c r="K25" i="1"/>
  <c r="G25" i="1"/>
  <c r="J25" i="1" s="1"/>
  <c r="K24" i="1"/>
  <c r="G24" i="1"/>
  <c r="J24" i="1" s="1"/>
  <c r="K23" i="1"/>
  <c r="G23" i="1"/>
  <c r="J23" i="1" s="1"/>
  <c r="K22" i="1"/>
  <c r="G22" i="1"/>
  <c r="J22" i="1" s="1"/>
  <c r="K21" i="1"/>
  <c r="G21" i="1"/>
  <c r="J21" i="1" s="1"/>
  <c r="K20" i="1"/>
  <c r="G20" i="1"/>
  <c r="J20" i="1" s="1"/>
  <c r="K4" i="1"/>
  <c r="K5" i="1"/>
  <c r="K8" i="1"/>
  <c r="K9" i="1"/>
  <c r="K10" i="1"/>
  <c r="K11" i="1"/>
  <c r="G4" i="1"/>
  <c r="J4" i="1" s="1"/>
  <c r="G5" i="1"/>
  <c r="J5" i="1" s="1"/>
  <c r="D18" i="9"/>
  <c r="C18" i="9" s="1"/>
  <c r="D16" i="9"/>
  <c r="C16" i="9" s="1"/>
  <c r="D15" i="9"/>
  <c r="C15" i="9" s="1"/>
  <c r="D14" i="9"/>
  <c r="C14" i="9" s="1"/>
  <c r="D13" i="9"/>
  <c r="C13" i="9" s="1"/>
  <c r="D11" i="9"/>
  <c r="C11" i="9" s="1"/>
  <c r="D9" i="9"/>
  <c r="C9" i="9" s="1"/>
  <c r="D8" i="9"/>
  <c r="C8" i="9" s="1"/>
  <c r="D7" i="9"/>
  <c r="C7" i="9" s="1"/>
  <c r="D4" i="9"/>
  <c r="C4" i="9" s="1"/>
  <c r="H4" i="8"/>
  <c r="H5" i="8"/>
  <c r="H6" i="8"/>
  <c r="H8" i="8"/>
  <c r="H9" i="8"/>
  <c r="H11" i="8"/>
  <c r="H12" i="8"/>
  <c r="H3" i="8"/>
  <c r="D18" i="8"/>
  <c r="D17" i="8"/>
  <c r="D16" i="8"/>
  <c r="D15" i="8"/>
  <c r="D14" i="8"/>
  <c r="D11" i="8"/>
  <c r="D5" i="8"/>
  <c r="D6" i="8"/>
  <c r="D7" i="8"/>
  <c r="D3" i="8"/>
  <c r="D20" i="9"/>
  <c r="H37" i="8"/>
  <c r="H38" i="8"/>
  <c r="H36" i="8"/>
  <c r="H33" i="8"/>
  <c r="H34" i="8"/>
  <c r="H32" i="8"/>
  <c r="H22" i="8"/>
  <c r="H23" i="8"/>
  <c r="H24" i="8"/>
  <c r="H25" i="8"/>
  <c r="H26" i="8"/>
  <c r="H27" i="8"/>
  <c r="H29" i="8"/>
  <c r="H30" i="8"/>
  <c r="H21" i="8"/>
  <c r="H14" i="8"/>
  <c r="H16" i="8"/>
  <c r="H17" i="8"/>
  <c r="H18" i="8"/>
  <c r="H19" i="8"/>
  <c r="D42" i="8"/>
  <c r="D41" i="8"/>
  <c r="D37" i="8"/>
  <c r="D38" i="8"/>
  <c r="D39" i="8"/>
  <c r="D36" i="8"/>
  <c r="D22" i="8"/>
  <c r="D23" i="8"/>
  <c r="D24" i="8"/>
  <c r="D25" i="8"/>
  <c r="D27" i="8"/>
  <c r="D21" i="8"/>
  <c r="D26" i="8"/>
  <c r="K12" i="1"/>
  <c r="K13" i="1"/>
  <c r="K14" i="1"/>
  <c r="K15" i="1"/>
  <c r="K16" i="1"/>
  <c r="K17" i="1"/>
  <c r="K18" i="1"/>
  <c r="K19" i="1"/>
  <c r="K26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K2302" i="1"/>
  <c r="K2303" i="1"/>
  <c r="K2304" i="1"/>
  <c r="K2305" i="1"/>
  <c r="K2306" i="1"/>
  <c r="K2307" i="1"/>
  <c r="K2308" i="1"/>
  <c r="K2309" i="1"/>
  <c r="K2310" i="1"/>
  <c r="K2311" i="1"/>
  <c r="K2312" i="1"/>
  <c r="K2313" i="1"/>
  <c r="K2314" i="1"/>
  <c r="K2315" i="1"/>
  <c r="K2316" i="1"/>
  <c r="K2317" i="1"/>
  <c r="K2318" i="1"/>
  <c r="K2319" i="1"/>
  <c r="K2320" i="1"/>
  <c r="K2321" i="1"/>
  <c r="K2322" i="1"/>
  <c r="K2323" i="1"/>
  <c r="K2324" i="1"/>
  <c r="K2325" i="1"/>
  <c r="K2326" i="1"/>
  <c r="K2327" i="1"/>
  <c r="K2328" i="1"/>
  <c r="K2329" i="1"/>
  <c r="K2330" i="1"/>
  <c r="K2331" i="1"/>
  <c r="K2332" i="1"/>
  <c r="K2333" i="1"/>
  <c r="K2334" i="1"/>
  <c r="K2335" i="1"/>
  <c r="K2336" i="1"/>
  <c r="K2337" i="1"/>
  <c r="K2338" i="1"/>
  <c r="K2339" i="1"/>
  <c r="K2340" i="1"/>
  <c r="K2341" i="1"/>
  <c r="K2342" i="1"/>
  <c r="K2343" i="1"/>
  <c r="K2344" i="1"/>
  <c r="K2345" i="1"/>
  <c r="K2346" i="1"/>
  <c r="K2347" i="1"/>
  <c r="K2348" i="1"/>
  <c r="K2349" i="1"/>
  <c r="K2350" i="1"/>
  <c r="K2351" i="1"/>
  <c r="K2352" i="1"/>
  <c r="K2353" i="1"/>
  <c r="K2354" i="1"/>
  <c r="K2355" i="1"/>
  <c r="K2356" i="1"/>
  <c r="K2357" i="1"/>
  <c r="K2358" i="1"/>
  <c r="K2359" i="1"/>
  <c r="K2360" i="1"/>
  <c r="K2361" i="1"/>
  <c r="K2362" i="1"/>
  <c r="K2363" i="1"/>
  <c r="K2364" i="1"/>
  <c r="K2365" i="1"/>
  <c r="K2366" i="1"/>
  <c r="K2367" i="1"/>
  <c r="K2368" i="1"/>
  <c r="K2369" i="1"/>
  <c r="K2370" i="1"/>
  <c r="K2371" i="1"/>
  <c r="K2372" i="1"/>
  <c r="K2373" i="1"/>
  <c r="K2374" i="1"/>
  <c r="K2375" i="1"/>
  <c r="K2376" i="1"/>
  <c r="K2377" i="1"/>
  <c r="K2378" i="1"/>
  <c r="K2379" i="1"/>
  <c r="K2380" i="1"/>
  <c r="K2381" i="1"/>
  <c r="K2382" i="1"/>
  <c r="K2383" i="1"/>
  <c r="K2384" i="1"/>
  <c r="K2385" i="1"/>
  <c r="K2386" i="1"/>
  <c r="K2387" i="1"/>
  <c r="K2388" i="1"/>
  <c r="K2389" i="1"/>
  <c r="K2390" i="1"/>
  <c r="K2391" i="1"/>
  <c r="K2392" i="1"/>
  <c r="K2393" i="1"/>
  <c r="K2394" i="1"/>
  <c r="K2395" i="1"/>
  <c r="K2396" i="1"/>
  <c r="K2397" i="1"/>
  <c r="K2398" i="1"/>
  <c r="K2399" i="1"/>
  <c r="K2400" i="1"/>
  <c r="K2401" i="1"/>
  <c r="K2402" i="1"/>
  <c r="K2403" i="1"/>
  <c r="K2404" i="1"/>
  <c r="K2405" i="1"/>
  <c r="K2406" i="1"/>
  <c r="K2407" i="1"/>
  <c r="K2408" i="1"/>
  <c r="K2409" i="1"/>
  <c r="K2410" i="1"/>
  <c r="K2411" i="1"/>
  <c r="K2412" i="1"/>
  <c r="K2413" i="1"/>
  <c r="K2414" i="1"/>
  <c r="K2415" i="1"/>
  <c r="K2416" i="1"/>
  <c r="K2417" i="1"/>
  <c r="K2418" i="1"/>
  <c r="K2419" i="1"/>
  <c r="K2420" i="1"/>
  <c r="K2421" i="1"/>
  <c r="K2422" i="1"/>
  <c r="K2423" i="1"/>
  <c r="K2424" i="1"/>
  <c r="K2425" i="1"/>
  <c r="K2426" i="1"/>
  <c r="K2427" i="1"/>
  <c r="K2428" i="1"/>
  <c r="K2429" i="1"/>
  <c r="K2430" i="1"/>
  <c r="K2431" i="1"/>
  <c r="K2432" i="1"/>
  <c r="K2433" i="1"/>
  <c r="K2434" i="1"/>
  <c r="K2435" i="1"/>
  <c r="K2436" i="1"/>
  <c r="K2437" i="1"/>
  <c r="K2438" i="1"/>
  <c r="K2439" i="1"/>
  <c r="K2440" i="1"/>
  <c r="K2441" i="1"/>
  <c r="K2442" i="1"/>
  <c r="K2443" i="1"/>
  <c r="K2444" i="1"/>
  <c r="K2445" i="1"/>
  <c r="K2446" i="1"/>
  <c r="K2447" i="1"/>
  <c r="K2448" i="1"/>
  <c r="K2449" i="1"/>
  <c r="K2450" i="1"/>
  <c r="K2451" i="1"/>
  <c r="K2452" i="1"/>
  <c r="K2453" i="1"/>
  <c r="K2454" i="1"/>
  <c r="K2455" i="1"/>
  <c r="K2456" i="1"/>
  <c r="K2457" i="1"/>
  <c r="K2458" i="1"/>
  <c r="K2459" i="1"/>
  <c r="K2460" i="1"/>
  <c r="K2461" i="1"/>
  <c r="K2462" i="1"/>
  <c r="K2463" i="1"/>
  <c r="K2464" i="1"/>
  <c r="K2465" i="1"/>
  <c r="K2466" i="1"/>
  <c r="K2467" i="1"/>
  <c r="K2468" i="1"/>
  <c r="K2469" i="1"/>
  <c r="K2470" i="1"/>
  <c r="K2471" i="1"/>
  <c r="K2472" i="1"/>
  <c r="K2473" i="1"/>
  <c r="K2474" i="1"/>
  <c r="K2475" i="1"/>
  <c r="K2476" i="1"/>
  <c r="K2477" i="1"/>
  <c r="K2478" i="1"/>
  <c r="K2479" i="1"/>
  <c r="K2480" i="1"/>
  <c r="K2481" i="1"/>
  <c r="K2482" i="1"/>
  <c r="K2483" i="1"/>
  <c r="K2484" i="1"/>
  <c r="K2485" i="1"/>
  <c r="K2486" i="1"/>
  <c r="K2487" i="1"/>
  <c r="K2488" i="1"/>
  <c r="K2489" i="1"/>
  <c r="K2490" i="1"/>
  <c r="K2491" i="1"/>
  <c r="K2492" i="1"/>
  <c r="K2493" i="1"/>
  <c r="K2494" i="1"/>
  <c r="K2495" i="1"/>
  <c r="K2496" i="1"/>
  <c r="K2497" i="1"/>
  <c r="K2498" i="1"/>
  <c r="K2499" i="1"/>
  <c r="K2500" i="1"/>
  <c r="K2501" i="1"/>
  <c r="K2502" i="1"/>
  <c r="K2503" i="1"/>
  <c r="K2504" i="1"/>
  <c r="K2505" i="1"/>
  <c r="K2506" i="1"/>
  <c r="K2507" i="1"/>
  <c r="K2508" i="1"/>
  <c r="K2509" i="1"/>
  <c r="K2510" i="1"/>
  <c r="K2511" i="1"/>
  <c r="K2512" i="1"/>
  <c r="K2513" i="1"/>
  <c r="K2514" i="1"/>
  <c r="K2515" i="1"/>
  <c r="K2516" i="1"/>
  <c r="K2517" i="1"/>
  <c r="K2518" i="1"/>
  <c r="K2519" i="1"/>
  <c r="K2520" i="1"/>
  <c r="K2521" i="1"/>
  <c r="K2522" i="1"/>
  <c r="K2523" i="1"/>
  <c r="K2524" i="1"/>
  <c r="K2525" i="1"/>
  <c r="K2526" i="1"/>
  <c r="K2527" i="1"/>
  <c r="K2528" i="1"/>
  <c r="K2529" i="1"/>
  <c r="K2530" i="1"/>
  <c r="K2531" i="1"/>
  <c r="K2532" i="1"/>
  <c r="K2533" i="1"/>
  <c r="K2534" i="1"/>
  <c r="K2535" i="1"/>
  <c r="K2536" i="1"/>
  <c r="K2537" i="1"/>
  <c r="K2538" i="1"/>
  <c r="K2539" i="1"/>
  <c r="K2540" i="1"/>
  <c r="K2541" i="1"/>
  <c r="K2542" i="1"/>
  <c r="K2543" i="1"/>
  <c r="K2544" i="1"/>
  <c r="K2545" i="1"/>
  <c r="K2546" i="1"/>
  <c r="K2547" i="1"/>
  <c r="K2548" i="1"/>
  <c r="K2549" i="1"/>
  <c r="K2550" i="1"/>
  <c r="K2551" i="1"/>
  <c r="K2552" i="1"/>
  <c r="K2553" i="1"/>
  <c r="K2554" i="1"/>
  <c r="K2555" i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2572" i="1"/>
  <c r="K2573" i="1"/>
  <c r="K2574" i="1"/>
  <c r="K2575" i="1"/>
  <c r="K2576" i="1"/>
  <c r="K2577" i="1"/>
  <c r="K2578" i="1"/>
  <c r="K2579" i="1"/>
  <c r="K2580" i="1"/>
  <c r="K2581" i="1"/>
  <c r="K2582" i="1"/>
  <c r="K2583" i="1"/>
  <c r="K2584" i="1"/>
  <c r="K2585" i="1"/>
  <c r="K2586" i="1"/>
  <c r="K2587" i="1"/>
  <c r="K2588" i="1"/>
  <c r="K2589" i="1"/>
  <c r="K2590" i="1"/>
  <c r="K2591" i="1"/>
  <c r="K2592" i="1"/>
  <c r="K2593" i="1"/>
  <c r="K2594" i="1"/>
  <c r="K2595" i="1"/>
  <c r="K2596" i="1"/>
  <c r="K2597" i="1"/>
  <c r="K2598" i="1"/>
  <c r="K2599" i="1"/>
  <c r="K2600" i="1"/>
  <c r="K2601" i="1"/>
  <c r="K2602" i="1"/>
  <c r="K2603" i="1"/>
  <c r="K2604" i="1"/>
  <c r="K2605" i="1"/>
  <c r="K2606" i="1"/>
  <c r="K2607" i="1"/>
  <c r="K2608" i="1"/>
  <c r="K2609" i="1"/>
  <c r="K2610" i="1"/>
  <c r="K2611" i="1"/>
  <c r="K2612" i="1"/>
  <c r="K2613" i="1"/>
  <c r="K2614" i="1"/>
  <c r="K2615" i="1"/>
  <c r="K2616" i="1"/>
  <c r="K2617" i="1"/>
  <c r="K2618" i="1"/>
  <c r="K2619" i="1"/>
  <c r="K2620" i="1"/>
  <c r="K2621" i="1"/>
  <c r="K2622" i="1"/>
  <c r="K2623" i="1"/>
  <c r="K2624" i="1"/>
  <c r="K2625" i="1"/>
  <c r="K2626" i="1"/>
  <c r="K2627" i="1"/>
  <c r="K2628" i="1"/>
  <c r="K2629" i="1"/>
  <c r="K2630" i="1"/>
  <c r="K2631" i="1"/>
  <c r="K2632" i="1"/>
  <c r="K2633" i="1"/>
  <c r="K2634" i="1"/>
  <c r="K2635" i="1"/>
  <c r="K2636" i="1"/>
  <c r="K2637" i="1"/>
  <c r="K2638" i="1"/>
  <c r="K2639" i="1"/>
  <c r="K2640" i="1"/>
  <c r="K2641" i="1"/>
  <c r="K2642" i="1"/>
  <c r="K2643" i="1"/>
  <c r="K2644" i="1"/>
  <c r="K2645" i="1"/>
  <c r="K2646" i="1"/>
  <c r="K2647" i="1"/>
  <c r="K2648" i="1"/>
  <c r="K2649" i="1"/>
  <c r="K2650" i="1"/>
  <c r="K2651" i="1"/>
  <c r="K2652" i="1"/>
  <c r="K2653" i="1"/>
  <c r="K2654" i="1"/>
  <c r="K2655" i="1"/>
  <c r="K2656" i="1"/>
  <c r="K2657" i="1"/>
  <c r="K2658" i="1"/>
  <c r="K2659" i="1"/>
  <c r="K2660" i="1"/>
  <c r="K2661" i="1"/>
  <c r="K2662" i="1"/>
  <c r="K2663" i="1"/>
  <c r="K2664" i="1"/>
  <c r="K2665" i="1"/>
  <c r="K2666" i="1"/>
  <c r="K2667" i="1"/>
  <c r="K2668" i="1"/>
  <c r="K2669" i="1"/>
  <c r="K2670" i="1"/>
  <c r="K2671" i="1"/>
  <c r="K2672" i="1"/>
  <c r="K2673" i="1"/>
  <c r="K2674" i="1"/>
  <c r="K2675" i="1"/>
  <c r="K2676" i="1"/>
  <c r="K2677" i="1"/>
  <c r="K2678" i="1"/>
  <c r="K2679" i="1"/>
  <c r="K2680" i="1"/>
  <c r="K2681" i="1"/>
  <c r="K2682" i="1"/>
  <c r="K2683" i="1"/>
  <c r="K2684" i="1"/>
  <c r="K2685" i="1"/>
  <c r="K2686" i="1"/>
  <c r="K2687" i="1"/>
  <c r="K2688" i="1"/>
  <c r="K2689" i="1"/>
  <c r="K2690" i="1"/>
  <c r="K2691" i="1"/>
  <c r="K2692" i="1"/>
  <c r="K2693" i="1"/>
  <c r="K2694" i="1"/>
  <c r="K2695" i="1"/>
  <c r="K2696" i="1"/>
  <c r="K2697" i="1"/>
  <c r="K2698" i="1"/>
  <c r="K2699" i="1"/>
  <c r="K2700" i="1"/>
  <c r="K2701" i="1"/>
  <c r="K2702" i="1"/>
  <c r="K2703" i="1"/>
  <c r="K2704" i="1"/>
  <c r="K2705" i="1"/>
  <c r="K2706" i="1"/>
  <c r="K2707" i="1"/>
  <c r="K2708" i="1"/>
  <c r="K2709" i="1"/>
  <c r="K2710" i="1"/>
  <c r="K2711" i="1"/>
  <c r="K2712" i="1"/>
  <c r="K2713" i="1"/>
  <c r="K2714" i="1"/>
  <c r="K2715" i="1"/>
  <c r="K2716" i="1"/>
  <c r="K2717" i="1"/>
  <c r="K2718" i="1"/>
  <c r="K2719" i="1"/>
  <c r="K2720" i="1"/>
  <c r="K2721" i="1"/>
  <c r="K2722" i="1"/>
  <c r="K2723" i="1"/>
  <c r="K2724" i="1"/>
  <c r="K2725" i="1"/>
  <c r="K2726" i="1"/>
  <c r="K2727" i="1"/>
  <c r="K2728" i="1"/>
  <c r="K2729" i="1"/>
  <c r="K2730" i="1"/>
  <c r="K2731" i="1"/>
  <c r="K2732" i="1"/>
  <c r="K2733" i="1"/>
  <c r="K2734" i="1"/>
  <c r="K2735" i="1"/>
  <c r="K2736" i="1"/>
  <c r="K2737" i="1"/>
  <c r="K2738" i="1"/>
  <c r="K2739" i="1"/>
  <c r="K2740" i="1"/>
  <c r="K2741" i="1"/>
  <c r="K2742" i="1"/>
  <c r="K2743" i="1"/>
  <c r="K2744" i="1"/>
  <c r="K2745" i="1"/>
  <c r="K2746" i="1"/>
  <c r="K2747" i="1"/>
  <c r="K2748" i="1"/>
  <c r="K2749" i="1"/>
  <c r="K2750" i="1"/>
  <c r="K2751" i="1"/>
  <c r="K2752" i="1"/>
  <c r="K2753" i="1"/>
  <c r="K2754" i="1"/>
  <c r="K2755" i="1"/>
  <c r="K2756" i="1"/>
  <c r="K2757" i="1"/>
  <c r="K2758" i="1"/>
  <c r="K2759" i="1"/>
  <c r="K2760" i="1"/>
  <c r="K2761" i="1"/>
  <c r="K2762" i="1"/>
  <c r="K2763" i="1"/>
  <c r="K2764" i="1"/>
  <c r="K2765" i="1"/>
  <c r="K2766" i="1"/>
  <c r="K2767" i="1"/>
  <c r="K2768" i="1"/>
  <c r="K2769" i="1"/>
  <c r="K2770" i="1"/>
  <c r="K2771" i="1"/>
  <c r="K2772" i="1"/>
  <c r="K2773" i="1"/>
  <c r="K2774" i="1"/>
  <c r="K2775" i="1"/>
  <c r="K2776" i="1"/>
  <c r="K2777" i="1"/>
  <c r="K2778" i="1"/>
  <c r="K2779" i="1"/>
  <c r="K2780" i="1"/>
  <c r="K2781" i="1"/>
  <c r="K2782" i="1"/>
  <c r="K2783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K2800" i="1"/>
  <c r="K2801" i="1"/>
  <c r="K2802" i="1"/>
  <c r="K2803" i="1"/>
  <c r="K2804" i="1"/>
  <c r="K2805" i="1"/>
  <c r="K2806" i="1"/>
  <c r="K2807" i="1"/>
  <c r="K2808" i="1"/>
  <c r="K2809" i="1"/>
  <c r="K2810" i="1"/>
  <c r="K2811" i="1"/>
  <c r="K2812" i="1"/>
  <c r="K2813" i="1"/>
  <c r="K2814" i="1"/>
  <c r="K2815" i="1"/>
  <c r="K2816" i="1"/>
  <c r="K2817" i="1"/>
  <c r="K2818" i="1"/>
  <c r="K2819" i="1"/>
  <c r="K2820" i="1"/>
  <c r="K2821" i="1"/>
  <c r="K2822" i="1"/>
  <c r="K2823" i="1"/>
  <c r="K2824" i="1"/>
  <c r="K2825" i="1"/>
  <c r="K2826" i="1"/>
  <c r="K2827" i="1"/>
  <c r="K2828" i="1"/>
  <c r="K2829" i="1"/>
  <c r="K2830" i="1"/>
  <c r="K2831" i="1"/>
  <c r="K2832" i="1"/>
  <c r="K2833" i="1"/>
  <c r="K2834" i="1"/>
  <c r="K2835" i="1"/>
  <c r="K2836" i="1"/>
  <c r="K2837" i="1"/>
  <c r="K2838" i="1"/>
  <c r="K2839" i="1"/>
  <c r="K2840" i="1"/>
  <c r="K2841" i="1"/>
  <c r="K2842" i="1"/>
  <c r="K2843" i="1"/>
  <c r="K2844" i="1"/>
  <c r="K2845" i="1"/>
  <c r="K2846" i="1"/>
  <c r="K2847" i="1"/>
  <c r="K2848" i="1"/>
  <c r="K2849" i="1"/>
  <c r="K2850" i="1"/>
  <c r="K2851" i="1"/>
  <c r="K2852" i="1"/>
  <c r="K2853" i="1"/>
  <c r="K2854" i="1"/>
  <c r="K2855" i="1"/>
  <c r="K2856" i="1"/>
  <c r="K2857" i="1"/>
  <c r="K2858" i="1"/>
  <c r="K2859" i="1"/>
  <c r="K2860" i="1"/>
  <c r="K2861" i="1"/>
  <c r="K2862" i="1"/>
  <c r="K2863" i="1"/>
  <c r="K2864" i="1"/>
  <c r="K2865" i="1"/>
  <c r="K2866" i="1"/>
  <c r="K2867" i="1"/>
  <c r="K2868" i="1"/>
  <c r="K2869" i="1"/>
  <c r="K2870" i="1"/>
  <c r="K2871" i="1"/>
  <c r="K2872" i="1"/>
  <c r="K2873" i="1"/>
  <c r="K2874" i="1"/>
  <c r="K2875" i="1"/>
  <c r="K2876" i="1"/>
  <c r="K2877" i="1"/>
  <c r="K2878" i="1"/>
  <c r="K2879" i="1"/>
  <c r="K2880" i="1"/>
  <c r="K2881" i="1"/>
  <c r="K2882" i="1"/>
  <c r="K2883" i="1"/>
  <c r="K2884" i="1"/>
  <c r="K2885" i="1"/>
  <c r="K2886" i="1"/>
  <c r="K2887" i="1"/>
  <c r="K2888" i="1"/>
  <c r="K2889" i="1"/>
  <c r="K2890" i="1"/>
  <c r="K2891" i="1"/>
  <c r="K2892" i="1"/>
  <c r="K2893" i="1"/>
  <c r="K2894" i="1"/>
  <c r="K2895" i="1"/>
  <c r="K2896" i="1"/>
  <c r="K2897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K2910" i="1"/>
  <c r="K2911" i="1"/>
  <c r="K2912" i="1"/>
  <c r="K2913" i="1"/>
  <c r="K2914" i="1"/>
  <c r="K2915" i="1"/>
  <c r="K2916" i="1"/>
  <c r="K2917" i="1"/>
  <c r="K2918" i="1"/>
  <c r="K2919" i="1"/>
  <c r="K2920" i="1"/>
  <c r="K2921" i="1"/>
  <c r="K2922" i="1"/>
  <c r="K2923" i="1"/>
  <c r="K2924" i="1"/>
  <c r="K2925" i="1"/>
  <c r="K2926" i="1"/>
  <c r="K2927" i="1"/>
  <c r="K2928" i="1"/>
  <c r="K2929" i="1"/>
  <c r="K2930" i="1"/>
  <c r="K2931" i="1"/>
  <c r="K2932" i="1"/>
  <c r="K2933" i="1"/>
  <c r="K2934" i="1"/>
  <c r="K2935" i="1"/>
  <c r="K2936" i="1"/>
  <c r="K2937" i="1"/>
  <c r="K2938" i="1"/>
  <c r="K2939" i="1"/>
  <c r="K2940" i="1"/>
  <c r="K2941" i="1"/>
  <c r="K2942" i="1"/>
  <c r="K2943" i="1"/>
  <c r="K2944" i="1"/>
  <c r="K2945" i="1"/>
  <c r="K2946" i="1"/>
  <c r="K2947" i="1"/>
  <c r="K2948" i="1"/>
  <c r="K2949" i="1"/>
  <c r="K2950" i="1"/>
  <c r="K2951" i="1"/>
  <c r="K2952" i="1"/>
  <c r="K2953" i="1"/>
  <c r="K2954" i="1"/>
  <c r="K2955" i="1"/>
  <c r="K2956" i="1"/>
  <c r="K2957" i="1"/>
  <c r="K2958" i="1"/>
  <c r="K2959" i="1"/>
  <c r="K2960" i="1"/>
  <c r="K2961" i="1"/>
  <c r="K2962" i="1"/>
  <c r="K2963" i="1"/>
  <c r="K2964" i="1"/>
  <c r="K2965" i="1"/>
  <c r="K2966" i="1"/>
  <c r="K2967" i="1"/>
  <c r="K2968" i="1"/>
  <c r="K2969" i="1"/>
  <c r="K2970" i="1"/>
  <c r="K2971" i="1"/>
  <c r="K2972" i="1"/>
  <c r="K2973" i="1"/>
  <c r="K2974" i="1"/>
  <c r="K2975" i="1"/>
  <c r="K2976" i="1"/>
  <c r="K2977" i="1"/>
  <c r="K2978" i="1"/>
  <c r="K2979" i="1"/>
  <c r="K2980" i="1"/>
  <c r="K2981" i="1"/>
  <c r="K2982" i="1"/>
  <c r="K2983" i="1"/>
  <c r="K2984" i="1"/>
  <c r="K2985" i="1"/>
  <c r="K2986" i="1"/>
  <c r="K2987" i="1"/>
  <c r="K2988" i="1"/>
  <c r="K2989" i="1"/>
  <c r="K2990" i="1"/>
  <c r="K2991" i="1"/>
  <c r="K2992" i="1"/>
  <c r="K2993" i="1"/>
  <c r="K2994" i="1"/>
  <c r="K2995" i="1"/>
  <c r="K2996" i="1"/>
  <c r="K2997" i="1"/>
  <c r="K2998" i="1"/>
  <c r="K2999" i="1"/>
  <c r="K3000" i="1"/>
  <c r="K3001" i="1"/>
  <c r="K3002" i="1"/>
  <c r="K3003" i="1"/>
  <c r="K3004" i="1"/>
  <c r="K3005" i="1"/>
  <c r="K3006" i="1"/>
  <c r="K3007" i="1"/>
  <c r="K3008" i="1"/>
  <c r="K3009" i="1"/>
  <c r="K3010" i="1"/>
  <c r="K3011" i="1"/>
  <c r="K3012" i="1"/>
  <c r="K3013" i="1"/>
  <c r="K3014" i="1"/>
  <c r="K3015" i="1"/>
  <c r="K3016" i="1"/>
  <c r="K3017" i="1"/>
  <c r="K3018" i="1"/>
  <c r="K3019" i="1"/>
  <c r="K3020" i="1"/>
  <c r="K3021" i="1"/>
  <c r="K3022" i="1"/>
  <c r="K3023" i="1"/>
  <c r="K3024" i="1"/>
  <c r="K3025" i="1"/>
  <c r="K3026" i="1"/>
  <c r="K3027" i="1"/>
  <c r="K3028" i="1"/>
  <c r="K3029" i="1"/>
  <c r="K3030" i="1"/>
  <c r="K3031" i="1"/>
  <c r="K3032" i="1"/>
  <c r="K3033" i="1"/>
  <c r="K3034" i="1"/>
  <c r="K3035" i="1"/>
  <c r="K3036" i="1"/>
  <c r="K3037" i="1"/>
  <c r="K3038" i="1"/>
  <c r="K3039" i="1"/>
  <c r="K3040" i="1"/>
  <c r="K3041" i="1"/>
  <c r="K3042" i="1"/>
  <c r="K3043" i="1"/>
  <c r="K3044" i="1"/>
  <c r="K3045" i="1"/>
  <c r="K3046" i="1"/>
  <c r="K3047" i="1"/>
  <c r="K3048" i="1"/>
  <c r="K3049" i="1"/>
  <c r="K3050" i="1"/>
  <c r="K3051" i="1"/>
  <c r="K3052" i="1"/>
  <c r="K3053" i="1"/>
  <c r="K3054" i="1"/>
  <c r="K3055" i="1"/>
  <c r="K3056" i="1"/>
  <c r="K3057" i="1"/>
  <c r="K3058" i="1"/>
  <c r="K3059" i="1"/>
  <c r="K3060" i="1"/>
  <c r="K3061" i="1"/>
  <c r="K3062" i="1"/>
  <c r="K3063" i="1"/>
  <c r="K3064" i="1"/>
  <c r="K3065" i="1"/>
  <c r="K3066" i="1"/>
  <c r="K3067" i="1"/>
  <c r="K3068" i="1"/>
  <c r="K3069" i="1"/>
  <c r="K3070" i="1"/>
  <c r="K3071" i="1"/>
  <c r="K3072" i="1"/>
  <c r="K3073" i="1"/>
  <c r="K3074" i="1"/>
  <c r="K3075" i="1"/>
  <c r="K3076" i="1"/>
  <c r="K3077" i="1"/>
  <c r="K3078" i="1"/>
  <c r="K3079" i="1"/>
  <c r="K3080" i="1"/>
  <c r="K3081" i="1"/>
  <c r="K3082" i="1"/>
  <c r="K3083" i="1"/>
  <c r="K3084" i="1"/>
  <c r="K3085" i="1"/>
  <c r="K3086" i="1"/>
  <c r="K3087" i="1"/>
  <c r="K3088" i="1"/>
  <c r="K3089" i="1"/>
  <c r="K3090" i="1"/>
  <c r="K3091" i="1"/>
  <c r="K3092" i="1"/>
  <c r="K3093" i="1"/>
  <c r="K3094" i="1"/>
  <c r="K3095" i="1"/>
  <c r="K3096" i="1"/>
  <c r="K3097" i="1"/>
  <c r="K3098" i="1"/>
  <c r="K3099" i="1"/>
  <c r="K3100" i="1"/>
  <c r="K3101" i="1"/>
  <c r="K3102" i="1"/>
  <c r="K3103" i="1"/>
  <c r="K3104" i="1"/>
  <c r="K3105" i="1"/>
  <c r="K3106" i="1"/>
  <c r="K3107" i="1"/>
  <c r="K3108" i="1"/>
  <c r="K3109" i="1"/>
  <c r="K3110" i="1"/>
  <c r="K3111" i="1"/>
  <c r="K3112" i="1"/>
  <c r="K3113" i="1"/>
  <c r="K3114" i="1"/>
  <c r="K3115" i="1"/>
  <c r="K3116" i="1"/>
  <c r="K3117" i="1"/>
  <c r="K3118" i="1"/>
  <c r="K3119" i="1"/>
  <c r="K3120" i="1"/>
  <c r="K3121" i="1"/>
  <c r="K3122" i="1"/>
  <c r="K3123" i="1"/>
  <c r="K3124" i="1"/>
  <c r="K3125" i="1"/>
  <c r="K3126" i="1"/>
  <c r="K3127" i="1"/>
  <c r="K3128" i="1"/>
  <c r="K3129" i="1"/>
  <c r="K3130" i="1"/>
  <c r="K3131" i="1"/>
  <c r="K3132" i="1"/>
  <c r="K3133" i="1"/>
  <c r="K3134" i="1"/>
  <c r="K3135" i="1"/>
  <c r="K3136" i="1"/>
  <c r="K3137" i="1"/>
  <c r="K3138" i="1"/>
  <c r="K3139" i="1"/>
  <c r="K3140" i="1"/>
  <c r="K3141" i="1"/>
  <c r="K3142" i="1"/>
  <c r="K3143" i="1"/>
  <c r="K3144" i="1"/>
  <c r="K3145" i="1"/>
  <c r="K3146" i="1"/>
  <c r="K3147" i="1"/>
  <c r="K3148" i="1"/>
  <c r="K3149" i="1"/>
  <c r="K3150" i="1"/>
  <c r="K3151" i="1"/>
  <c r="K3152" i="1"/>
  <c r="K3153" i="1"/>
  <c r="K3154" i="1"/>
  <c r="K3155" i="1"/>
  <c r="K3156" i="1"/>
  <c r="K3157" i="1"/>
  <c r="K3158" i="1"/>
  <c r="K3159" i="1"/>
  <c r="K3160" i="1"/>
  <c r="K3161" i="1"/>
  <c r="K3162" i="1"/>
  <c r="K3163" i="1"/>
  <c r="K3164" i="1"/>
  <c r="K3165" i="1"/>
  <c r="K3166" i="1"/>
  <c r="K3167" i="1"/>
  <c r="K3168" i="1"/>
  <c r="K3169" i="1"/>
  <c r="K3170" i="1"/>
  <c r="K3171" i="1"/>
  <c r="K3172" i="1"/>
  <c r="K3173" i="1"/>
  <c r="K3174" i="1"/>
  <c r="K3175" i="1"/>
  <c r="K3176" i="1"/>
  <c r="K3177" i="1"/>
  <c r="K3178" i="1"/>
  <c r="K3179" i="1"/>
  <c r="K3180" i="1"/>
  <c r="K3181" i="1"/>
  <c r="K3182" i="1"/>
  <c r="K3183" i="1"/>
  <c r="K3184" i="1"/>
  <c r="K3185" i="1"/>
  <c r="K3186" i="1"/>
  <c r="K3187" i="1"/>
  <c r="K3188" i="1"/>
  <c r="K3189" i="1"/>
  <c r="K3190" i="1"/>
  <c r="K3191" i="1"/>
  <c r="K3192" i="1"/>
  <c r="K3193" i="1"/>
  <c r="K3194" i="1"/>
  <c r="K3195" i="1"/>
  <c r="K3196" i="1"/>
  <c r="K3197" i="1"/>
  <c r="K3198" i="1"/>
  <c r="K3199" i="1"/>
  <c r="K3200" i="1"/>
  <c r="K3201" i="1"/>
  <c r="K3202" i="1"/>
  <c r="K3203" i="1"/>
  <c r="K3204" i="1"/>
  <c r="K3205" i="1"/>
  <c r="K3206" i="1"/>
  <c r="K3207" i="1"/>
  <c r="K3208" i="1"/>
  <c r="K3209" i="1"/>
  <c r="K3210" i="1"/>
  <c r="K3211" i="1"/>
  <c r="K3212" i="1"/>
  <c r="K3213" i="1"/>
  <c r="K3214" i="1"/>
  <c r="K3215" i="1"/>
  <c r="K3216" i="1"/>
  <c r="K3217" i="1"/>
  <c r="K3218" i="1"/>
  <c r="K3219" i="1"/>
  <c r="K3220" i="1"/>
  <c r="K3221" i="1"/>
  <c r="K3222" i="1"/>
  <c r="K3223" i="1"/>
  <c r="K3224" i="1"/>
  <c r="K3225" i="1"/>
  <c r="K3226" i="1"/>
  <c r="K3227" i="1"/>
  <c r="K3228" i="1"/>
  <c r="K3229" i="1"/>
  <c r="K3230" i="1"/>
  <c r="K3231" i="1"/>
  <c r="K3232" i="1"/>
  <c r="K3233" i="1"/>
  <c r="K3234" i="1"/>
  <c r="K3235" i="1"/>
  <c r="K3236" i="1"/>
  <c r="K3237" i="1"/>
  <c r="K3238" i="1"/>
  <c r="K3239" i="1"/>
  <c r="K3240" i="1"/>
  <c r="K3241" i="1"/>
  <c r="K3242" i="1"/>
  <c r="K3243" i="1"/>
  <c r="K3244" i="1"/>
  <c r="K3245" i="1"/>
  <c r="K3246" i="1"/>
  <c r="K3247" i="1"/>
  <c r="K3248" i="1"/>
  <c r="K3249" i="1"/>
  <c r="K3250" i="1"/>
  <c r="K3251" i="1"/>
  <c r="K3252" i="1"/>
  <c r="K3253" i="1"/>
  <c r="K3254" i="1"/>
  <c r="K3255" i="1"/>
  <c r="K3256" i="1"/>
  <c r="K3257" i="1"/>
  <c r="K3258" i="1"/>
  <c r="K3259" i="1"/>
  <c r="K3260" i="1"/>
  <c r="K3261" i="1"/>
  <c r="K3262" i="1"/>
  <c r="K3263" i="1"/>
  <c r="K3264" i="1"/>
  <c r="K3265" i="1"/>
  <c r="K3266" i="1"/>
  <c r="K3267" i="1"/>
  <c r="K3268" i="1"/>
  <c r="K3269" i="1"/>
  <c r="K3270" i="1"/>
  <c r="K3271" i="1"/>
  <c r="K3272" i="1"/>
  <c r="K3273" i="1"/>
  <c r="K3274" i="1"/>
  <c r="K3275" i="1"/>
  <c r="K3276" i="1"/>
  <c r="K3277" i="1"/>
  <c r="K3278" i="1"/>
  <c r="K3279" i="1"/>
  <c r="K3280" i="1"/>
  <c r="K3281" i="1"/>
  <c r="K3282" i="1"/>
  <c r="K3283" i="1"/>
  <c r="K3284" i="1"/>
  <c r="K3285" i="1"/>
  <c r="K3286" i="1"/>
  <c r="K3287" i="1"/>
  <c r="K3288" i="1"/>
  <c r="K3289" i="1"/>
  <c r="K3290" i="1"/>
  <c r="K3291" i="1"/>
  <c r="K3292" i="1"/>
  <c r="K3293" i="1"/>
  <c r="K3294" i="1"/>
  <c r="K3295" i="1"/>
  <c r="K3296" i="1"/>
  <c r="K3297" i="1"/>
  <c r="K3298" i="1"/>
  <c r="K3299" i="1"/>
  <c r="K3300" i="1"/>
  <c r="K3301" i="1"/>
  <c r="K3302" i="1"/>
  <c r="K3303" i="1"/>
  <c r="K3304" i="1"/>
  <c r="K3305" i="1"/>
  <c r="K3306" i="1"/>
  <c r="K3307" i="1"/>
  <c r="K3308" i="1"/>
  <c r="K3309" i="1"/>
  <c r="K3310" i="1"/>
  <c r="K3311" i="1"/>
  <c r="G40" i="8"/>
  <c r="C29" i="8"/>
  <c r="G20" i="8"/>
  <c r="G31" i="8" s="1"/>
  <c r="C20" i="8"/>
  <c r="D3" i="9" l="1"/>
  <c r="C3" i="9" s="1"/>
  <c r="D12" i="8"/>
  <c r="H15" i="8"/>
  <c r="D5" i="9"/>
  <c r="C5" i="9" s="1"/>
  <c r="D19" i="9"/>
  <c r="C19" i="9" s="1"/>
  <c r="H10" i="8"/>
  <c r="D28" i="8"/>
  <c r="D29" i="8" s="1"/>
  <c r="D31" i="8" s="1"/>
  <c r="D35" i="8" s="1"/>
  <c r="D12" i="9"/>
  <c r="C12" i="9" s="1"/>
  <c r="H13" i="8"/>
  <c r="C20" i="9"/>
  <c r="H7" i="8"/>
  <c r="D10" i="9"/>
  <c r="C10" i="9" s="1"/>
  <c r="D4" i="8"/>
  <c r="H40" i="8"/>
  <c r="H28" i="8"/>
  <c r="D40" i="8"/>
  <c r="G43" i="8"/>
  <c r="C43" i="8"/>
  <c r="H20" i="8" l="1"/>
  <c r="H31" i="8" s="1"/>
  <c r="H43" i="8" s="1"/>
  <c r="C6" i="9"/>
  <c r="D6" i="9"/>
  <c r="D17" i="9" s="1"/>
  <c r="D21" i="9" s="1"/>
  <c r="D20" i="8"/>
  <c r="D43" i="8" s="1"/>
  <c r="H46" i="8" l="1"/>
  <c r="C17" i="9"/>
  <c r="C21" i="9" s="1"/>
  <c r="D22" i="9"/>
  <c r="C22" i="9" s="1"/>
  <c r="L4" i="7"/>
  <c r="C23" i="9" l="1"/>
  <c r="Q3" i="7"/>
  <c r="D23" i="9"/>
  <c r="I46" i="8" s="1"/>
  <c r="O4" i="7"/>
  <c r="P4" i="7" s="1"/>
  <c r="S3" i="7"/>
  <c r="J46" i="8" l="1"/>
  <c r="S4" i="7"/>
  <c r="T4" i="7" s="1"/>
  <c r="Q4" i="7"/>
  <c r="F2" i="2" l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G8" i="1" l="1"/>
  <c r="J8" i="1" s="1"/>
  <c r="G9" i="1"/>
  <c r="J9" i="1" s="1"/>
  <c r="G10" i="1"/>
  <c r="J10" i="1" s="1"/>
  <c r="G11" i="1"/>
  <c r="J11" i="1" s="1"/>
  <c r="G12" i="1"/>
  <c r="J12" i="1" s="1"/>
  <c r="G13" i="1"/>
  <c r="J13" i="1" s="1"/>
  <c r="G14" i="1"/>
  <c r="J14" i="1" s="1"/>
  <c r="G15" i="1"/>
  <c r="J15" i="1" s="1"/>
  <c r="G16" i="1"/>
  <c r="J16" i="1" s="1"/>
  <c r="G17" i="1"/>
  <c r="J17" i="1" s="1"/>
  <c r="G18" i="1"/>
  <c r="J18" i="1" s="1"/>
  <c r="G19" i="1"/>
  <c r="J19" i="1" s="1"/>
  <c r="G26" i="1"/>
  <c r="J26" i="1" s="1"/>
  <c r="G27" i="1"/>
  <c r="J27" i="1" s="1"/>
  <c r="G28" i="1"/>
  <c r="J28" i="1" s="1"/>
  <c r="G29" i="1"/>
  <c r="J29" i="1" s="1"/>
  <c r="G30" i="1"/>
  <c r="J30" i="1" s="1"/>
  <c r="G31" i="1"/>
  <c r="J31" i="1" s="1"/>
  <c r="G32" i="1"/>
  <c r="J32" i="1" s="1"/>
  <c r="G33" i="1"/>
  <c r="J33" i="1" s="1"/>
  <c r="G34" i="1"/>
  <c r="J34" i="1" s="1"/>
  <c r="G35" i="1"/>
  <c r="J35" i="1" s="1"/>
  <c r="G36" i="1"/>
  <c r="J36" i="1" s="1"/>
  <c r="G37" i="1"/>
  <c r="J37" i="1" s="1"/>
  <c r="G38" i="1"/>
  <c r="J38" i="1" s="1"/>
  <c r="G39" i="1"/>
  <c r="J39" i="1" s="1"/>
  <c r="G40" i="1"/>
  <c r="J40" i="1" s="1"/>
  <c r="G41" i="1"/>
  <c r="J41" i="1" s="1"/>
  <c r="G42" i="1"/>
  <c r="J42" i="1" s="1"/>
  <c r="G43" i="1"/>
  <c r="J43" i="1" s="1"/>
  <c r="G44" i="1"/>
  <c r="J44" i="1" s="1"/>
  <c r="G45" i="1"/>
  <c r="J45" i="1" s="1"/>
  <c r="G46" i="1"/>
  <c r="J46" i="1" s="1"/>
  <c r="G47" i="1"/>
  <c r="J47" i="1" s="1"/>
  <c r="G48" i="1"/>
  <c r="J48" i="1" s="1"/>
  <c r="G49" i="1"/>
  <c r="J49" i="1" s="1"/>
  <c r="G50" i="1"/>
  <c r="J50" i="1" s="1"/>
  <c r="G51" i="1"/>
  <c r="J51" i="1" s="1"/>
  <c r="G52" i="1"/>
  <c r="J52" i="1" s="1"/>
  <c r="G53" i="1"/>
  <c r="J53" i="1" s="1"/>
  <c r="G54" i="1"/>
  <c r="J54" i="1" s="1"/>
  <c r="G55" i="1"/>
  <c r="J55" i="1" s="1"/>
  <c r="G56" i="1"/>
  <c r="J56" i="1" s="1"/>
  <c r="G57" i="1"/>
  <c r="J57" i="1" s="1"/>
  <c r="G58" i="1"/>
  <c r="J58" i="1" s="1"/>
  <c r="G59" i="1"/>
  <c r="J59" i="1" s="1"/>
  <c r="G60" i="1"/>
  <c r="J60" i="1" s="1"/>
  <c r="G61" i="1"/>
  <c r="J61" i="1" s="1"/>
  <c r="G62" i="1"/>
  <c r="J62" i="1" s="1"/>
  <c r="G63" i="1"/>
  <c r="J63" i="1" s="1"/>
  <c r="G64" i="1"/>
  <c r="J64" i="1" s="1"/>
  <c r="G65" i="1"/>
  <c r="J65" i="1" s="1"/>
  <c r="G66" i="1"/>
  <c r="J66" i="1" s="1"/>
  <c r="G67" i="1"/>
  <c r="J67" i="1" s="1"/>
  <c r="G68" i="1"/>
  <c r="J68" i="1" s="1"/>
  <c r="G69" i="1"/>
  <c r="J69" i="1" s="1"/>
  <c r="G70" i="1"/>
  <c r="J70" i="1" s="1"/>
  <c r="G71" i="1"/>
  <c r="J71" i="1" s="1"/>
  <c r="G72" i="1"/>
  <c r="J72" i="1" s="1"/>
  <c r="G73" i="1"/>
  <c r="J73" i="1" s="1"/>
  <c r="G74" i="1"/>
  <c r="J74" i="1" s="1"/>
  <c r="G75" i="1"/>
  <c r="J75" i="1" s="1"/>
  <c r="G76" i="1"/>
  <c r="J76" i="1" s="1"/>
  <c r="G77" i="1"/>
  <c r="J77" i="1" s="1"/>
  <c r="G78" i="1"/>
  <c r="J78" i="1" s="1"/>
  <c r="G79" i="1"/>
  <c r="J79" i="1" s="1"/>
  <c r="G80" i="1"/>
  <c r="J80" i="1" s="1"/>
  <c r="G81" i="1"/>
  <c r="J81" i="1" s="1"/>
  <c r="G82" i="1"/>
  <c r="J82" i="1" s="1"/>
  <c r="G83" i="1"/>
  <c r="J83" i="1" s="1"/>
  <c r="G84" i="1"/>
  <c r="J84" i="1" s="1"/>
  <c r="G85" i="1"/>
  <c r="J85" i="1" s="1"/>
  <c r="G86" i="1"/>
  <c r="J86" i="1" s="1"/>
  <c r="G87" i="1"/>
  <c r="J87" i="1" s="1"/>
  <c r="G88" i="1"/>
  <c r="J88" i="1" s="1"/>
  <c r="G89" i="1"/>
  <c r="J89" i="1" s="1"/>
  <c r="G90" i="1"/>
  <c r="J90" i="1" s="1"/>
  <c r="G91" i="1"/>
  <c r="J91" i="1" s="1"/>
  <c r="G92" i="1"/>
  <c r="J92" i="1" s="1"/>
  <c r="G93" i="1"/>
  <c r="J93" i="1" s="1"/>
  <c r="G94" i="1"/>
  <c r="J94" i="1" s="1"/>
  <c r="G95" i="1"/>
  <c r="J95" i="1" s="1"/>
  <c r="G96" i="1"/>
  <c r="J96" i="1" s="1"/>
  <c r="G97" i="1"/>
  <c r="J97" i="1" s="1"/>
  <c r="G98" i="1"/>
  <c r="J98" i="1" s="1"/>
  <c r="G99" i="1"/>
  <c r="J99" i="1" s="1"/>
  <c r="G100" i="1"/>
  <c r="J100" i="1" s="1"/>
  <c r="G101" i="1"/>
  <c r="J101" i="1" s="1"/>
  <c r="G102" i="1"/>
  <c r="J102" i="1" s="1"/>
  <c r="G103" i="1"/>
  <c r="J103" i="1" s="1"/>
  <c r="G104" i="1"/>
  <c r="J104" i="1" s="1"/>
  <c r="G105" i="1"/>
  <c r="J105" i="1" s="1"/>
  <c r="G106" i="1"/>
  <c r="J106" i="1" s="1"/>
  <c r="G107" i="1"/>
  <c r="J107" i="1" s="1"/>
  <c r="G108" i="1"/>
  <c r="J108" i="1" s="1"/>
  <c r="G109" i="1"/>
  <c r="J109" i="1" s="1"/>
  <c r="G110" i="1"/>
  <c r="J110" i="1" s="1"/>
  <c r="G111" i="1"/>
  <c r="J111" i="1" s="1"/>
  <c r="G112" i="1"/>
  <c r="J112" i="1" s="1"/>
  <c r="G113" i="1"/>
  <c r="J113" i="1" s="1"/>
  <c r="G114" i="1"/>
  <c r="J114" i="1" s="1"/>
  <c r="G115" i="1"/>
  <c r="J115" i="1" s="1"/>
  <c r="G116" i="1"/>
  <c r="J116" i="1" s="1"/>
  <c r="G117" i="1"/>
  <c r="J117" i="1" s="1"/>
  <c r="G118" i="1"/>
  <c r="J118" i="1" s="1"/>
  <c r="G119" i="1"/>
  <c r="J119" i="1" s="1"/>
  <c r="G120" i="1"/>
  <c r="J120" i="1" s="1"/>
  <c r="G121" i="1"/>
  <c r="J121" i="1" s="1"/>
  <c r="G122" i="1"/>
  <c r="J122" i="1" s="1"/>
  <c r="G123" i="1"/>
  <c r="J123" i="1" s="1"/>
  <c r="G124" i="1"/>
  <c r="J124" i="1" s="1"/>
  <c r="G125" i="1"/>
  <c r="J125" i="1" s="1"/>
  <c r="G126" i="1"/>
  <c r="J126" i="1" s="1"/>
  <c r="G127" i="1"/>
  <c r="J127" i="1" s="1"/>
  <c r="G128" i="1"/>
  <c r="J128" i="1" s="1"/>
  <c r="G129" i="1"/>
  <c r="J129" i="1" s="1"/>
  <c r="G130" i="1"/>
  <c r="J130" i="1" s="1"/>
  <c r="G131" i="1"/>
  <c r="J131" i="1" s="1"/>
  <c r="G132" i="1"/>
  <c r="J132" i="1" s="1"/>
  <c r="G133" i="1"/>
  <c r="J133" i="1" s="1"/>
  <c r="G134" i="1"/>
  <c r="J134" i="1" s="1"/>
  <c r="G135" i="1"/>
  <c r="J135" i="1" s="1"/>
  <c r="G136" i="1"/>
  <c r="J136" i="1" s="1"/>
  <c r="G137" i="1"/>
  <c r="J137" i="1" s="1"/>
  <c r="G138" i="1"/>
  <c r="J138" i="1" s="1"/>
  <c r="G139" i="1"/>
  <c r="J139" i="1" s="1"/>
  <c r="G140" i="1"/>
  <c r="J140" i="1" s="1"/>
  <c r="G141" i="1"/>
  <c r="J141" i="1" s="1"/>
  <c r="G142" i="1"/>
  <c r="J142" i="1" s="1"/>
  <c r="G143" i="1"/>
  <c r="J143" i="1" s="1"/>
  <c r="G144" i="1"/>
  <c r="J144" i="1" s="1"/>
  <c r="G145" i="1"/>
  <c r="J145" i="1" s="1"/>
  <c r="G146" i="1"/>
  <c r="J146" i="1" s="1"/>
  <c r="G147" i="1"/>
  <c r="J147" i="1" s="1"/>
  <c r="G148" i="1"/>
  <c r="J148" i="1" s="1"/>
  <c r="G149" i="1"/>
  <c r="J149" i="1" s="1"/>
  <c r="G150" i="1"/>
  <c r="J150" i="1" s="1"/>
  <c r="G151" i="1"/>
  <c r="J151" i="1" s="1"/>
  <c r="G152" i="1"/>
  <c r="J152" i="1" s="1"/>
  <c r="G153" i="1"/>
  <c r="J153" i="1" s="1"/>
  <c r="G154" i="1"/>
  <c r="J154" i="1" s="1"/>
  <c r="G155" i="1"/>
  <c r="J155" i="1" s="1"/>
  <c r="G156" i="1"/>
  <c r="J156" i="1" s="1"/>
  <c r="G157" i="1"/>
  <c r="J157" i="1" s="1"/>
  <c r="G158" i="1"/>
  <c r="J158" i="1" s="1"/>
  <c r="G159" i="1"/>
  <c r="J159" i="1" s="1"/>
  <c r="G160" i="1"/>
  <c r="J160" i="1" s="1"/>
  <c r="G161" i="1"/>
  <c r="J161" i="1" s="1"/>
  <c r="G162" i="1"/>
  <c r="J162" i="1" s="1"/>
  <c r="G163" i="1"/>
  <c r="J163" i="1" s="1"/>
  <c r="G164" i="1"/>
  <c r="J164" i="1" s="1"/>
  <c r="G165" i="1"/>
  <c r="J165" i="1" s="1"/>
  <c r="G166" i="1"/>
  <c r="J166" i="1" s="1"/>
  <c r="G167" i="1"/>
  <c r="J167" i="1" s="1"/>
  <c r="G168" i="1"/>
  <c r="J168" i="1" s="1"/>
  <c r="G169" i="1"/>
  <c r="J169" i="1" s="1"/>
  <c r="G170" i="1"/>
  <c r="J170" i="1" s="1"/>
  <c r="G171" i="1"/>
  <c r="J171" i="1" s="1"/>
  <c r="G172" i="1"/>
  <c r="J172" i="1" s="1"/>
  <c r="G173" i="1"/>
  <c r="J173" i="1" s="1"/>
  <c r="G174" i="1"/>
  <c r="J174" i="1" s="1"/>
  <c r="G175" i="1"/>
  <c r="J175" i="1" s="1"/>
  <c r="G176" i="1"/>
  <c r="J176" i="1" s="1"/>
  <c r="G177" i="1"/>
  <c r="J177" i="1" s="1"/>
  <c r="G178" i="1"/>
  <c r="J178" i="1" s="1"/>
  <c r="G179" i="1"/>
  <c r="J179" i="1" s="1"/>
  <c r="G180" i="1"/>
  <c r="J180" i="1" s="1"/>
  <c r="G181" i="1"/>
  <c r="J181" i="1" s="1"/>
  <c r="G182" i="1"/>
  <c r="J182" i="1" s="1"/>
  <c r="G183" i="1"/>
  <c r="J183" i="1" s="1"/>
  <c r="G184" i="1"/>
  <c r="J184" i="1" s="1"/>
  <c r="G185" i="1"/>
  <c r="J185" i="1" s="1"/>
  <c r="G186" i="1"/>
  <c r="J186" i="1" s="1"/>
  <c r="G187" i="1"/>
  <c r="J187" i="1" s="1"/>
  <c r="G188" i="1"/>
  <c r="J188" i="1" s="1"/>
  <c r="G189" i="1"/>
  <c r="J189" i="1" s="1"/>
  <c r="G190" i="1"/>
  <c r="J190" i="1" s="1"/>
  <c r="G191" i="1"/>
  <c r="J191" i="1" s="1"/>
  <c r="G192" i="1"/>
  <c r="J192" i="1" s="1"/>
  <c r="G193" i="1"/>
  <c r="J193" i="1" s="1"/>
  <c r="G194" i="1"/>
  <c r="J194" i="1" s="1"/>
  <c r="G195" i="1"/>
  <c r="J195" i="1" s="1"/>
  <c r="G196" i="1"/>
  <c r="J196" i="1" s="1"/>
  <c r="G197" i="1"/>
  <c r="J197" i="1" s="1"/>
  <c r="G198" i="1"/>
  <c r="J198" i="1" s="1"/>
  <c r="G199" i="1"/>
  <c r="J199" i="1" s="1"/>
  <c r="G200" i="1"/>
  <c r="J200" i="1" s="1"/>
  <c r="G201" i="1"/>
  <c r="J201" i="1" s="1"/>
  <c r="G202" i="1"/>
  <c r="J202" i="1" s="1"/>
  <c r="G203" i="1"/>
  <c r="J203" i="1" s="1"/>
  <c r="G204" i="1"/>
  <c r="J204" i="1" s="1"/>
  <c r="G205" i="1"/>
  <c r="J205" i="1" s="1"/>
  <c r="G206" i="1"/>
  <c r="J206" i="1" s="1"/>
  <c r="G207" i="1"/>
  <c r="J207" i="1" s="1"/>
  <c r="G208" i="1"/>
  <c r="J208" i="1" s="1"/>
  <c r="G209" i="1"/>
  <c r="J209" i="1" s="1"/>
  <c r="G210" i="1"/>
  <c r="J210" i="1" s="1"/>
  <c r="G211" i="1"/>
  <c r="J211" i="1" s="1"/>
  <c r="G212" i="1"/>
  <c r="J212" i="1" s="1"/>
  <c r="G213" i="1"/>
  <c r="J213" i="1" s="1"/>
  <c r="G214" i="1"/>
  <c r="J214" i="1" s="1"/>
  <c r="G215" i="1"/>
  <c r="J215" i="1" s="1"/>
  <c r="G216" i="1"/>
  <c r="J216" i="1" s="1"/>
  <c r="G217" i="1"/>
  <c r="J217" i="1" s="1"/>
  <c r="G218" i="1"/>
  <c r="J218" i="1" s="1"/>
  <c r="G219" i="1"/>
  <c r="J219" i="1" s="1"/>
  <c r="G220" i="1"/>
  <c r="J220" i="1" s="1"/>
  <c r="G221" i="1"/>
  <c r="J221" i="1" s="1"/>
  <c r="G222" i="1"/>
  <c r="J222" i="1" s="1"/>
  <c r="G223" i="1"/>
  <c r="J223" i="1" s="1"/>
  <c r="G224" i="1"/>
  <c r="J224" i="1" s="1"/>
  <c r="G225" i="1"/>
  <c r="J225" i="1" s="1"/>
  <c r="G226" i="1"/>
  <c r="J226" i="1" s="1"/>
  <c r="G227" i="1"/>
  <c r="J227" i="1" s="1"/>
  <c r="G228" i="1"/>
  <c r="J228" i="1" s="1"/>
  <c r="G229" i="1"/>
  <c r="J229" i="1" s="1"/>
  <c r="G230" i="1"/>
  <c r="J230" i="1" s="1"/>
  <c r="G231" i="1"/>
  <c r="J231" i="1" s="1"/>
  <c r="G232" i="1"/>
  <c r="J232" i="1" s="1"/>
  <c r="G233" i="1"/>
  <c r="J233" i="1" s="1"/>
  <c r="G234" i="1"/>
  <c r="J234" i="1" s="1"/>
  <c r="G235" i="1"/>
  <c r="J235" i="1" s="1"/>
  <c r="G236" i="1"/>
  <c r="J236" i="1" s="1"/>
  <c r="G237" i="1"/>
  <c r="J237" i="1" s="1"/>
  <c r="G238" i="1"/>
  <c r="J238" i="1" s="1"/>
  <c r="G239" i="1"/>
  <c r="J239" i="1" s="1"/>
  <c r="G240" i="1"/>
  <c r="J240" i="1" s="1"/>
  <c r="G241" i="1"/>
  <c r="J241" i="1" s="1"/>
  <c r="G242" i="1"/>
  <c r="J242" i="1" s="1"/>
  <c r="G243" i="1"/>
  <c r="J243" i="1" s="1"/>
  <c r="G244" i="1"/>
  <c r="J244" i="1" s="1"/>
  <c r="G245" i="1"/>
  <c r="J245" i="1" s="1"/>
  <c r="G246" i="1"/>
  <c r="J246" i="1" s="1"/>
  <c r="G247" i="1"/>
  <c r="J247" i="1" s="1"/>
  <c r="G248" i="1"/>
  <c r="J248" i="1" s="1"/>
  <c r="G249" i="1"/>
  <c r="J249" i="1" s="1"/>
  <c r="G250" i="1"/>
  <c r="J250" i="1" s="1"/>
  <c r="G251" i="1"/>
  <c r="J251" i="1" s="1"/>
  <c r="G252" i="1"/>
  <c r="J252" i="1" s="1"/>
  <c r="G253" i="1"/>
  <c r="J253" i="1" s="1"/>
  <c r="G254" i="1"/>
  <c r="J254" i="1" s="1"/>
  <c r="G255" i="1"/>
  <c r="J255" i="1" s="1"/>
  <c r="G256" i="1"/>
  <c r="J256" i="1" s="1"/>
  <c r="G257" i="1"/>
  <c r="J257" i="1" s="1"/>
  <c r="G258" i="1"/>
  <c r="J258" i="1" s="1"/>
  <c r="G259" i="1"/>
  <c r="J259" i="1" s="1"/>
  <c r="G260" i="1"/>
  <c r="J260" i="1" s="1"/>
  <c r="G261" i="1"/>
  <c r="J261" i="1" s="1"/>
  <c r="G262" i="1"/>
  <c r="J262" i="1" s="1"/>
  <c r="G263" i="1"/>
  <c r="J263" i="1" s="1"/>
  <c r="G264" i="1"/>
  <c r="J264" i="1" s="1"/>
  <c r="G265" i="1"/>
  <c r="J265" i="1" s="1"/>
  <c r="G266" i="1"/>
  <c r="J266" i="1" s="1"/>
  <c r="G267" i="1"/>
  <c r="J267" i="1" s="1"/>
  <c r="G268" i="1"/>
  <c r="J268" i="1" s="1"/>
  <c r="G269" i="1"/>
  <c r="J269" i="1" s="1"/>
  <c r="G270" i="1"/>
  <c r="J270" i="1" s="1"/>
  <c r="G271" i="1"/>
  <c r="J271" i="1" s="1"/>
  <c r="G272" i="1"/>
  <c r="J272" i="1" s="1"/>
  <c r="G273" i="1"/>
  <c r="J273" i="1" s="1"/>
  <c r="G274" i="1"/>
  <c r="J274" i="1" s="1"/>
  <c r="G275" i="1"/>
  <c r="J275" i="1" s="1"/>
  <c r="G276" i="1"/>
  <c r="J276" i="1" s="1"/>
  <c r="G277" i="1"/>
  <c r="J277" i="1" s="1"/>
  <c r="G278" i="1"/>
  <c r="J278" i="1" s="1"/>
  <c r="G279" i="1"/>
  <c r="J279" i="1" s="1"/>
  <c r="G280" i="1"/>
  <c r="J280" i="1" s="1"/>
  <c r="G281" i="1"/>
  <c r="J281" i="1" s="1"/>
  <c r="G282" i="1"/>
  <c r="J282" i="1" s="1"/>
  <c r="G283" i="1"/>
  <c r="J283" i="1" s="1"/>
  <c r="G284" i="1"/>
  <c r="J284" i="1" s="1"/>
  <c r="G285" i="1"/>
  <c r="J285" i="1" s="1"/>
  <c r="G286" i="1"/>
  <c r="J286" i="1" s="1"/>
  <c r="G287" i="1"/>
  <c r="J287" i="1" s="1"/>
  <c r="G288" i="1"/>
  <c r="J288" i="1" s="1"/>
  <c r="G289" i="1"/>
  <c r="J289" i="1" s="1"/>
  <c r="G290" i="1"/>
  <c r="J290" i="1" s="1"/>
  <c r="G291" i="1"/>
  <c r="J291" i="1" s="1"/>
  <c r="G292" i="1"/>
  <c r="J292" i="1" s="1"/>
  <c r="G293" i="1"/>
  <c r="J293" i="1" s="1"/>
  <c r="G294" i="1"/>
  <c r="J294" i="1" s="1"/>
  <c r="G295" i="1"/>
  <c r="J295" i="1" s="1"/>
  <c r="G296" i="1"/>
  <c r="J296" i="1" s="1"/>
  <c r="G297" i="1"/>
  <c r="J297" i="1" s="1"/>
  <c r="G298" i="1"/>
  <c r="J298" i="1" s="1"/>
  <c r="G299" i="1"/>
  <c r="J299" i="1" s="1"/>
  <c r="G300" i="1"/>
  <c r="J300" i="1" s="1"/>
  <c r="G301" i="1"/>
  <c r="J301" i="1" s="1"/>
  <c r="G302" i="1"/>
  <c r="J302" i="1" s="1"/>
  <c r="G303" i="1"/>
  <c r="J303" i="1" s="1"/>
  <c r="G304" i="1"/>
  <c r="J304" i="1" s="1"/>
  <c r="G305" i="1"/>
  <c r="J305" i="1" s="1"/>
  <c r="G306" i="1"/>
  <c r="J306" i="1" s="1"/>
  <c r="G307" i="1"/>
  <c r="J307" i="1" s="1"/>
  <c r="G308" i="1"/>
  <c r="J308" i="1" s="1"/>
  <c r="G309" i="1"/>
  <c r="J309" i="1" s="1"/>
  <c r="G310" i="1"/>
  <c r="J310" i="1" s="1"/>
  <c r="G311" i="1"/>
  <c r="J311" i="1" s="1"/>
  <c r="G312" i="1"/>
  <c r="J312" i="1" s="1"/>
  <c r="G313" i="1"/>
  <c r="J313" i="1" s="1"/>
  <c r="G314" i="1"/>
  <c r="J314" i="1" s="1"/>
  <c r="G315" i="1"/>
  <c r="J315" i="1" s="1"/>
  <c r="G316" i="1"/>
  <c r="J316" i="1" s="1"/>
  <c r="G317" i="1"/>
  <c r="J317" i="1" s="1"/>
  <c r="G318" i="1"/>
  <c r="J318" i="1" s="1"/>
  <c r="G319" i="1"/>
  <c r="J319" i="1" s="1"/>
  <c r="G320" i="1"/>
  <c r="J320" i="1" s="1"/>
  <c r="G321" i="1"/>
  <c r="J321" i="1" s="1"/>
  <c r="G322" i="1"/>
  <c r="J322" i="1" s="1"/>
  <c r="G323" i="1"/>
  <c r="J323" i="1" s="1"/>
  <c r="G324" i="1"/>
  <c r="J324" i="1" s="1"/>
  <c r="G325" i="1"/>
  <c r="J325" i="1" s="1"/>
  <c r="G326" i="1"/>
  <c r="J326" i="1" s="1"/>
  <c r="G327" i="1"/>
  <c r="J327" i="1" s="1"/>
  <c r="G328" i="1"/>
  <c r="J328" i="1" s="1"/>
  <c r="G329" i="1"/>
  <c r="J329" i="1" s="1"/>
  <c r="G330" i="1"/>
  <c r="J330" i="1" s="1"/>
  <c r="G331" i="1"/>
  <c r="J331" i="1" s="1"/>
  <c r="G332" i="1"/>
  <c r="J332" i="1" s="1"/>
  <c r="G333" i="1"/>
  <c r="J333" i="1" s="1"/>
  <c r="G334" i="1"/>
  <c r="J334" i="1" s="1"/>
  <c r="G335" i="1"/>
  <c r="J335" i="1" s="1"/>
  <c r="G336" i="1"/>
  <c r="J336" i="1" s="1"/>
  <c r="G337" i="1"/>
  <c r="J337" i="1" s="1"/>
  <c r="G338" i="1"/>
  <c r="J338" i="1" s="1"/>
  <c r="G339" i="1"/>
  <c r="J339" i="1" s="1"/>
  <c r="G340" i="1"/>
  <c r="J340" i="1" s="1"/>
  <c r="G341" i="1"/>
  <c r="J341" i="1" s="1"/>
  <c r="G342" i="1"/>
  <c r="J342" i="1" s="1"/>
  <c r="G343" i="1"/>
  <c r="J343" i="1" s="1"/>
  <c r="G344" i="1"/>
  <c r="J344" i="1" s="1"/>
  <c r="G345" i="1"/>
  <c r="J345" i="1" s="1"/>
  <c r="G346" i="1"/>
  <c r="J346" i="1" s="1"/>
  <c r="G347" i="1"/>
  <c r="J347" i="1" s="1"/>
  <c r="G348" i="1"/>
  <c r="J348" i="1" s="1"/>
  <c r="G349" i="1"/>
  <c r="J349" i="1" s="1"/>
  <c r="G350" i="1"/>
  <c r="J350" i="1" s="1"/>
  <c r="G351" i="1"/>
  <c r="J351" i="1" s="1"/>
  <c r="G352" i="1"/>
  <c r="J352" i="1" s="1"/>
  <c r="G353" i="1"/>
  <c r="J353" i="1" s="1"/>
  <c r="G354" i="1"/>
  <c r="J354" i="1" s="1"/>
  <c r="G355" i="1"/>
  <c r="J355" i="1" s="1"/>
  <c r="G356" i="1"/>
  <c r="J356" i="1" s="1"/>
  <c r="G357" i="1"/>
  <c r="J357" i="1" s="1"/>
  <c r="G358" i="1"/>
  <c r="J358" i="1" s="1"/>
  <c r="G359" i="1"/>
  <c r="J359" i="1" s="1"/>
  <c r="G360" i="1"/>
  <c r="J360" i="1" s="1"/>
  <c r="G361" i="1"/>
  <c r="J361" i="1" s="1"/>
  <c r="G362" i="1"/>
  <c r="J362" i="1" s="1"/>
  <c r="G363" i="1"/>
  <c r="J363" i="1" s="1"/>
  <c r="G364" i="1"/>
  <c r="J364" i="1" s="1"/>
  <c r="G365" i="1"/>
  <c r="J365" i="1" s="1"/>
  <c r="G366" i="1"/>
  <c r="J366" i="1" s="1"/>
  <c r="G367" i="1"/>
  <c r="J367" i="1" s="1"/>
  <c r="G368" i="1"/>
  <c r="J368" i="1" s="1"/>
  <c r="G369" i="1"/>
  <c r="J369" i="1" s="1"/>
  <c r="G370" i="1"/>
  <c r="J370" i="1" s="1"/>
  <c r="G371" i="1"/>
  <c r="J371" i="1" s="1"/>
  <c r="G372" i="1"/>
  <c r="J372" i="1" s="1"/>
  <c r="G373" i="1"/>
  <c r="J373" i="1" s="1"/>
  <c r="G374" i="1"/>
  <c r="J374" i="1" s="1"/>
  <c r="G375" i="1"/>
  <c r="J375" i="1" s="1"/>
  <c r="G376" i="1"/>
  <c r="J376" i="1" s="1"/>
  <c r="G377" i="1"/>
  <c r="J377" i="1" s="1"/>
  <c r="G378" i="1"/>
  <c r="J378" i="1" s="1"/>
  <c r="G379" i="1"/>
  <c r="J379" i="1" s="1"/>
  <c r="G380" i="1"/>
  <c r="J380" i="1" s="1"/>
  <c r="G381" i="1"/>
  <c r="J381" i="1" s="1"/>
  <c r="G382" i="1"/>
  <c r="J382" i="1" s="1"/>
  <c r="G383" i="1"/>
  <c r="J383" i="1" s="1"/>
  <c r="G384" i="1"/>
  <c r="J384" i="1" s="1"/>
  <c r="G385" i="1"/>
  <c r="J385" i="1" s="1"/>
  <c r="G386" i="1"/>
  <c r="J386" i="1" s="1"/>
  <c r="G387" i="1"/>
  <c r="J387" i="1" s="1"/>
  <c r="G388" i="1"/>
  <c r="J388" i="1" s="1"/>
  <c r="G389" i="1"/>
  <c r="J389" i="1" s="1"/>
  <c r="G390" i="1"/>
  <c r="J390" i="1" s="1"/>
  <c r="G391" i="1"/>
  <c r="J391" i="1" s="1"/>
  <c r="G392" i="1"/>
  <c r="J392" i="1" s="1"/>
  <c r="G393" i="1"/>
  <c r="J393" i="1" s="1"/>
  <c r="G394" i="1"/>
  <c r="J394" i="1" s="1"/>
  <c r="G395" i="1"/>
  <c r="J395" i="1" s="1"/>
  <c r="G396" i="1"/>
  <c r="J396" i="1" s="1"/>
  <c r="G397" i="1"/>
  <c r="J397" i="1" s="1"/>
  <c r="G398" i="1"/>
  <c r="J398" i="1" s="1"/>
  <c r="G399" i="1"/>
  <c r="J399" i="1" s="1"/>
  <c r="G400" i="1"/>
  <c r="J400" i="1" s="1"/>
  <c r="G401" i="1"/>
  <c r="J401" i="1" s="1"/>
  <c r="G402" i="1"/>
  <c r="J402" i="1" s="1"/>
  <c r="G403" i="1"/>
  <c r="J403" i="1" s="1"/>
  <c r="G404" i="1"/>
  <c r="J404" i="1" s="1"/>
  <c r="G405" i="1"/>
  <c r="J405" i="1" s="1"/>
  <c r="G406" i="1"/>
  <c r="J406" i="1" s="1"/>
  <c r="G407" i="1"/>
  <c r="J407" i="1" s="1"/>
  <c r="G408" i="1"/>
  <c r="J408" i="1" s="1"/>
  <c r="G409" i="1"/>
  <c r="J409" i="1" s="1"/>
  <c r="G410" i="1"/>
  <c r="J410" i="1" s="1"/>
  <c r="G411" i="1"/>
  <c r="J411" i="1" s="1"/>
  <c r="G412" i="1"/>
  <c r="J412" i="1" s="1"/>
  <c r="G413" i="1"/>
  <c r="J413" i="1" s="1"/>
  <c r="G414" i="1"/>
  <c r="J414" i="1" s="1"/>
  <c r="G415" i="1"/>
  <c r="J415" i="1" s="1"/>
  <c r="G416" i="1"/>
  <c r="J416" i="1" s="1"/>
  <c r="G417" i="1"/>
  <c r="J417" i="1" s="1"/>
  <c r="G418" i="1"/>
  <c r="J418" i="1" s="1"/>
  <c r="G419" i="1"/>
  <c r="J419" i="1" s="1"/>
  <c r="G420" i="1"/>
  <c r="J420" i="1" s="1"/>
  <c r="G421" i="1"/>
  <c r="J421" i="1" s="1"/>
  <c r="G422" i="1"/>
  <c r="J422" i="1" s="1"/>
  <c r="G423" i="1"/>
  <c r="J423" i="1" s="1"/>
  <c r="G424" i="1"/>
  <c r="J424" i="1" s="1"/>
  <c r="G425" i="1"/>
  <c r="J425" i="1" s="1"/>
  <c r="G426" i="1"/>
  <c r="J426" i="1" s="1"/>
  <c r="G427" i="1"/>
  <c r="J427" i="1" s="1"/>
  <c r="G428" i="1"/>
  <c r="J428" i="1" s="1"/>
  <c r="G429" i="1"/>
  <c r="J429" i="1" s="1"/>
  <c r="G430" i="1"/>
  <c r="J430" i="1" s="1"/>
  <c r="G431" i="1"/>
  <c r="J431" i="1" s="1"/>
  <c r="G432" i="1"/>
  <c r="J432" i="1" s="1"/>
  <c r="G433" i="1"/>
  <c r="J433" i="1" s="1"/>
  <c r="G434" i="1"/>
  <c r="J434" i="1" s="1"/>
  <c r="G435" i="1"/>
  <c r="J435" i="1" s="1"/>
  <c r="G436" i="1"/>
  <c r="J436" i="1" s="1"/>
  <c r="G437" i="1"/>
  <c r="J437" i="1" s="1"/>
  <c r="G438" i="1"/>
  <c r="J438" i="1" s="1"/>
  <c r="G439" i="1"/>
  <c r="J439" i="1" s="1"/>
  <c r="G440" i="1"/>
  <c r="J440" i="1" s="1"/>
  <c r="G441" i="1"/>
  <c r="J441" i="1" s="1"/>
  <c r="G442" i="1"/>
  <c r="J442" i="1" s="1"/>
  <c r="G443" i="1"/>
  <c r="J443" i="1" s="1"/>
  <c r="G444" i="1"/>
  <c r="J444" i="1" s="1"/>
  <c r="G445" i="1"/>
  <c r="J445" i="1" s="1"/>
  <c r="G446" i="1"/>
  <c r="J446" i="1" s="1"/>
  <c r="G447" i="1"/>
  <c r="J447" i="1" s="1"/>
  <c r="G448" i="1"/>
  <c r="J448" i="1" s="1"/>
  <c r="G449" i="1"/>
  <c r="J449" i="1" s="1"/>
  <c r="G450" i="1"/>
  <c r="J450" i="1" s="1"/>
  <c r="G451" i="1"/>
  <c r="J451" i="1" s="1"/>
  <c r="G452" i="1"/>
  <c r="J452" i="1" s="1"/>
  <c r="G453" i="1"/>
  <c r="J453" i="1" s="1"/>
  <c r="G454" i="1"/>
  <c r="J454" i="1" s="1"/>
  <c r="G455" i="1"/>
  <c r="J455" i="1" s="1"/>
  <c r="G456" i="1"/>
  <c r="J456" i="1" s="1"/>
  <c r="G457" i="1"/>
  <c r="J457" i="1" s="1"/>
  <c r="G458" i="1"/>
  <c r="J458" i="1" s="1"/>
  <c r="G459" i="1"/>
  <c r="J459" i="1" s="1"/>
  <c r="G460" i="1"/>
  <c r="J460" i="1" s="1"/>
  <c r="G461" i="1"/>
  <c r="J461" i="1" s="1"/>
  <c r="G462" i="1"/>
  <c r="J462" i="1" s="1"/>
  <c r="G463" i="1"/>
  <c r="J463" i="1" s="1"/>
  <c r="G464" i="1"/>
  <c r="J464" i="1" s="1"/>
  <c r="G465" i="1"/>
  <c r="J465" i="1" s="1"/>
  <c r="G466" i="1"/>
  <c r="J466" i="1" s="1"/>
  <c r="G467" i="1"/>
  <c r="J467" i="1" s="1"/>
  <c r="G468" i="1"/>
  <c r="J468" i="1" s="1"/>
  <c r="G469" i="1"/>
  <c r="J469" i="1" s="1"/>
  <c r="G470" i="1"/>
  <c r="J470" i="1" s="1"/>
  <c r="G471" i="1"/>
  <c r="J471" i="1" s="1"/>
  <c r="G472" i="1"/>
  <c r="J472" i="1" s="1"/>
  <c r="G473" i="1"/>
  <c r="J473" i="1" s="1"/>
  <c r="G474" i="1"/>
  <c r="J474" i="1" s="1"/>
  <c r="G475" i="1"/>
  <c r="J475" i="1" s="1"/>
  <c r="G476" i="1"/>
  <c r="J476" i="1" s="1"/>
  <c r="G477" i="1"/>
  <c r="J477" i="1" s="1"/>
  <c r="G478" i="1"/>
  <c r="J478" i="1" s="1"/>
  <c r="G479" i="1"/>
  <c r="J479" i="1" s="1"/>
  <c r="G480" i="1"/>
  <c r="J480" i="1" s="1"/>
  <c r="G481" i="1"/>
  <c r="J481" i="1" s="1"/>
  <c r="G482" i="1"/>
  <c r="J482" i="1" s="1"/>
  <c r="G483" i="1"/>
  <c r="J483" i="1" s="1"/>
  <c r="G484" i="1"/>
  <c r="J484" i="1" s="1"/>
  <c r="G485" i="1"/>
  <c r="J485" i="1" s="1"/>
  <c r="G486" i="1"/>
  <c r="J486" i="1" s="1"/>
  <c r="G487" i="1"/>
  <c r="J487" i="1" s="1"/>
  <c r="G488" i="1"/>
  <c r="J488" i="1" s="1"/>
  <c r="G489" i="1"/>
  <c r="J489" i="1" s="1"/>
  <c r="G490" i="1"/>
  <c r="J490" i="1" s="1"/>
  <c r="G491" i="1"/>
  <c r="J491" i="1" s="1"/>
  <c r="G492" i="1"/>
  <c r="J492" i="1" s="1"/>
  <c r="G493" i="1"/>
  <c r="J493" i="1" s="1"/>
  <c r="G494" i="1"/>
  <c r="J494" i="1" s="1"/>
  <c r="G495" i="1"/>
  <c r="J495" i="1" s="1"/>
  <c r="G496" i="1"/>
  <c r="J496" i="1" s="1"/>
  <c r="G497" i="1"/>
  <c r="J497" i="1" s="1"/>
  <c r="G498" i="1"/>
  <c r="J498" i="1" s="1"/>
  <c r="G499" i="1"/>
  <c r="J499" i="1" s="1"/>
  <c r="G500" i="1"/>
  <c r="J500" i="1" s="1"/>
  <c r="G501" i="1"/>
  <c r="J501" i="1" s="1"/>
  <c r="G502" i="1"/>
  <c r="J502" i="1" s="1"/>
  <c r="G503" i="1"/>
  <c r="J503" i="1" s="1"/>
  <c r="G504" i="1"/>
  <c r="J504" i="1" s="1"/>
  <c r="G505" i="1"/>
  <c r="J505" i="1" s="1"/>
  <c r="G506" i="1"/>
  <c r="J506" i="1" s="1"/>
  <c r="G507" i="1"/>
  <c r="J507" i="1" s="1"/>
  <c r="G508" i="1"/>
  <c r="J508" i="1" s="1"/>
  <c r="G509" i="1"/>
  <c r="J509" i="1" s="1"/>
  <c r="G510" i="1"/>
  <c r="J510" i="1" s="1"/>
  <c r="G511" i="1"/>
  <c r="J511" i="1" s="1"/>
  <c r="G512" i="1"/>
  <c r="J512" i="1" s="1"/>
  <c r="G513" i="1"/>
  <c r="J513" i="1" s="1"/>
  <c r="G514" i="1"/>
  <c r="J514" i="1" s="1"/>
  <c r="G515" i="1"/>
  <c r="J515" i="1" s="1"/>
  <c r="G516" i="1"/>
  <c r="J516" i="1" s="1"/>
  <c r="G517" i="1"/>
  <c r="J517" i="1" s="1"/>
  <c r="G518" i="1"/>
  <c r="J518" i="1" s="1"/>
  <c r="G519" i="1"/>
  <c r="J519" i="1" s="1"/>
  <c r="G520" i="1"/>
  <c r="J520" i="1" s="1"/>
  <c r="G521" i="1"/>
  <c r="J521" i="1" s="1"/>
  <c r="G522" i="1"/>
  <c r="J522" i="1" s="1"/>
  <c r="G523" i="1"/>
  <c r="J523" i="1" s="1"/>
  <c r="G524" i="1"/>
  <c r="J524" i="1" s="1"/>
  <c r="G525" i="1"/>
  <c r="J525" i="1" s="1"/>
  <c r="G526" i="1"/>
  <c r="J526" i="1" s="1"/>
  <c r="G527" i="1"/>
  <c r="J527" i="1" s="1"/>
  <c r="G528" i="1"/>
  <c r="J528" i="1" s="1"/>
  <c r="G529" i="1"/>
  <c r="J529" i="1" s="1"/>
  <c r="G530" i="1"/>
  <c r="J530" i="1" s="1"/>
  <c r="G531" i="1"/>
  <c r="J531" i="1" s="1"/>
  <c r="G532" i="1"/>
  <c r="J532" i="1" s="1"/>
  <c r="G533" i="1"/>
  <c r="J533" i="1" s="1"/>
  <c r="G534" i="1"/>
  <c r="J534" i="1" s="1"/>
  <c r="G535" i="1"/>
  <c r="J535" i="1" s="1"/>
  <c r="G536" i="1"/>
  <c r="J536" i="1" s="1"/>
  <c r="G537" i="1"/>
  <c r="J537" i="1" s="1"/>
  <c r="G538" i="1"/>
  <c r="J538" i="1" s="1"/>
  <c r="G539" i="1"/>
  <c r="J539" i="1" s="1"/>
  <c r="G540" i="1"/>
  <c r="J540" i="1" s="1"/>
  <c r="G541" i="1"/>
  <c r="J541" i="1" s="1"/>
  <c r="G542" i="1"/>
  <c r="J542" i="1" s="1"/>
  <c r="G543" i="1"/>
  <c r="J543" i="1" s="1"/>
  <c r="G544" i="1"/>
  <c r="J544" i="1" s="1"/>
  <c r="G545" i="1"/>
  <c r="J545" i="1" s="1"/>
  <c r="G546" i="1"/>
  <c r="J546" i="1" s="1"/>
  <c r="G547" i="1"/>
  <c r="J547" i="1" s="1"/>
  <c r="G548" i="1"/>
  <c r="J548" i="1" s="1"/>
  <c r="G549" i="1"/>
  <c r="J549" i="1" s="1"/>
  <c r="G550" i="1"/>
  <c r="J550" i="1" s="1"/>
  <c r="G551" i="1"/>
  <c r="J551" i="1" s="1"/>
  <c r="G552" i="1"/>
  <c r="J552" i="1" s="1"/>
  <c r="G553" i="1"/>
  <c r="J553" i="1" s="1"/>
  <c r="G554" i="1"/>
  <c r="J554" i="1" s="1"/>
  <c r="G555" i="1"/>
  <c r="J555" i="1" s="1"/>
  <c r="G556" i="1"/>
  <c r="J556" i="1" s="1"/>
  <c r="G557" i="1"/>
  <c r="J557" i="1" s="1"/>
  <c r="G558" i="1"/>
  <c r="J558" i="1" s="1"/>
  <c r="G559" i="1"/>
  <c r="J559" i="1" s="1"/>
  <c r="G560" i="1"/>
  <c r="J560" i="1" s="1"/>
  <c r="G561" i="1"/>
  <c r="J561" i="1" s="1"/>
  <c r="G562" i="1"/>
  <c r="J562" i="1" s="1"/>
  <c r="G563" i="1"/>
  <c r="J563" i="1" s="1"/>
  <c r="G564" i="1"/>
  <c r="J564" i="1" s="1"/>
  <c r="G565" i="1"/>
  <c r="J565" i="1" s="1"/>
  <c r="G566" i="1"/>
  <c r="J566" i="1" s="1"/>
  <c r="G567" i="1"/>
  <c r="J567" i="1" s="1"/>
  <c r="G568" i="1"/>
  <c r="J568" i="1" s="1"/>
  <c r="G569" i="1"/>
  <c r="J569" i="1" s="1"/>
  <c r="G570" i="1"/>
  <c r="J570" i="1" s="1"/>
  <c r="G571" i="1"/>
  <c r="J571" i="1" s="1"/>
  <c r="G572" i="1"/>
  <c r="J572" i="1" s="1"/>
  <c r="G573" i="1"/>
  <c r="J573" i="1" s="1"/>
  <c r="G574" i="1"/>
  <c r="J574" i="1" s="1"/>
  <c r="G575" i="1"/>
  <c r="J575" i="1" s="1"/>
  <c r="G576" i="1"/>
  <c r="J576" i="1" s="1"/>
  <c r="G577" i="1"/>
  <c r="J577" i="1" s="1"/>
  <c r="G578" i="1"/>
  <c r="J578" i="1" s="1"/>
  <c r="G579" i="1"/>
  <c r="J579" i="1" s="1"/>
  <c r="G580" i="1"/>
  <c r="J580" i="1" s="1"/>
  <c r="G581" i="1"/>
  <c r="J581" i="1" s="1"/>
  <c r="G582" i="1"/>
  <c r="J582" i="1" s="1"/>
  <c r="G583" i="1"/>
  <c r="J583" i="1" s="1"/>
  <c r="G584" i="1"/>
  <c r="J584" i="1" s="1"/>
  <c r="G585" i="1"/>
  <c r="J585" i="1" s="1"/>
  <c r="G586" i="1"/>
  <c r="J586" i="1" s="1"/>
  <c r="G587" i="1"/>
  <c r="J587" i="1" s="1"/>
  <c r="G588" i="1"/>
  <c r="J588" i="1" s="1"/>
  <c r="G589" i="1"/>
  <c r="J589" i="1" s="1"/>
  <c r="G590" i="1"/>
  <c r="J590" i="1" s="1"/>
  <c r="G591" i="1"/>
  <c r="J591" i="1" s="1"/>
  <c r="G592" i="1"/>
  <c r="J592" i="1" s="1"/>
  <c r="G593" i="1"/>
  <c r="J593" i="1" s="1"/>
  <c r="G594" i="1"/>
  <c r="J594" i="1" s="1"/>
  <c r="G595" i="1"/>
  <c r="J595" i="1" s="1"/>
  <c r="G596" i="1"/>
  <c r="J596" i="1" s="1"/>
  <c r="G597" i="1"/>
  <c r="J597" i="1" s="1"/>
  <c r="G598" i="1"/>
  <c r="J598" i="1" s="1"/>
  <c r="G599" i="1"/>
  <c r="J599" i="1" s="1"/>
  <c r="G600" i="1"/>
  <c r="J600" i="1" s="1"/>
  <c r="G601" i="1"/>
  <c r="J601" i="1" s="1"/>
  <c r="G602" i="1"/>
  <c r="J602" i="1" s="1"/>
  <c r="G603" i="1"/>
  <c r="J603" i="1" s="1"/>
  <c r="G604" i="1"/>
  <c r="J604" i="1" s="1"/>
  <c r="G605" i="1"/>
  <c r="J605" i="1" s="1"/>
  <c r="G606" i="1"/>
  <c r="J606" i="1" s="1"/>
  <c r="G607" i="1"/>
  <c r="J607" i="1" s="1"/>
  <c r="G608" i="1"/>
  <c r="J608" i="1" s="1"/>
  <c r="G609" i="1"/>
  <c r="J609" i="1" s="1"/>
  <c r="G610" i="1"/>
  <c r="J610" i="1" s="1"/>
  <c r="G611" i="1"/>
  <c r="J611" i="1" s="1"/>
  <c r="G612" i="1"/>
  <c r="J612" i="1" s="1"/>
  <c r="G613" i="1"/>
  <c r="J613" i="1" s="1"/>
  <c r="G614" i="1"/>
  <c r="J614" i="1" s="1"/>
  <c r="G615" i="1"/>
  <c r="J615" i="1" s="1"/>
  <c r="G616" i="1"/>
  <c r="J616" i="1" s="1"/>
  <c r="G617" i="1"/>
  <c r="J617" i="1" s="1"/>
  <c r="G618" i="1"/>
  <c r="J618" i="1" s="1"/>
  <c r="G619" i="1"/>
  <c r="J619" i="1" s="1"/>
  <c r="G620" i="1"/>
  <c r="J620" i="1" s="1"/>
  <c r="G621" i="1"/>
  <c r="J621" i="1" s="1"/>
  <c r="G622" i="1"/>
  <c r="J622" i="1" s="1"/>
  <c r="G623" i="1"/>
  <c r="J623" i="1" s="1"/>
  <c r="G624" i="1"/>
  <c r="J624" i="1" s="1"/>
  <c r="G625" i="1"/>
  <c r="J625" i="1" s="1"/>
  <c r="G626" i="1"/>
  <c r="J626" i="1" s="1"/>
  <c r="G627" i="1"/>
  <c r="J627" i="1" s="1"/>
  <c r="G628" i="1"/>
  <c r="J628" i="1" s="1"/>
  <c r="G629" i="1"/>
  <c r="J629" i="1" s="1"/>
  <c r="G630" i="1"/>
  <c r="J630" i="1" s="1"/>
  <c r="G631" i="1"/>
  <c r="J631" i="1" s="1"/>
  <c r="G632" i="1"/>
  <c r="J632" i="1" s="1"/>
  <c r="G633" i="1"/>
  <c r="J633" i="1" s="1"/>
  <c r="G634" i="1"/>
  <c r="J634" i="1" s="1"/>
  <c r="G635" i="1"/>
  <c r="J635" i="1" s="1"/>
  <c r="G636" i="1"/>
  <c r="J636" i="1" s="1"/>
  <c r="G637" i="1"/>
  <c r="J637" i="1" s="1"/>
  <c r="G638" i="1"/>
  <c r="J638" i="1" s="1"/>
  <c r="G639" i="1"/>
  <c r="J639" i="1" s="1"/>
  <c r="G640" i="1"/>
  <c r="J640" i="1" s="1"/>
  <c r="G641" i="1"/>
  <c r="J641" i="1" s="1"/>
  <c r="G642" i="1"/>
  <c r="J642" i="1" s="1"/>
  <c r="G643" i="1"/>
  <c r="J643" i="1" s="1"/>
  <c r="G644" i="1"/>
  <c r="J644" i="1" s="1"/>
  <c r="G645" i="1"/>
  <c r="J645" i="1" s="1"/>
  <c r="G646" i="1"/>
  <c r="J646" i="1" s="1"/>
  <c r="G647" i="1"/>
  <c r="J647" i="1" s="1"/>
  <c r="G648" i="1"/>
  <c r="J648" i="1" s="1"/>
  <c r="G649" i="1"/>
  <c r="J649" i="1" s="1"/>
  <c r="G650" i="1"/>
  <c r="J650" i="1" s="1"/>
  <c r="G651" i="1"/>
  <c r="J651" i="1" s="1"/>
  <c r="G652" i="1"/>
  <c r="J652" i="1" s="1"/>
  <c r="G653" i="1"/>
  <c r="J653" i="1" s="1"/>
  <c r="G654" i="1"/>
  <c r="J654" i="1" s="1"/>
  <c r="G655" i="1"/>
  <c r="J655" i="1" s="1"/>
  <c r="G656" i="1"/>
  <c r="J656" i="1" s="1"/>
  <c r="G657" i="1"/>
  <c r="J657" i="1" s="1"/>
  <c r="G658" i="1"/>
  <c r="J658" i="1" s="1"/>
  <c r="G659" i="1"/>
  <c r="J659" i="1" s="1"/>
  <c r="G660" i="1"/>
  <c r="J660" i="1" s="1"/>
  <c r="G661" i="1"/>
  <c r="J661" i="1" s="1"/>
  <c r="G662" i="1"/>
  <c r="J662" i="1" s="1"/>
  <c r="G663" i="1"/>
  <c r="J663" i="1" s="1"/>
  <c r="G664" i="1"/>
  <c r="J664" i="1" s="1"/>
  <c r="G665" i="1"/>
  <c r="J665" i="1" s="1"/>
  <c r="G666" i="1"/>
  <c r="J666" i="1" s="1"/>
  <c r="G667" i="1"/>
  <c r="J667" i="1" s="1"/>
  <c r="G668" i="1"/>
  <c r="J668" i="1" s="1"/>
  <c r="G669" i="1"/>
  <c r="J669" i="1" s="1"/>
  <c r="G670" i="1"/>
  <c r="J670" i="1" s="1"/>
  <c r="G671" i="1"/>
  <c r="J671" i="1" s="1"/>
  <c r="G672" i="1"/>
  <c r="J672" i="1" s="1"/>
  <c r="G673" i="1"/>
  <c r="J673" i="1" s="1"/>
  <c r="G674" i="1"/>
  <c r="J674" i="1" s="1"/>
  <c r="G675" i="1"/>
  <c r="J675" i="1" s="1"/>
  <c r="G676" i="1"/>
  <c r="J676" i="1" s="1"/>
  <c r="G677" i="1"/>
  <c r="J677" i="1" s="1"/>
  <c r="G678" i="1"/>
  <c r="J678" i="1" s="1"/>
  <c r="G679" i="1"/>
  <c r="J679" i="1" s="1"/>
  <c r="G680" i="1"/>
  <c r="J680" i="1" s="1"/>
  <c r="G681" i="1"/>
  <c r="J681" i="1" s="1"/>
  <c r="G682" i="1"/>
  <c r="J682" i="1" s="1"/>
  <c r="G683" i="1"/>
  <c r="J683" i="1" s="1"/>
  <c r="G684" i="1"/>
  <c r="J684" i="1" s="1"/>
  <c r="G685" i="1"/>
  <c r="J685" i="1" s="1"/>
  <c r="G686" i="1"/>
  <c r="J686" i="1" s="1"/>
  <c r="G687" i="1"/>
  <c r="J687" i="1" s="1"/>
  <c r="G688" i="1"/>
  <c r="J688" i="1" s="1"/>
  <c r="G689" i="1"/>
  <c r="J689" i="1" s="1"/>
  <c r="G690" i="1"/>
  <c r="J690" i="1" s="1"/>
  <c r="G691" i="1"/>
  <c r="J691" i="1" s="1"/>
  <c r="G692" i="1"/>
  <c r="J692" i="1" s="1"/>
  <c r="G693" i="1"/>
  <c r="J693" i="1" s="1"/>
  <c r="G694" i="1"/>
  <c r="J694" i="1" s="1"/>
  <c r="G695" i="1"/>
  <c r="J695" i="1" s="1"/>
  <c r="G696" i="1"/>
  <c r="J696" i="1" s="1"/>
  <c r="G697" i="1"/>
  <c r="J697" i="1" s="1"/>
  <c r="G698" i="1"/>
  <c r="J698" i="1" s="1"/>
  <c r="G699" i="1"/>
  <c r="J699" i="1" s="1"/>
  <c r="G700" i="1"/>
  <c r="J700" i="1" s="1"/>
  <c r="G701" i="1"/>
  <c r="J701" i="1" s="1"/>
  <c r="G702" i="1"/>
  <c r="J702" i="1" s="1"/>
  <c r="G703" i="1"/>
  <c r="J703" i="1" s="1"/>
  <c r="G704" i="1"/>
  <c r="J704" i="1" s="1"/>
  <c r="G705" i="1"/>
  <c r="J705" i="1" s="1"/>
  <c r="G706" i="1"/>
  <c r="J706" i="1" s="1"/>
  <c r="G707" i="1"/>
  <c r="J707" i="1" s="1"/>
  <c r="G708" i="1"/>
  <c r="J708" i="1" s="1"/>
  <c r="G709" i="1"/>
  <c r="J709" i="1" s="1"/>
  <c r="G710" i="1"/>
  <c r="J710" i="1" s="1"/>
  <c r="G711" i="1"/>
  <c r="J711" i="1" s="1"/>
  <c r="G712" i="1"/>
  <c r="J712" i="1" s="1"/>
  <c r="G713" i="1"/>
  <c r="J713" i="1" s="1"/>
  <c r="G714" i="1"/>
  <c r="J714" i="1" s="1"/>
  <c r="G715" i="1"/>
  <c r="J715" i="1" s="1"/>
  <c r="G716" i="1"/>
  <c r="J716" i="1" s="1"/>
  <c r="G717" i="1"/>
  <c r="J717" i="1" s="1"/>
  <c r="G718" i="1"/>
  <c r="J718" i="1" s="1"/>
  <c r="G719" i="1"/>
  <c r="J719" i="1" s="1"/>
  <c r="G720" i="1"/>
  <c r="J720" i="1" s="1"/>
  <c r="G721" i="1"/>
  <c r="J721" i="1" s="1"/>
  <c r="G722" i="1"/>
  <c r="J722" i="1" s="1"/>
  <c r="G723" i="1"/>
  <c r="J723" i="1" s="1"/>
  <c r="G724" i="1"/>
  <c r="J724" i="1" s="1"/>
  <c r="G725" i="1"/>
  <c r="J725" i="1" s="1"/>
  <c r="G726" i="1"/>
  <c r="J726" i="1" s="1"/>
  <c r="G727" i="1"/>
  <c r="J727" i="1" s="1"/>
  <c r="G728" i="1"/>
  <c r="J728" i="1" s="1"/>
  <c r="G729" i="1"/>
  <c r="J729" i="1" s="1"/>
  <c r="G730" i="1"/>
  <c r="J730" i="1" s="1"/>
  <c r="G731" i="1"/>
  <c r="J731" i="1" s="1"/>
  <c r="G732" i="1"/>
  <c r="J732" i="1" s="1"/>
  <c r="G733" i="1"/>
  <c r="J733" i="1" s="1"/>
  <c r="G734" i="1"/>
  <c r="J734" i="1" s="1"/>
  <c r="G735" i="1"/>
  <c r="J735" i="1" s="1"/>
  <c r="G736" i="1"/>
  <c r="J736" i="1" s="1"/>
  <c r="G737" i="1"/>
  <c r="J737" i="1" s="1"/>
  <c r="G738" i="1"/>
  <c r="J738" i="1" s="1"/>
  <c r="G739" i="1"/>
  <c r="J739" i="1" s="1"/>
  <c r="G740" i="1"/>
  <c r="J740" i="1" s="1"/>
  <c r="G741" i="1"/>
  <c r="J741" i="1" s="1"/>
  <c r="G742" i="1"/>
  <c r="J742" i="1" s="1"/>
  <c r="G743" i="1"/>
  <c r="J743" i="1" s="1"/>
  <c r="G744" i="1"/>
  <c r="J744" i="1" s="1"/>
  <c r="G745" i="1"/>
  <c r="J745" i="1" s="1"/>
  <c r="G746" i="1"/>
  <c r="J746" i="1" s="1"/>
  <c r="G747" i="1"/>
  <c r="J747" i="1" s="1"/>
  <c r="G748" i="1"/>
  <c r="J748" i="1" s="1"/>
  <c r="G749" i="1"/>
  <c r="J749" i="1" s="1"/>
  <c r="G750" i="1"/>
  <c r="J750" i="1" s="1"/>
  <c r="G751" i="1"/>
  <c r="J751" i="1" s="1"/>
  <c r="G752" i="1"/>
  <c r="J752" i="1" s="1"/>
  <c r="G753" i="1"/>
  <c r="J753" i="1" s="1"/>
  <c r="G754" i="1"/>
  <c r="J754" i="1" s="1"/>
  <c r="G755" i="1"/>
  <c r="J755" i="1" s="1"/>
  <c r="G756" i="1"/>
  <c r="J756" i="1" s="1"/>
  <c r="G757" i="1"/>
  <c r="J757" i="1" s="1"/>
  <c r="G758" i="1"/>
  <c r="J758" i="1" s="1"/>
  <c r="G759" i="1"/>
  <c r="J759" i="1" s="1"/>
  <c r="G760" i="1"/>
  <c r="J760" i="1" s="1"/>
  <c r="G761" i="1"/>
  <c r="J761" i="1" s="1"/>
  <c r="G762" i="1"/>
  <c r="J762" i="1" s="1"/>
  <c r="G763" i="1"/>
  <c r="J763" i="1" s="1"/>
  <c r="G764" i="1"/>
  <c r="J764" i="1" s="1"/>
  <c r="G765" i="1"/>
  <c r="J765" i="1" s="1"/>
  <c r="G766" i="1"/>
  <c r="J766" i="1" s="1"/>
  <c r="G767" i="1"/>
  <c r="J767" i="1" s="1"/>
  <c r="G768" i="1"/>
  <c r="J768" i="1" s="1"/>
  <c r="G769" i="1"/>
  <c r="J769" i="1" s="1"/>
  <c r="G770" i="1"/>
  <c r="J770" i="1" s="1"/>
  <c r="G771" i="1"/>
  <c r="J771" i="1" s="1"/>
  <c r="G772" i="1"/>
  <c r="J772" i="1" s="1"/>
  <c r="G773" i="1"/>
  <c r="J773" i="1" s="1"/>
  <c r="G774" i="1"/>
  <c r="J774" i="1" s="1"/>
  <c r="G775" i="1"/>
  <c r="J775" i="1" s="1"/>
  <c r="G776" i="1"/>
  <c r="J776" i="1" s="1"/>
  <c r="G777" i="1"/>
  <c r="J777" i="1" s="1"/>
  <c r="G778" i="1"/>
  <c r="J778" i="1" s="1"/>
  <c r="G779" i="1"/>
  <c r="J779" i="1" s="1"/>
  <c r="G780" i="1"/>
  <c r="J780" i="1" s="1"/>
  <c r="G781" i="1"/>
  <c r="J781" i="1" s="1"/>
  <c r="G782" i="1"/>
  <c r="J782" i="1" s="1"/>
  <c r="G783" i="1"/>
  <c r="J783" i="1" s="1"/>
  <c r="G784" i="1"/>
  <c r="J784" i="1" s="1"/>
  <c r="G785" i="1"/>
  <c r="J785" i="1" s="1"/>
  <c r="G786" i="1"/>
  <c r="J786" i="1" s="1"/>
  <c r="G787" i="1"/>
  <c r="J787" i="1" s="1"/>
  <c r="G788" i="1"/>
  <c r="J788" i="1" s="1"/>
  <c r="G789" i="1"/>
  <c r="J789" i="1" s="1"/>
  <c r="G790" i="1"/>
  <c r="J790" i="1" s="1"/>
  <c r="G791" i="1"/>
  <c r="J791" i="1" s="1"/>
  <c r="G792" i="1"/>
  <c r="J792" i="1" s="1"/>
  <c r="G793" i="1"/>
  <c r="J793" i="1" s="1"/>
  <c r="G794" i="1"/>
  <c r="J794" i="1" s="1"/>
  <c r="G795" i="1"/>
  <c r="J795" i="1" s="1"/>
  <c r="G796" i="1"/>
  <c r="J796" i="1" s="1"/>
  <c r="G797" i="1"/>
  <c r="J797" i="1" s="1"/>
  <c r="G798" i="1"/>
  <c r="J798" i="1" s="1"/>
  <c r="G799" i="1"/>
  <c r="J799" i="1" s="1"/>
  <c r="G800" i="1"/>
  <c r="J800" i="1" s="1"/>
  <c r="G801" i="1"/>
  <c r="J801" i="1" s="1"/>
  <c r="G802" i="1"/>
  <c r="J802" i="1" s="1"/>
  <c r="G803" i="1"/>
  <c r="J803" i="1" s="1"/>
  <c r="G804" i="1"/>
  <c r="J804" i="1" s="1"/>
  <c r="G805" i="1"/>
  <c r="J805" i="1" s="1"/>
  <c r="G806" i="1"/>
  <c r="J806" i="1" s="1"/>
  <c r="G807" i="1"/>
  <c r="J807" i="1" s="1"/>
  <c r="G808" i="1"/>
  <c r="J808" i="1" s="1"/>
  <c r="G809" i="1"/>
  <c r="J809" i="1" s="1"/>
  <c r="G810" i="1"/>
  <c r="J810" i="1" s="1"/>
  <c r="G811" i="1"/>
  <c r="J811" i="1" s="1"/>
  <c r="G812" i="1"/>
  <c r="J812" i="1" s="1"/>
  <c r="G813" i="1"/>
  <c r="J813" i="1" s="1"/>
  <c r="G814" i="1"/>
  <c r="J814" i="1" s="1"/>
  <c r="G815" i="1"/>
  <c r="J815" i="1" s="1"/>
  <c r="G816" i="1"/>
  <c r="J816" i="1" s="1"/>
  <c r="G817" i="1"/>
  <c r="J817" i="1" s="1"/>
  <c r="G818" i="1"/>
  <c r="J818" i="1" s="1"/>
  <c r="G819" i="1"/>
  <c r="J819" i="1" s="1"/>
  <c r="G820" i="1"/>
  <c r="J820" i="1" s="1"/>
  <c r="G821" i="1"/>
  <c r="J821" i="1" s="1"/>
  <c r="G822" i="1"/>
  <c r="J822" i="1" s="1"/>
  <c r="G823" i="1"/>
  <c r="J823" i="1" s="1"/>
  <c r="G824" i="1"/>
  <c r="J824" i="1" s="1"/>
  <c r="G825" i="1"/>
  <c r="J825" i="1" s="1"/>
  <c r="G826" i="1"/>
  <c r="J826" i="1" s="1"/>
  <c r="G827" i="1"/>
  <c r="J827" i="1" s="1"/>
  <c r="G828" i="1"/>
  <c r="J828" i="1" s="1"/>
  <c r="G829" i="1"/>
  <c r="J829" i="1" s="1"/>
  <c r="G830" i="1"/>
  <c r="J830" i="1" s="1"/>
  <c r="G831" i="1"/>
  <c r="J831" i="1" s="1"/>
  <c r="G832" i="1"/>
  <c r="J832" i="1" s="1"/>
  <c r="G833" i="1"/>
  <c r="J833" i="1" s="1"/>
  <c r="G834" i="1"/>
  <c r="J834" i="1" s="1"/>
  <c r="G835" i="1"/>
  <c r="J835" i="1" s="1"/>
  <c r="G836" i="1"/>
  <c r="J836" i="1" s="1"/>
  <c r="G837" i="1"/>
  <c r="J837" i="1" s="1"/>
  <c r="G838" i="1"/>
  <c r="J838" i="1" s="1"/>
  <c r="G839" i="1"/>
  <c r="J839" i="1" s="1"/>
  <c r="G840" i="1"/>
  <c r="J840" i="1" s="1"/>
  <c r="G841" i="1"/>
  <c r="J841" i="1" s="1"/>
  <c r="G842" i="1"/>
  <c r="J842" i="1" s="1"/>
  <c r="G843" i="1"/>
  <c r="J843" i="1" s="1"/>
  <c r="G844" i="1"/>
  <c r="J844" i="1" s="1"/>
  <c r="G845" i="1"/>
  <c r="J845" i="1" s="1"/>
  <c r="G846" i="1"/>
  <c r="J846" i="1" s="1"/>
  <c r="G847" i="1"/>
  <c r="J847" i="1" s="1"/>
  <c r="G848" i="1"/>
  <c r="J848" i="1" s="1"/>
  <c r="G849" i="1"/>
  <c r="J849" i="1" s="1"/>
  <c r="G850" i="1"/>
  <c r="J850" i="1" s="1"/>
  <c r="G851" i="1"/>
  <c r="J851" i="1" s="1"/>
  <c r="G852" i="1"/>
  <c r="J852" i="1" s="1"/>
  <c r="G853" i="1"/>
  <c r="J853" i="1" s="1"/>
  <c r="G854" i="1"/>
  <c r="J854" i="1" s="1"/>
  <c r="G855" i="1"/>
  <c r="J855" i="1" s="1"/>
  <c r="G856" i="1"/>
  <c r="J856" i="1" s="1"/>
  <c r="G857" i="1"/>
  <c r="J857" i="1" s="1"/>
  <c r="G858" i="1"/>
  <c r="J858" i="1" s="1"/>
  <c r="G859" i="1"/>
  <c r="J859" i="1" s="1"/>
  <c r="G860" i="1"/>
  <c r="J860" i="1" s="1"/>
  <c r="G861" i="1"/>
  <c r="J861" i="1" s="1"/>
  <c r="G862" i="1"/>
  <c r="J862" i="1" s="1"/>
  <c r="G863" i="1"/>
  <c r="J863" i="1" s="1"/>
  <c r="G864" i="1"/>
  <c r="J864" i="1" s="1"/>
  <c r="G865" i="1"/>
  <c r="J865" i="1" s="1"/>
  <c r="G866" i="1"/>
  <c r="J866" i="1" s="1"/>
  <c r="G867" i="1"/>
  <c r="J867" i="1" s="1"/>
  <c r="G868" i="1"/>
  <c r="J868" i="1" s="1"/>
  <c r="G869" i="1"/>
  <c r="J869" i="1" s="1"/>
  <c r="G870" i="1"/>
  <c r="J870" i="1" s="1"/>
  <c r="G871" i="1"/>
  <c r="J871" i="1" s="1"/>
  <c r="G872" i="1"/>
  <c r="J872" i="1" s="1"/>
  <c r="G873" i="1"/>
  <c r="J873" i="1" s="1"/>
  <c r="G874" i="1"/>
  <c r="J874" i="1" s="1"/>
  <c r="G875" i="1"/>
  <c r="J875" i="1" s="1"/>
  <c r="G876" i="1"/>
  <c r="J876" i="1" s="1"/>
  <c r="G877" i="1"/>
  <c r="J877" i="1" s="1"/>
  <c r="G878" i="1"/>
  <c r="J878" i="1" s="1"/>
  <c r="G879" i="1"/>
  <c r="J879" i="1" s="1"/>
  <c r="G880" i="1"/>
  <c r="J880" i="1" s="1"/>
  <c r="G881" i="1"/>
  <c r="J881" i="1" s="1"/>
  <c r="G882" i="1"/>
  <c r="J882" i="1" s="1"/>
  <c r="G883" i="1"/>
  <c r="J883" i="1" s="1"/>
  <c r="G884" i="1"/>
  <c r="J884" i="1" s="1"/>
  <c r="G885" i="1"/>
  <c r="J885" i="1" s="1"/>
  <c r="G886" i="1"/>
  <c r="J886" i="1" s="1"/>
  <c r="G887" i="1"/>
  <c r="J887" i="1" s="1"/>
  <c r="G888" i="1"/>
  <c r="J888" i="1" s="1"/>
  <c r="G889" i="1"/>
  <c r="J889" i="1" s="1"/>
  <c r="G890" i="1"/>
  <c r="J890" i="1" s="1"/>
  <c r="G891" i="1"/>
  <c r="J891" i="1" s="1"/>
  <c r="G892" i="1"/>
  <c r="J892" i="1" s="1"/>
  <c r="G893" i="1"/>
  <c r="J893" i="1" s="1"/>
  <c r="G894" i="1"/>
  <c r="J894" i="1" s="1"/>
  <c r="G895" i="1"/>
  <c r="J895" i="1" s="1"/>
  <c r="G896" i="1"/>
  <c r="J896" i="1" s="1"/>
  <c r="G897" i="1"/>
  <c r="J897" i="1" s="1"/>
  <c r="G898" i="1"/>
  <c r="J898" i="1" s="1"/>
  <c r="G899" i="1"/>
  <c r="J899" i="1" s="1"/>
  <c r="G900" i="1"/>
  <c r="J900" i="1" s="1"/>
  <c r="G901" i="1"/>
  <c r="J901" i="1" s="1"/>
  <c r="G902" i="1"/>
  <c r="J902" i="1" s="1"/>
  <c r="G903" i="1"/>
  <c r="J903" i="1" s="1"/>
  <c r="G904" i="1"/>
  <c r="J904" i="1" s="1"/>
  <c r="G905" i="1"/>
  <c r="J905" i="1" s="1"/>
  <c r="G906" i="1"/>
  <c r="J906" i="1" s="1"/>
  <c r="G907" i="1"/>
  <c r="J907" i="1" s="1"/>
  <c r="G908" i="1"/>
  <c r="J908" i="1" s="1"/>
  <c r="G909" i="1"/>
  <c r="J909" i="1" s="1"/>
  <c r="G910" i="1"/>
  <c r="J910" i="1" s="1"/>
  <c r="G911" i="1"/>
  <c r="J911" i="1" s="1"/>
  <c r="G912" i="1"/>
  <c r="J912" i="1" s="1"/>
  <c r="G913" i="1"/>
  <c r="J913" i="1" s="1"/>
  <c r="G914" i="1"/>
  <c r="J914" i="1" s="1"/>
  <c r="G915" i="1"/>
  <c r="J915" i="1" s="1"/>
  <c r="G916" i="1"/>
  <c r="J916" i="1" s="1"/>
  <c r="G917" i="1"/>
  <c r="J917" i="1" s="1"/>
  <c r="G918" i="1"/>
  <c r="J918" i="1" s="1"/>
  <c r="G919" i="1"/>
  <c r="J919" i="1" s="1"/>
  <c r="G920" i="1"/>
  <c r="J920" i="1" s="1"/>
  <c r="G921" i="1"/>
  <c r="J921" i="1" s="1"/>
  <c r="G922" i="1"/>
  <c r="J922" i="1" s="1"/>
  <c r="G923" i="1"/>
  <c r="J923" i="1" s="1"/>
  <c r="G924" i="1"/>
  <c r="J924" i="1" s="1"/>
  <c r="G925" i="1"/>
  <c r="J925" i="1" s="1"/>
  <c r="G926" i="1"/>
  <c r="J926" i="1" s="1"/>
  <c r="G927" i="1"/>
  <c r="J927" i="1" s="1"/>
  <c r="G928" i="1"/>
  <c r="J928" i="1" s="1"/>
  <c r="G929" i="1"/>
  <c r="J929" i="1" s="1"/>
  <c r="G930" i="1"/>
  <c r="J930" i="1" s="1"/>
  <c r="G931" i="1"/>
  <c r="J931" i="1" s="1"/>
  <c r="G932" i="1"/>
  <c r="J932" i="1" s="1"/>
  <c r="G933" i="1"/>
  <c r="J933" i="1" s="1"/>
  <c r="G934" i="1"/>
  <c r="J934" i="1" s="1"/>
  <c r="G935" i="1"/>
  <c r="J935" i="1" s="1"/>
  <c r="G936" i="1"/>
  <c r="J936" i="1" s="1"/>
  <c r="G937" i="1"/>
  <c r="J937" i="1" s="1"/>
  <c r="G938" i="1"/>
  <c r="J938" i="1" s="1"/>
  <c r="G939" i="1"/>
  <c r="J939" i="1" s="1"/>
  <c r="G940" i="1"/>
  <c r="J940" i="1" s="1"/>
  <c r="G941" i="1"/>
  <c r="J941" i="1" s="1"/>
  <c r="G942" i="1"/>
  <c r="J942" i="1" s="1"/>
  <c r="G943" i="1"/>
  <c r="J943" i="1" s="1"/>
  <c r="G944" i="1"/>
  <c r="J944" i="1" s="1"/>
  <c r="G945" i="1"/>
  <c r="J945" i="1" s="1"/>
  <c r="G946" i="1"/>
  <c r="J946" i="1" s="1"/>
  <c r="G947" i="1"/>
  <c r="J947" i="1" s="1"/>
  <c r="G948" i="1"/>
  <c r="J948" i="1" s="1"/>
  <c r="G949" i="1"/>
  <c r="J949" i="1" s="1"/>
  <c r="G950" i="1"/>
  <c r="J950" i="1" s="1"/>
  <c r="G951" i="1"/>
  <c r="J951" i="1" s="1"/>
  <c r="G952" i="1"/>
  <c r="J952" i="1" s="1"/>
  <c r="G953" i="1"/>
  <c r="J953" i="1" s="1"/>
  <c r="G954" i="1"/>
  <c r="J954" i="1" s="1"/>
  <c r="G955" i="1"/>
  <c r="J955" i="1" s="1"/>
  <c r="G956" i="1"/>
  <c r="J956" i="1" s="1"/>
  <c r="G957" i="1"/>
  <c r="J957" i="1" s="1"/>
  <c r="G958" i="1"/>
  <c r="J958" i="1" s="1"/>
  <c r="G959" i="1"/>
  <c r="J959" i="1" s="1"/>
  <c r="G960" i="1"/>
  <c r="J960" i="1" s="1"/>
  <c r="G961" i="1"/>
  <c r="J961" i="1" s="1"/>
  <c r="G962" i="1"/>
  <c r="J962" i="1" s="1"/>
  <c r="G963" i="1"/>
  <c r="J963" i="1" s="1"/>
  <c r="G964" i="1"/>
  <c r="J964" i="1" s="1"/>
  <c r="G965" i="1"/>
  <c r="J965" i="1" s="1"/>
  <c r="G966" i="1"/>
  <c r="J966" i="1" s="1"/>
  <c r="G967" i="1"/>
  <c r="J967" i="1" s="1"/>
  <c r="G968" i="1"/>
  <c r="J968" i="1" s="1"/>
  <c r="G969" i="1"/>
  <c r="J969" i="1" s="1"/>
  <c r="G970" i="1"/>
  <c r="J970" i="1" s="1"/>
  <c r="G971" i="1"/>
  <c r="J971" i="1" s="1"/>
  <c r="G972" i="1"/>
  <c r="J972" i="1" s="1"/>
  <c r="G973" i="1"/>
  <c r="J973" i="1" s="1"/>
  <c r="G974" i="1"/>
  <c r="J974" i="1" s="1"/>
  <c r="G975" i="1"/>
  <c r="J975" i="1" s="1"/>
  <c r="G976" i="1"/>
  <c r="J976" i="1" s="1"/>
  <c r="G977" i="1"/>
  <c r="J977" i="1" s="1"/>
  <c r="G978" i="1"/>
  <c r="J978" i="1" s="1"/>
  <c r="G979" i="1"/>
  <c r="J979" i="1" s="1"/>
  <c r="G980" i="1"/>
  <c r="J980" i="1" s="1"/>
  <c r="G981" i="1"/>
  <c r="J981" i="1" s="1"/>
  <c r="G982" i="1"/>
  <c r="J982" i="1" s="1"/>
  <c r="G983" i="1"/>
  <c r="J983" i="1" s="1"/>
  <c r="G984" i="1"/>
  <c r="J984" i="1" s="1"/>
  <c r="G985" i="1"/>
  <c r="J985" i="1" s="1"/>
  <c r="G986" i="1"/>
  <c r="J986" i="1" s="1"/>
  <c r="G987" i="1"/>
  <c r="J987" i="1" s="1"/>
  <c r="G988" i="1"/>
  <c r="J988" i="1" s="1"/>
  <c r="G989" i="1"/>
  <c r="J989" i="1" s="1"/>
  <c r="G990" i="1"/>
  <c r="J990" i="1" s="1"/>
  <c r="G991" i="1"/>
  <c r="J991" i="1" s="1"/>
  <c r="G992" i="1"/>
  <c r="J992" i="1" s="1"/>
  <c r="G993" i="1"/>
  <c r="J993" i="1" s="1"/>
  <c r="G994" i="1"/>
  <c r="J994" i="1" s="1"/>
  <c r="G995" i="1"/>
  <c r="J995" i="1" s="1"/>
  <c r="G996" i="1"/>
  <c r="J996" i="1" s="1"/>
  <c r="G997" i="1"/>
  <c r="J997" i="1" s="1"/>
  <c r="G998" i="1"/>
  <c r="J998" i="1" s="1"/>
  <c r="G999" i="1"/>
  <c r="J999" i="1" s="1"/>
  <c r="G1000" i="1"/>
  <c r="J1000" i="1" s="1"/>
  <c r="G1001" i="1"/>
  <c r="J1001" i="1" s="1"/>
  <c r="G1002" i="1"/>
  <c r="J1002" i="1" s="1"/>
  <c r="G1003" i="1"/>
  <c r="J1003" i="1" s="1"/>
  <c r="G1004" i="1"/>
  <c r="J1004" i="1" s="1"/>
  <c r="G1005" i="1"/>
  <c r="J1005" i="1" s="1"/>
  <c r="G1006" i="1"/>
  <c r="J1006" i="1" s="1"/>
  <c r="G1007" i="1"/>
  <c r="J1007" i="1" s="1"/>
  <c r="G1008" i="1"/>
  <c r="J1008" i="1" s="1"/>
  <c r="G1009" i="1"/>
  <c r="J1009" i="1" s="1"/>
  <c r="G1010" i="1"/>
  <c r="J1010" i="1" s="1"/>
  <c r="G1011" i="1"/>
  <c r="J1011" i="1" s="1"/>
  <c r="G1012" i="1"/>
  <c r="J1012" i="1" s="1"/>
  <c r="G1013" i="1"/>
  <c r="J1013" i="1" s="1"/>
  <c r="G1014" i="1"/>
  <c r="J1014" i="1" s="1"/>
  <c r="G1015" i="1"/>
  <c r="J1015" i="1" s="1"/>
  <c r="G1016" i="1"/>
  <c r="J1016" i="1" s="1"/>
  <c r="G1017" i="1"/>
  <c r="J1017" i="1" s="1"/>
  <c r="G1018" i="1"/>
  <c r="J1018" i="1" s="1"/>
  <c r="G1019" i="1"/>
  <c r="J1019" i="1" s="1"/>
  <c r="G1020" i="1"/>
  <c r="J1020" i="1" s="1"/>
  <c r="G1021" i="1"/>
  <c r="J1021" i="1" s="1"/>
  <c r="G1022" i="1"/>
  <c r="J1022" i="1" s="1"/>
  <c r="G1023" i="1"/>
  <c r="J1023" i="1" s="1"/>
  <c r="G1024" i="1"/>
  <c r="J1024" i="1" s="1"/>
  <c r="G1025" i="1"/>
  <c r="J1025" i="1" s="1"/>
  <c r="G1026" i="1"/>
  <c r="J1026" i="1" s="1"/>
  <c r="G1027" i="1"/>
  <c r="J1027" i="1" s="1"/>
  <c r="G1028" i="1"/>
  <c r="J1028" i="1" s="1"/>
  <c r="G1029" i="1"/>
  <c r="J1029" i="1" s="1"/>
  <c r="G1030" i="1"/>
  <c r="J1030" i="1" s="1"/>
  <c r="G1031" i="1"/>
  <c r="J1031" i="1" s="1"/>
  <c r="G1032" i="1"/>
  <c r="J1032" i="1" s="1"/>
  <c r="G1033" i="1"/>
  <c r="J1033" i="1" s="1"/>
  <c r="G1034" i="1"/>
  <c r="J1034" i="1" s="1"/>
  <c r="G1035" i="1"/>
  <c r="J1035" i="1" s="1"/>
  <c r="G1036" i="1"/>
  <c r="J1036" i="1" s="1"/>
  <c r="G1037" i="1"/>
  <c r="J1037" i="1" s="1"/>
  <c r="G1038" i="1"/>
  <c r="J1038" i="1" s="1"/>
  <c r="G1039" i="1"/>
  <c r="J1039" i="1" s="1"/>
  <c r="G1040" i="1"/>
  <c r="J1040" i="1" s="1"/>
  <c r="G1041" i="1"/>
  <c r="J1041" i="1" s="1"/>
  <c r="G1042" i="1"/>
  <c r="J1042" i="1" s="1"/>
  <c r="G1043" i="1"/>
  <c r="J1043" i="1" s="1"/>
  <c r="G1044" i="1"/>
  <c r="J1044" i="1" s="1"/>
  <c r="G1045" i="1"/>
  <c r="J1045" i="1" s="1"/>
  <c r="G1046" i="1"/>
  <c r="J1046" i="1" s="1"/>
  <c r="G1047" i="1"/>
  <c r="J1047" i="1" s="1"/>
  <c r="G1048" i="1"/>
  <c r="J1048" i="1" s="1"/>
  <c r="G1049" i="1"/>
  <c r="J1049" i="1" s="1"/>
  <c r="G1050" i="1"/>
  <c r="J1050" i="1" s="1"/>
  <c r="G1051" i="1"/>
  <c r="J1051" i="1" s="1"/>
  <c r="G1052" i="1"/>
  <c r="J1052" i="1" s="1"/>
  <c r="G1053" i="1"/>
  <c r="J1053" i="1" s="1"/>
  <c r="G1054" i="1"/>
  <c r="J1054" i="1" s="1"/>
  <c r="G1055" i="1"/>
  <c r="J1055" i="1" s="1"/>
  <c r="G1056" i="1"/>
  <c r="J1056" i="1" s="1"/>
  <c r="G1057" i="1"/>
  <c r="J1057" i="1" s="1"/>
  <c r="G1058" i="1"/>
  <c r="J1058" i="1" s="1"/>
  <c r="G1059" i="1"/>
  <c r="J1059" i="1" s="1"/>
  <c r="G1060" i="1"/>
  <c r="J1060" i="1" s="1"/>
  <c r="G1061" i="1"/>
  <c r="J1061" i="1" s="1"/>
  <c r="G1062" i="1"/>
  <c r="J1062" i="1" s="1"/>
  <c r="G1063" i="1"/>
  <c r="J1063" i="1" s="1"/>
  <c r="G1064" i="1"/>
  <c r="J1064" i="1" s="1"/>
  <c r="G1065" i="1"/>
  <c r="J1065" i="1" s="1"/>
  <c r="G1066" i="1"/>
  <c r="J1066" i="1" s="1"/>
  <c r="G1067" i="1"/>
  <c r="J1067" i="1" s="1"/>
  <c r="G1068" i="1"/>
  <c r="J1068" i="1" s="1"/>
  <c r="G1069" i="1"/>
  <c r="J1069" i="1" s="1"/>
  <c r="G1070" i="1"/>
  <c r="J1070" i="1" s="1"/>
  <c r="G1071" i="1"/>
  <c r="J1071" i="1" s="1"/>
  <c r="G1072" i="1"/>
  <c r="J1072" i="1" s="1"/>
  <c r="G1073" i="1"/>
  <c r="J1073" i="1" s="1"/>
  <c r="G1074" i="1"/>
  <c r="J1074" i="1" s="1"/>
  <c r="G1075" i="1"/>
  <c r="J1075" i="1" s="1"/>
  <c r="G1076" i="1"/>
  <c r="J1076" i="1" s="1"/>
  <c r="G1077" i="1"/>
  <c r="J1077" i="1" s="1"/>
  <c r="G1078" i="1"/>
  <c r="J1078" i="1" s="1"/>
  <c r="G1079" i="1"/>
  <c r="J1079" i="1" s="1"/>
  <c r="G1080" i="1"/>
  <c r="J1080" i="1" s="1"/>
  <c r="G1081" i="1"/>
  <c r="J1081" i="1" s="1"/>
  <c r="G1082" i="1"/>
  <c r="J1082" i="1" s="1"/>
  <c r="G1083" i="1"/>
  <c r="J1083" i="1" s="1"/>
  <c r="G1084" i="1"/>
  <c r="J1084" i="1" s="1"/>
  <c r="G1085" i="1"/>
  <c r="J1085" i="1" s="1"/>
  <c r="G1086" i="1"/>
  <c r="J1086" i="1" s="1"/>
  <c r="G1087" i="1"/>
  <c r="J1087" i="1" s="1"/>
  <c r="G1088" i="1"/>
  <c r="J1088" i="1" s="1"/>
  <c r="G1089" i="1"/>
  <c r="J1089" i="1" s="1"/>
  <c r="G1090" i="1"/>
  <c r="J1090" i="1" s="1"/>
  <c r="G1091" i="1"/>
  <c r="J1091" i="1" s="1"/>
  <c r="G1092" i="1"/>
  <c r="J1092" i="1" s="1"/>
  <c r="G1093" i="1"/>
  <c r="J1093" i="1" s="1"/>
  <c r="G1094" i="1"/>
  <c r="J1094" i="1" s="1"/>
  <c r="G1095" i="1"/>
  <c r="J1095" i="1" s="1"/>
  <c r="G1096" i="1"/>
  <c r="J1096" i="1" s="1"/>
  <c r="G1097" i="1"/>
  <c r="J1097" i="1" s="1"/>
  <c r="G1098" i="1"/>
  <c r="J1098" i="1" s="1"/>
  <c r="G1099" i="1"/>
  <c r="J1099" i="1" s="1"/>
  <c r="G1100" i="1"/>
  <c r="J1100" i="1" s="1"/>
  <c r="G1101" i="1"/>
  <c r="J1101" i="1" s="1"/>
  <c r="G1102" i="1"/>
  <c r="J1102" i="1" s="1"/>
  <c r="G1103" i="1"/>
  <c r="J1103" i="1" s="1"/>
  <c r="G1104" i="1"/>
  <c r="J1104" i="1" s="1"/>
  <c r="G1105" i="1"/>
  <c r="J1105" i="1" s="1"/>
  <c r="G1106" i="1"/>
  <c r="J1106" i="1" s="1"/>
  <c r="G1107" i="1"/>
  <c r="J1107" i="1" s="1"/>
  <c r="G1108" i="1"/>
  <c r="J1108" i="1" s="1"/>
  <c r="G1109" i="1"/>
  <c r="J1109" i="1" s="1"/>
  <c r="G1110" i="1"/>
  <c r="J1110" i="1" s="1"/>
  <c r="G1111" i="1"/>
  <c r="J1111" i="1" s="1"/>
  <c r="G1112" i="1"/>
  <c r="J1112" i="1" s="1"/>
  <c r="G1113" i="1"/>
  <c r="J1113" i="1" s="1"/>
  <c r="G1114" i="1"/>
  <c r="J1114" i="1" s="1"/>
  <c r="G1115" i="1"/>
  <c r="J1115" i="1" s="1"/>
  <c r="G1116" i="1"/>
  <c r="J1116" i="1" s="1"/>
  <c r="G1117" i="1"/>
  <c r="J1117" i="1" s="1"/>
  <c r="G1118" i="1"/>
  <c r="J1118" i="1" s="1"/>
  <c r="G1119" i="1"/>
  <c r="J1119" i="1" s="1"/>
  <c r="G1120" i="1"/>
  <c r="J1120" i="1" s="1"/>
  <c r="G1121" i="1"/>
  <c r="J1121" i="1" s="1"/>
  <c r="G1122" i="1"/>
  <c r="J1122" i="1" s="1"/>
  <c r="G1123" i="1"/>
  <c r="J1123" i="1" s="1"/>
  <c r="G1124" i="1"/>
  <c r="J1124" i="1" s="1"/>
  <c r="G1125" i="1"/>
  <c r="J1125" i="1" s="1"/>
  <c r="G1126" i="1"/>
  <c r="J1126" i="1" s="1"/>
  <c r="G1127" i="1"/>
  <c r="J1127" i="1" s="1"/>
  <c r="G1128" i="1"/>
  <c r="J1128" i="1" s="1"/>
  <c r="G1129" i="1"/>
  <c r="J1129" i="1" s="1"/>
  <c r="G1130" i="1"/>
  <c r="J1130" i="1" s="1"/>
  <c r="G1131" i="1"/>
  <c r="J1131" i="1" s="1"/>
  <c r="G1132" i="1"/>
  <c r="J1132" i="1" s="1"/>
  <c r="G1133" i="1"/>
  <c r="J1133" i="1" s="1"/>
  <c r="G1134" i="1"/>
  <c r="J1134" i="1" s="1"/>
  <c r="G1135" i="1"/>
  <c r="J1135" i="1" s="1"/>
  <c r="G1136" i="1"/>
  <c r="J1136" i="1" s="1"/>
  <c r="G1137" i="1"/>
  <c r="J1137" i="1" s="1"/>
  <c r="G1138" i="1"/>
  <c r="J1138" i="1" s="1"/>
  <c r="G1139" i="1"/>
  <c r="J1139" i="1" s="1"/>
  <c r="G1140" i="1"/>
  <c r="J1140" i="1" s="1"/>
  <c r="G1141" i="1"/>
  <c r="J1141" i="1" s="1"/>
  <c r="G1142" i="1"/>
  <c r="J1142" i="1" s="1"/>
  <c r="G1143" i="1"/>
  <c r="J1143" i="1" s="1"/>
  <c r="G1144" i="1"/>
  <c r="J1144" i="1" s="1"/>
  <c r="G1145" i="1"/>
  <c r="J1145" i="1" s="1"/>
  <c r="G1146" i="1"/>
  <c r="J1146" i="1" s="1"/>
  <c r="G1147" i="1"/>
  <c r="J1147" i="1" s="1"/>
  <c r="G1148" i="1"/>
  <c r="J1148" i="1" s="1"/>
  <c r="G1149" i="1"/>
  <c r="J1149" i="1" s="1"/>
  <c r="G1150" i="1"/>
  <c r="J1150" i="1" s="1"/>
  <c r="G1151" i="1"/>
  <c r="J1151" i="1" s="1"/>
  <c r="G1152" i="1"/>
  <c r="J1152" i="1" s="1"/>
  <c r="G1153" i="1"/>
  <c r="J1153" i="1" s="1"/>
  <c r="G1154" i="1"/>
  <c r="J1154" i="1" s="1"/>
  <c r="G1155" i="1"/>
  <c r="J1155" i="1" s="1"/>
  <c r="G1156" i="1"/>
  <c r="J1156" i="1" s="1"/>
  <c r="G1157" i="1"/>
  <c r="J1157" i="1" s="1"/>
  <c r="G1158" i="1"/>
  <c r="J1158" i="1" s="1"/>
  <c r="G1159" i="1"/>
  <c r="J1159" i="1" s="1"/>
  <c r="G1160" i="1"/>
  <c r="J1160" i="1" s="1"/>
  <c r="G1161" i="1"/>
  <c r="J1161" i="1" s="1"/>
  <c r="G1162" i="1"/>
  <c r="J1162" i="1" s="1"/>
  <c r="G1163" i="1"/>
  <c r="J1163" i="1" s="1"/>
  <c r="G1164" i="1"/>
  <c r="J1164" i="1" s="1"/>
  <c r="G1165" i="1"/>
  <c r="J1165" i="1" s="1"/>
  <c r="G1166" i="1"/>
  <c r="J1166" i="1" s="1"/>
  <c r="G1167" i="1"/>
  <c r="J1167" i="1" s="1"/>
  <c r="G1168" i="1"/>
  <c r="J1168" i="1" s="1"/>
  <c r="G1169" i="1"/>
  <c r="J1169" i="1" s="1"/>
  <c r="G1170" i="1"/>
  <c r="J1170" i="1" s="1"/>
  <c r="G1171" i="1"/>
  <c r="J1171" i="1" s="1"/>
  <c r="G1172" i="1"/>
  <c r="J1172" i="1" s="1"/>
  <c r="G1173" i="1"/>
  <c r="J1173" i="1" s="1"/>
  <c r="G1174" i="1"/>
  <c r="J1174" i="1" s="1"/>
  <c r="G1175" i="1"/>
  <c r="J1175" i="1" s="1"/>
  <c r="G1176" i="1"/>
  <c r="J1176" i="1" s="1"/>
  <c r="G1177" i="1"/>
  <c r="J1177" i="1" s="1"/>
  <c r="G1178" i="1"/>
  <c r="J1178" i="1" s="1"/>
  <c r="G1179" i="1"/>
  <c r="J1179" i="1" s="1"/>
  <c r="G1180" i="1"/>
  <c r="J1180" i="1" s="1"/>
  <c r="G1181" i="1"/>
  <c r="J1181" i="1" s="1"/>
  <c r="G1182" i="1"/>
  <c r="J1182" i="1" s="1"/>
  <c r="G1183" i="1"/>
  <c r="J1183" i="1" s="1"/>
  <c r="G1184" i="1"/>
  <c r="J1184" i="1" s="1"/>
  <c r="G1185" i="1"/>
  <c r="J1185" i="1" s="1"/>
  <c r="G1186" i="1"/>
  <c r="J1186" i="1" s="1"/>
  <c r="G1187" i="1"/>
  <c r="J1187" i="1" s="1"/>
  <c r="G1188" i="1"/>
  <c r="J1188" i="1" s="1"/>
  <c r="G1189" i="1"/>
  <c r="J1189" i="1" s="1"/>
  <c r="G1190" i="1"/>
  <c r="J1190" i="1" s="1"/>
  <c r="G1191" i="1"/>
  <c r="J1191" i="1" s="1"/>
  <c r="G1192" i="1"/>
  <c r="J1192" i="1" s="1"/>
  <c r="G1193" i="1"/>
  <c r="J1193" i="1" s="1"/>
  <c r="G1194" i="1"/>
  <c r="J1194" i="1" s="1"/>
  <c r="G1195" i="1"/>
  <c r="J1195" i="1" s="1"/>
  <c r="G1196" i="1"/>
  <c r="J1196" i="1" s="1"/>
  <c r="G1197" i="1"/>
  <c r="J1197" i="1" s="1"/>
  <c r="G1198" i="1"/>
  <c r="J1198" i="1" s="1"/>
  <c r="G1199" i="1"/>
  <c r="J1199" i="1" s="1"/>
  <c r="G1200" i="1"/>
  <c r="J1200" i="1" s="1"/>
  <c r="G1201" i="1"/>
  <c r="J1201" i="1" s="1"/>
  <c r="G1202" i="1"/>
  <c r="J1202" i="1" s="1"/>
  <c r="G1203" i="1"/>
  <c r="J1203" i="1" s="1"/>
  <c r="G1204" i="1"/>
  <c r="J1204" i="1" s="1"/>
  <c r="G1205" i="1"/>
  <c r="J1205" i="1" s="1"/>
  <c r="G1206" i="1"/>
  <c r="J1206" i="1" s="1"/>
  <c r="G1207" i="1"/>
  <c r="J1207" i="1" s="1"/>
  <c r="G1208" i="1"/>
  <c r="J1208" i="1" s="1"/>
  <c r="G1209" i="1"/>
  <c r="J1209" i="1" s="1"/>
  <c r="G1210" i="1"/>
  <c r="J1210" i="1" s="1"/>
  <c r="G1211" i="1"/>
  <c r="J1211" i="1" s="1"/>
  <c r="G1212" i="1"/>
  <c r="J1212" i="1" s="1"/>
  <c r="G1213" i="1"/>
  <c r="J1213" i="1" s="1"/>
  <c r="G1214" i="1"/>
  <c r="J1214" i="1" s="1"/>
  <c r="G1215" i="1"/>
  <c r="J1215" i="1" s="1"/>
  <c r="G1216" i="1"/>
  <c r="J1216" i="1" s="1"/>
  <c r="G1217" i="1"/>
  <c r="J1217" i="1" s="1"/>
  <c r="G1218" i="1"/>
  <c r="J1218" i="1" s="1"/>
  <c r="G1219" i="1"/>
  <c r="J1219" i="1" s="1"/>
  <c r="G1220" i="1"/>
  <c r="J1220" i="1" s="1"/>
  <c r="G1221" i="1"/>
  <c r="J1221" i="1" s="1"/>
  <c r="G1222" i="1"/>
  <c r="J1222" i="1" s="1"/>
  <c r="G1223" i="1"/>
  <c r="J1223" i="1" s="1"/>
  <c r="G1224" i="1"/>
  <c r="J1224" i="1" s="1"/>
  <c r="G1225" i="1"/>
  <c r="J1225" i="1" s="1"/>
  <c r="G1226" i="1"/>
  <c r="J1226" i="1" s="1"/>
  <c r="G1227" i="1"/>
  <c r="J1227" i="1" s="1"/>
  <c r="G1228" i="1"/>
  <c r="J1228" i="1" s="1"/>
  <c r="G1229" i="1"/>
  <c r="J1229" i="1" s="1"/>
  <c r="G1230" i="1"/>
  <c r="J1230" i="1" s="1"/>
  <c r="G1231" i="1"/>
  <c r="J1231" i="1" s="1"/>
  <c r="G1232" i="1"/>
  <c r="J1232" i="1" s="1"/>
  <c r="G1233" i="1"/>
  <c r="J1233" i="1" s="1"/>
  <c r="G1234" i="1"/>
  <c r="J1234" i="1" s="1"/>
  <c r="G1235" i="1"/>
  <c r="J1235" i="1" s="1"/>
  <c r="G1236" i="1"/>
  <c r="J1236" i="1" s="1"/>
  <c r="G1237" i="1"/>
  <c r="J1237" i="1" s="1"/>
  <c r="G1238" i="1"/>
  <c r="J1238" i="1" s="1"/>
  <c r="G1239" i="1"/>
  <c r="J1239" i="1" s="1"/>
  <c r="G1240" i="1"/>
  <c r="J1240" i="1" s="1"/>
  <c r="G1241" i="1"/>
  <c r="J1241" i="1" s="1"/>
  <c r="G1242" i="1"/>
  <c r="J1242" i="1" s="1"/>
  <c r="G1243" i="1"/>
  <c r="J1243" i="1" s="1"/>
  <c r="G1244" i="1"/>
  <c r="J1244" i="1" s="1"/>
  <c r="G1245" i="1"/>
  <c r="J1245" i="1" s="1"/>
  <c r="G1246" i="1"/>
  <c r="J1246" i="1" s="1"/>
  <c r="G1247" i="1"/>
  <c r="J1247" i="1" s="1"/>
  <c r="G1248" i="1"/>
  <c r="J1248" i="1" s="1"/>
  <c r="G1249" i="1"/>
  <c r="J1249" i="1" s="1"/>
  <c r="G1250" i="1"/>
  <c r="J1250" i="1" s="1"/>
  <c r="G1251" i="1"/>
  <c r="J1251" i="1" s="1"/>
  <c r="G1252" i="1"/>
  <c r="J1252" i="1" s="1"/>
  <c r="G1253" i="1"/>
  <c r="J1253" i="1" s="1"/>
  <c r="G1254" i="1"/>
  <c r="J1254" i="1" s="1"/>
  <c r="G1255" i="1"/>
  <c r="J1255" i="1" s="1"/>
  <c r="G1256" i="1"/>
  <c r="J1256" i="1" s="1"/>
  <c r="G1257" i="1"/>
  <c r="J1257" i="1" s="1"/>
  <c r="G1258" i="1"/>
  <c r="J1258" i="1" s="1"/>
  <c r="G1259" i="1"/>
  <c r="J1259" i="1" s="1"/>
  <c r="G1260" i="1"/>
  <c r="J1260" i="1" s="1"/>
  <c r="G1261" i="1"/>
  <c r="J1261" i="1" s="1"/>
  <c r="G1262" i="1"/>
  <c r="J1262" i="1" s="1"/>
  <c r="G1263" i="1"/>
  <c r="J1263" i="1" s="1"/>
  <c r="G1264" i="1"/>
  <c r="J1264" i="1" s="1"/>
  <c r="G1265" i="1"/>
  <c r="J1265" i="1" s="1"/>
  <c r="G1266" i="1"/>
  <c r="J1266" i="1" s="1"/>
  <c r="G1267" i="1"/>
  <c r="J1267" i="1" s="1"/>
  <c r="G1268" i="1"/>
  <c r="J1268" i="1" s="1"/>
  <c r="G1269" i="1"/>
  <c r="J1269" i="1" s="1"/>
  <c r="G1270" i="1"/>
  <c r="J1270" i="1" s="1"/>
  <c r="G1271" i="1"/>
  <c r="J1271" i="1" s="1"/>
  <c r="G1272" i="1"/>
  <c r="J1272" i="1" s="1"/>
  <c r="G1273" i="1"/>
  <c r="J1273" i="1" s="1"/>
  <c r="G1274" i="1"/>
  <c r="J1274" i="1" s="1"/>
  <c r="G1275" i="1"/>
  <c r="J1275" i="1" s="1"/>
  <c r="G1276" i="1"/>
  <c r="J1276" i="1" s="1"/>
  <c r="G1277" i="1"/>
  <c r="J1277" i="1" s="1"/>
  <c r="G1278" i="1"/>
  <c r="J1278" i="1" s="1"/>
  <c r="G1279" i="1"/>
  <c r="J1279" i="1" s="1"/>
  <c r="G1280" i="1"/>
  <c r="J1280" i="1" s="1"/>
  <c r="G1281" i="1"/>
  <c r="J1281" i="1" s="1"/>
  <c r="G1282" i="1"/>
  <c r="J1282" i="1" s="1"/>
  <c r="G1283" i="1"/>
  <c r="J1283" i="1" s="1"/>
  <c r="G1284" i="1"/>
  <c r="J1284" i="1" s="1"/>
  <c r="G1285" i="1"/>
  <c r="J1285" i="1" s="1"/>
  <c r="G1286" i="1"/>
  <c r="J1286" i="1" s="1"/>
  <c r="G1287" i="1"/>
  <c r="J1287" i="1" s="1"/>
  <c r="G1288" i="1"/>
  <c r="J1288" i="1" s="1"/>
  <c r="G1289" i="1"/>
  <c r="J1289" i="1" s="1"/>
  <c r="G1290" i="1"/>
  <c r="J1290" i="1" s="1"/>
  <c r="G1291" i="1"/>
  <c r="J1291" i="1" s="1"/>
  <c r="G1292" i="1"/>
  <c r="J1292" i="1" s="1"/>
  <c r="G1293" i="1"/>
  <c r="J1293" i="1" s="1"/>
  <c r="G1294" i="1"/>
  <c r="J1294" i="1" s="1"/>
  <c r="G1295" i="1"/>
  <c r="J1295" i="1" s="1"/>
  <c r="G1296" i="1"/>
  <c r="J1296" i="1" s="1"/>
  <c r="G1297" i="1"/>
  <c r="J1297" i="1" s="1"/>
  <c r="G1298" i="1"/>
  <c r="J1298" i="1" s="1"/>
  <c r="G1299" i="1"/>
  <c r="J1299" i="1" s="1"/>
  <c r="G1300" i="1"/>
  <c r="J1300" i="1" s="1"/>
  <c r="G1301" i="1"/>
  <c r="J1301" i="1" s="1"/>
  <c r="G1302" i="1"/>
  <c r="J1302" i="1" s="1"/>
  <c r="G1303" i="1"/>
  <c r="J1303" i="1" s="1"/>
  <c r="G1304" i="1"/>
  <c r="J1304" i="1" s="1"/>
  <c r="G1305" i="1"/>
  <c r="J1305" i="1" s="1"/>
  <c r="G1306" i="1"/>
  <c r="J1306" i="1" s="1"/>
  <c r="G1307" i="1"/>
  <c r="J1307" i="1" s="1"/>
  <c r="G1308" i="1"/>
  <c r="J1308" i="1" s="1"/>
  <c r="G1309" i="1"/>
  <c r="J1309" i="1" s="1"/>
  <c r="G1310" i="1"/>
  <c r="J1310" i="1" s="1"/>
  <c r="G1311" i="1"/>
  <c r="J1311" i="1" s="1"/>
  <c r="G1312" i="1"/>
  <c r="J1312" i="1" s="1"/>
  <c r="G1313" i="1"/>
  <c r="J1313" i="1" s="1"/>
  <c r="G1314" i="1"/>
  <c r="J1314" i="1" s="1"/>
  <c r="G1315" i="1"/>
  <c r="J1315" i="1" s="1"/>
  <c r="G1316" i="1"/>
  <c r="J1316" i="1" s="1"/>
  <c r="G1317" i="1"/>
  <c r="J1317" i="1" s="1"/>
  <c r="G1318" i="1"/>
  <c r="J1318" i="1" s="1"/>
  <c r="G1319" i="1"/>
  <c r="J1319" i="1" s="1"/>
  <c r="G1320" i="1"/>
  <c r="J1320" i="1" s="1"/>
  <c r="G1321" i="1"/>
  <c r="J1321" i="1" s="1"/>
  <c r="G1322" i="1"/>
  <c r="J1322" i="1" s="1"/>
  <c r="G1323" i="1"/>
  <c r="J1323" i="1" s="1"/>
  <c r="G1324" i="1"/>
  <c r="J1324" i="1" s="1"/>
  <c r="G1325" i="1"/>
  <c r="J1325" i="1" s="1"/>
  <c r="G1326" i="1"/>
  <c r="J1326" i="1" s="1"/>
  <c r="G1327" i="1"/>
  <c r="J1327" i="1" s="1"/>
  <c r="G1328" i="1"/>
  <c r="J1328" i="1" s="1"/>
  <c r="G1329" i="1"/>
  <c r="J1329" i="1" s="1"/>
  <c r="G1330" i="1"/>
  <c r="J1330" i="1" s="1"/>
  <c r="G1331" i="1"/>
  <c r="J1331" i="1" s="1"/>
  <c r="G1332" i="1"/>
  <c r="J1332" i="1" s="1"/>
  <c r="G1333" i="1"/>
  <c r="J1333" i="1" s="1"/>
  <c r="G1334" i="1"/>
  <c r="J1334" i="1" s="1"/>
  <c r="G1335" i="1"/>
  <c r="J1335" i="1" s="1"/>
  <c r="G1336" i="1"/>
  <c r="J1336" i="1" s="1"/>
  <c r="G1337" i="1"/>
  <c r="J1337" i="1" s="1"/>
  <c r="G1338" i="1"/>
  <c r="J1338" i="1" s="1"/>
  <c r="G1339" i="1"/>
  <c r="J1339" i="1" s="1"/>
  <c r="G1340" i="1"/>
  <c r="J1340" i="1" s="1"/>
  <c r="G1341" i="1"/>
  <c r="J1341" i="1" s="1"/>
  <c r="G1342" i="1"/>
  <c r="J1342" i="1" s="1"/>
  <c r="G1343" i="1"/>
  <c r="J1343" i="1" s="1"/>
  <c r="G1344" i="1"/>
  <c r="J1344" i="1" s="1"/>
  <c r="G1345" i="1"/>
  <c r="J1345" i="1" s="1"/>
  <c r="G1346" i="1"/>
  <c r="J1346" i="1" s="1"/>
  <c r="G1347" i="1"/>
  <c r="J1347" i="1" s="1"/>
  <c r="G1348" i="1"/>
  <c r="J1348" i="1" s="1"/>
  <c r="G1349" i="1"/>
  <c r="J1349" i="1" s="1"/>
  <c r="G1350" i="1"/>
  <c r="J1350" i="1" s="1"/>
  <c r="G1351" i="1"/>
  <c r="J1351" i="1" s="1"/>
  <c r="G1352" i="1"/>
  <c r="J1352" i="1" s="1"/>
  <c r="G1353" i="1"/>
  <c r="J1353" i="1" s="1"/>
  <c r="G1354" i="1"/>
  <c r="J1354" i="1" s="1"/>
  <c r="G1355" i="1"/>
  <c r="J1355" i="1" s="1"/>
  <c r="G1356" i="1"/>
  <c r="J1356" i="1" s="1"/>
  <c r="G1357" i="1"/>
  <c r="J1357" i="1" s="1"/>
  <c r="G1358" i="1"/>
  <c r="J1358" i="1" s="1"/>
  <c r="G1359" i="1"/>
  <c r="J1359" i="1" s="1"/>
  <c r="G1360" i="1"/>
  <c r="J1360" i="1" s="1"/>
  <c r="G1361" i="1"/>
  <c r="J1361" i="1" s="1"/>
  <c r="G1362" i="1"/>
  <c r="J1362" i="1" s="1"/>
  <c r="G1363" i="1"/>
  <c r="J1363" i="1" s="1"/>
  <c r="G1364" i="1"/>
  <c r="J1364" i="1" s="1"/>
  <c r="G1365" i="1"/>
  <c r="J1365" i="1" s="1"/>
  <c r="G1366" i="1"/>
  <c r="J1366" i="1" s="1"/>
  <c r="G1367" i="1"/>
  <c r="J1367" i="1" s="1"/>
  <c r="G1368" i="1"/>
  <c r="J1368" i="1" s="1"/>
  <c r="G1369" i="1"/>
  <c r="J1369" i="1" s="1"/>
  <c r="G1370" i="1"/>
  <c r="J1370" i="1" s="1"/>
  <c r="G1371" i="1"/>
  <c r="J1371" i="1" s="1"/>
  <c r="G1372" i="1"/>
  <c r="J1372" i="1" s="1"/>
  <c r="G1373" i="1"/>
  <c r="J1373" i="1" s="1"/>
  <c r="G1374" i="1"/>
  <c r="J1374" i="1" s="1"/>
  <c r="G1375" i="1"/>
  <c r="J1375" i="1" s="1"/>
  <c r="G1376" i="1"/>
  <c r="J1376" i="1" s="1"/>
  <c r="G1377" i="1"/>
  <c r="J1377" i="1" s="1"/>
  <c r="G1378" i="1"/>
  <c r="J1378" i="1" s="1"/>
  <c r="G1379" i="1"/>
  <c r="J1379" i="1" s="1"/>
  <c r="G1380" i="1"/>
  <c r="J1380" i="1" s="1"/>
  <c r="G1381" i="1"/>
  <c r="J1381" i="1" s="1"/>
  <c r="G1382" i="1"/>
  <c r="J1382" i="1" s="1"/>
  <c r="G1383" i="1"/>
  <c r="J1383" i="1" s="1"/>
  <c r="G1384" i="1"/>
  <c r="J1384" i="1" s="1"/>
  <c r="G1385" i="1"/>
  <c r="J1385" i="1" s="1"/>
  <c r="G1386" i="1"/>
  <c r="J1386" i="1" s="1"/>
  <c r="G1387" i="1"/>
  <c r="J1387" i="1" s="1"/>
  <c r="G1388" i="1"/>
  <c r="J1388" i="1" s="1"/>
  <c r="G1389" i="1"/>
  <c r="J1389" i="1" s="1"/>
  <c r="G1390" i="1"/>
  <c r="J1390" i="1" s="1"/>
  <c r="G1391" i="1"/>
  <c r="J1391" i="1" s="1"/>
  <c r="G1392" i="1"/>
  <c r="J1392" i="1" s="1"/>
  <c r="G1393" i="1"/>
  <c r="J1393" i="1" s="1"/>
  <c r="G1394" i="1"/>
  <c r="J1394" i="1" s="1"/>
  <c r="G1395" i="1"/>
  <c r="J1395" i="1" s="1"/>
  <c r="G1396" i="1"/>
  <c r="J1396" i="1" s="1"/>
  <c r="G1397" i="1"/>
  <c r="J1397" i="1" s="1"/>
  <c r="G1398" i="1"/>
  <c r="J1398" i="1" s="1"/>
  <c r="G1399" i="1"/>
  <c r="J1399" i="1" s="1"/>
  <c r="G1400" i="1"/>
  <c r="J1400" i="1" s="1"/>
  <c r="G1401" i="1"/>
  <c r="J1401" i="1" s="1"/>
  <c r="G1402" i="1"/>
  <c r="J1402" i="1" s="1"/>
  <c r="G1403" i="1"/>
  <c r="J1403" i="1" s="1"/>
  <c r="G1404" i="1"/>
  <c r="J1404" i="1" s="1"/>
  <c r="G1405" i="1"/>
  <c r="J1405" i="1" s="1"/>
  <c r="G1406" i="1"/>
  <c r="J1406" i="1" s="1"/>
  <c r="G1407" i="1"/>
  <c r="J1407" i="1" s="1"/>
  <c r="G1408" i="1"/>
  <c r="J1408" i="1" s="1"/>
  <c r="G1409" i="1"/>
  <c r="J1409" i="1" s="1"/>
  <c r="G1410" i="1"/>
  <c r="J1410" i="1" s="1"/>
  <c r="G1411" i="1"/>
  <c r="J1411" i="1" s="1"/>
  <c r="G1412" i="1"/>
  <c r="J1412" i="1" s="1"/>
  <c r="G1413" i="1"/>
  <c r="J1413" i="1" s="1"/>
  <c r="G1414" i="1"/>
  <c r="J1414" i="1" s="1"/>
  <c r="G1415" i="1"/>
  <c r="J1415" i="1" s="1"/>
  <c r="G1416" i="1"/>
  <c r="J1416" i="1" s="1"/>
  <c r="G1417" i="1"/>
  <c r="J1417" i="1" s="1"/>
  <c r="G1418" i="1"/>
  <c r="J1418" i="1" s="1"/>
  <c r="G1419" i="1"/>
  <c r="J1419" i="1" s="1"/>
  <c r="G1420" i="1"/>
  <c r="J1420" i="1" s="1"/>
  <c r="G1421" i="1"/>
  <c r="J1421" i="1" s="1"/>
  <c r="G1422" i="1"/>
  <c r="J1422" i="1" s="1"/>
  <c r="G1423" i="1"/>
  <c r="J1423" i="1" s="1"/>
  <c r="G1424" i="1"/>
  <c r="J1424" i="1" s="1"/>
  <c r="G1425" i="1"/>
  <c r="J1425" i="1" s="1"/>
  <c r="G1426" i="1"/>
  <c r="J1426" i="1" s="1"/>
  <c r="G1427" i="1"/>
  <c r="J1427" i="1" s="1"/>
  <c r="G1428" i="1"/>
  <c r="J1428" i="1" s="1"/>
  <c r="G1429" i="1"/>
  <c r="J1429" i="1" s="1"/>
  <c r="G1430" i="1"/>
  <c r="J1430" i="1" s="1"/>
  <c r="G1431" i="1"/>
  <c r="J1431" i="1" s="1"/>
  <c r="G1432" i="1"/>
  <c r="J1432" i="1" s="1"/>
  <c r="G1433" i="1"/>
  <c r="J1433" i="1" s="1"/>
  <c r="G1434" i="1"/>
  <c r="J1434" i="1" s="1"/>
  <c r="G1435" i="1"/>
  <c r="J1435" i="1" s="1"/>
  <c r="G1436" i="1"/>
  <c r="J1436" i="1" s="1"/>
  <c r="G1437" i="1"/>
  <c r="J1437" i="1" s="1"/>
  <c r="G1438" i="1"/>
  <c r="J1438" i="1" s="1"/>
  <c r="G1439" i="1"/>
  <c r="J1439" i="1" s="1"/>
  <c r="G1440" i="1"/>
  <c r="J1440" i="1" s="1"/>
  <c r="G1441" i="1"/>
  <c r="J1441" i="1" s="1"/>
  <c r="G1442" i="1"/>
  <c r="J1442" i="1" s="1"/>
  <c r="G1443" i="1"/>
  <c r="J1443" i="1" s="1"/>
  <c r="G1444" i="1"/>
  <c r="J1444" i="1" s="1"/>
  <c r="G1445" i="1"/>
  <c r="J1445" i="1" s="1"/>
  <c r="G1446" i="1"/>
  <c r="J1446" i="1" s="1"/>
  <c r="G1447" i="1"/>
  <c r="J1447" i="1" s="1"/>
  <c r="G1448" i="1"/>
  <c r="J1448" i="1" s="1"/>
  <c r="G1449" i="1"/>
  <c r="J1449" i="1" s="1"/>
  <c r="G1450" i="1"/>
  <c r="J1450" i="1" s="1"/>
  <c r="G1451" i="1"/>
  <c r="J1451" i="1" s="1"/>
  <c r="G1452" i="1"/>
  <c r="J1452" i="1" s="1"/>
  <c r="G1453" i="1"/>
  <c r="J1453" i="1" s="1"/>
  <c r="G1454" i="1"/>
  <c r="J1454" i="1" s="1"/>
  <c r="G1455" i="1"/>
  <c r="J1455" i="1" s="1"/>
  <c r="G1456" i="1"/>
  <c r="J1456" i="1" s="1"/>
  <c r="G1457" i="1"/>
  <c r="J1457" i="1" s="1"/>
  <c r="G1458" i="1"/>
  <c r="J1458" i="1" s="1"/>
  <c r="G1459" i="1"/>
  <c r="J1459" i="1" s="1"/>
  <c r="G1460" i="1"/>
  <c r="J1460" i="1" s="1"/>
  <c r="G1461" i="1"/>
  <c r="J1461" i="1" s="1"/>
  <c r="G1462" i="1"/>
  <c r="J1462" i="1" s="1"/>
  <c r="G1463" i="1"/>
  <c r="J1463" i="1" s="1"/>
  <c r="G1464" i="1"/>
  <c r="J1464" i="1" s="1"/>
  <c r="G1465" i="1"/>
  <c r="J1465" i="1" s="1"/>
  <c r="G1466" i="1"/>
  <c r="J1466" i="1" s="1"/>
  <c r="G1467" i="1"/>
  <c r="J1467" i="1" s="1"/>
  <c r="G1468" i="1"/>
  <c r="J1468" i="1" s="1"/>
  <c r="G1469" i="1"/>
  <c r="J1469" i="1" s="1"/>
  <c r="G1470" i="1"/>
  <c r="J1470" i="1" s="1"/>
  <c r="G1471" i="1"/>
  <c r="J1471" i="1" s="1"/>
  <c r="G1472" i="1"/>
  <c r="J1472" i="1" s="1"/>
  <c r="G1473" i="1"/>
  <c r="J1473" i="1" s="1"/>
  <c r="G1474" i="1"/>
  <c r="J1474" i="1" s="1"/>
  <c r="G1475" i="1"/>
  <c r="J1475" i="1" s="1"/>
  <c r="G1476" i="1"/>
  <c r="J1476" i="1" s="1"/>
  <c r="G1477" i="1"/>
  <c r="J1477" i="1" s="1"/>
  <c r="G1478" i="1"/>
  <c r="J1478" i="1" s="1"/>
  <c r="G1479" i="1"/>
  <c r="J1479" i="1" s="1"/>
  <c r="G1480" i="1"/>
  <c r="J1480" i="1" s="1"/>
  <c r="G1481" i="1"/>
  <c r="J1481" i="1" s="1"/>
  <c r="G1482" i="1"/>
  <c r="J1482" i="1" s="1"/>
  <c r="G1483" i="1"/>
  <c r="J1483" i="1" s="1"/>
  <c r="G1484" i="1"/>
  <c r="J1484" i="1" s="1"/>
  <c r="G1485" i="1"/>
  <c r="J1485" i="1" s="1"/>
  <c r="G1486" i="1"/>
  <c r="J1486" i="1" s="1"/>
  <c r="G1487" i="1"/>
  <c r="J1487" i="1" s="1"/>
  <c r="G1488" i="1"/>
  <c r="J1488" i="1" s="1"/>
  <c r="G1489" i="1"/>
  <c r="J1489" i="1" s="1"/>
  <c r="G1490" i="1"/>
  <c r="J1490" i="1" s="1"/>
  <c r="G1491" i="1"/>
  <c r="J1491" i="1" s="1"/>
  <c r="G1492" i="1"/>
  <c r="J1492" i="1" s="1"/>
  <c r="G1493" i="1"/>
  <c r="J1493" i="1" s="1"/>
  <c r="G1494" i="1"/>
  <c r="J1494" i="1" s="1"/>
  <c r="G1495" i="1"/>
  <c r="J1495" i="1" s="1"/>
  <c r="G1496" i="1"/>
  <c r="J1496" i="1" s="1"/>
  <c r="G1497" i="1"/>
  <c r="J1497" i="1" s="1"/>
  <c r="G1498" i="1"/>
  <c r="J1498" i="1" s="1"/>
  <c r="G1499" i="1"/>
  <c r="J1499" i="1" s="1"/>
  <c r="G1500" i="1"/>
  <c r="J1500" i="1" s="1"/>
  <c r="G1501" i="1"/>
  <c r="J1501" i="1" s="1"/>
  <c r="G1502" i="1"/>
  <c r="J1502" i="1" s="1"/>
  <c r="G1503" i="1"/>
  <c r="J1503" i="1" s="1"/>
  <c r="G1504" i="1"/>
  <c r="J1504" i="1" s="1"/>
  <c r="G1505" i="1"/>
  <c r="J1505" i="1" s="1"/>
  <c r="G1506" i="1"/>
  <c r="J1506" i="1" s="1"/>
  <c r="G1507" i="1"/>
  <c r="J1507" i="1" s="1"/>
  <c r="G1508" i="1"/>
  <c r="J1508" i="1" s="1"/>
  <c r="G1509" i="1"/>
  <c r="J1509" i="1" s="1"/>
  <c r="G1510" i="1"/>
  <c r="J1510" i="1" s="1"/>
  <c r="G1511" i="1"/>
  <c r="J1511" i="1" s="1"/>
  <c r="G1512" i="1"/>
  <c r="J1512" i="1" s="1"/>
  <c r="G1513" i="1"/>
  <c r="J1513" i="1" s="1"/>
  <c r="G1514" i="1"/>
  <c r="J1514" i="1" s="1"/>
  <c r="G1515" i="1"/>
  <c r="J1515" i="1" s="1"/>
  <c r="G1516" i="1"/>
  <c r="J1516" i="1" s="1"/>
  <c r="G1517" i="1"/>
  <c r="J1517" i="1" s="1"/>
  <c r="G1518" i="1"/>
  <c r="J1518" i="1" s="1"/>
  <c r="G1519" i="1"/>
  <c r="J1519" i="1" s="1"/>
  <c r="G1520" i="1"/>
  <c r="J1520" i="1" s="1"/>
  <c r="G1521" i="1"/>
  <c r="J1521" i="1" s="1"/>
  <c r="G1522" i="1"/>
  <c r="J1522" i="1" s="1"/>
  <c r="G1523" i="1"/>
  <c r="J1523" i="1" s="1"/>
  <c r="G1524" i="1"/>
  <c r="J1524" i="1" s="1"/>
  <c r="G1525" i="1"/>
  <c r="J1525" i="1" s="1"/>
  <c r="G1526" i="1"/>
  <c r="J1526" i="1" s="1"/>
  <c r="G1527" i="1"/>
  <c r="J1527" i="1" s="1"/>
  <c r="G1528" i="1"/>
  <c r="J1528" i="1" s="1"/>
  <c r="G1529" i="1"/>
  <c r="J1529" i="1" s="1"/>
  <c r="G1530" i="1"/>
  <c r="J1530" i="1" s="1"/>
  <c r="G1531" i="1"/>
  <c r="J1531" i="1" s="1"/>
  <c r="G1532" i="1"/>
  <c r="J1532" i="1" s="1"/>
  <c r="G1533" i="1"/>
  <c r="J1533" i="1" s="1"/>
  <c r="G1534" i="1"/>
  <c r="J1534" i="1" s="1"/>
  <c r="G1535" i="1"/>
  <c r="J1535" i="1" s="1"/>
  <c r="G1536" i="1"/>
  <c r="J1536" i="1" s="1"/>
  <c r="G1537" i="1"/>
  <c r="J1537" i="1" s="1"/>
  <c r="G1538" i="1"/>
  <c r="J1538" i="1" s="1"/>
  <c r="G1539" i="1"/>
  <c r="J1539" i="1" s="1"/>
  <c r="G1540" i="1"/>
  <c r="J1540" i="1" s="1"/>
  <c r="G1541" i="1"/>
  <c r="J1541" i="1" s="1"/>
  <c r="G1542" i="1"/>
  <c r="J1542" i="1" s="1"/>
  <c r="G1543" i="1"/>
  <c r="J1543" i="1" s="1"/>
  <c r="G1544" i="1"/>
  <c r="J1544" i="1" s="1"/>
  <c r="G1545" i="1"/>
  <c r="J1545" i="1" s="1"/>
  <c r="G1546" i="1"/>
  <c r="J1546" i="1" s="1"/>
  <c r="G1547" i="1"/>
  <c r="J1547" i="1" s="1"/>
  <c r="G1548" i="1"/>
  <c r="J1548" i="1" s="1"/>
  <c r="G1549" i="1"/>
  <c r="J1549" i="1" s="1"/>
  <c r="G1550" i="1"/>
  <c r="J1550" i="1" s="1"/>
  <c r="G1551" i="1"/>
  <c r="J1551" i="1" s="1"/>
  <c r="G1552" i="1"/>
  <c r="J1552" i="1" s="1"/>
  <c r="G1553" i="1"/>
  <c r="J1553" i="1" s="1"/>
  <c r="G1554" i="1"/>
  <c r="J1554" i="1" s="1"/>
  <c r="G1555" i="1"/>
  <c r="J1555" i="1" s="1"/>
  <c r="G1556" i="1"/>
  <c r="J1556" i="1" s="1"/>
  <c r="G1557" i="1"/>
  <c r="J1557" i="1" s="1"/>
  <c r="G1558" i="1"/>
  <c r="J1558" i="1" s="1"/>
  <c r="G1559" i="1"/>
  <c r="J1559" i="1" s="1"/>
  <c r="G1560" i="1"/>
  <c r="J1560" i="1" s="1"/>
  <c r="G1561" i="1"/>
  <c r="J1561" i="1" s="1"/>
  <c r="G1562" i="1"/>
  <c r="J1562" i="1" s="1"/>
  <c r="G1563" i="1"/>
  <c r="J1563" i="1" s="1"/>
  <c r="G1564" i="1"/>
  <c r="J1564" i="1" s="1"/>
  <c r="G1565" i="1"/>
  <c r="J1565" i="1" s="1"/>
  <c r="G1566" i="1"/>
  <c r="J1566" i="1" s="1"/>
  <c r="G1567" i="1"/>
  <c r="J1567" i="1" s="1"/>
  <c r="G1568" i="1"/>
  <c r="J1568" i="1" s="1"/>
  <c r="G1569" i="1"/>
  <c r="J1569" i="1" s="1"/>
  <c r="G1570" i="1"/>
  <c r="J1570" i="1" s="1"/>
  <c r="G1571" i="1"/>
  <c r="J1571" i="1" s="1"/>
  <c r="G1572" i="1"/>
  <c r="J1572" i="1" s="1"/>
  <c r="G1573" i="1"/>
  <c r="J1573" i="1" s="1"/>
  <c r="G1574" i="1"/>
  <c r="J1574" i="1" s="1"/>
  <c r="G1575" i="1"/>
  <c r="J1575" i="1" s="1"/>
  <c r="G1576" i="1"/>
  <c r="J1576" i="1" s="1"/>
  <c r="G1577" i="1"/>
  <c r="J1577" i="1" s="1"/>
  <c r="G1578" i="1"/>
  <c r="J1578" i="1" s="1"/>
  <c r="G1579" i="1"/>
  <c r="J1579" i="1" s="1"/>
  <c r="G1580" i="1"/>
  <c r="J1580" i="1" s="1"/>
  <c r="G1581" i="1"/>
  <c r="J1581" i="1" s="1"/>
  <c r="G1582" i="1"/>
  <c r="J1582" i="1" s="1"/>
  <c r="G1583" i="1"/>
  <c r="J1583" i="1" s="1"/>
  <c r="G1584" i="1"/>
  <c r="J1584" i="1" s="1"/>
  <c r="G1585" i="1"/>
  <c r="J1585" i="1" s="1"/>
  <c r="G1586" i="1"/>
  <c r="J1586" i="1" s="1"/>
  <c r="G1587" i="1"/>
  <c r="J1587" i="1" s="1"/>
  <c r="G1588" i="1"/>
  <c r="J1588" i="1" s="1"/>
  <c r="G1589" i="1"/>
  <c r="J1589" i="1" s="1"/>
  <c r="G1590" i="1"/>
  <c r="J1590" i="1" s="1"/>
  <c r="G1591" i="1"/>
  <c r="J1591" i="1" s="1"/>
  <c r="G1592" i="1"/>
  <c r="J1592" i="1" s="1"/>
  <c r="G1593" i="1"/>
  <c r="J1593" i="1" s="1"/>
  <c r="G1594" i="1"/>
  <c r="J1594" i="1" s="1"/>
  <c r="G1595" i="1"/>
  <c r="J1595" i="1" s="1"/>
  <c r="G1596" i="1"/>
  <c r="J1596" i="1" s="1"/>
  <c r="G1597" i="1"/>
  <c r="J1597" i="1" s="1"/>
  <c r="G1598" i="1"/>
  <c r="J1598" i="1" s="1"/>
  <c r="G1599" i="1"/>
  <c r="J1599" i="1" s="1"/>
  <c r="G1600" i="1"/>
  <c r="J1600" i="1" s="1"/>
  <c r="G1601" i="1"/>
  <c r="J1601" i="1" s="1"/>
  <c r="G1602" i="1"/>
  <c r="J1602" i="1" s="1"/>
  <c r="G1603" i="1"/>
  <c r="J1603" i="1" s="1"/>
  <c r="G1604" i="1"/>
  <c r="J1604" i="1" s="1"/>
  <c r="G1605" i="1"/>
  <c r="J1605" i="1" s="1"/>
  <c r="G1606" i="1"/>
  <c r="J1606" i="1" s="1"/>
  <c r="G1607" i="1"/>
  <c r="J1607" i="1" s="1"/>
  <c r="G1608" i="1"/>
  <c r="J1608" i="1" s="1"/>
  <c r="G1609" i="1"/>
  <c r="J1609" i="1" s="1"/>
  <c r="G1610" i="1"/>
  <c r="J1610" i="1" s="1"/>
  <c r="G1611" i="1"/>
  <c r="J1611" i="1" s="1"/>
  <c r="G1612" i="1"/>
  <c r="J1612" i="1" s="1"/>
  <c r="G1613" i="1"/>
  <c r="J1613" i="1" s="1"/>
  <c r="G1614" i="1"/>
  <c r="J1614" i="1" s="1"/>
  <c r="G1615" i="1"/>
  <c r="J1615" i="1" s="1"/>
  <c r="G1616" i="1"/>
  <c r="J1616" i="1" s="1"/>
  <c r="G1617" i="1"/>
  <c r="J1617" i="1" s="1"/>
  <c r="G1618" i="1"/>
  <c r="J1618" i="1" s="1"/>
  <c r="G1619" i="1"/>
  <c r="J1619" i="1" s="1"/>
  <c r="G1620" i="1"/>
  <c r="J1620" i="1" s="1"/>
  <c r="G1621" i="1"/>
  <c r="J1621" i="1" s="1"/>
  <c r="G1622" i="1"/>
  <c r="J1622" i="1" s="1"/>
  <c r="G1623" i="1"/>
  <c r="J1623" i="1" s="1"/>
  <c r="G1624" i="1"/>
  <c r="J1624" i="1" s="1"/>
  <c r="G1625" i="1"/>
  <c r="J1625" i="1" s="1"/>
  <c r="G1626" i="1"/>
  <c r="J1626" i="1" s="1"/>
  <c r="G1627" i="1"/>
  <c r="J1627" i="1" s="1"/>
  <c r="G1628" i="1"/>
  <c r="J1628" i="1" s="1"/>
  <c r="G1629" i="1"/>
  <c r="J1629" i="1" s="1"/>
  <c r="G1630" i="1"/>
  <c r="J1630" i="1" s="1"/>
  <c r="G1631" i="1"/>
  <c r="J1631" i="1" s="1"/>
  <c r="G1632" i="1"/>
  <c r="J1632" i="1" s="1"/>
  <c r="G1633" i="1"/>
  <c r="J1633" i="1" s="1"/>
  <c r="G1634" i="1"/>
  <c r="J1634" i="1" s="1"/>
  <c r="G1635" i="1"/>
  <c r="J1635" i="1" s="1"/>
  <c r="G1636" i="1"/>
  <c r="J1636" i="1" s="1"/>
  <c r="G1637" i="1"/>
  <c r="J1637" i="1" s="1"/>
  <c r="G1638" i="1"/>
  <c r="J1638" i="1" s="1"/>
  <c r="G1639" i="1"/>
  <c r="J1639" i="1" s="1"/>
  <c r="G1640" i="1"/>
  <c r="J1640" i="1" s="1"/>
  <c r="G1641" i="1"/>
  <c r="J1641" i="1" s="1"/>
  <c r="G1642" i="1"/>
  <c r="J1642" i="1" s="1"/>
  <c r="G1643" i="1"/>
  <c r="J1643" i="1" s="1"/>
  <c r="G1644" i="1"/>
  <c r="J1644" i="1" s="1"/>
  <c r="G1645" i="1"/>
  <c r="J1645" i="1" s="1"/>
  <c r="G1646" i="1"/>
  <c r="J1646" i="1" s="1"/>
  <c r="G1647" i="1"/>
  <c r="J1647" i="1" s="1"/>
  <c r="G1648" i="1"/>
  <c r="J1648" i="1" s="1"/>
  <c r="G1649" i="1"/>
  <c r="J1649" i="1" s="1"/>
  <c r="G1650" i="1"/>
  <c r="J1650" i="1" s="1"/>
  <c r="G1651" i="1"/>
  <c r="J1651" i="1" s="1"/>
  <c r="G1652" i="1"/>
  <c r="J1652" i="1" s="1"/>
  <c r="G1653" i="1"/>
  <c r="J1653" i="1" s="1"/>
  <c r="G1654" i="1"/>
  <c r="J1654" i="1" s="1"/>
  <c r="G1655" i="1"/>
  <c r="J1655" i="1" s="1"/>
  <c r="G1656" i="1"/>
  <c r="J1656" i="1" s="1"/>
  <c r="G1657" i="1"/>
  <c r="J1657" i="1" s="1"/>
  <c r="G1658" i="1"/>
  <c r="J1658" i="1" s="1"/>
  <c r="G1659" i="1"/>
  <c r="J1659" i="1" s="1"/>
  <c r="G1660" i="1"/>
  <c r="J1660" i="1" s="1"/>
  <c r="G1661" i="1"/>
  <c r="J1661" i="1" s="1"/>
  <c r="G1662" i="1"/>
  <c r="J1662" i="1" s="1"/>
  <c r="G1663" i="1"/>
  <c r="J1663" i="1" s="1"/>
  <c r="G1664" i="1"/>
  <c r="J1664" i="1" s="1"/>
  <c r="G1665" i="1"/>
  <c r="J1665" i="1" s="1"/>
  <c r="G1666" i="1"/>
  <c r="J1666" i="1" s="1"/>
  <c r="G1667" i="1"/>
  <c r="J1667" i="1" s="1"/>
  <c r="G1668" i="1"/>
  <c r="J1668" i="1" s="1"/>
  <c r="G1669" i="1"/>
  <c r="J1669" i="1" s="1"/>
  <c r="G1670" i="1"/>
  <c r="J1670" i="1" s="1"/>
  <c r="G1671" i="1"/>
  <c r="J1671" i="1" s="1"/>
  <c r="G1672" i="1"/>
  <c r="J1672" i="1" s="1"/>
  <c r="G1673" i="1"/>
  <c r="J1673" i="1" s="1"/>
  <c r="G1674" i="1"/>
  <c r="J1674" i="1" s="1"/>
  <c r="G1675" i="1"/>
  <c r="J1675" i="1" s="1"/>
  <c r="G1676" i="1"/>
  <c r="J1676" i="1" s="1"/>
  <c r="G1677" i="1"/>
  <c r="J1677" i="1" s="1"/>
  <c r="G1678" i="1"/>
  <c r="J1678" i="1" s="1"/>
  <c r="G1679" i="1"/>
  <c r="J1679" i="1" s="1"/>
  <c r="G1680" i="1"/>
  <c r="J1680" i="1" s="1"/>
  <c r="G1681" i="1"/>
  <c r="J1681" i="1" s="1"/>
  <c r="G1682" i="1"/>
  <c r="J1682" i="1" s="1"/>
  <c r="G1683" i="1"/>
  <c r="J1683" i="1" s="1"/>
  <c r="G1684" i="1"/>
  <c r="J1684" i="1" s="1"/>
  <c r="G1685" i="1"/>
  <c r="J1685" i="1" s="1"/>
  <c r="G1686" i="1"/>
  <c r="J1686" i="1" s="1"/>
  <c r="G1687" i="1"/>
  <c r="J1687" i="1" s="1"/>
  <c r="G1688" i="1"/>
  <c r="J1688" i="1" s="1"/>
  <c r="G1689" i="1"/>
  <c r="J1689" i="1" s="1"/>
  <c r="G1690" i="1"/>
  <c r="J1690" i="1" s="1"/>
  <c r="G1691" i="1"/>
  <c r="J1691" i="1" s="1"/>
  <c r="G1692" i="1"/>
  <c r="J1692" i="1" s="1"/>
  <c r="G1693" i="1"/>
  <c r="J1693" i="1" s="1"/>
  <c r="G1694" i="1"/>
  <c r="J1694" i="1" s="1"/>
  <c r="G1695" i="1"/>
  <c r="J1695" i="1" s="1"/>
  <c r="G1696" i="1"/>
  <c r="J1696" i="1" s="1"/>
  <c r="G1697" i="1"/>
  <c r="J1697" i="1" s="1"/>
  <c r="G1698" i="1"/>
  <c r="J1698" i="1" s="1"/>
  <c r="G1699" i="1"/>
  <c r="J1699" i="1" s="1"/>
  <c r="G1700" i="1"/>
  <c r="J1700" i="1" s="1"/>
  <c r="G1701" i="1"/>
  <c r="J1701" i="1" s="1"/>
  <c r="G1702" i="1"/>
  <c r="J1702" i="1" s="1"/>
  <c r="G1703" i="1"/>
  <c r="J1703" i="1" s="1"/>
  <c r="G1704" i="1"/>
  <c r="J1704" i="1" s="1"/>
  <c r="G1705" i="1"/>
  <c r="J1705" i="1" s="1"/>
  <c r="G1706" i="1"/>
  <c r="J1706" i="1" s="1"/>
  <c r="G1707" i="1"/>
  <c r="J1707" i="1" s="1"/>
  <c r="G1708" i="1"/>
  <c r="J1708" i="1" s="1"/>
  <c r="G1709" i="1"/>
  <c r="J1709" i="1" s="1"/>
  <c r="G1710" i="1"/>
  <c r="J1710" i="1" s="1"/>
  <c r="G1711" i="1"/>
  <c r="J1711" i="1" s="1"/>
  <c r="G1712" i="1"/>
  <c r="J1712" i="1" s="1"/>
  <c r="G1713" i="1"/>
  <c r="J1713" i="1" s="1"/>
  <c r="G1714" i="1"/>
  <c r="J1714" i="1" s="1"/>
  <c r="G1715" i="1"/>
  <c r="J1715" i="1" s="1"/>
  <c r="G1716" i="1"/>
  <c r="J1716" i="1" s="1"/>
  <c r="G1717" i="1"/>
  <c r="J1717" i="1" s="1"/>
  <c r="G1718" i="1"/>
  <c r="J1718" i="1" s="1"/>
  <c r="G1719" i="1"/>
  <c r="J1719" i="1" s="1"/>
  <c r="G1720" i="1"/>
  <c r="J1720" i="1" s="1"/>
  <c r="G1721" i="1"/>
  <c r="J1721" i="1" s="1"/>
  <c r="G1722" i="1"/>
  <c r="J1722" i="1" s="1"/>
  <c r="G1723" i="1"/>
  <c r="J1723" i="1" s="1"/>
  <c r="G1724" i="1"/>
  <c r="J1724" i="1" s="1"/>
  <c r="G1725" i="1"/>
  <c r="J1725" i="1" s="1"/>
  <c r="G1726" i="1"/>
  <c r="J1726" i="1" s="1"/>
  <c r="G1727" i="1"/>
  <c r="J1727" i="1" s="1"/>
  <c r="G1728" i="1"/>
  <c r="J1728" i="1" s="1"/>
  <c r="G1729" i="1"/>
  <c r="J1729" i="1" s="1"/>
  <c r="G1730" i="1"/>
  <c r="J1730" i="1" s="1"/>
  <c r="G1731" i="1"/>
  <c r="J1731" i="1" s="1"/>
  <c r="G1732" i="1"/>
  <c r="J1732" i="1" s="1"/>
  <c r="G1733" i="1"/>
  <c r="J1733" i="1" s="1"/>
  <c r="G1734" i="1"/>
  <c r="J1734" i="1" s="1"/>
  <c r="G1735" i="1"/>
  <c r="J1735" i="1" s="1"/>
  <c r="G1736" i="1"/>
  <c r="J1736" i="1" s="1"/>
  <c r="G1737" i="1"/>
  <c r="J1737" i="1" s="1"/>
  <c r="G1738" i="1"/>
  <c r="J1738" i="1" s="1"/>
  <c r="G1739" i="1"/>
  <c r="J1739" i="1" s="1"/>
  <c r="G1740" i="1"/>
  <c r="J1740" i="1" s="1"/>
  <c r="G1741" i="1"/>
  <c r="J1741" i="1" s="1"/>
  <c r="G1742" i="1"/>
  <c r="J1742" i="1" s="1"/>
  <c r="G1743" i="1"/>
  <c r="J1743" i="1" s="1"/>
  <c r="G1744" i="1"/>
  <c r="J1744" i="1" s="1"/>
  <c r="G1745" i="1"/>
  <c r="J1745" i="1" s="1"/>
  <c r="G1746" i="1"/>
  <c r="J1746" i="1" s="1"/>
  <c r="G1747" i="1"/>
  <c r="J1747" i="1" s="1"/>
  <c r="G1748" i="1"/>
  <c r="J1748" i="1" s="1"/>
  <c r="G1749" i="1"/>
  <c r="J1749" i="1" s="1"/>
  <c r="G1750" i="1"/>
  <c r="J1750" i="1" s="1"/>
  <c r="G1751" i="1"/>
  <c r="J1751" i="1" s="1"/>
  <c r="G1752" i="1"/>
  <c r="J1752" i="1" s="1"/>
  <c r="G1753" i="1"/>
  <c r="J1753" i="1" s="1"/>
  <c r="G1754" i="1"/>
  <c r="J1754" i="1" s="1"/>
  <c r="G1755" i="1"/>
  <c r="J1755" i="1" s="1"/>
  <c r="G1756" i="1"/>
  <c r="J1756" i="1" s="1"/>
  <c r="G1757" i="1"/>
  <c r="J1757" i="1" s="1"/>
  <c r="G1758" i="1"/>
  <c r="J1758" i="1" s="1"/>
  <c r="G1759" i="1"/>
  <c r="J1759" i="1" s="1"/>
  <c r="G1760" i="1"/>
  <c r="J1760" i="1" s="1"/>
  <c r="G1761" i="1"/>
  <c r="J1761" i="1" s="1"/>
  <c r="G1762" i="1"/>
  <c r="J1762" i="1" s="1"/>
  <c r="G1763" i="1"/>
  <c r="J1763" i="1" s="1"/>
  <c r="G1764" i="1"/>
  <c r="J1764" i="1" s="1"/>
  <c r="G1765" i="1"/>
  <c r="J1765" i="1" s="1"/>
  <c r="G1766" i="1"/>
  <c r="J1766" i="1" s="1"/>
  <c r="G1767" i="1"/>
  <c r="J1767" i="1" s="1"/>
  <c r="G1768" i="1"/>
  <c r="J1768" i="1" s="1"/>
  <c r="G1769" i="1"/>
  <c r="J1769" i="1" s="1"/>
  <c r="G1770" i="1"/>
  <c r="J1770" i="1" s="1"/>
  <c r="G1771" i="1"/>
  <c r="J1771" i="1" s="1"/>
  <c r="G1772" i="1"/>
  <c r="J1772" i="1" s="1"/>
  <c r="G1773" i="1"/>
  <c r="J1773" i="1" s="1"/>
  <c r="G1774" i="1"/>
  <c r="J1774" i="1" s="1"/>
  <c r="G1775" i="1"/>
  <c r="J1775" i="1" s="1"/>
  <c r="G1776" i="1"/>
  <c r="J1776" i="1" s="1"/>
  <c r="G1777" i="1"/>
  <c r="J1777" i="1" s="1"/>
  <c r="G1778" i="1"/>
  <c r="J1778" i="1" s="1"/>
  <c r="G1779" i="1"/>
  <c r="J1779" i="1" s="1"/>
  <c r="G1780" i="1"/>
  <c r="J1780" i="1" s="1"/>
  <c r="G1781" i="1"/>
  <c r="J1781" i="1" s="1"/>
  <c r="G1782" i="1"/>
  <c r="J1782" i="1" s="1"/>
  <c r="G1783" i="1"/>
  <c r="J1783" i="1" s="1"/>
  <c r="G1784" i="1"/>
  <c r="J1784" i="1" s="1"/>
  <c r="G1785" i="1"/>
  <c r="J1785" i="1" s="1"/>
  <c r="G1786" i="1"/>
  <c r="J1786" i="1" s="1"/>
  <c r="G1787" i="1"/>
  <c r="J1787" i="1" s="1"/>
  <c r="G1788" i="1"/>
  <c r="J1788" i="1" s="1"/>
  <c r="G1789" i="1"/>
  <c r="J1789" i="1" s="1"/>
  <c r="G1790" i="1"/>
  <c r="J1790" i="1" s="1"/>
  <c r="G1791" i="1"/>
  <c r="J1791" i="1" s="1"/>
  <c r="G1792" i="1"/>
  <c r="J1792" i="1" s="1"/>
  <c r="G1793" i="1"/>
  <c r="J1793" i="1" s="1"/>
  <c r="G1794" i="1"/>
  <c r="J1794" i="1" s="1"/>
  <c r="G1795" i="1"/>
  <c r="J1795" i="1" s="1"/>
  <c r="G1796" i="1"/>
  <c r="J1796" i="1" s="1"/>
  <c r="G1797" i="1"/>
  <c r="J1797" i="1" s="1"/>
  <c r="G1798" i="1"/>
  <c r="J1798" i="1" s="1"/>
  <c r="G1799" i="1"/>
  <c r="J1799" i="1" s="1"/>
  <c r="G1800" i="1"/>
  <c r="J1800" i="1" s="1"/>
  <c r="G1801" i="1"/>
  <c r="J1801" i="1" s="1"/>
  <c r="G1802" i="1"/>
  <c r="J1802" i="1" s="1"/>
  <c r="G1803" i="1"/>
  <c r="J1803" i="1" s="1"/>
  <c r="G1804" i="1"/>
  <c r="J1804" i="1" s="1"/>
  <c r="G1805" i="1"/>
  <c r="J1805" i="1" s="1"/>
  <c r="G1806" i="1"/>
  <c r="J1806" i="1" s="1"/>
  <c r="G1807" i="1"/>
  <c r="J1807" i="1" s="1"/>
  <c r="G1808" i="1"/>
  <c r="J1808" i="1" s="1"/>
  <c r="G1809" i="1"/>
  <c r="J1809" i="1" s="1"/>
  <c r="G1810" i="1"/>
  <c r="J1810" i="1" s="1"/>
  <c r="G1811" i="1"/>
  <c r="J1811" i="1" s="1"/>
  <c r="G1812" i="1"/>
  <c r="J1812" i="1" s="1"/>
  <c r="G1813" i="1"/>
  <c r="J1813" i="1" s="1"/>
  <c r="G1814" i="1"/>
  <c r="J1814" i="1" s="1"/>
  <c r="G1815" i="1"/>
  <c r="J1815" i="1" s="1"/>
  <c r="G1816" i="1"/>
  <c r="J1816" i="1" s="1"/>
  <c r="G1817" i="1"/>
  <c r="J1817" i="1" s="1"/>
  <c r="G1818" i="1"/>
  <c r="J1818" i="1" s="1"/>
  <c r="G1819" i="1"/>
  <c r="J1819" i="1" s="1"/>
  <c r="G1820" i="1"/>
  <c r="J1820" i="1" s="1"/>
  <c r="G1821" i="1"/>
  <c r="J1821" i="1" s="1"/>
  <c r="G1822" i="1"/>
  <c r="J1822" i="1" s="1"/>
  <c r="G1823" i="1"/>
  <c r="J1823" i="1" s="1"/>
  <c r="G1824" i="1"/>
  <c r="J1824" i="1" s="1"/>
  <c r="G1825" i="1"/>
  <c r="J1825" i="1" s="1"/>
  <c r="G1826" i="1"/>
  <c r="J1826" i="1" s="1"/>
  <c r="G1827" i="1"/>
  <c r="J1827" i="1" s="1"/>
  <c r="G1828" i="1"/>
  <c r="J1828" i="1" s="1"/>
  <c r="G1829" i="1"/>
  <c r="J1829" i="1" s="1"/>
  <c r="G1830" i="1"/>
  <c r="J1830" i="1" s="1"/>
  <c r="G1831" i="1"/>
  <c r="J1831" i="1" s="1"/>
  <c r="G1832" i="1"/>
  <c r="J1832" i="1" s="1"/>
  <c r="G1833" i="1"/>
  <c r="J1833" i="1" s="1"/>
  <c r="G1834" i="1"/>
  <c r="J1834" i="1" s="1"/>
  <c r="G1835" i="1"/>
  <c r="J1835" i="1" s="1"/>
  <c r="G1836" i="1"/>
  <c r="J1836" i="1" s="1"/>
  <c r="G1837" i="1"/>
  <c r="J1837" i="1" s="1"/>
  <c r="G1838" i="1"/>
  <c r="J1838" i="1" s="1"/>
  <c r="G1839" i="1"/>
  <c r="J1839" i="1" s="1"/>
  <c r="G1840" i="1"/>
  <c r="J1840" i="1" s="1"/>
  <c r="G1841" i="1"/>
  <c r="J1841" i="1" s="1"/>
  <c r="G1842" i="1"/>
  <c r="J1842" i="1" s="1"/>
  <c r="G1843" i="1"/>
  <c r="J1843" i="1" s="1"/>
  <c r="G1844" i="1"/>
  <c r="J1844" i="1" s="1"/>
  <c r="G1845" i="1"/>
  <c r="J1845" i="1" s="1"/>
  <c r="G1846" i="1"/>
  <c r="J1846" i="1" s="1"/>
  <c r="G1847" i="1"/>
  <c r="J1847" i="1" s="1"/>
  <c r="G1848" i="1"/>
  <c r="J1848" i="1" s="1"/>
  <c r="G1849" i="1"/>
  <c r="J1849" i="1" s="1"/>
  <c r="G1850" i="1"/>
  <c r="J1850" i="1" s="1"/>
  <c r="G1851" i="1"/>
  <c r="J1851" i="1" s="1"/>
  <c r="G1852" i="1"/>
  <c r="J1852" i="1" s="1"/>
  <c r="G1853" i="1"/>
  <c r="J1853" i="1" s="1"/>
  <c r="G1854" i="1"/>
  <c r="J1854" i="1" s="1"/>
  <c r="G1855" i="1"/>
  <c r="J1855" i="1" s="1"/>
  <c r="G1856" i="1"/>
  <c r="J1856" i="1" s="1"/>
  <c r="G1857" i="1"/>
  <c r="J1857" i="1" s="1"/>
  <c r="G1858" i="1"/>
  <c r="J1858" i="1" s="1"/>
  <c r="G1859" i="1"/>
  <c r="J1859" i="1" s="1"/>
  <c r="G1860" i="1"/>
  <c r="J1860" i="1" s="1"/>
  <c r="G1861" i="1"/>
  <c r="J1861" i="1" s="1"/>
  <c r="G1862" i="1"/>
  <c r="J1862" i="1" s="1"/>
  <c r="G1863" i="1"/>
  <c r="J1863" i="1" s="1"/>
  <c r="G1864" i="1"/>
  <c r="J1864" i="1" s="1"/>
  <c r="G1865" i="1"/>
  <c r="J1865" i="1" s="1"/>
  <c r="G1866" i="1"/>
  <c r="J1866" i="1" s="1"/>
  <c r="G1867" i="1"/>
  <c r="J1867" i="1" s="1"/>
  <c r="G1868" i="1"/>
  <c r="J1868" i="1" s="1"/>
  <c r="G1869" i="1"/>
  <c r="J1869" i="1" s="1"/>
  <c r="G1870" i="1"/>
  <c r="J1870" i="1" s="1"/>
  <c r="G1871" i="1"/>
  <c r="J1871" i="1" s="1"/>
  <c r="G1872" i="1"/>
  <c r="J1872" i="1" s="1"/>
  <c r="G1873" i="1"/>
  <c r="J1873" i="1" s="1"/>
  <c r="G1874" i="1"/>
  <c r="J1874" i="1" s="1"/>
  <c r="G1875" i="1"/>
  <c r="J1875" i="1" s="1"/>
  <c r="G1876" i="1"/>
  <c r="J1876" i="1" s="1"/>
  <c r="G1877" i="1"/>
  <c r="J1877" i="1" s="1"/>
  <c r="G1878" i="1"/>
  <c r="J1878" i="1" s="1"/>
  <c r="G1879" i="1"/>
  <c r="J1879" i="1" s="1"/>
  <c r="G1880" i="1"/>
  <c r="J1880" i="1" s="1"/>
  <c r="G1881" i="1"/>
  <c r="J1881" i="1" s="1"/>
  <c r="G1882" i="1"/>
  <c r="J1882" i="1" s="1"/>
  <c r="G1883" i="1"/>
  <c r="J1883" i="1" s="1"/>
  <c r="G1884" i="1"/>
  <c r="J1884" i="1" s="1"/>
  <c r="G1885" i="1"/>
  <c r="J1885" i="1" s="1"/>
  <c r="G1886" i="1"/>
  <c r="J1886" i="1" s="1"/>
  <c r="G1887" i="1"/>
  <c r="J1887" i="1" s="1"/>
  <c r="G1888" i="1"/>
  <c r="J1888" i="1" s="1"/>
  <c r="G1889" i="1"/>
  <c r="J1889" i="1" s="1"/>
  <c r="G1890" i="1"/>
  <c r="J1890" i="1" s="1"/>
  <c r="G1891" i="1"/>
  <c r="J1891" i="1" s="1"/>
  <c r="G1892" i="1"/>
  <c r="J1892" i="1" s="1"/>
  <c r="G1893" i="1"/>
  <c r="J1893" i="1" s="1"/>
  <c r="G1894" i="1"/>
  <c r="J1894" i="1" s="1"/>
  <c r="G1895" i="1"/>
  <c r="J1895" i="1" s="1"/>
  <c r="G1896" i="1"/>
  <c r="J1896" i="1" s="1"/>
  <c r="G1897" i="1"/>
  <c r="J1897" i="1" s="1"/>
  <c r="G1898" i="1"/>
  <c r="J1898" i="1" s="1"/>
  <c r="G1899" i="1"/>
  <c r="J1899" i="1" s="1"/>
  <c r="G1900" i="1"/>
  <c r="J1900" i="1" s="1"/>
  <c r="G1901" i="1"/>
  <c r="J1901" i="1" s="1"/>
  <c r="G1902" i="1"/>
  <c r="J1902" i="1" s="1"/>
  <c r="G1903" i="1"/>
  <c r="J1903" i="1" s="1"/>
  <c r="G1904" i="1"/>
  <c r="J1904" i="1" s="1"/>
  <c r="G1905" i="1"/>
  <c r="J1905" i="1" s="1"/>
  <c r="G1906" i="1"/>
  <c r="J1906" i="1" s="1"/>
  <c r="G1907" i="1"/>
  <c r="J1907" i="1" s="1"/>
  <c r="G1908" i="1"/>
  <c r="J1908" i="1" s="1"/>
  <c r="G1909" i="1"/>
  <c r="J1909" i="1" s="1"/>
  <c r="G1910" i="1"/>
  <c r="J1910" i="1" s="1"/>
  <c r="G1911" i="1"/>
  <c r="J1911" i="1" s="1"/>
  <c r="G1912" i="1"/>
  <c r="J1912" i="1" s="1"/>
  <c r="G1913" i="1"/>
  <c r="J1913" i="1" s="1"/>
  <c r="G1914" i="1"/>
  <c r="J1914" i="1" s="1"/>
  <c r="G1915" i="1"/>
  <c r="J1915" i="1" s="1"/>
  <c r="G1916" i="1"/>
  <c r="J1916" i="1" s="1"/>
  <c r="G1917" i="1"/>
  <c r="J1917" i="1" s="1"/>
  <c r="G1918" i="1"/>
  <c r="J1918" i="1" s="1"/>
  <c r="G1919" i="1"/>
  <c r="J1919" i="1" s="1"/>
  <c r="G1920" i="1"/>
  <c r="J1920" i="1" s="1"/>
  <c r="G1921" i="1"/>
  <c r="J1921" i="1" s="1"/>
  <c r="G1922" i="1"/>
  <c r="J1922" i="1" s="1"/>
  <c r="G1923" i="1"/>
  <c r="J1923" i="1" s="1"/>
  <c r="G1924" i="1"/>
  <c r="J1924" i="1" s="1"/>
  <c r="G1925" i="1"/>
  <c r="J1925" i="1" s="1"/>
  <c r="G1926" i="1"/>
  <c r="J1926" i="1" s="1"/>
  <c r="G1927" i="1"/>
  <c r="J1927" i="1" s="1"/>
  <c r="G1928" i="1"/>
  <c r="J1928" i="1" s="1"/>
  <c r="G1929" i="1"/>
  <c r="J1929" i="1" s="1"/>
  <c r="G1930" i="1"/>
  <c r="J1930" i="1" s="1"/>
  <c r="G1931" i="1"/>
  <c r="J1931" i="1" s="1"/>
  <c r="G1932" i="1"/>
  <c r="J1932" i="1" s="1"/>
  <c r="G1933" i="1"/>
  <c r="J1933" i="1" s="1"/>
  <c r="G1934" i="1"/>
  <c r="J1934" i="1" s="1"/>
  <c r="G1935" i="1"/>
  <c r="J1935" i="1" s="1"/>
  <c r="G1936" i="1"/>
  <c r="J1936" i="1" s="1"/>
  <c r="G1937" i="1"/>
  <c r="J1937" i="1" s="1"/>
  <c r="G1938" i="1"/>
  <c r="J1938" i="1" s="1"/>
  <c r="G1939" i="1"/>
  <c r="J1939" i="1" s="1"/>
  <c r="G1940" i="1"/>
  <c r="J1940" i="1" s="1"/>
  <c r="G1941" i="1"/>
  <c r="J1941" i="1" s="1"/>
  <c r="G1942" i="1"/>
  <c r="J1942" i="1" s="1"/>
  <c r="G1943" i="1"/>
  <c r="J1943" i="1" s="1"/>
  <c r="G1944" i="1"/>
  <c r="J1944" i="1" s="1"/>
  <c r="G1945" i="1"/>
  <c r="J1945" i="1" s="1"/>
  <c r="G1946" i="1"/>
  <c r="J1946" i="1" s="1"/>
  <c r="G1947" i="1"/>
  <c r="J1947" i="1" s="1"/>
  <c r="G1948" i="1"/>
  <c r="J1948" i="1" s="1"/>
  <c r="G1949" i="1"/>
  <c r="J1949" i="1" s="1"/>
  <c r="G1950" i="1"/>
  <c r="J1950" i="1" s="1"/>
  <c r="G1951" i="1"/>
  <c r="J1951" i="1" s="1"/>
  <c r="G1952" i="1"/>
  <c r="J1952" i="1" s="1"/>
  <c r="G1953" i="1"/>
  <c r="J1953" i="1" s="1"/>
  <c r="G1954" i="1"/>
  <c r="J1954" i="1" s="1"/>
  <c r="G1955" i="1"/>
  <c r="J1955" i="1" s="1"/>
  <c r="G1956" i="1"/>
  <c r="J1956" i="1" s="1"/>
  <c r="G1957" i="1"/>
  <c r="J1957" i="1" s="1"/>
  <c r="G1958" i="1"/>
  <c r="J1958" i="1" s="1"/>
  <c r="G1959" i="1"/>
  <c r="J1959" i="1" s="1"/>
  <c r="G1960" i="1"/>
  <c r="J1960" i="1" s="1"/>
  <c r="G1961" i="1"/>
  <c r="J1961" i="1" s="1"/>
  <c r="G1962" i="1"/>
  <c r="J1962" i="1" s="1"/>
  <c r="G1963" i="1"/>
  <c r="J1963" i="1" s="1"/>
  <c r="G1964" i="1"/>
  <c r="J1964" i="1" s="1"/>
  <c r="G1965" i="1"/>
  <c r="J1965" i="1" s="1"/>
  <c r="G1966" i="1"/>
  <c r="J1966" i="1" s="1"/>
  <c r="G1967" i="1"/>
  <c r="J1967" i="1" s="1"/>
  <c r="G1968" i="1"/>
  <c r="J1968" i="1" s="1"/>
  <c r="G1969" i="1"/>
  <c r="J1969" i="1" s="1"/>
  <c r="G1970" i="1"/>
  <c r="J1970" i="1" s="1"/>
  <c r="G1971" i="1"/>
  <c r="J1971" i="1" s="1"/>
  <c r="G1972" i="1"/>
  <c r="J1972" i="1" s="1"/>
  <c r="G1973" i="1"/>
  <c r="J1973" i="1" s="1"/>
  <c r="G1974" i="1"/>
  <c r="J1974" i="1" s="1"/>
  <c r="G1975" i="1"/>
  <c r="J1975" i="1" s="1"/>
  <c r="G1976" i="1"/>
  <c r="J1976" i="1" s="1"/>
  <c r="G1977" i="1"/>
  <c r="J1977" i="1" s="1"/>
  <c r="G1978" i="1"/>
  <c r="J1978" i="1" s="1"/>
  <c r="G1979" i="1"/>
  <c r="J1979" i="1" s="1"/>
  <c r="G1980" i="1"/>
  <c r="J1980" i="1" s="1"/>
  <c r="G1981" i="1"/>
  <c r="J1981" i="1" s="1"/>
  <c r="G1982" i="1"/>
  <c r="J1982" i="1" s="1"/>
  <c r="G1983" i="1"/>
  <c r="J1983" i="1" s="1"/>
  <c r="G1984" i="1"/>
  <c r="J1984" i="1" s="1"/>
  <c r="G1985" i="1"/>
  <c r="J1985" i="1" s="1"/>
  <c r="G1986" i="1"/>
  <c r="J1986" i="1" s="1"/>
  <c r="G1987" i="1"/>
  <c r="J1987" i="1" s="1"/>
  <c r="G1988" i="1"/>
  <c r="J1988" i="1" s="1"/>
  <c r="G1989" i="1"/>
  <c r="J1989" i="1" s="1"/>
  <c r="G1990" i="1"/>
  <c r="J1990" i="1" s="1"/>
  <c r="G1991" i="1"/>
  <c r="J1991" i="1" s="1"/>
  <c r="G1992" i="1"/>
  <c r="J1992" i="1" s="1"/>
  <c r="G1993" i="1"/>
  <c r="J1993" i="1" s="1"/>
  <c r="G1994" i="1"/>
  <c r="J1994" i="1" s="1"/>
  <c r="G1995" i="1"/>
  <c r="J1995" i="1" s="1"/>
  <c r="G1996" i="1"/>
  <c r="J1996" i="1" s="1"/>
  <c r="G1997" i="1"/>
  <c r="J1997" i="1" s="1"/>
  <c r="G1998" i="1"/>
  <c r="J1998" i="1" s="1"/>
  <c r="G1999" i="1"/>
  <c r="J1999" i="1" s="1"/>
  <c r="G2000" i="1"/>
  <c r="J2000" i="1" s="1"/>
  <c r="G2001" i="1"/>
  <c r="J2001" i="1" s="1"/>
  <c r="G2002" i="1"/>
  <c r="J2002" i="1" s="1"/>
  <c r="G2003" i="1"/>
  <c r="J2003" i="1" s="1"/>
  <c r="G2004" i="1"/>
  <c r="J2004" i="1" s="1"/>
  <c r="G2005" i="1"/>
  <c r="J2005" i="1" s="1"/>
  <c r="G2006" i="1"/>
  <c r="J2006" i="1" s="1"/>
  <c r="G2007" i="1"/>
  <c r="J2007" i="1" s="1"/>
  <c r="G2008" i="1"/>
  <c r="J2008" i="1" s="1"/>
  <c r="G2009" i="1"/>
  <c r="J2009" i="1" s="1"/>
  <c r="G2010" i="1"/>
  <c r="J2010" i="1" s="1"/>
  <c r="G2011" i="1"/>
  <c r="J2011" i="1" s="1"/>
  <c r="G2012" i="1"/>
  <c r="J2012" i="1" s="1"/>
  <c r="G2013" i="1"/>
  <c r="J2013" i="1" s="1"/>
  <c r="G2014" i="1"/>
  <c r="J2014" i="1" s="1"/>
  <c r="G2015" i="1"/>
  <c r="J2015" i="1" s="1"/>
  <c r="G2016" i="1"/>
  <c r="J2016" i="1" s="1"/>
  <c r="G2017" i="1"/>
  <c r="J2017" i="1" s="1"/>
  <c r="G2018" i="1"/>
  <c r="J2018" i="1" s="1"/>
  <c r="G2019" i="1"/>
  <c r="J2019" i="1" s="1"/>
  <c r="G2020" i="1"/>
  <c r="J2020" i="1" s="1"/>
  <c r="G2021" i="1"/>
  <c r="J2021" i="1" s="1"/>
  <c r="G2022" i="1"/>
  <c r="J2022" i="1" s="1"/>
  <c r="G2023" i="1"/>
  <c r="J2023" i="1" s="1"/>
  <c r="G2024" i="1"/>
  <c r="J2024" i="1" s="1"/>
  <c r="G2025" i="1"/>
  <c r="J2025" i="1" s="1"/>
  <c r="G2026" i="1"/>
  <c r="J2026" i="1" s="1"/>
  <c r="G2027" i="1"/>
  <c r="J2027" i="1" s="1"/>
  <c r="G2028" i="1"/>
  <c r="J2028" i="1" s="1"/>
  <c r="G2029" i="1"/>
  <c r="J2029" i="1" s="1"/>
  <c r="G2030" i="1"/>
  <c r="J2030" i="1" s="1"/>
  <c r="G2031" i="1"/>
  <c r="J2031" i="1" s="1"/>
  <c r="G2032" i="1"/>
  <c r="J2032" i="1" s="1"/>
  <c r="G2033" i="1"/>
  <c r="J2033" i="1" s="1"/>
  <c r="G2034" i="1"/>
  <c r="J2034" i="1" s="1"/>
  <c r="G2035" i="1"/>
  <c r="J2035" i="1" s="1"/>
  <c r="G2036" i="1"/>
  <c r="J2036" i="1" s="1"/>
  <c r="G2037" i="1"/>
  <c r="J2037" i="1" s="1"/>
  <c r="G2038" i="1"/>
  <c r="J2038" i="1" s="1"/>
  <c r="G2039" i="1"/>
  <c r="J2039" i="1" s="1"/>
  <c r="G2040" i="1"/>
  <c r="J2040" i="1" s="1"/>
  <c r="G2041" i="1"/>
  <c r="J2041" i="1" s="1"/>
  <c r="G2042" i="1"/>
  <c r="J2042" i="1" s="1"/>
  <c r="G2043" i="1"/>
  <c r="J2043" i="1" s="1"/>
  <c r="G2044" i="1"/>
  <c r="J2044" i="1" s="1"/>
  <c r="G2045" i="1"/>
  <c r="J2045" i="1" s="1"/>
  <c r="G2046" i="1"/>
  <c r="J2046" i="1" s="1"/>
  <c r="G2047" i="1"/>
  <c r="J2047" i="1" s="1"/>
  <c r="G2048" i="1"/>
  <c r="J2048" i="1" s="1"/>
  <c r="G2049" i="1"/>
  <c r="J2049" i="1" s="1"/>
  <c r="G2050" i="1"/>
  <c r="J2050" i="1" s="1"/>
  <c r="G2051" i="1"/>
  <c r="J2051" i="1" s="1"/>
  <c r="G2052" i="1"/>
  <c r="J2052" i="1" s="1"/>
  <c r="G2053" i="1"/>
  <c r="J2053" i="1" s="1"/>
  <c r="G2054" i="1"/>
  <c r="J2054" i="1" s="1"/>
  <c r="G2055" i="1"/>
  <c r="J2055" i="1" s="1"/>
  <c r="G2056" i="1"/>
  <c r="J2056" i="1" s="1"/>
  <c r="G2057" i="1"/>
  <c r="J2057" i="1" s="1"/>
  <c r="G2058" i="1"/>
  <c r="J2058" i="1" s="1"/>
  <c r="G2059" i="1"/>
  <c r="J2059" i="1" s="1"/>
  <c r="G2060" i="1"/>
  <c r="J2060" i="1" s="1"/>
  <c r="G2061" i="1"/>
  <c r="J2061" i="1" s="1"/>
  <c r="G2062" i="1"/>
  <c r="J2062" i="1" s="1"/>
  <c r="G2063" i="1"/>
  <c r="J2063" i="1" s="1"/>
  <c r="G2064" i="1"/>
  <c r="J2064" i="1" s="1"/>
  <c r="G2065" i="1"/>
  <c r="J2065" i="1" s="1"/>
  <c r="G2066" i="1"/>
  <c r="J2066" i="1" s="1"/>
  <c r="G2067" i="1"/>
  <c r="J2067" i="1" s="1"/>
  <c r="G2068" i="1"/>
  <c r="J2068" i="1" s="1"/>
  <c r="G2069" i="1"/>
  <c r="J2069" i="1" s="1"/>
  <c r="G2070" i="1"/>
  <c r="J2070" i="1" s="1"/>
  <c r="G2071" i="1"/>
  <c r="J2071" i="1" s="1"/>
  <c r="G2072" i="1"/>
  <c r="J2072" i="1" s="1"/>
  <c r="G2073" i="1"/>
  <c r="J2073" i="1" s="1"/>
  <c r="G2074" i="1"/>
  <c r="J2074" i="1" s="1"/>
  <c r="G2075" i="1"/>
  <c r="J2075" i="1" s="1"/>
  <c r="G2076" i="1"/>
  <c r="J2076" i="1" s="1"/>
  <c r="G2077" i="1"/>
  <c r="J2077" i="1" s="1"/>
  <c r="G2078" i="1"/>
  <c r="J2078" i="1" s="1"/>
  <c r="G2079" i="1"/>
  <c r="J2079" i="1" s="1"/>
  <c r="G2080" i="1"/>
  <c r="J2080" i="1" s="1"/>
  <c r="G2081" i="1"/>
  <c r="J2081" i="1" s="1"/>
  <c r="G2082" i="1"/>
  <c r="J2082" i="1" s="1"/>
  <c r="G2083" i="1"/>
  <c r="J2083" i="1" s="1"/>
  <c r="G2084" i="1"/>
  <c r="J2084" i="1" s="1"/>
  <c r="G2085" i="1"/>
  <c r="J2085" i="1" s="1"/>
  <c r="G2086" i="1"/>
  <c r="J2086" i="1" s="1"/>
  <c r="G2087" i="1"/>
  <c r="J2087" i="1" s="1"/>
  <c r="G2088" i="1"/>
  <c r="J2088" i="1" s="1"/>
  <c r="G2089" i="1"/>
  <c r="J2089" i="1" s="1"/>
  <c r="G2090" i="1"/>
  <c r="J2090" i="1" s="1"/>
  <c r="G2091" i="1"/>
  <c r="J2091" i="1" s="1"/>
  <c r="G2092" i="1"/>
  <c r="J2092" i="1" s="1"/>
  <c r="G2093" i="1"/>
  <c r="J2093" i="1" s="1"/>
  <c r="G2094" i="1"/>
  <c r="J2094" i="1" s="1"/>
  <c r="G2095" i="1"/>
  <c r="J2095" i="1" s="1"/>
  <c r="G2096" i="1"/>
  <c r="J2096" i="1" s="1"/>
  <c r="G2097" i="1"/>
  <c r="J2097" i="1" s="1"/>
  <c r="G2098" i="1"/>
  <c r="J2098" i="1" s="1"/>
  <c r="G2099" i="1"/>
  <c r="J2099" i="1" s="1"/>
  <c r="G2100" i="1"/>
  <c r="J2100" i="1" s="1"/>
  <c r="G2101" i="1"/>
  <c r="J2101" i="1" s="1"/>
  <c r="G2102" i="1"/>
  <c r="J2102" i="1" s="1"/>
  <c r="G2103" i="1"/>
  <c r="J2103" i="1" s="1"/>
  <c r="G2104" i="1"/>
  <c r="J2104" i="1" s="1"/>
  <c r="G2105" i="1"/>
  <c r="J2105" i="1" s="1"/>
  <c r="G2106" i="1"/>
  <c r="J2106" i="1" s="1"/>
  <c r="G2107" i="1"/>
  <c r="J2107" i="1" s="1"/>
  <c r="G2108" i="1"/>
  <c r="J2108" i="1" s="1"/>
  <c r="G2109" i="1"/>
  <c r="J2109" i="1" s="1"/>
  <c r="G2110" i="1"/>
  <c r="J2110" i="1" s="1"/>
  <c r="G2111" i="1"/>
  <c r="J2111" i="1" s="1"/>
  <c r="G2112" i="1"/>
  <c r="J2112" i="1" s="1"/>
  <c r="G2113" i="1"/>
  <c r="J2113" i="1" s="1"/>
  <c r="G2114" i="1"/>
  <c r="J2114" i="1" s="1"/>
  <c r="G2115" i="1"/>
  <c r="J2115" i="1" s="1"/>
  <c r="G2116" i="1"/>
  <c r="J2116" i="1" s="1"/>
  <c r="G2117" i="1"/>
  <c r="J2117" i="1" s="1"/>
  <c r="G2118" i="1"/>
  <c r="J2118" i="1" s="1"/>
  <c r="G2119" i="1"/>
  <c r="J2119" i="1" s="1"/>
  <c r="G2120" i="1"/>
  <c r="J2120" i="1" s="1"/>
  <c r="G2121" i="1"/>
  <c r="J2121" i="1" s="1"/>
  <c r="G2122" i="1"/>
  <c r="J2122" i="1" s="1"/>
  <c r="G2123" i="1"/>
  <c r="J2123" i="1" s="1"/>
  <c r="G2124" i="1"/>
  <c r="J2124" i="1" s="1"/>
  <c r="G2125" i="1"/>
  <c r="J2125" i="1" s="1"/>
  <c r="G2126" i="1"/>
  <c r="J2126" i="1" s="1"/>
  <c r="G2127" i="1"/>
  <c r="J2127" i="1" s="1"/>
  <c r="G2128" i="1"/>
  <c r="J2128" i="1" s="1"/>
  <c r="G2129" i="1"/>
  <c r="J2129" i="1" s="1"/>
  <c r="G2130" i="1"/>
  <c r="J2130" i="1" s="1"/>
  <c r="G2131" i="1"/>
  <c r="J2131" i="1" s="1"/>
  <c r="G2132" i="1"/>
  <c r="J2132" i="1" s="1"/>
  <c r="G2133" i="1"/>
  <c r="J2133" i="1" s="1"/>
  <c r="G2134" i="1"/>
  <c r="J2134" i="1" s="1"/>
  <c r="G2135" i="1"/>
  <c r="J2135" i="1" s="1"/>
  <c r="G2136" i="1"/>
  <c r="J2136" i="1" s="1"/>
  <c r="G2137" i="1"/>
  <c r="J2137" i="1" s="1"/>
  <c r="G2138" i="1"/>
  <c r="J2138" i="1" s="1"/>
  <c r="G2139" i="1"/>
  <c r="J2139" i="1" s="1"/>
  <c r="G2140" i="1"/>
  <c r="J2140" i="1" s="1"/>
  <c r="G2141" i="1"/>
  <c r="J2141" i="1" s="1"/>
  <c r="G2142" i="1"/>
  <c r="J2142" i="1" s="1"/>
  <c r="G2143" i="1"/>
  <c r="J2143" i="1" s="1"/>
  <c r="G2144" i="1"/>
  <c r="J2144" i="1" s="1"/>
  <c r="G2145" i="1"/>
  <c r="J2145" i="1" s="1"/>
  <c r="G2146" i="1"/>
  <c r="J2146" i="1" s="1"/>
  <c r="G2147" i="1"/>
  <c r="J2147" i="1" s="1"/>
  <c r="G2148" i="1"/>
  <c r="J2148" i="1" s="1"/>
  <c r="G2149" i="1"/>
  <c r="J2149" i="1" s="1"/>
  <c r="G2150" i="1"/>
  <c r="J2150" i="1" s="1"/>
  <c r="G2151" i="1"/>
  <c r="J2151" i="1" s="1"/>
  <c r="G2152" i="1"/>
  <c r="J2152" i="1" s="1"/>
  <c r="G2153" i="1"/>
  <c r="J2153" i="1" s="1"/>
  <c r="G2154" i="1"/>
  <c r="J2154" i="1" s="1"/>
  <c r="G2155" i="1"/>
  <c r="J2155" i="1" s="1"/>
  <c r="G2156" i="1"/>
  <c r="J2156" i="1" s="1"/>
  <c r="G2157" i="1"/>
  <c r="J2157" i="1" s="1"/>
  <c r="G2158" i="1"/>
  <c r="J2158" i="1" s="1"/>
  <c r="G2159" i="1"/>
  <c r="J2159" i="1" s="1"/>
  <c r="G2160" i="1"/>
  <c r="J2160" i="1" s="1"/>
  <c r="G2161" i="1"/>
  <c r="J2161" i="1" s="1"/>
  <c r="G2162" i="1"/>
  <c r="J2162" i="1" s="1"/>
  <c r="G2163" i="1"/>
  <c r="J2163" i="1" s="1"/>
  <c r="G2164" i="1"/>
  <c r="J2164" i="1" s="1"/>
  <c r="G2165" i="1"/>
  <c r="J2165" i="1" s="1"/>
  <c r="G2166" i="1"/>
  <c r="J2166" i="1" s="1"/>
  <c r="G2167" i="1"/>
  <c r="J2167" i="1" s="1"/>
  <c r="G2168" i="1"/>
  <c r="J2168" i="1" s="1"/>
  <c r="G2169" i="1"/>
  <c r="J2169" i="1" s="1"/>
  <c r="G2170" i="1"/>
  <c r="J2170" i="1" s="1"/>
  <c r="G2171" i="1"/>
  <c r="J2171" i="1" s="1"/>
  <c r="G2172" i="1"/>
  <c r="J2172" i="1" s="1"/>
  <c r="G2173" i="1"/>
  <c r="J2173" i="1" s="1"/>
  <c r="G2174" i="1"/>
  <c r="J2174" i="1" s="1"/>
  <c r="G2175" i="1"/>
  <c r="J2175" i="1" s="1"/>
  <c r="G2176" i="1"/>
  <c r="J2176" i="1" s="1"/>
  <c r="G2177" i="1"/>
  <c r="J2177" i="1" s="1"/>
  <c r="G2178" i="1"/>
  <c r="J2178" i="1" s="1"/>
  <c r="G2179" i="1"/>
  <c r="J2179" i="1" s="1"/>
  <c r="G2180" i="1"/>
  <c r="J2180" i="1" s="1"/>
  <c r="G2181" i="1"/>
  <c r="J2181" i="1" s="1"/>
  <c r="G2182" i="1"/>
  <c r="J2182" i="1" s="1"/>
  <c r="G2183" i="1"/>
  <c r="J2183" i="1" s="1"/>
  <c r="G2184" i="1"/>
  <c r="J2184" i="1" s="1"/>
  <c r="G2185" i="1"/>
  <c r="J2185" i="1" s="1"/>
  <c r="G2186" i="1"/>
  <c r="J2186" i="1" s="1"/>
  <c r="G2187" i="1"/>
  <c r="J2187" i="1" s="1"/>
  <c r="G2188" i="1"/>
  <c r="J2188" i="1" s="1"/>
  <c r="G2189" i="1"/>
  <c r="J2189" i="1" s="1"/>
  <c r="G2190" i="1"/>
  <c r="J2190" i="1" s="1"/>
  <c r="G2191" i="1"/>
  <c r="J2191" i="1" s="1"/>
  <c r="G2192" i="1"/>
  <c r="J2192" i="1" s="1"/>
  <c r="G2193" i="1"/>
  <c r="J2193" i="1" s="1"/>
  <c r="G2194" i="1"/>
  <c r="J2194" i="1" s="1"/>
  <c r="G2195" i="1"/>
  <c r="J2195" i="1" s="1"/>
  <c r="G2196" i="1"/>
  <c r="J2196" i="1" s="1"/>
  <c r="G2197" i="1"/>
  <c r="J2197" i="1" s="1"/>
  <c r="G2198" i="1"/>
  <c r="J2198" i="1" s="1"/>
  <c r="G2199" i="1"/>
  <c r="J2199" i="1" s="1"/>
  <c r="G2200" i="1"/>
  <c r="J2200" i="1" s="1"/>
  <c r="G2201" i="1"/>
  <c r="J2201" i="1" s="1"/>
  <c r="G2202" i="1"/>
  <c r="J2202" i="1" s="1"/>
  <c r="G2203" i="1"/>
  <c r="J2203" i="1" s="1"/>
  <c r="G2204" i="1"/>
  <c r="J2204" i="1" s="1"/>
  <c r="G2205" i="1"/>
  <c r="J2205" i="1" s="1"/>
  <c r="G2206" i="1"/>
  <c r="J2206" i="1" s="1"/>
  <c r="G2207" i="1"/>
  <c r="J2207" i="1" s="1"/>
  <c r="G2208" i="1"/>
  <c r="J2208" i="1" s="1"/>
  <c r="G2209" i="1"/>
  <c r="J2209" i="1" s="1"/>
  <c r="G2210" i="1"/>
  <c r="J2210" i="1" s="1"/>
  <c r="G2211" i="1"/>
  <c r="J2211" i="1" s="1"/>
  <c r="G2212" i="1"/>
  <c r="J2212" i="1" s="1"/>
  <c r="G2213" i="1"/>
  <c r="J2213" i="1" s="1"/>
  <c r="G2214" i="1"/>
  <c r="J2214" i="1" s="1"/>
  <c r="G2215" i="1"/>
  <c r="J2215" i="1" s="1"/>
  <c r="G2216" i="1"/>
  <c r="J2216" i="1" s="1"/>
  <c r="G2217" i="1"/>
  <c r="J2217" i="1" s="1"/>
  <c r="G2218" i="1"/>
  <c r="J2218" i="1" s="1"/>
  <c r="G2219" i="1"/>
  <c r="J2219" i="1" s="1"/>
  <c r="G2220" i="1"/>
  <c r="J2220" i="1" s="1"/>
  <c r="G2221" i="1"/>
  <c r="J2221" i="1" s="1"/>
  <c r="G2222" i="1"/>
  <c r="J2222" i="1" s="1"/>
  <c r="G2223" i="1"/>
  <c r="J2223" i="1" s="1"/>
  <c r="G2224" i="1"/>
  <c r="J2224" i="1" s="1"/>
  <c r="G2225" i="1"/>
  <c r="J2225" i="1" s="1"/>
  <c r="G2226" i="1"/>
  <c r="J2226" i="1" s="1"/>
  <c r="G2227" i="1"/>
  <c r="J2227" i="1" s="1"/>
  <c r="G2228" i="1"/>
  <c r="J2228" i="1" s="1"/>
  <c r="G2229" i="1"/>
  <c r="J2229" i="1" s="1"/>
  <c r="G2230" i="1"/>
  <c r="J2230" i="1" s="1"/>
  <c r="G2231" i="1"/>
  <c r="J2231" i="1" s="1"/>
  <c r="G2232" i="1"/>
  <c r="J2232" i="1" s="1"/>
  <c r="G2233" i="1"/>
  <c r="J2233" i="1" s="1"/>
  <c r="G2234" i="1"/>
  <c r="J2234" i="1" s="1"/>
  <c r="G2235" i="1"/>
  <c r="J2235" i="1" s="1"/>
  <c r="G2236" i="1"/>
  <c r="J2236" i="1" s="1"/>
  <c r="G2237" i="1"/>
  <c r="J2237" i="1" s="1"/>
  <c r="G2238" i="1"/>
  <c r="J2238" i="1" s="1"/>
  <c r="G2239" i="1"/>
  <c r="J2239" i="1" s="1"/>
  <c r="G2240" i="1"/>
  <c r="J2240" i="1" s="1"/>
  <c r="G2241" i="1"/>
  <c r="J2241" i="1" s="1"/>
  <c r="G2242" i="1"/>
  <c r="J2242" i="1" s="1"/>
  <c r="G2243" i="1"/>
  <c r="J2243" i="1" s="1"/>
  <c r="G2244" i="1"/>
  <c r="J2244" i="1" s="1"/>
  <c r="G2245" i="1"/>
  <c r="J2245" i="1" s="1"/>
  <c r="G2246" i="1"/>
  <c r="J2246" i="1" s="1"/>
  <c r="G2247" i="1"/>
  <c r="J2247" i="1" s="1"/>
  <c r="G2248" i="1"/>
  <c r="J2248" i="1" s="1"/>
  <c r="G2249" i="1"/>
  <c r="J2249" i="1" s="1"/>
  <c r="G2250" i="1"/>
  <c r="J2250" i="1" s="1"/>
  <c r="G2251" i="1"/>
  <c r="J2251" i="1" s="1"/>
  <c r="G2252" i="1"/>
  <c r="J2252" i="1" s="1"/>
  <c r="G2253" i="1"/>
  <c r="J2253" i="1" s="1"/>
  <c r="G2254" i="1"/>
  <c r="J2254" i="1" s="1"/>
  <c r="G2255" i="1"/>
  <c r="J2255" i="1" s="1"/>
  <c r="G2256" i="1"/>
  <c r="J2256" i="1" s="1"/>
  <c r="G2257" i="1"/>
  <c r="J2257" i="1" s="1"/>
  <c r="G2258" i="1"/>
  <c r="J2258" i="1" s="1"/>
  <c r="G2259" i="1"/>
  <c r="J2259" i="1" s="1"/>
  <c r="G2260" i="1"/>
  <c r="J2260" i="1" s="1"/>
  <c r="G2261" i="1"/>
  <c r="J2261" i="1" s="1"/>
  <c r="G2262" i="1"/>
  <c r="J2262" i="1" s="1"/>
  <c r="G2263" i="1"/>
  <c r="J2263" i="1" s="1"/>
  <c r="G2264" i="1"/>
  <c r="J2264" i="1" s="1"/>
  <c r="G2265" i="1"/>
  <c r="J2265" i="1" s="1"/>
  <c r="G2266" i="1"/>
  <c r="J2266" i="1" s="1"/>
  <c r="G2267" i="1"/>
  <c r="J2267" i="1" s="1"/>
  <c r="G2268" i="1"/>
  <c r="J2268" i="1" s="1"/>
  <c r="G2269" i="1"/>
  <c r="J2269" i="1" s="1"/>
  <c r="G2270" i="1"/>
  <c r="J2270" i="1" s="1"/>
  <c r="G2271" i="1"/>
  <c r="J2271" i="1" s="1"/>
  <c r="G2272" i="1"/>
  <c r="J2272" i="1" s="1"/>
  <c r="G2273" i="1"/>
  <c r="J2273" i="1" s="1"/>
  <c r="G2274" i="1"/>
  <c r="J2274" i="1" s="1"/>
  <c r="G2275" i="1"/>
  <c r="J2275" i="1" s="1"/>
  <c r="G2276" i="1"/>
  <c r="J2276" i="1" s="1"/>
  <c r="G2277" i="1"/>
  <c r="J2277" i="1" s="1"/>
  <c r="G2278" i="1"/>
  <c r="J2278" i="1" s="1"/>
  <c r="G2279" i="1"/>
  <c r="J2279" i="1" s="1"/>
  <c r="G2280" i="1"/>
  <c r="J2280" i="1" s="1"/>
  <c r="G2281" i="1"/>
  <c r="J2281" i="1" s="1"/>
  <c r="G2282" i="1"/>
  <c r="J2282" i="1" s="1"/>
  <c r="G2283" i="1"/>
  <c r="J2283" i="1" s="1"/>
  <c r="G2284" i="1"/>
  <c r="J2284" i="1" s="1"/>
  <c r="G2285" i="1"/>
  <c r="J2285" i="1" s="1"/>
  <c r="G2286" i="1"/>
  <c r="J2286" i="1" s="1"/>
  <c r="G2287" i="1"/>
  <c r="J2287" i="1" s="1"/>
  <c r="G2288" i="1"/>
  <c r="J2288" i="1" s="1"/>
  <c r="G2289" i="1"/>
  <c r="J2289" i="1" s="1"/>
  <c r="G2290" i="1"/>
  <c r="J2290" i="1" s="1"/>
  <c r="G2291" i="1"/>
  <c r="J2291" i="1" s="1"/>
  <c r="G2292" i="1"/>
  <c r="J2292" i="1" s="1"/>
  <c r="G2293" i="1"/>
  <c r="J2293" i="1" s="1"/>
  <c r="G2294" i="1"/>
  <c r="J2294" i="1" s="1"/>
  <c r="G2295" i="1"/>
  <c r="J2295" i="1" s="1"/>
  <c r="G2296" i="1"/>
  <c r="J2296" i="1" s="1"/>
  <c r="G2297" i="1"/>
  <c r="J2297" i="1" s="1"/>
  <c r="G2298" i="1"/>
  <c r="J2298" i="1" s="1"/>
  <c r="G2299" i="1"/>
  <c r="J2299" i="1" s="1"/>
  <c r="G2300" i="1"/>
  <c r="J2300" i="1" s="1"/>
  <c r="G2301" i="1"/>
  <c r="J2301" i="1" s="1"/>
  <c r="G2302" i="1"/>
  <c r="J2302" i="1" s="1"/>
  <c r="G2303" i="1"/>
  <c r="J2303" i="1" s="1"/>
  <c r="G2304" i="1"/>
  <c r="J2304" i="1" s="1"/>
  <c r="G2305" i="1"/>
  <c r="J2305" i="1" s="1"/>
  <c r="G2306" i="1"/>
  <c r="J2306" i="1" s="1"/>
  <c r="G2307" i="1"/>
  <c r="J2307" i="1" s="1"/>
  <c r="G2308" i="1"/>
  <c r="J2308" i="1" s="1"/>
  <c r="G2309" i="1"/>
  <c r="J2309" i="1" s="1"/>
  <c r="G2310" i="1"/>
  <c r="J2310" i="1" s="1"/>
  <c r="G2311" i="1"/>
  <c r="J2311" i="1" s="1"/>
  <c r="G2312" i="1"/>
  <c r="J2312" i="1" s="1"/>
  <c r="G2313" i="1"/>
  <c r="J2313" i="1" s="1"/>
  <c r="G2314" i="1"/>
  <c r="J2314" i="1" s="1"/>
  <c r="G2315" i="1"/>
  <c r="J2315" i="1" s="1"/>
  <c r="G2316" i="1"/>
  <c r="J2316" i="1" s="1"/>
  <c r="G2317" i="1"/>
  <c r="J2317" i="1" s="1"/>
  <c r="G2318" i="1"/>
  <c r="J2318" i="1" s="1"/>
  <c r="G2319" i="1"/>
  <c r="J2319" i="1" s="1"/>
  <c r="G2320" i="1"/>
  <c r="J2320" i="1" s="1"/>
  <c r="G2321" i="1"/>
  <c r="J2321" i="1" s="1"/>
  <c r="G2322" i="1"/>
  <c r="J2322" i="1" s="1"/>
  <c r="G2323" i="1"/>
  <c r="J2323" i="1" s="1"/>
  <c r="G2324" i="1"/>
  <c r="J2324" i="1" s="1"/>
  <c r="G2325" i="1"/>
  <c r="J2325" i="1" s="1"/>
  <c r="G2326" i="1"/>
  <c r="J2326" i="1" s="1"/>
  <c r="G2327" i="1"/>
  <c r="J2327" i="1" s="1"/>
  <c r="G2328" i="1"/>
  <c r="J2328" i="1" s="1"/>
  <c r="G2329" i="1"/>
  <c r="J2329" i="1" s="1"/>
  <c r="G2330" i="1"/>
  <c r="J2330" i="1" s="1"/>
  <c r="G2331" i="1"/>
  <c r="J2331" i="1" s="1"/>
  <c r="G2332" i="1"/>
  <c r="J2332" i="1" s="1"/>
  <c r="G2333" i="1"/>
  <c r="J2333" i="1" s="1"/>
  <c r="G2334" i="1"/>
  <c r="J2334" i="1" s="1"/>
  <c r="G2335" i="1"/>
  <c r="J2335" i="1" s="1"/>
  <c r="G2336" i="1"/>
  <c r="J2336" i="1" s="1"/>
  <c r="G2337" i="1"/>
  <c r="J2337" i="1" s="1"/>
  <c r="G2338" i="1"/>
  <c r="J2338" i="1" s="1"/>
  <c r="G2339" i="1"/>
  <c r="J2339" i="1" s="1"/>
  <c r="G2340" i="1"/>
  <c r="J2340" i="1" s="1"/>
  <c r="G2341" i="1"/>
  <c r="J2341" i="1" s="1"/>
  <c r="G2342" i="1"/>
  <c r="J2342" i="1" s="1"/>
  <c r="G2343" i="1"/>
  <c r="J2343" i="1" s="1"/>
  <c r="G2344" i="1"/>
  <c r="J2344" i="1" s="1"/>
  <c r="G2345" i="1"/>
  <c r="J2345" i="1" s="1"/>
  <c r="G2346" i="1"/>
  <c r="J2346" i="1" s="1"/>
  <c r="G2347" i="1"/>
  <c r="J2347" i="1" s="1"/>
  <c r="G2348" i="1"/>
  <c r="J2348" i="1" s="1"/>
  <c r="G2349" i="1"/>
  <c r="J2349" i="1" s="1"/>
  <c r="G2350" i="1"/>
  <c r="J2350" i="1" s="1"/>
  <c r="G2351" i="1"/>
  <c r="J2351" i="1" s="1"/>
  <c r="G2352" i="1"/>
  <c r="J2352" i="1" s="1"/>
  <c r="G2353" i="1"/>
  <c r="J2353" i="1" s="1"/>
  <c r="G2354" i="1"/>
  <c r="J2354" i="1" s="1"/>
  <c r="G2355" i="1"/>
  <c r="J2355" i="1" s="1"/>
  <c r="G2356" i="1"/>
  <c r="J2356" i="1" s="1"/>
  <c r="G2357" i="1"/>
  <c r="J2357" i="1" s="1"/>
  <c r="G2358" i="1"/>
  <c r="J2358" i="1" s="1"/>
  <c r="G2359" i="1"/>
  <c r="J2359" i="1" s="1"/>
  <c r="G2360" i="1"/>
  <c r="J2360" i="1" s="1"/>
  <c r="G2361" i="1"/>
  <c r="J2361" i="1" s="1"/>
  <c r="G2362" i="1"/>
  <c r="J2362" i="1" s="1"/>
  <c r="G2363" i="1"/>
  <c r="J2363" i="1" s="1"/>
  <c r="G2364" i="1"/>
  <c r="J2364" i="1" s="1"/>
  <c r="G2365" i="1"/>
  <c r="J2365" i="1" s="1"/>
  <c r="G2366" i="1"/>
  <c r="J2366" i="1" s="1"/>
  <c r="G2367" i="1"/>
  <c r="J2367" i="1" s="1"/>
  <c r="G2368" i="1"/>
  <c r="J2368" i="1" s="1"/>
  <c r="G2369" i="1"/>
  <c r="J2369" i="1" s="1"/>
  <c r="G2370" i="1"/>
  <c r="J2370" i="1" s="1"/>
  <c r="G2371" i="1"/>
  <c r="J2371" i="1" s="1"/>
  <c r="G2372" i="1"/>
  <c r="J2372" i="1" s="1"/>
  <c r="G2373" i="1"/>
  <c r="J2373" i="1" s="1"/>
  <c r="G2374" i="1"/>
  <c r="J2374" i="1" s="1"/>
  <c r="G2375" i="1"/>
  <c r="J2375" i="1" s="1"/>
  <c r="G2376" i="1"/>
  <c r="J2376" i="1" s="1"/>
  <c r="G2377" i="1"/>
  <c r="J2377" i="1" s="1"/>
  <c r="G2378" i="1"/>
  <c r="J2378" i="1" s="1"/>
  <c r="G2379" i="1"/>
  <c r="J2379" i="1" s="1"/>
  <c r="G2380" i="1"/>
  <c r="J2380" i="1" s="1"/>
  <c r="G2381" i="1"/>
  <c r="J2381" i="1" s="1"/>
  <c r="G2382" i="1"/>
  <c r="J2382" i="1" s="1"/>
  <c r="G2383" i="1"/>
  <c r="J2383" i="1" s="1"/>
  <c r="G2384" i="1"/>
  <c r="J2384" i="1" s="1"/>
  <c r="G2385" i="1"/>
  <c r="J2385" i="1" s="1"/>
  <c r="G2386" i="1"/>
  <c r="J2386" i="1" s="1"/>
  <c r="G2387" i="1"/>
  <c r="J2387" i="1" s="1"/>
  <c r="G2388" i="1"/>
  <c r="J2388" i="1" s="1"/>
  <c r="G2389" i="1"/>
  <c r="J2389" i="1" s="1"/>
  <c r="G2390" i="1"/>
  <c r="J2390" i="1" s="1"/>
  <c r="G2391" i="1"/>
  <c r="J2391" i="1" s="1"/>
  <c r="G2392" i="1"/>
  <c r="J2392" i="1" s="1"/>
  <c r="G2393" i="1"/>
  <c r="J2393" i="1" s="1"/>
  <c r="G2394" i="1"/>
  <c r="J2394" i="1" s="1"/>
  <c r="G2395" i="1"/>
  <c r="J2395" i="1" s="1"/>
  <c r="G2396" i="1"/>
  <c r="J2396" i="1" s="1"/>
  <c r="G2397" i="1"/>
  <c r="J2397" i="1" s="1"/>
  <c r="G2398" i="1"/>
  <c r="J2398" i="1" s="1"/>
  <c r="G2399" i="1"/>
  <c r="J2399" i="1" s="1"/>
  <c r="G2400" i="1"/>
  <c r="J2400" i="1" s="1"/>
  <c r="G2401" i="1"/>
  <c r="J2401" i="1" s="1"/>
  <c r="G2402" i="1"/>
  <c r="J2402" i="1" s="1"/>
  <c r="G2403" i="1"/>
  <c r="J2403" i="1" s="1"/>
  <c r="G2404" i="1"/>
  <c r="J2404" i="1" s="1"/>
  <c r="G2405" i="1"/>
  <c r="J2405" i="1" s="1"/>
  <c r="G2406" i="1"/>
  <c r="J2406" i="1" s="1"/>
  <c r="G2407" i="1"/>
  <c r="J2407" i="1" s="1"/>
  <c r="G2408" i="1"/>
  <c r="J2408" i="1" s="1"/>
  <c r="G2409" i="1"/>
  <c r="J2409" i="1" s="1"/>
  <c r="G2410" i="1"/>
  <c r="J2410" i="1" s="1"/>
  <c r="G2411" i="1"/>
  <c r="J2411" i="1" s="1"/>
  <c r="G2412" i="1"/>
  <c r="J2412" i="1" s="1"/>
  <c r="G2413" i="1"/>
  <c r="J2413" i="1" s="1"/>
  <c r="G2414" i="1"/>
  <c r="J2414" i="1" s="1"/>
  <c r="G2415" i="1"/>
  <c r="J2415" i="1" s="1"/>
  <c r="G2416" i="1"/>
  <c r="J2416" i="1" s="1"/>
  <c r="G2417" i="1"/>
  <c r="J2417" i="1" s="1"/>
  <c r="G2418" i="1"/>
  <c r="J2418" i="1" s="1"/>
  <c r="G2419" i="1"/>
  <c r="J2419" i="1" s="1"/>
  <c r="G2420" i="1"/>
  <c r="J2420" i="1" s="1"/>
  <c r="G2421" i="1"/>
  <c r="J2421" i="1" s="1"/>
  <c r="G2422" i="1"/>
  <c r="J2422" i="1" s="1"/>
  <c r="G2423" i="1"/>
  <c r="J2423" i="1" s="1"/>
  <c r="G2424" i="1"/>
  <c r="J2424" i="1" s="1"/>
  <c r="G2425" i="1"/>
  <c r="J2425" i="1" s="1"/>
  <c r="G2426" i="1"/>
  <c r="J2426" i="1" s="1"/>
  <c r="G2427" i="1"/>
  <c r="J2427" i="1" s="1"/>
  <c r="G2428" i="1"/>
  <c r="J2428" i="1" s="1"/>
  <c r="G2429" i="1"/>
  <c r="J2429" i="1" s="1"/>
  <c r="G2430" i="1"/>
  <c r="J2430" i="1" s="1"/>
  <c r="G2431" i="1"/>
  <c r="J2431" i="1" s="1"/>
  <c r="G2432" i="1"/>
  <c r="J2432" i="1" s="1"/>
  <c r="G2433" i="1"/>
  <c r="J2433" i="1" s="1"/>
  <c r="G2434" i="1"/>
  <c r="J2434" i="1" s="1"/>
  <c r="G2435" i="1"/>
  <c r="J2435" i="1" s="1"/>
  <c r="G2436" i="1"/>
  <c r="J2436" i="1" s="1"/>
  <c r="G2437" i="1"/>
  <c r="J2437" i="1" s="1"/>
  <c r="G2438" i="1"/>
  <c r="J2438" i="1" s="1"/>
  <c r="G2439" i="1"/>
  <c r="J2439" i="1" s="1"/>
  <c r="G2440" i="1"/>
  <c r="J2440" i="1" s="1"/>
  <c r="G2441" i="1"/>
  <c r="J2441" i="1" s="1"/>
  <c r="G2442" i="1"/>
  <c r="J2442" i="1" s="1"/>
  <c r="G2443" i="1"/>
  <c r="J2443" i="1" s="1"/>
  <c r="G2444" i="1"/>
  <c r="J2444" i="1" s="1"/>
  <c r="G2445" i="1"/>
  <c r="J2445" i="1" s="1"/>
  <c r="G2446" i="1"/>
  <c r="J2446" i="1" s="1"/>
  <c r="G2447" i="1"/>
  <c r="J2447" i="1" s="1"/>
  <c r="G2448" i="1"/>
  <c r="J2448" i="1" s="1"/>
  <c r="G2449" i="1"/>
  <c r="J2449" i="1" s="1"/>
  <c r="G2450" i="1"/>
  <c r="J2450" i="1" s="1"/>
  <c r="G2451" i="1"/>
  <c r="J2451" i="1" s="1"/>
  <c r="G2452" i="1"/>
  <c r="J2452" i="1" s="1"/>
  <c r="G2453" i="1"/>
  <c r="J2453" i="1" s="1"/>
  <c r="G2454" i="1"/>
  <c r="J2454" i="1" s="1"/>
  <c r="G2455" i="1"/>
  <c r="J2455" i="1" s="1"/>
  <c r="G2456" i="1"/>
  <c r="J2456" i="1" s="1"/>
  <c r="G2457" i="1"/>
  <c r="J2457" i="1" s="1"/>
  <c r="G2458" i="1"/>
  <c r="J2458" i="1" s="1"/>
  <c r="G2459" i="1"/>
  <c r="J2459" i="1" s="1"/>
  <c r="G2460" i="1"/>
  <c r="J2460" i="1" s="1"/>
  <c r="G2461" i="1"/>
  <c r="J2461" i="1" s="1"/>
  <c r="G2462" i="1"/>
  <c r="J2462" i="1" s="1"/>
  <c r="G2463" i="1"/>
  <c r="J2463" i="1" s="1"/>
  <c r="G2464" i="1"/>
  <c r="J2464" i="1" s="1"/>
  <c r="G2465" i="1"/>
  <c r="J2465" i="1" s="1"/>
  <c r="G2466" i="1"/>
  <c r="J2466" i="1" s="1"/>
  <c r="G2467" i="1"/>
  <c r="J2467" i="1" s="1"/>
  <c r="G2468" i="1"/>
  <c r="J2468" i="1" s="1"/>
  <c r="G2469" i="1"/>
  <c r="J2469" i="1" s="1"/>
  <c r="G2470" i="1"/>
  <c r="J2470" i="1" s="1"/>
  <c r="G2471" i="1"/>
  <c r="J2471" i="1" s="1"/>
  <c r="G2472" i="1"/>
  <c r="J2472" i="1" s="1"/>
  <c r="G2473" i="1"/>
  <c r="J2473" i="1" s="1"/>
  <c r="G2474" i="1"/>
  <c r="J2474" i="1" s="1"/>
  <c r="G2475" i="1"/>
  <c r="J2475" i="1" s="1"/>
  <c r="G2476" i="1"/>
  <c r="J2476" i="1" s="1"/>
  <c r="G2477" i="1"/>
  <c r="J2477" i="1" s="1"/>
  <c r="G2478" i="1"/>
  <c r="J2478" i="1" s="1"/>
  <c r="G2479" i="1"/>
  <c r="J2479" i="1" s="1"/>
  <c r="G2480" i="1"/>
  <c r="J2480" i="1" s="1"/>
  <c r="G2481" i="1"/>
  <c r="J2481" i="1" s="1"/>
  <c r="G2482" i="1"/>
  <c r="J2482" i="1" s="1"/>
  <c r="G2483" i="1"/>
  <c r="J2483" i="1" s="1"/>
  <c r="G2484" i="1"/>
  <c r="J2484" i="1" s="1"/>
  <c r="G2485" i="1"/>
  <c r="J2485" i="1" s="1"/>
  <c r="G2486" i="1"/>
  <c r="J2486" i="1" s="1"/>
  <c r="G2487" i="1"/>
  <c r="J2487" i="1" s="1"/>
  <c r="G2488" i="1"/>
  <c r="J2488" i="1" s="1"/>
  <c r="G2489" i="1"/>
  <c r="J2489" i="1" s="1"/>
  <c r="G2490" i="1"/>
  <c r="J2490" i="1" s="1"/>
  <c r="G2491" i="1"/>
  <c r="J2491" i="1" s="1"/>
  <c r="G2492" i="1"/>
  <c r="J2492" i="1" s="1"/>
  <c r="G2493" i="1"/>
  <c r="J2493" i="1" s="1"/>
  <c r="G2494" i="1"/>
  <c r="J2494" i="1" s="1"/>
  <c r="G2495" i="1"/>
  <c r="J2495" i="1" s="1"/>
  <c r="G2496" i="1"/>
  <c r="J2496" i="1" s="1"/>
  <c r="G2497" i="1"/>
  <c r="J2497" i="1" s="1"/>
  <c r="G2498" i="1"/>
  <c r="J2498" i="1" s="1"/>
  <c r="G2499" i="1"/>
  <c r="J2499" i="1" s="1"/>
  <c r="G2500" i="1"/>
  <c r="J2500" i="1" s="1"/>
  <c r="G2501" i="1"/>
  <c r="J2501" i="1" s="1"/>
  <c r="G2502" i="1"/>
  <c r="J2502" i="1" s="1"/>
  <c r="G2503" i="1"/>
  <c r="J2503" i="1" s="1"/>
  <c r="G2504" i="1"/>
  <c r="J2504" i="1" s="1"/>
  <c r="G2505" i="1"/>
  <c r="J2505" i="1" s="1"/>
  <c r="G2506" i="1"/>
  <c r="J2506" i="1" s="1"/>
  <c r="G2507" i="1"/>
  <c r="J2507" i="1" s="1"/>
  <c r="G2508" i="1"/>
  <c r="J2508" i="1" s="1"/>
  <c r="G2509" i="1"/>
  <c r="J2509" i="1" s="1"/>
  <c r="G2510" i="1"/>
  <c r="J2510" i="1" s="1"/>
  <c r="G2511" i="1"/>
  <c r="J2511" i="1" s="1"/>
  <c r="G2512" i="1"/>
  <c r="J2512" i="1" s="1"/>
  <c r="G2513" i="1"/>
  <c r="J2513" i="1" s="1"/>
  <c r="G2514" i="1"/>
  <c r="J2514" i="1" s="1"/>
  <c r="G2515" i="1"/>
  <c r="J2515" i="1" s="1"/>
  <c r="G2516" i="1"/>
  <c r="J2516" i="1" s="1"/>
  <c r="G2517" i="1"/>
  <c r="J2517" i="1" s="1"/>
  <c r="G2518" i="1"/>
  <c r="J2518" i="1" s="1"/>
  <c r="G2519" i="1"/>
  <c r="J2519" i="1" s="1"/>
  <c r="G2520" i="1"/>
  <c r="J2520" i="1" s="1"/>
  <c r="G2521" i="1"/>
  <c r="J2521" i="1" s="1"/>
  <c r="G2522" i="1"/>
  <c r="J2522" i="1" s="1"/>
  <c r="G2523" i="1"/>
  <c r="J2523" i="1" s="1"/>
  <c r="G2524" i="1"/>
  <c r="J2524" i="1" s="1"/>
  <c r="G2525" i="1"/>
  <c r="J2525" i="1" s="1"/>
  <c r="G2526" i="1"/>
  <c r="J2526" i="1" s="1"/>
  <c r="G2527" i="1"/>
  <c r="J2527" i="1" s="1"/>
  <c r="G2528" i="1"/>
  <c r="J2528" i="1" s="1"/>
  <c r="G2529" i="1"/>
  <c r="J2529" i="1" s="1"/>
  <c r="G2530" i="1"/>
  <c r="J2530" i="1" s="1"/>
  <c r="G2531" i="1"/>
  <c r="J2531" i="1" s="1"/>
  <c r="G2532" i="1"/>
  <c r="J2532" i="1" s="1"/>
  <c r="G2533" i="1"/>
  <c r="J2533" i="1" s="1"/>
  <c r="G2534" i="1"/>
  <c r="J2534" i="1" s="1"/>
  <c r="G2535" i="1"/>
  <c r="J2535" i="1" s="1"/>
  <c r="G2536" i="1"/>
  <c r="J2536" i="1" s="1"/>
  <c r="G2537" i="1"/>
  <c r="J2537" i="1" s="1"/>
  <c r="G2538" i="1"/>
  <c r="J2538" i="1" s="1"/>
  <c r="G2539" i="1"/>
  <c r="J2539" i="1" s="1"/>
  <c r="G2540" i="1"/>
  <c r="J2540" i="1" s="1"/>
  <c r="G2541" i="1"/>
  <c r="J2541" i="1" s="1"/>
  <c r="G2542" i="1"/>
  <c r="J2542" i="1" s="1"/>
  <c r="G2543" i="1"/>
  <c r="J2543" i="1" s="1"/>
  <c r="G2544" i="1"/>
  <c r="J2544" i="1" s="1"/>
  <c r="G2545" i="1"/>
  <c r="J2545" i="1" s="1"/>
  <c r="G2546" i="1"/>
  <c r="J2546" i="1" s="1"/>
  <c r="G2547" i="1"/>
  <c r="J2547" i="1" s="1"/>
  <c r="G2548" i="1"/>
  <c r="J2548" i="1" s="1"/>
  <c r="G2549" i="1"/>
  <c r="J2549" i="1" s="1"/>
  <c r="G2550" i="1"/>
  <c r="J2550" i="1" s="1"/>
  <c r="G2551" i="1"/>
  <c r="J2551" i="1" s="1"/>
  <c r="G2552" i="1"/>
  <c r="J2552" i="1" s="1"/>
  <c r="G2553" i="1"/>
  <c r="J2553" i="1" s="1"/>
  <c r="G2554" i="1"/>
  <c r="J2554" i="1" s="1"/>
  <c r="G2555" i="1"/>
  <c r="J2555" i="1" s="1"/>
  <c r="G2556" i="1"/>
  <c r="J2556" i="1" s="1"/>
  <c r="G2557" i="1"/>
  <c r="J2557" i="1" s="1"/>
  <c r="G2558" i="1"/>
  <c r="J2558" i="1" s="1"/>
  <c r="G2559" i="1"/>
  <c r="J2559" i="1" s="1"/>
  <c r="G2560" i="1"/>
  <c r="J2560" i="1" s="1"/>
  <c r="G2561" i="1"/>
  <c r="J2561" i="1" s="1"/>
  <c r="G2562" i="1"/>
  <c r="J2562" i="1" s="1"/>
  <c r="G2563" i="1"/>
  <c r="J2563" i="1" s="1"/>
  <c r="G2564" i="1"/>
  <c r="J2564" i="1" s="1"/>
  <c r="G2565" i="1"/>
  <c r="J2565" i="1" s="1"/>
  <c r="G2566" i="1"/>
  <c r="J2566" i="1" s="1"/>
  <c r="G2567" i="1"/>
  <c r="J2567" i="1" s="1"/>
  <c r="G2568" i="1"/>
  <c r="J2568" i="1" s="1"/>
  <c r="G2569" i="1"/>
  <c r="J2569" i="1" s="1"/>
  <c r="G2570" i="1"/>
  <c r="J2570" i="1" s="1"/>
  <c r="G2571" i="1"/>
  <c r="J2571" i="1" s="1"/>
  <c r="G2572" i="1"/>
  <c r="J2572" i="1" s="1"/>
  <c r="G2573" i="1"/>
  <c r="J2573" i="1" s="1"/>
  <c r="G2574" i="1"/>
  <c r="J2574" i="1" s="1"/>
  <c r="G2575" i="1"/>
  <c r="J2575" i="1" s="1"/>
  <c r="G2576" i="1"/>
  <c r="J2576" i="1" s="1"/>
  <c r="G2577" i="1"/>
  <c r="J2577" i="1" s="1"/>
  <c r="G2578" i="1"/>
  <c r="J2578" i="1" s="1"/>
  <c r="G2579" i="1"/>
  <c r="J2579" i="1" s="1"/>
  <c r="G2580" i="1"/>
  <c r="J2580" i="1" s="1"/>
  <c r="G2581" i="1"/>
  <c r="J2581" i="1" s="1"/>
  <c r="G2582" i="1"/>
  <c r="J2582" i="1" s="1"/>
  <c r="G2583" i="1"/>
  <c r="J2583" i="1" s="1"/>
  <c r="G2584" i="1"/>
  <c r="J2584" i="1" s="1"/>
  <c r="G2585" i="1"/>
  <c r="J2585" i="1" s="1"/>
  <c r="G2586" i="1"/>
  <c r="J2586" i="1" s="1"/>
  <c r="G2587" i="1"/>
  <c r="J2587" i="1" s="1"/>
  <c r="G2588" i="1"/>
  <c r="J2588" i="1" s="1"/>
  <c r="G2589" i="1"/>
  <c r="J2589" i="1" s="1"/>
  <c r="G2590" i="1"/>
  <c r="J2590" i="1" s="1"/>
  <c r="G2591" i="1"/>
  <c r="J2591" i="1" s="1"/>
  <c r="G2592" i="1"/>
  <c r="J2592" i="1" s="1"/>
  <c r="G2593" i="1"/>
  <c r="J2593" i="1" s="1"/>
  <c r="G2594" i="1"/>
  <c r="J2594" i="1" s="1"/>
  <c r="G2595" i="1"/>
  <c r="J2595" i="1" s="1"/>
  <c r="G2596" i="1"/>
  <c r="J2596" i="1" s="1"/>
  <c r="G2597" i="1"/>
  <c r="J2597" i="1" s="1"/>
  <c r="G2598" i="1"/>
  <c r="J2598" i="1" s="1"/>
  <c r="G2599" i="1"/>
  <c r="J2599" i="1" s="1"/>
  <c r="G2600" i="1"/>
  <c r="J2600" i="1" s="1"/>
  <c r="G2601" i="1"/>
  <c r="J2601" i="1" s="1"/>
  <c r="G2602" i="1"/>
  <c r="J2602" i="1" s="1"/>
  <c r="G2603" i="1"/>
  <c r="J2603" i="1" s="1"/>
  <c r="G2604" i="1"/>
  <c r="J2604" i="1" s="1"/>
  <c r="G2605" i="1"/>
  <c r="J2605" i="1" s="1"/>
  <c r="G2606" i="1"/>
  <c r="J2606" i="1" s="1"/>
  <c r="G2607" i="1"/>
  <c r="J2607" i="1" s="1"/>
  <c r="G2608" i="1"/>
  <c r="J2608" i="1" s="1"/>
  <c r="G2609" i="1"/>
  <c r="J2609" i="1" s="1"/>
  <c r="G2610" i="1"/>
  <c r="J2610" i="1" s="1"/>
  <c r="G2611" i="1"/>
  <c r="J2611" i="1" s="1"/>
  <c r="G2612" i="1"/>
  <c r="J2612" i="1" s="1"/>
  <c r="G2613" i="1"/>
  <c r="J2613" i="1" s="1"/>
  <c r="G2614" i="1"/>
  <c r="J2614" i="1" s="1"/>
  <c r="G2615" i="1"/>
  <c r="J2615" i="1" s="1"/>
  <c r="G2616" i="1"/>
  <c r="J2616" i="1" s="1"/>
  <c r="G2617" i="1"/>
  <c r="J2617" i="1" s="1"/>
  <c r="G2618" i="1"/>
  <c r="J2618" i="1" s="1"/>
  <c r="G2619" i="1"/>
  <c r="J2619" i="1" s="1"/>
  <c r="G2620" i="1"/>
  <c r="J2620" i="1" s="1"/>
  <c r="G2621" i="1"/>
  <c r="J2621" i="1" s="1"/>
  <c r="G2622" i="1"/>
  <c r="J2622" i="1" s="1"/>
  <c r="G2623" i="1"/>
  <c r="J2623" i="1" s="1"/>
  <c r="G2624" i="1"/>
  <c r="J2624" i="1" s="1"/>
  <c r="G2625" i="1"/>
  <c r="J2625" i="1" s="1"/>
  <c r="G2626" i="1"/>
  <c r="J2626" i="1" s="1"/>
  <c r="G2627" i="1"/>
  <c r="J2627" i="1" s="1"/>
  <c r="G2628" i="1"/>
  <c r="J2628" i="1" s="1"/>
  <c r="G2629" i="1"/>
  <c r="J2629" i="1" s="1"/>
  <c r="G2630" i="1"/>
  <c r="J2630" i="1" s="1"/>
  <c r="G2631" i="1"/>
  <c r="J2631" i="1" s="1"/>
  <c r="G2632" i="1"/>
  <c r="J2632" i="1" s="1"/>
  <c r="G2633" i="1"/>
  <c r="J2633" i="1" s="1"/>
  <c r="G2634" i="1"/>
  <c r="J2634" i="1" s="1"/>
  <c r="G2635" i="1"/>
  <c r="J2635" i="1" s="1"/>
  <c r="G2636" i="1"/>
  <c r="J2636" i="1" s="1"/>
  <c r="G2637" i="1"/>
  <c r="J2637" i="1" s="1"/>
  <c r="G2638" i="1"/>
  <c r="J2638" i="1" s="1"/>
  <c r="G2639" i="1"/>
  <c r="J2639" i="1" s="1"/>
  <c r="G2640" i="1"/>
  <c r="J2640" i="1" s="1"/>
  <c r="G2641" i="1"/>
  <c r="J2641" i="1" s="1"/>
  <c r="G2642" i="1"/>
  <c r="J2642" i="1" s="1"/>
  <c r="G2643" i="1"/>
  <c r="J2643" i="1" s="1"/>
  <c r="G2644" i="1"/>
  <c r="J2644" i="1" s="1"/>
  <c r="G2645" i="1"/>
  <c r="J2645" i="1" s="1"/>
  <c r="G2646" i="1"/>
  <c r="J2646" i="1" s="1"/>
  <c r="G2647" i="1"/>
  <c r="J2647" i="1" s="1"/>
  <c r="G2648" i="1"/>
  <c r="J2648" i="1" s="1"/>
  <c r="G2649" i="1"/>
  <c r="J2649" i="1" s="1"/>
  <c r="G2650" i="1"/>
  <c r="J2650" i="1" s="1"/>
  <c r="G2651" i="1"/>
  <c r="J2651" i="1" s="1"/>
  <c r="G2652" i="1"/>
  <c r="J2652" i="1" s="1"/>
  <c r="G2653" i="1"/>
  <c r="J2653" i="1" s="1"/>
  <c r="G2654" i="1"/>
  <c r="J2654" i="1" s="1"/>
  <c r="G2655" i="1"/>
  <c r="J2655" i="1" s="1"/>
  <c r="G2656" i="1"/>
  <c r="J2656" i="1" s="1"/>
  <c r="G2657" i="1"/>
  <c r="J2657" i="1" s="1"/>
  <c r="G2658" i="1"/>
  <c r="J2658" i="1" s="1"/>
  <c r="G2659" i="1"/>
  <c r="J2659" i="1" s="1"/>
  <c r="G2660" i="1"/>
  <c r="J2660" i="1" s="1"/>
  <c r="G2661" i="1"/>
  <c r="J2661" i="1" s="1"/>
  <c r="G2662" i="1"/>
  <c r="J2662" i="1" s="1"/>
  <c r="G2663" i="1"/>
  <c r="J2663" i="1" s="1"/>
  <c r="G2664" i="1"/>
  <c r="J2664" i="1" s="1"/>
  <c r="G2665" i="1"/>
  <c r="J2665" i="1" s="1"/>
  <c r="G2666" i="1"/>
  <c r="J2666" i="1" s="1"/>
  <c r="G2667" i="1"/>
  <c r="J2667" i="1" s="1"/>
  <c r="G2668" i="1"/>
  <c r="J2668" i="1" s="1"/>
  <c r="G2669" i="1"/>
  <c r="J2669" i="1" s="1"/>
  <c r="G2670" i="1"/>
  <c r="J2670" i="1" s="1"/>
  <c r="G2671" i="1"/>
  <c r="J2671" i="1" s="1"/>
  <c r="G2672" i="1"/>
  <c r="J2672" i="1" s="1"/>
  <c r="G2673" i="1"/>
  <c r="J2673" i="1" s="1"/>
  <c r="G2674" i="1"/>
  <c r="J2674" i="1" s="1"/>
  <c r="G2675" i="1"/>
  <c r="J2675" i="1" s="1"/>
  <c r="G2676" i="1"/>
  <c r="J2676" i="1" s="1"/>
  <c r="G2677" i="1"/>
  <c r="J2677" i="1" s="1"/>
  <c r="G2678" i="1"/>
  <c r="J2678" i="1" s="1"/>
  <c r="G2679" i="1"/>
  <c r="J2679" i="1" s="1"/>
  <c r="G2680" i="1"/>
  <c r="J2680" i="1" s="1"/>
  <c r="G2681" i="1"/>
  <c r="J2681" i="1" s="1"/>
  <c r="G2682" i="1"/>
  <c r="J2682" i="1" s="1"/>
  <c r="G2683" i="1"/>
  <c r="J2683" i="1" s="1"/>
  <c r="G2684" i="1"/>
  <c r="J2684" i="1" s="1"/>
  <c r="G2685" i="1"/>
  <c r="J2685" i="1" s="1"/>
  <c r="G2686" i="1"/>
  <c r="J2686" i="1" s="1"/>
  <c r="G2687" i="1"/>
  <c r="J2687" i="1" s="1"/>
  <c r="G2688" i="1"/>
  <c r="J2688" i="1" s="1"/>
  <c r="G2689" i="1"/>
  <c r="J2689" i="1" s="1"/>
  <c r="G2690" i="1"/>
  <c r="J2690" i="1" s="1"/>
  <c r="G2691" i="1"/>
  <c r="J2691" i="1" s="1"/>
  <c r="G2692" i="1"/>
  <c r="J2692" i="1" s="1"/>
  <c r="G2693" i="1"/>
  <c r="J2693" i="1" s="1"/>
  <c r="G2694" i="1"/>
  <c r="J2694" i="1" s="1"/>
  <c r="G2695" i="1"/>
  <c r="J2695" i="1" s="1"/>
  <c r="G2696" i="1"/>
  <c r="J2696" i="1" s="1"/>
  <c r="G2697" i="1"/>
  <c r="J2697" i="1" s="1"/>
  <c r="G2698" i="1"/>
  <c r="J2698" i="1" s="1"/>
  <c r="G2699" i="1"/>
  <c r="J2699" i="1" s="1"/>
  <c r="G2700" i="1"/>
  <c r="J2700" i="1" s="1"/>
  <c r="G2701" i="1"/>
  <c r="J2701" i="1" s="1"/>
  <c r="G2702" i="1"/>
  <c r="J2702" i="1" s="1"/>
  <c r="G2703" i="1"/>
  <c r="J2703" i="1" s="1"/>
  <c r="G2704" i="1"/>
  <c r="J2704" i="1" s="1"/>
  <c r="G2705" i="1"/>
  <c r="J2705" i="1" s="1"/>
  <c r="G2706" i="1"/>
  <c r="J2706" i="1" s="1"/>
  <c r="G2707" i="1"/>
  <c r="J2707" i="1" s="1"/>
  <c r="G2708" i="1"/>
  <c r="J2708" i="1" s="1"/>
  <c r="G2709" i="1"/>
  <c r="J2709" i="1" s="1"/>
  <c r="G2710" i="1"/>
  <c r="J2710" i="1" s="1"/>
  <c r="G2711" i="1"/>
  <c r="J2711" i="1" s="1"/>
  <c r="G2712" i="1"/>
  <c r="J2712" i="1" s="1"/>
  <c r="G2713" i="1"/>
  <c r="J2713" i="1" s="1"/>
  <c r="G2714" i="1"/>
  <c r="J2714" i="1" s="1"/>
  <c r="G2715" i="1"/>
  <c r="J2715" i="1" s="1"/>
  <c r="G2716" i="1"/>
  <c r="J2716" i="1" s="1"/>
  <c r="G2717" i="1"/>
  <c r="J2717" i="1" s="1"/>
  <c r="G2718" i="1"/>
  <c r="J2718" i="1" s="1"/>
  <c r="G2719" i="1"/>
  <c r="J2719" i="1" s="1"/>
  <c r="G2720" i="1"/>
  <c r="J2720" i="1" s="1"/>
  <c r="G2721" i="1"/>
  <c r="J2721" i="1" s="1"/>
  <c r="G2722" i="1"/>
  <c r="J2722" i="1" s="1"/>
  <c r="G2723" i="1"/>
  <c r="J2723" i="1" s="1"/>
  <c r="G2724" i="1"/>
  <c r="J2724" i="1" s="1"/>
  <c r="G2725" i="1"/>
  <c r="J2725" i="1" s="1"/>
  <c r="G2726" i="1"/>
  <c r="J2726" i="1" s="1"/>
  <c r="G2727" i="1"/>
  <c r="J2727" i="1" s="1"/>
  <c r="G2728" i="1"/>
  <c r="J2728" i="1" s="1"/>
  <c r="G2729" i="1"/>
  <c r="J2729" i="1" s="1"/>
  <c r="G2730" i="1"/>
  <c r="J2730" i="1" s="1"/>
  <c r="G2731" i="1"/>
  <c r="J2731" i="1" s="1"/>
  <c r="G2732" i="1"/>
  <c r="J2732" i="1" s="1"/>
  <c r="G2733" i="1"/>
  <c r="J2733" i="1" s="1"/>
  <c r="G2734" i="1"/>
  <c r="J2734" i="1" s="1"/>
  <c r="G2735" i="1"/>
  <c r="J2735" i="1" s="1"/>
  <c r="G2736" i="1"/>
  <c r="J2736" i="1" s="1"/>
  <c r="G2737" i="1"/>
  <c r="J2737" i="1" s="1"/>
  <c r="G2738" i="1"/>
  <c r="J2738" i="1" s="1"/>
  <c r="G2739" i="1"/>
  <c r="J2739" i="1" s="1"/>
  <c r="G2740" i="1"/>
  <c r="J2740" i="1" s="1"/>
  <c r="G2741" i="1"/>
  <c r="J2741" i="1" s="1"/>
  <c r="G2742" i="1"/>
  <c r="J2742" i="1" s="1"/>
  <c r="G2743" i="1"/>
  <c r="J2743" i="1" s="1"/>
  <c r="G2744" i="1"/>
  <c r="J2744" i="1" s="1"/>
  <c r="G2745" i="1"/>
  <c r="J2745" i="1" s="1"/>
  <c r="G2746" i="1"/>
  <c r="J2746" i="1" s="1"/>
  <c r="G2747" i="1"/>
  <c r="J2747" i="1" s="1"/>
  <c r="G2748" i="1"/>
  <c r="J2748" i="1" s="1"/>
  <c r="G2749" i="1"/>
  <c r="J2749" i="1" s="1"/>
  <c r="G2750" i="1"/>
  <c r="J2750" i="1" s="1"/>
  <c r="G2751" i="1"/>
  <c r="J2751" i="1" s="1"/>
  <c r="G2752" i="1"/>
  <c r="J2752" i="1" s="1"/>
  <c r="G2753" i="1"/>
  <c r="J2753" i="1" s="1"/>
  <c r="G2754" i="1"/>
  <c r="J2754" i="1" s="1"/>
  <c r="G2755" i="1"/>
  <c r="J2755" i="1" s="1"/>
  <c r="G2756" i="1"/>
  <c r="J2756" i="1" s="1"/>
  <c r="G2757" i="1"/>
  <c r="J2757" i="1" s="1"/>
  <c r="G2758" i="1"/>
  <c r="J2758" i="1" s="1"/>
  <c r="G2759" i="1"/>
  <c r="J2759" i="1" s="1"/>
  <c r="G2760" i="1"/>
  <c r="J2760" i="1" s="1"/>
  <c r="G2761" i="1"/>
  <c r="J2761" i="1" s="1"/>
  <c r="G2762" i="1"/>
  <c r="J2762" i="1" s="1"/>
  <c r="G2763" i="1"/>
  <c r="J2763" i="1" s="1"/>
  <c r="G2764" i="1"/>
  <c r="J2764" i="1" s="1"/>
  <c r="G2765" i="1"/>
  <c r="J2765" i="1" s="1"/>
  <c r="G2766" i="1"/>
  <c r="J2766" i="1" s="1"/>
  <c r="G2767" i="1"/>
  <c r="J2767" i="1" s="1"/>
  <c r="G2768" i="1"/>
  <c r="J2768" i="1" s="1"/>
  <c r="G2769" i="1"/>
  <c r="J2769" i="1" s="1"/>
  <c r="G2770" i="1"/>
  <c r="J2770" i="1" s="1"/>
  <c r="G2771" i="1"/>
  <c r="J2771" i="1" s="1"/>
  <c r="G2772" i="1"/>
  <c r="J2772" i="1" s="1"/>
  <c r="G2773" i="1"/>
  <c r="J2773" i="1" s="1"/>
  <c r="G2774" i="1"/>
  <c r="J2774" i="1" s="1"/>
  <c r="G2775" i="1"/>
  <c r="J2775" i="1" s="1"/>
  <c r="G2776" i="1"/>
  <c r="J2776" i="1" s="1"/>
  <c r="G2777" i="1"/>
  <c r="J2777" i="1" s="1"/>
  <c r="G2778" i="1"/>
  <c r="J2778" i="1" s="1"/>
  <c r="G2779" i="1"/>
  <c r="J2779" i="1" s="1"/>
  <c r="G2780" i="1"/>
  <c r="J2780" i="1" s="1"/>
  <c r="G2781" i="1"/>
  <c r="J2781" i="1" s="1"/>
  <c r="G2782" i="1"/>
  <c r="J2782" i="1" s="1"/>
  <c r="G2783" i="1"/>
  <c r="J2783" i="1" s="1"/>
  <c r="G2784" i="1"/>
  <c r="J2784" i="1" s="1"/>
  <c r="G2785" i="1"/>
  <c r="J2785" i="1" s="1"/>
  <c r="G2786" i="1"/>
  <c r="J2786" i="1" s="1"/>
  <c r="G2787" i="1"/>
  <c r="J2787" i="1" s="1"/>
  <c r="G2788" i="1"/>
  <c r="J2788" i="1" s="1"/>
  <c r="G2789" i="1"/>
  <c r="J2789" i="1" s="1"/>
  <c r="G2790" i="1"/>
  <c r="J2790" i="1" s="1"/>
  <c r="G2791" i="1"/>
  <c r="J2791" i="1" s="1"/>
  <c r="G2792" i="1"/>
  <c r="J2792" i="1" s="1"/>
  <c r="G2793" i="1"/>
  <c r="J2793" i="1" s="1"/>
  <c r="G2794" i="1"/>
  <c r="J2794" i="1" s="1"/>
  <c r="G2795" i="1"/>
  <c r="J2795" i="1" s="1"/>
  <c r="G2796" i="1"/>
  <c r="J2796" i="1" s="1"/>
  <c r="G2797" i="1"/>
  <c r="J2797" i="1" s="1"/>
  <c r="G2798" i="1"/>
  <c r="J2798" i="1" s="1"/>
  <c r="G2799" i="1"/>
  <c r="J2799" i="1" s="1"/>
  <c r="G2800" i="1"/>
  <c r="J2800" i="1" s="1"/>
  <c r="G2801" i="1"/>
  <c r="J2801" i="1" s="1"/>
  <c r="G2802" i="1"/>
  <c r="J2802" i="1" s="1"/>
  <c r="G2803" i="1"/>
  <c r="J2803" i="1" s="1"/>
  <c r="G2804" i="1"/>
  <c r="J2804" i="1" s="1"/>
  <c r="G2805" i="1"/>
  <c r="J2805" i="1" s="1"/>
  <c r="G2806" i="1"/>
  <c r="J2806" i="1" s="1"/>
  <c r="G2807" i="1"/>
  <c r="J2807" i="1" s="1"/>
  <c r="G2808" i="1"/>
  <c r="J2808" i="1" s="1"/>
  <c r="G2809" i="1"/>
  <c r="J2809" i="1" s="1"/>
  <c r="G2810" i="1"/>
  <c r="J2810" i="1" s="1"/>
  <c r="G2811" i="1"/>
  <c r="J2811" i="1" s="1"/>
  <c r="G2812" i="1"/>
  <c r="J2812" i="1" s="1"/>
  <c r="G2813" i="1"/>
  <c r="J2813" i="1" s="1"/>
  <c r="G2814" i="1"/>
  <c r="J2814" i="1" s="1"/>
  <c r="G2815" i="1"/>
  <c r="J2815" i="1" s="1"/>
  <c r="G2816" i="1"/>
  <c r="J2816" i="1" s="1"/>
  <c r="G2817" i="1"/>
  <c r="J2817" i="1" s="1"/>
  <c r="G2818" i="1"/>
  <c r="J2818" i="1" s="1"/>
  <c r="G2819" i="1"/>
  <c r="J2819" i="1" s="1"/>
  <c r="G2820" i="1"/>
  <c r="J2820" i="1" s="1"/>
  <c r="G2821" i="1"/>
  <c r="J2821" i="1" s="1"/>
  <c r="G2822" i="1"/>
  <c r="J2822" i="1" s="1"/>
  <c r="G2823" i="1"/>
  <c r="J2823" i="1" s="1"/>
  <c r="G2824" i="1"/>
  <c r="J2824" i="1" s="1"/>
  <c r="G2825" i="1"/>
  <c r="J2825" i="1" s="1"/>
  <c r="G2826" i="1"/>
  <c r="J2826" i="1" s="1"/>
  <c r="G2827" i="1"/>
  <c r="J2827" i="1" s="1"/>
  <c r="G2828" i="1"/>
  <c r="J2828" i="1" s="1"/>
  <c r="G2829" i="1"/>
  <c r="J2829" i="1" s="1"/>
  <c r="G2830" i="1"/>
  <c r="J2830" i="1" s="1"/>
  <c r="G2831" i="1"/>
  <c r="J2831" i="1" s="1"/>
  <c r="G2832" i="1"/>
  <c r="J2832" i="1" s="1"/>
  <c r="G2833" i="1"/>
  <c r="J2833" i="1" s="1"/>
  <c r="G2834" i="1"/>
  <c r="J2834" i="1" s="1"/>
  <c r="G2835" i="1"/>
  <c r="J2835" i="1" s="1"/>
  <c r="G2836" i="1"/>
  <c r="J2836" i="1" s="1"/>
  <c r="G2837" i="1"/>
  <c r="J2837" i="1" s="1"/>
  <c r="G2838" i="1"/>
  <c r="J2838" i="1" s="1"/>
  <c r="G2839" i="1"/>
  <c r="J2839" i="1" s="1"/>
  <c r="G2840" i="1"/>
  <c r="J2840" i="1" s="1"/>
  <c r="G2841" i="1"/>
  <c r="J2841" i="1" s="1"/>
  <c r="G2842" i="1"/>
  <c r="J2842" i="1" s="1"/>
  <c r="G2843" i="1"/>
  <c r="J2843" i="1" s="1"/>
  <c r="G2844" i="1"/>
  <c r="J2844" i="1" s="1"/>
  <c r="G2845" i="1"/>
  <c r="J2845" i="1" s="1"/>
  <c r="G2846" i="1"/>
  <c r="J2846" i="1" s="1"/>
  <c r="G2847" i="1"/>
  <c r="J2847" i="1" s="1"/>
  <c r="G2848" i="1"/>
  <c r="J2848" i="1" s="1"/>
  <c r="G2849" i="1"/>
  <c r="J2849" i="1" s="1"/>
  <c r="G2850" i="1"/>
  <c r="J2850" i="1" s="1"/>
  <c r="G2851" i="1"/>
  <c r="J2851" i="1" s="1"/>
  <c r="G2852" i="1"/>
  <c r="J2852" i="1" s="1"/>
  <c r="G2853" i="1"/>
  <c r="J2853" i="1" s="1"/>
  <c r="G2854" i="1"/>
  <c r="J2854" i="1" s="1"/>
  <c r="G2855" i="1"/>
  <c r="J2855" i="1" s="1"/>
  <c r="G2856" i="1"/>
  <c r="J2856" i="1" s="1"/>
  <c r="G2857" i="1"/>
  <c r="J2857" i="1" s="1"/>
  <c r="G2858" i="1"/>
  <c r="J2858" i="1" s="1"/>
  <c r="G2859" i="1"/>
  <c r="J2859" i="1" s="1"/>
  <c r="G2860" i="1"/>
  <c r="J2860" i="1" s="1"/>
  <c r="G2861" i="1"/>
  <c r="J2861" i="1" s="1"/>
  <c r="G2862" i="1"/>
  <c r="J2862" i="1" s="1"/>
  <c r="G2863" i="1"/>
  <c r="J2863" i="1" s="1"/>
  <c r="G2864" i="1"/>
  <c r="J2864" i="1" s="1"/>
  <c r="G2865" i="1"/>
  <c r="J2865" i="1" s="1"/>
  <c r="G2866" i="1"/>
  <c r="J2866" i="1" s="1"/>
  <c r="G2867" i="1"/>
  <c r="J2867" i="1" s="1"/>
  <c r="G2868" i="1"/>
  <c r="J2868" i="1" s="1"/>
  <c r="G2869" i="1"/>
  <c r="J2869" i="1" s="1"/>
  <c r="G2870" i="1"/>
  <c r="J2870" i="1" s="1"/>
  <c r="G2871" i="1"/>
  <c r="J2871" i="1" s="1"/>
  <c r="G2872" i="1"/>
  <c r="J2872" i="1" s="1"/>
  <c r="G2873" i="1"/>
  <c r="J2873" i="1" s="1"/>
  <c r="G2874" i="1"/>
  <c r="J2874" i="1" s="1"/>
  <c r="G2875" i="1"/>
  <c r="J2875" i="1" s="1"/>
  <c r="G2876" i="1"/>
  <c r="J2876" i="1" s="1"/>
  <c r="G2877" i="1"/>
  <c r="J2877" i="1" s="1"/>
  <c r="G2878" i="1"/>
  <c r="J2878" i="1" s="1"/>
  <c r="G2879" i="1"/>
  <c r="J2879" i="1" s="1"/>
  <c r="G2880" i="1"/>
  <c r="J2880" i="1" s="1"/>
  <c r="G2881" i="1"/>
  <c r="J2881" i="1" s="1"/>
  <c r="G2882" i="1"/>
  <c r="J2882" i="1" s="1"/>
  <c r="G2883" i="1"/>
  <c r="J2883" i="1" s="1"/>
  <c r="G2884" i="1"/>
  <c r="J2884" i="1" s="1"/>
  <c r="G2885" i="1"/>
  <c r="J2885" i="1" s="1"/>
  <c r="G2886" i="1"/>
  <c r="J2886" i="1" s="1"/>
  <c r="G2887" i="1"/>
  <c r="J2887" i="1" s="1"/>
  <c r="G2888" i="1"/>
  <c r="J2888" i="1" s="1"/>
  <c r="G2889" i="1"/>
  <c r="J2889" i="1" s="1"/>
  <c r="G2890" i="1"/>
  <c r="J2890" i="1" s="1"/>
  <c r="G2891" i="1"/>
  <c r="J2891" i="1" s="1"/>
  <c r="G2892" i="1"/>
  <c r="J2892" i="1" s="1"/>
  <c r="G2893" i="1"/>
  <c r="J2893" i="1" s="1"/>
  <c r="G2894" i="1"/>
  <c r="J2894" i="1" s="1"/>
  <c r="G2895" i="1"/>
  <c r="J2895" i="1" s="1"/>
  <c r="G2896" i="1"/>
  <c r="J2896" i="1" s="1"/>
  <c r="G2897" i="1"/>
  <c r="J2897" i="1" s="1"/>
  <c r="G2898" i="1"/>
  <c r="J2898" i="1" s="1"/>
  <c r="G2899" i="1"/>
  <c r="J2899" i="1" s="1"/>
  <c r="G2900" i="1"/>
  <c r="J2900" i="1" s="1"/>
  <c r="G2901" i="1"/>
  <c r="J2901" i="1" s="1"/>
  <c r="G2902" i="1"/>
  <c r="J2902" i="1" s="1"/>
  <c r="G2903" i="1"/>
  <c r="J2903" i="1" s="1"/>
  <c r="G2904" i="1"/>
  <c r="J2904" i="1" s="1"/>
  <c r="G2905" i="1"/>
  <c r="J2905" i="1" s="1"/>
  <c r="G2906" i="1"/>
  <c r="J2906" i="1" s="1"/>
  <c r="G2907" i="1"/>
  <c r="J2907" i="1" s="1"/>
  <c r="G2908" i="1"/>
  <c r="J2908" i="1" s="1"/>
  <c r="G2909" i="1"/>
  <c r="J2909" i="1" s="1"/>
  <c r="G2910" i="1"/>
  <c r="J2910" i="1" s="1"/>
  <c r="G2911" i="1"/>
  <c r="J2911" i="1" s="1"/>
  <c r="G2912" i="1"/>
  <c r="J2912" i="1" s="1"/>
  <c r="G2913" i="1"/>
  <c r="J2913" i="1" s="1"/>
  <c r="G2914" i="1"/>
  <c r="J2914" i="1" s="1"/>
  <c r="G2915" i="1"/>
  <c r="J2915" i="1" s="1"/>
  <c r="G2916" i="1"/>
  <c r="J2916" i="1" s="1"/>
  <c r="G2917" i="1"/>
  <c r="J2917" i="1" s="1"/>
  <c r="G2918" i="1"/>
  <c r="J2918" i="1" s="1"/>
  <c r="G2919" i="1"/>
  <c r="J2919" i="1" s="1"/>
  <c r="G2920" i="1"/>
  <c r="J2920" i="1" s="1"/>
  <c r="G2921" i="1"/>
  <c r="J2921" i="1" s="1"/>
  <c r="G2922" i="1"/>
  <c r="J2922" i="1" s="1"/>
  <c r="G2923" i="1"/>
  <c r="J2923" i="1" s="1"/>
  <c r="G2924" i="1"/>
  <c r="J2924" i="1" s="1"/>
  <c r="G2925" i="1"/>
  <c r="J2925" i="1" s="1"/>
  <c r="G2926" i="1"/>
  <c r="J2926" i="1" s="1"/>
  <c r="G2927" i="1"/>
  <c r="J2927" i="1" s="1"/>
  <c r="G2928" i="1"/>
  <c r="J2928" i="1" s="1"/>
  <c r="G2929" i="1"/>
  <c r="J2929" i="1" s="1"/>
  <c r="G2930" i="1"/>
  <c r="J2930" i="1" s="1"/>
  <c r="G2931" i="1"/>
  <c r="J2931" i="1" s="1"/>
  <c r="G2932" i="1"/>
  <c r="J2932" i="1" s="1"/>
  <c r="G2933" i="1"/>
  <c r="J2933" i="1" s="1"/>
  <c r="G2934" i="1"/>
  <c r="J2934" i="1" s="1"/>
  <c r="G2935" i="1"/>
  <c r="J2935" i="1" s="1"/>
  <c r="G2936" i="1"/>
  <c r="J2936" i="1" s="1"/>
  <c r="G2937" i="1"/>
  <c r="J2937" i="1" s="1"/>
  <c r="G2938" i="1"/>
  <c r="J2938" i="1" s="1"/>
  <c r="G2939" i="1"/>
  <c r="J2939" i="1" s="1"/>
  <c r="G2940" i="1"/>
  <c r="J2940" i="1" s="1"/>
  <c r="G2941" i="1"/>
  <c r="J2941" i="1" s="1"/>
  <c r="G2942" i="1"/>
  <c r="J2942" i="1" s="1"/>
  <c r="G2943" i="1"/>
  <c r="J2943" i="1" s="1"/>
  <c r="G2944" i="1"/>
  <c r="J2944" i="1" s="1"/>
  <c r="G2945" i="1"/>
  <c r="J2945" i="1" s="1"/>
  <c r="G2946" i="1"/>
  <c r="J2946" i="1" s="1"/>
  <c r="G2947" i="1"/>
  <c r="J2947" i="1" s="1"/>
  <c r="G2948" i="1"/>
  <c r="J2948" i="1" s="1"/>
  <c r="G2949" i="1"/>
  <c r="J2949" i="1" s="1"/>
  <c r="G2950" i="1"/>
  <c r="J2950" i="1" s="1"/>
  <c r="G2951" i="1"/>
  <c r="J2951" i="1" s="1"/>
  <c r="G2952" i="1"/>
  <c r="J2952" i="1" s="1"/>
  <c r="G2953" i="1"/>
  <c r="J2953" i="1" s="1"/>
  <c r="G2954" i="1"/>
  <c r="J2954" i="1" s="1"/>
  <c r="G2955" i="1"/>
  <c r="J2955" i="1" s="1"/>
  <c r="G2956" i="1"/>
  <c r="J2956" i="1" s="1"/>
  <c r="G2957" i="1"/>
  <c r="J2957" i="1" s="1"/>
  <c r="G2958" i="1"/>
  <c r="J2958" i="1" s="1"/>
  <c r="G2959" i="1"/>
  <c r="J2959" i="1" s="1"/>
  <c r="G2960" i="1"/>
  <c r="J2960" i="1" s="1"/>
  <c r="G2961" i="1"/>
  <c r="J2961" i="1" s="1"/>
  <c r="G2962" i="1"/>
  <c r="J2962" i="1" s="1"/>
  <c r="G2963" i="1"/>
  <c r="J2963" i="1" s="1"/>
  <c r="G2964" i="1"/>
  <c r="J2964" i="1" s="1"/>
  <c r="G2965" i="1"/>
  <c r="J2965" i="1" s="1"/>
  <c r="G2966" i="1"/>
  <c r="J2966" i="1" s="1"/>
  <c r="G2967" i="1"/>
  <c r="J2967" i="1" s="1"/>
  <c r="G2968" i="1"/>
  <c r="J2968" i="1" s="1"/>
  <c r="G2969" i="1"/>
  <c r="J2969" i="1" s="1"/>
  <c r="G2970" i="1"/>
  <c r="J2970" i="1" s="1"/>
  <c r="G2971" i="1"/>
  <c r="J2971" i="1" s="1"/>
  <c r="G2972" i="1"/>
  <c r="J2972" i="1" s="1"/>
  <c r="G2973" i="1"/>
  <c r="J2973" i="1" s="1"/>
  <c r="G2974" i="1"/>
  <c r="J2974" i="1" s="1"/>
  <c r="G2975" i="1"/>
  <c r="J2975" i="1" s="1"/>
  <c r="G2976" i="1"/>
  <c r="J2976" i="1" s="1"/>
  <c r="G2977" i="1"/>
  <c r="J2977" i="1" s="1"/>
  <c r="G2978" i="1"/>
  <c r="J2978" i="1" s="1"/>
  <c r="G2979" i="1"/>
  <c r="J2979" i="1" s="1"/>
  <c r="G2980" i="1"/>
  <c r="J2980" i="1" s="1"/>
  <c r="G2981" i="1"/>
  <c r="J2981" i="1" s="1"/>
  <c r="G2982" i="1"/>
  <c r="J2982" i="1" s="1"/>
  <c r="G2983" i="1"/>
  <c r="J2983" i="1" s="1"/>
  <c r="G2984" i="1"/>
  <c r="J2984" i="1" s="1"/>
  <c r="G2985" i="1"/>
  <c r="J2985" i="1" s="1"/>
  <c r="G2986" i="1"/>
  <c r="J2986" i="1" s="1"/>
  <c r="G2987" i="1"/>
  <c r="J2987" i="1" s="1"/>
  <c r="G2988" i="1"/>
  <c r="J2988" i="1" s="1"/>
  <c r="G2989" i="1"/>
  <c r="J2989" i="1" s="1"/>
  <c r="G2990" i="1"/>
  <c r="J2990" i="1" s="1"/>
  <c r="G2991" i="1"/>
  <c r="J2991" i="1" s="1"/>
  <c r="G2992" i="1"/>
  <c r="J2992" i="1" s="1"/>
  <c r="G2993" i="1"/>
  <c r="J2993" i="1" s="1"/>
  <c r="G2994" i="1"/>
  <c r="J2994" i="1" s="1"/>
  <c r="G2995" i="1"/>
  <c r="J2995" i="1" s="1"/>
  <c r="G2996" i="1"/>
  <c r="J2996" i="1" s="1"/>
  <c r="G2997" i="1"/>
  <c r="J2997" i="1" s="1"/>
  <c r="G2998" i="1"/>
  <c r="J2998" i="1" s="1"/>
  <c r="G2999" i="1"/>
  <c r="J2999" i="1" s="1"/>
  <c r="G3000" i="1"/>
  <c r="J3000" i="1" s="1"/>
  <c r="G3001" i="1"/>
  <c r="J3001" i="1" s="1"/>
  <c r="G3002" i="1"/>
  <c r="J3002" i="1" s="1"/>
  <c r="G3003" i="1"/>
  <c r="J3003" i="1" s="1"/>
  <c r="G3004" i="1"/>
  <c r="J3004" i="1" s="1"/>
  <c r="G3005" i="1"/>
  <c r="J3005" i="1" s="1"/>
  <c r="G3006" i="1"/>
  <c r="J3006" i="1" s="1"/>
  <c r="G3007" i="1"/>
  <c r="J3007" i="1" s="1"/>
  <c r="G3008" i="1"/>
  <c r="J3008" i="1" s="1"/>
  <c r="G3009" i="1"/>
  <c r="J3009" i="1" s="1"/>
  <c r="G3010" i="1"/>
  <c r="J3010" i="1" s="1"/>
  <c r="G3011" i="1"/>
  <c r="J3011" i="1" s="1"/>
  <c r="G3012" i="1"/>
  <c r="J3012" i="1" s="1"/>
  <c r="G3013" i="1"/>
  <c r="J3013" i="1" s="1"/>
  <c r="G3014" i="1"/>
  <c r="J3014" i="1" s="1"/>
  <c r="G3015" i="1"/>
  <c r="J3015" i="1" s="1"/>
  <c r="G3016" i="1"/>
  <c r="J3016" i="1" s="1"/>
  <c r="G3017" i="1"/>
  <c r="J3017" i="1" s="1"/>
  <c r="G3018" i="1"/>
  <c r="J3018" i="1" s="1"/>
  <c r="G3019" i="1"/>
  <c r="J3019" i="1" s="1"/>
  <c r="G3020" i="1"/>
  <c r="J3020" i="1" s="1"/>
  <c r="G3021" i="1"/>
  <c r="J3021" i="1" s="1"/>
  <c r="G3022" i="1"/>
  <c r="J3022" i="1" s="1"/>
  <c r="G3023" i="1"/>
  <c r="J3023" i="1" s="1"/>
  <c r="G3024" i="1"/>
  <c r="J3024" i="1" s="1"/>
  <c r="G3025" i="1"/>
  <c r="J3025" i="1" s="1"/>
  <c r="G3026" i="1"/>
  <c r="J3026" i="1" s="1"/>
  <c r="G3027" i="1"/>
  <c r="J3027" i="1" s="1"/>
  <c r="G3028" i="1"/>
  <c r="J3028" i="1" s="1"/>
  <c r="G3029" i="1"/>
  <c r="J3029" i="1" s="1"/>
  <c r="G3030" i="1"/>
  <c r="J3030" i="1" s="1"/>
  <c r="G3031" i="1"/>
  <c r="J3031" i="1" s="1"/>
  <c r="G3032" i="1"/>
  <c r="J3032" i="1" s="1"/>
  <c r="G3033" i="1"/>
  <c r="J3033" i="1" s="1"/>
  <c r="G3034" i="1"/>
  <c r="J3034" i="1" s="1"/>
  <c r="G3035" i="1"/>
  <c r="J3035" i="1" s="1"/>
  <c r="G3036" i="1"/>
  <c r="J3036" i="1" s="1"/>
  <c r="G3037" i="1"/>
  <c r="J3037" i="1" s="1"/>
  <c r="G3038" i="1"/>
  <c r="J3038" i="1" s="1"/>
  <c r="G3039" i="1"/>
  <c r="J3039" i="1" s="1"/>
  <c r="G3040" i="1"/>
  <c r="J3040" i="1" s="1"/>
  <c r="G3041" i="1"/>
  <c r="J3041" i="1" s="1"/>
  <c r="G3042" i="1"/>
  <c r="J3042" i="1" s="1"/>
  <c r="G3043" i="1"/>
  <c r="J3043" i="1" s="1"/>
  <c r="G3044" i="1"/>
  <c r="J3044" i="1" s="1"/>
  <c r="G3045" i="1"/>
  <c r="J3045" i="1" s="1"/>
  <c r="G3046" i="1"/>
  <c r="J3046" i="1" s="1"/>
  <c r="G3047" i="1"/>
  <c r="J3047" i="1" s="1"/>
  <c r="G3048" i="1"/>
  <c r="J3048" i="1" s="1"/>
  <c r="G3049" i="1"/>
  <c r="J3049" i="1" s="1"/>
  <c r="G3050" i="1"/>
  <c r="J3050" i="1" s="1"/>
  <c r="G3051" i="1"/>
  <c r="J3051" i="1" s="1"/>
  <c r="G3052" i="1"/>
  <c r="J3052" i="1" s="1"/>
  <c r="G3053" i="1"/>
  <c r="J3053" i="1" s="1"/>
  <c r="G3054" i="1"/>
  <c r="J3054" i="1" s="1"/>
  <c r="G3055" i="1"/>
  <c r="J3055" i="1" s="1"/>
  <c r="G3056" i="1"/>
  <c r="J3056" i="1" s="1"/>
  <c r="G3057" i="1"/>
  <c r="J3057" i="1" s="1"/>
  <c r="G3058" i="1"/>
  <c r="J3058" i="1" s="1"/>
  <c r="G3059" i="1"/>
  <c r="J3059" i="1" s="1"/>
  <c r="G3060" i="1"/>
  <c r="J3060" i="1" s="1"/>
  <c r="G3061" i="1"/>
  <c r="J3061" i="1" s="1"/>
  <c r="G3062" i="1"/>
  <c r="J3062" i="1" s="1"/>
  <c r="G3063" i="1"/>
  <c r="J3063" i="1" s="1"/>
  <c r="G3064" i="1"/>
  <c r="J3064" i="1" s="1"/>
  <c r="G3065" i="1"/>
  <c r="J3065" i="1" s="1"/>
  <c r="G3066" i="1"/>
  <c r="J3066" i="1" s="1"/>
  <c r="G3067" i="1"/>
  <c r="J3067" i="1" s="1"/>
  <c r="G3068" i="1"/>
  <c r="J3068" i="1" s="1"/>
  <c r="G3069" i="1"/>
  <c r="J3069" i="1" s="1"/>
  <c r="G3070" i="1"/>
  <c r="J3070" i="1" s="1"/>
  <c r="G3071" i="1"/>
  <c r="J3071" i="1" s="1"/>
  <c r="G3072" i="1"/>
  <c r="J3072" i="1" s="1"/>
  <c r="G3073" i="1"/>
  <c r="J3073" i="1" s="1"/>
  <c r="G3074" i="1"/>
  <c r="J3074" i="1" s="1"/>
  <c r="G3075" i="1"/>
  <c r="J3075" i="1" s="1"/>
  <c r="G3076" i="1"/>
  <c r="J3076" i="1" s="1"/>
  <c r="G3077" i="1"/>
  <c r="J3077" i="1" s="1"/>
  <c r="G3078" i="1"/>
  <c r="J3078" i="1" s="1"/>
  <c r="G3079" i="1"/>
  <c r="J3079" i="1" s="1"/>
  <c r="G3080" i="1"/>
  <c r="J3080" i="1" s="1"/>
  <c r="G3081" i="1"/>
  <c r="J3081" i="1" s="1"/>
  <c r="G3082" i="1"/>
  <c r="J3082" i="1" s="1"/>
  <c r="G3083" i="1"/>
  <c r="J3083" i="1" s="1"/>
  <c r="G3084" i="1"/>
  <c r="J3084" i="1" s="1"/>
  <c r="G3085" i="1"/>
  <c r="J3085" i="1" s="1"/>
  <c r="G3086" i="1"/>
  <c r="J3086" i="1" s="1"/>
  <c r="G3087" i="1"/>
  <c r="J3087" i="1" s="1"/>
  <c r="G3088" i="1"/>
  <c r="J3088" i="1" s="1"/>
  <c r="G3089" i="1"/>
  <c r="J3089" i="1" s="1"/>
  <c r="G3090" i="1"/>
  <c r="J3090" i="1" s="1"/>
  <c r="G3091" i="1"/>
  <c r="J3091" i="1" s="1"/>
  <c r="G3092" i="1"/>
  <c r="J3092" i="1" s="1"/>
  <c r="G3093" i="1"/>
  <c r="J3093" i="1" s="1"/>
  <c r="G3094" i="1"/>
  <c r="J3094" i="1" s="1"/>
  <c r="G3095" i="1"/>
  <c r="J3095" i="1" s="1"/>
  <c r="G3096" i="1"/>
  <c r="J3096" i="1" s="1"/>
  <c r="G3097" i="1"/>
  <c r="J3097" i="1" s="1"/>
  <c r="G3098" i="1"/>
  <c r="J3098" i="1" s="1"/>
  <c r="G3099" i="1"/>
  <c r="J3099" i="1" s="1"/>
  <c r="G3100" i="1"/>
  <c r="J3100" i="1" s="1"/>
  <c r="G3101" i="1"/>
  <c r="J3101" i="1" s="1"/>
  <c r="G3102" i="1"/>
  <c r="J3102" i="1" s="1"/>
  <c r="G3103" i="1"/>
  <c r="J3103" i="1" s="1"/>
  <c r="G3104" i="1"/>
  <c r="J3104" i="1" s="1"/>
  <c r="G3105" i="1"/>
  <c r="J3105" i="1" s="1"/>
  <c r="G3106" i="1"/>
  <c r="J3106" i="1" s="1"/>
  <c r="G3107" i="1"/>
  <c r="J3107" i="1" s="1"/>
  <c r="G3108" i="1"/>
  <c r="J3108" i="1" s="1"/>
  <c r="G3109" i="1"/>
  <c r="J3109" i="1" s="1"/>
  <c r="G3110" i="1"/>
  <c r="J3110" i="1" s="1"/>
  <c r="G3111" i="1"/>
  <c r="J3111" i="1" s="1"/>
  <c r="G3112" i="1"/>
  <c r="J3112" i="1" s="1"/>
  <c r="G3113" i="1"/>
  <c r="J3113" i="1" s="1"/>
  <c r="G3114" i="1"/>
  <c r="J3114" i="1" s="1"/>
  <c r="G3115" i="1"/>
  <c r="J3115" i="1" s="1"/>
  <c r="G3116" i="1"/>
  <c r="J3116" i="1" s="1"/>
  <c r="G3117" i="1"/>
  <c r="J3117" i="1" s="1"/>
  <c r="G3118" i="1"/>
  <c r="J3118" i="1" s="1"/>
  <c r="G3119" i="1"/>
  <c r="J3119" i="1" s="1"/>
  <c r="G3120" i="1"/>
  <c r="J3120" i="1" s="1"/>
  <c r="G3121" i="1"/>
  <c r="J3121" i="1" s="1"/>
  <c r="G3122" i="1"/>
  <c r="J3122" i="1" s="1"/>
  <c r="G3123" i="1"/>
  <c r="J3123" i="1" s="1"/>
  <c r="G3124" i="1"/>
  <c r="J3124" i="1" s="1"/>
  <c r="G3125" i="1"/>
  <c r="J3125" i="1" s="1"/>
  <c r="G3126" i="1"/>
  <c r="J3126" i="1" s="1"/>
  <c r="G3127" i="1"/>
  <c r="J3127" i="1" s="1"/>
  <c r="G3128" i="1"/>
  <c r="J3128" i="1" s="1"/>
  <c r="G3129" i="1"/>
  <c r="J3129" i="1" s="1"/>
  <c r="G3130" i="1"/>
  <c r="J3130" i="1" s="1"/>
  <c r="G3131" i="1"/>
  <c r="J3131" i="1" s="1"/>
  <c r="G3132" i="1"/>
  <c r="J3132" i="1" s="1"/>
  <c r="G3133" i="1"/>
  <c r="J3133" i="1" s="1"/>
  <c r="G3134" i="1"/>
  <c r="J3134" i="1" s="1"/>
  <c r="G3135" i="1"/>
  <c r="J3135" i="1" s="1"/>
  <c r="G3136" i="1"/>
  <c r="J3136" i="1" s="1"/>
  <c r="G3137" i="1"/>
  <c r="J3137" i="1" s="1"/>
  <c r="G3138" i="1"/>
  <c r="J3138" i="1" s="1"/>
  <c r="G3139" i="1"/>
  <c r="J3139" i="1" s="1"/>
  <c r="G3140" i="1"/>
  <c r="J3140" i="1" s="1"/>
  <c r="G3141" i="1"/>
  <c r="J3141" i="1" s="1"/>
  <c r="G3142" i="1"/>
  <c r="J3142" i="1" s="1"/>
  <c r="G3143" i="1"/>
  <c r="J3143" i="1" s="1"/>
  <c r="G3144" i="1"/>
  <c r="J3144" i="1" s="1"/>
  <c r="G3145" i="1"/>
  <c r="J3145" i="1" s="1"/>
  <c r="G3146" i="1"/>
  <c r="J3146" i="1" s="1"/>
  <c r="G3147" i="1"/>
  <c r="J3147" i="1" s="1"/>
  <c r="G3148" i="1"/>
  <c r="J3148" i="1" s="1"/>
  <c r="G3149" i="1"/>
  <c r="J3149" i="1" s="1"/>
  <c r="G3150" i="1"/>
  <c r="J3150" i="1" s="1"/>
  <c r="G3151" i="1"/>
  <c r="J3151" i="1" s="1"/>
  <c r="G3152" i="1"/>
  <c r="J3152" i="1" s="1"/>
  <c r="G3153" i="1"/>
  <c r="J3153" i="1" s="1"/>
  <c r="G3154" i="1"/>
  <c r="J3154" i="1" s="1"/>
  <c r="G3155" i="1"/>
  <c r="J3155" i="1" s="1"/>
  <c r="G3156" i="1"/>
  <c r="J3156" i="1" s="1"/>
  <c r="G3157" i="1"/>
  <c r="J3157" i="1" s="1"/>
  <c r="G3158" i="1"/>
  <c r="J3158" i="1" s="1"/>
  <c r="G3159" i="1"/>
  <c r="J3159" i="1" s="1"/>
  <c r="G3160" i="1"/>
  <c r="J3160" i="1" s="1"/>
  <c r="G3161" i="1"/>
  <c r="J3161" i="1" s="1"/>
  <c r="G3162" i="1"/>
  <c r="J3162" i="1" s="1"/>
  <c r="G3163" i="1"/>
  <c r="J3163" i="1" s="1"/>
  <c r="G3164" i="1"/>
  <c r="J3164" i="1" s="1"/>
  <c r="G3165" i="1"/>
  <c r="J3165" i="1" s="1"/>
  <c r="G3166" i="1"/>
  <c r="J3166" i="1" s="1"/>
  <c r="G3167" i="1"/>
  <c r="J3167" i="1" s="1"/>
  <c r="G3168" i="1"/>
  <c r="J3168" i="1" s="1"/>
  <c r="G3169" i="1"/>
  <c r="J3169" i="1" s="1"/>
  <c r="G3170" i="1"/>
  <c r="J3170" i="1" s="1"/>
  <c r="G3171" i="1"/>
  <c r="J3171" i="1" s="1"/>
  <c r="G3172" i="1"/>
  <c r="J3172" i="1" s="1"/>
  <c r="G3173" i="1"/>
  <c r="J3173" i="1" s="1"/>
  <c r="G3174" i="1"/>
  <c r="J3174" i="1" s="1"/>
  <c r="G3175" i="1"/>
  <c r="J3175" i="1" s="1"/>
  <c r="G3176" i="1"/>
  <c r="J3176" i="1" s="1"/>
  <c r="G3177" i="1"/>
  <c r="J3177" i="1" s="1"/>
  <c r="G3178" i="1"/>
  <c r="J3178" i="1" s="1"/>
  <c r="G3179" i="1"/>
  <c r="J3179" i="1" s="1"/>
  <c r="G3180" i="1"/>
  <c r="J3180" i="1" s="1"/>
  <c r="G3181" i="1"/>
  <c r="J3181" i="1" s="1"/>
  <c r="G3182" i="1"/>
  <c r="J3182" i="1" s="1"/>
  <c r="G3183" i="1"/>
  <c r="J3183" i="1" s="1"/>
  <c r="G3184" i="1"/>
  <c r="J3184" i="1" s="1"/>
  <c r="G3185" i="1"/>
  <c r="J3185" i="1" s="1"/>
  <c r="G3186" i="1"/>
  <c r="J3186" i="1" s="1"/>
  <c r="G3187" i="1"/>
  <c r="J3187" i="1" s="1"/>
  <c r="G3188" i="1"/>
  <c r="J3188" i="1" s="1"/>
  <c r="G3189" i="1"/>
  <c r="J3189" i="1" s="1"/>
  <c r="G3190" i="1"/>
  <c r="J3190" i="1" s="1"/>
  <c r="G3191" i="1"/>
  <c r="J3191" i="1" s="1"/>
  <c r="G3192" i="1"/>
  <c r="J3192" i="1" s="1"/>
  <c r="G3193" i="1"/>
  <c r="J3193" i="1" s="1"/>
  <c r="G3194" i="1"/>
  <c r="J3194" i="1" s="1"/>
  <c r="G3195" i="1"/>
  <c r="J3195" i="1" s="1"/>
  <c r="G3196" i="1"/>
  <c r="J3196" i="1" s="1"/>
  <c r="G3197" i="1"/>
  <c r="J3197" i="1" s="1"/>
  <c r="G3198" i="1"/>
  <c r="J3198" i="1" s="1"/>
  <c r="G3199" i="1"/>
  <c r="J3199" i="1" s="1"/>
  <c r="G3200" i="1"/>
  <c r="J3200" i="1" s="1"/>
  <c r="G3201" i="1"/>
  <c r="J3201" i="1" s="1"/>
  <c r="G3202" i="1"/>
  <c r="J3202" i="1" s="1"/>
  <c r="G3203" i="1"/>
  <c r="J3203" i="1" s="1"/>
  <c r="G3204" i="1"/>
  <c r="J3204" i="1" s="1"/>
  <c r="G3205" i="1"/>
  <c r="J3205" i="1" s="1"/>
  <c r="G3206" i="1"/>
  <c r="J3206" i="1" s="1"/>
  <c r="G3207" i="1"/>
  <c r="J3207" i="1" s="1"/>
  <c r="G3208" i="1"/>
  <c r="J3208" i="1" s="1"/>
  <c r="G3209" i="1"/>
  <c r="J3209" i="1" s="1"/>
  <c r="G3210" i="1"/>
  <c r="J3210" i="1" s="1"/>
  <c r="G3211" i="1"/>
  <c r="J3211" i="1" s="1"/>
  <c r="G3212" i="1"/>
  <c r="J3212" i="1" s="1"/>
  <c r="G3213" i="1"/>
  <c r="J3213" i="1" s="1"/>
  <c r="G3214" i="1"/>
  <c r="J3214" i="1" s="1"/>
  <c r="G3215" i="1"/>
  <c r="J3215" i="1" s="1"/>
  <c r="G3216" i="1"/>
  <c r="J3216" i="1" s="1"/>
  <c r="G3217" i="1"/>
  <c r="J3217" i="1" s="1"/>
  <c r="G3218" i="1"/>
  <c r="J3218" i="1" s="1"/>
  <c r="G3219" i="1"/>
  <c r="J3219" i="1" s="1"/>
  <c r="G3220" i="1"/>
  <c r="J3220" i="1" s="1"/>
  <c r="G3221" i="1"/>
  <c r="J3221" i="1" s="1"/>
  <c r="G3222" i="1"/>
  <c r="J3222" i="1" s="1"/>
  <c r="G3223" i="1"/>
  <c r="J3223" i="1" s="1"/>
  <c r="G3224" i="1"/>
  <c r="J3224" i="1" s="1"/>
  <c r="G3225" i="1"/>
  <c r="J3225" i="1" s="1"/>
  <c r="G3226" i="1"/>
  <c r="J3226" i="1" s="1"/>
  <c r="G3227" i="1"/>
  <c r="J3227" i="1" s="1"/>
  <c r="G3228" i="1"/>
  <c r="J3228" i="1" s="1"/>
  <c r="G3229" i="1"/>
  <c r="J3229" i="1" s="1"/>
  <c r="G3230" i="1"/>
  <c r="J3230" i="1" s="1"/>
  <c r="G3231" i="1"/>
  <c r="J3231" i="1" s="1"/>
  <c r="G3232" i="1"/>
  <c r="J3232" i="1" s="1"/>
  <c r="G3233" i="1"/>
  <c r="J3233" i="1" s="1"/>
  <c r="G3234" i="1"/>
  <c r="J3234" i="1" s="1"/>
  <c r="G3235" i="1"/>
  <c r="J3235" i="1" s="1"/>
  <c r="G3236" i="1"/>
  <c r="J3236" i="1" s="1"/>
  <c r="G3237" i="1"/>
  <c r="J3237" i="1" s="1"/>
  <c r="G3238" i="1"/>
  <c r="J3238" i="1" s="1"/>
  <c r="G3239" i="1"/>
  <c r="J3239" i="1" s="1"/>
  <c r="G3240" i="1"/>
  <c r="J3240" i="1" s="1"/>
  <c r="G3241" i="1"/>
  <c r="J3241" i="1" s="1"/>
  <c r="G3242" i="1"/>
  <c r="J3242" i="1" s="1"/>
  <c r="G3243" i="1"/>
  <c r="J3243" i="1" s="1"/>
  <c r="G3244" i="1"/>
  <c r="J3244" i="1" s="1"/>
  <c r="G3245" i="1"/>
  <c r="J3245" i="1" s="1"/>
  <c r="G3246" i="1"/>
  <c r="J3246" i="1" s="1"/>
  <c r="G3247" i="1"/>
  <c r="J3247" i="1" s="1"/>
  <c r="G3248" i="1"/>
  <c r="J3248" i="1" s="1"/>
  <c r="G3249" i="1"/>
  <c r="J3249" i="1" s="1"/>
  <c r="G3250" i="1"/>
  <c r="J3250" i="1" s="1"/>
  <c r="G3251" i="1"/>
  <c r="J3251" i="1" s="1"/>
  <c r="G3252" i="1"/>
  <c r="J3252" i="1" s="1"/>
  <c r="G3253" i="1"/>
  <c r="J3253" i="1" s="1"/>
  <c r="G3254" i="1"/>
  <c r="J3254" i="1" s="1"/>
  <c r="G3255" i="1"/>
  <c r="J3255" i="1" s="1"/>
  <c r="G3256" i="1"/>
  <c r="J3256" i="1" s="1"/>
  <c r="G3257" i="1"/>
  <c r="J3257" i="1" s="1"/>
  <c r="G3258" i="1"/>
  <c r="J3258" i="1" s="1"/>
  <c r="G3259" i="1"/>
  <c r="J3259" i="1" s="1"/>
  <c r="G3260" i="1"/>
  <c r="J3260" i="1" s="1"/>
  <c r="G3261" i="1"/>
  <c r="J3261" i="1" s="1"/>
  <c r="G3262" i="1"/>
  <c r="J3262" i="1" s="1"/>
  <c r="G3263" i="1"/>
  <c r="J3263" i="1" s="1"/>
  <c r="G3264" i="1"/>
  <c r="J3264" i="1" s="1"/>
  <c r="G3265" i="1"/>
  <c r="J3265" i="1" s="1"/>
  <c r="G3266" i="1"/>
  <c r="J3266" i="1" s="1"/>
  <c r="G3267" i="1"/>
  <c r="J3267" i="1" s="1"/>
  <c r="G3268" i="1"/>
  <c r="J3268" i="1" s="1"/>
  <c r="G3269" i="1"/>
  <c r="J3269" i="1" s="1"/>
  <c r="G3270" i="1"/>
  <c r="J3270" i="1" s="1"/>
  <c r="G3271" i="1"/>
  <c r="J3271" i="1" s="1"/>
  <c r="G3272" i="1"/>
  <c r="J3272" i="1" s="1"/>
  <c r="G3273" i="1"/>
  <c r="J3273" i="1" s="1"/>
  <c r="G3274" i="1"/>
  <c r="J3274" i="1" s="1"/>
  <c r="G3275" i="1"/>
  <c r="J3275" i="1" s="1"/>
  <c r="G3276" i="1"/>
  <c r="J3276" i="1" s="1"/>
  <c r="G3277" i="1"/>
  <c r="J3277" i="1" s="1"/>
  <c r="G3278" i="1"/>
  <c r="J3278" i="1" s="1"/>
  <c r="G3279" i="1"/>
  <c r="J3279" i="1" s="1"/>
  <c r="G3280" i="1"/>
  <c r="J3280" i="1" s="1"/>
  <c r="G3281" i="1"/>
  <c r="J3281" i="1" s="1"/>
  <c r="G3282" i="1"/>
  <c r="J3282" i="1" s="1"/>
  <c r="G3283" i="1"/>
  <c r="J3283" i="1" s="1"/>
  <c r="G3284" i="1"/>
  <c r="J3284" i="1" s="1"/>
  <c r="G3285" i="1"/>
  <c r="J3285" i="1" s="1"/>
  <c r="G3286" i="1"/>
  <c r="J3286" i="1" s="1"/>
  <c r="G3287" i="1"/>
  <c r="J3287" i="1" s="1"/>
  <c r="G3288" i="1"/>
  <c r="J3288" i="1" s="1"/>
  <c r="G3289" i="1"/>
  <c r="J3289" i="1" s="1"/>
  <c r="G3290" i="1"/>
  <c r="J3290" i="1" s="1"/>
  <c r="G3291" i="1"/>
  <c r="J3291" i="1" s="1"/>
  <c r="G3292" i="1"/>
  <c r="J3292" i="1" s="1"/>
  <c r="G3293" i="1"/>
  <c r="J3293" i="1" s="1"/>
  <c r="G3294" i="1"/>
  <c r="J3294" i="1" s="1"/>
  <c r="G3295" i="1"/>
  <c r="J3295" i="1" s="1"/>
  <c r="G3296" i="1"/>
  <c r="J3296" i="1" s="1"/>
  <c r="G3297" i="1"/>
  <c r="J3297" i="1" s="1"/>
  <c r="G3298" i="1"/>
  <c r="J3298" i="1" s="1"/>
  <c r="G3299" i="1"/>
  <c r="J3299" i="1" s="1"/>
  <c r="G3300" i="1"/>
  <c r="J3300" i="1" s="1"/>
  <c r="G3301" i="1"/>
  <c r="J3301" i="1" s="1"/>
  <c r="G3302" i="1"/>
  <c r="J3302" i="1" s="1"/>
  <c r="G3303" i="1"/>
  <c r="J3303" i="1" s="1"/>
  <c r="G3304" i="1"/>
  <c r="J3304" i="1" s="1"/>
  <c r="G3305" i="1"/>
  <c r="J3305" i="1" s="1"/>
  <c r="G3306" i="1"/>
  <c r="J3306" i="1" s="1"/>
  <c r="G3307" i="1"/>
  <c r="J3307" i="1" s="1"/>
  <c r="G3308" i="1"/>
  <c r="J3308" i="1" s="1"/>
  <c r="G3309" i="1"/>
  <c r="J3309" i="1" s="1"/>
  <c r="G3310" i="1"/>
  <c r="J3310" i="1" s="1"/>
  <c r="G3311" i="1"/>
  <c r="J3311" i="1" s="1"/>
</calcChain>
</file>

<file path=xl/sharedStrings.xml><?xml version="1.0" encoding="utf-8"?>
<sst xmlns="http://schemas.openxmlformats.org/spreadsheetml/2006/main" count="696" uniqueCount="363">
  <si>
    <t>年</t>
    <phoneticPr fontId="3" type="noConversion"/>
  </si>
  <si>
    <t>月</t>
    <phoneticPr fontId="3" type="noConversion"/>
  </si>
  <si>
    <t>凭证号</t>
    <phoneticPr fontId="3" type="noConversion"/>
  </si>
  <si>
    <t>摘要</t>
    <phoneticPr fontId="3" type="noConversion"/>
  </si>
  <si>
    <t>科目1</t>
    <phoneticPr fontId="3" type="noConversion"/>
  </si>
  <si>
    <t>科目2</t>
  </si>
  <si>
    <t>本位币</t>
    <phoneticPr fontId="3" type="noConversion"/>
  </si>
  <si>
    <t>借</t>
    <phoneticPr fontId="3" type="noConversion"/>
  </si>
  <si>
    <t>贷</t>
    <phoneticPr fontId="3" type="noConversion"/>
  </si>
  <si>
    <t>原币</t>
    <phoneticPr fontId="3" type="noConversion"/>
  </si>
  <si>
    <t>其他货币资金</t>
    <phoneticPr fontId="3" type="noConversion"/>
  </si>
  <si>
    <t>科目代码</t>
    <phoneticPr fontId="3" type="noConversion"/>
  </si>
  <si>
    <t>库存现金</t>
  </si>
  <si>
    <t>银行存款</t>
  </si>
  <si>
    <t>应收票据</t>
  </si>
  <si>
    <t>应收账款</t>
  </si>
  <si>
    <t>序号</t>
  </si>
  <si>
    <t>编号</t>
  </si>
  <si>
    <t>会计科目名称</t>
  </si>
  <si>
    <t>会计科目适用范围</t>
  </si>
  <si>
    <t>周转材料</t>
  </si>
  <si>
    <t>建造承包商专用</t>
  </si>
  <si>
    <t>贵金属</t>
  </si>
  <si>
    <t>银行专用</t>
  </si>
  <si>
    <t>存放中央银行款项</t>
  </si>
  <si>
    <t>抵债资产</t>
  </si>
  <si>
    <t>金融共用</t>
  </si>
  <si>
    <t>存放同业</t>
  </si>
  <si>
    <t>损余物资</t>
  </si>
  <si>
    <t>保险专用</t>
  </si>
  <si>
    <t>存货跌价准备</t>
  </si>
  <si>
    <t>结算备付金</t>
  </si>
  <si>
    <t>证券专用</t>
  </si>
  <si>
    <t>待摊费用</t>
  </si>
  <si>
    <t>存出保证金</t>
  </si>
  <si>
    <t>独立账户资产</t>
  </si>
  <si>
    <t>拆出资金</t>
  </si>
  <si>
    <t>持有至到期投资</t>
  </si>
  <si>
    <t>交易性金融资产</t>
  </si>
  <si>
    <t>持有至到期投资减值准备</t>
  </si>
  <si>
    <t>买入返售金融资产</t>
  </si>
  <si>
    <t>可供出售金融资产</t>
  </si>
  <si>
    <t>长期股权投资</t>
  </si>
  <si>
    <t>长期股权投资减值准备</t>
  </si>
  <si>
    <t>预付账款</t>
  </si>
  <si>
    <t>投资性房地产</t>
  </si>
  <si>
    <t>应收股利</t>
  </si>
  <si>
    <t>长期应收款</t>
  </si>
  <si>
    <t>应收利息</t>
  </si>
  <si>
    <t>未实现融资收益</t>
  </si>
  <si>
    <t>应收保护储金</t>
  </si>
  <si>
    <t>存出资本保证金</t>
  </si>
  <si>
    <t>应收代位追偿款</t>
  </si>
  <si>
    <t>固定资产</t>
  </si>
  <si>
    <t>应收分保账款</t>
  </si>
  <si>
    <t>累计折旧</t>
  </si>
  <si>
    <t>应收分保未到期责任准备金</t>
  </si>
  <si>
    <t>固定资产减值准备</t>
  </si>
  <si>
    <t>应收分保保险责任准备金</t>
  </si>
  <si>
    <t>在建工程</t>
  </si>
  <si>
    <t>工程物资</t>
  </si>
  <si>
    <t>坏账准备</t>
  </si>
  <si>
    <t>固定资产清理</t>
  </si>
  <si>
    <t>贴现资产</t>
  </si>
  <si>
    <t>融资租赁资产</t>
  </si>
  <si>
    <t>租赁专用</t>
  </si>
  <si>
    <t>贷款</t>
  </si>
  <si>
    <t>银行和保险共用</t>
  </si>
  <si>
    <t>未担保余值</t>
  </si>
  <si>
    <t>贷款损失准备</t>
  </si>
  <si>
    <t>生产性生物资产</t>
  </si>
  <si>
    <t>农业专用</t>
  </si>
  <si>
    <t>代理兑付证券</t>
  </si>
  <si>
    <t>生产性生物资产累计折旧</t>
  </si>
  <si>
    <t>代理业务资产</t>
  </si>
  <si>
    <t>公益性生物资产</t>
  </si>
  <si>
    <t>材料采购</t>
  </si>
  <si>
    <t>油气资产</t>
  </si>
  <si>
    <t>石油天然气开采专用</t>
  </si>
  <si>
    <t>在途物资</t>
  </si>
  <si>
    <t>累计折耗</t>
  </si>
  <si>
    <t>原材料</t>
  </si>
  <si>
    <t>无形资产</t>
  </si>
  <si>
    <t>材料成本差异</t>
  </si>
  <si>
    <t>累计摊销</t>
  </si>
  <si>
    <t>库存商品</t>
  </si>
  <si>
    <t>无形资产减值准备</t>
  </si>
  <si>
    <t>发出商品</t>
  </si>
  <si>
    <t>商誉</t>
  </si>
  <si>
    <t>商品进销差价</t>
  </si>
  <si>
    <t>长期待摊费用</t>
  </si>
  <si>
    <t>委托加工物资</t>
  </si>
  <si>
    <t>递延所得资产</t>
  </si>
  <si>
    <t>包装物及低值易耗品</t>
  </si>
  <si>
    <t>待处理财产损益</t>
  </si>
  <si>
    <t>消耗性物物资产</t>
  </si>
  <si>
    <t>短期借款</t>
  </si>
  <si>
    <t>应付分保账款</t>
  </si>
  <si>
    <t>存入保证金</t>
  </si>
  <si>
    <t>代理买卖证券款</t>
  </si>
  <si>
    <t>拆入资金</t>
  </si>
  <si>
    <t>代理承销证券款</t>
  </si>
  <si>
    <t>证券和银行共用</t>
  </si>
  <si>
    <t>向中央银行借款</t>
  </si>
  <si>
    <t>代理兑付证券款</t>
  </si>
  <si>
    <t>同业存放</t>
  </si>
  <si>
    <t>代理业务负债</t>
  </si>
  <si>
    <t>吸收存款</t>
  </si>
  <si>
    <t>预提费用</t>
  </si>
  <si>
    <t>贴现负债</t>
  </si>
  <si>
    <t>预计负债</t>
  </si>
  <si>
    <t>交易性金融负债</t>
  </si>
  <si>
    <t>递延收益</t>
  </si>
  <si>
    <t>专出回购金融资产款</t>
  </si>
  <si>
    <t>长期借款</t>
  </si>
  <si>
    <t>应付票据</t>
  </si>
  <si>
    <t>长期债券</t>
  </si>
  <si>
    <t>应付账款</t>
  </si>
  <si>
    <t>未到期责任准备金</t>
  </si>
  <si>
    <t>预收账款</t>
  </si>
  <si>
    <t>保险责任准备金</t>
  </si>
  <si>
    <t>应付职工薪酬</t>
  </si>
  <si>
    <t>保户储金</t>
  </si>
  <si>
    <t>应交税费</t>
  </si>
  <si>
    <t>独立账户负债</t>
  </si>
  <si>
    <t>应付股利</t>
  </si>
  <si>
    <t>长期应付款</t>
  </si>
  <si>
    <t>应付利息</t>
  </si>
  <si>
    <t>未确认融资费用</t>
  </si>
  <si>
    <t>其他应付款</t>
  </si>
  <si>
    <t>专项应付款</t>
  </si>
  <si>
    <t>应付保户红利</t>
  </si>
  <si>
    <t>递延所得税负债</t>
  </si>
  <si>
    <t>清算资金往来</t>
  </si>
  <si>
    <t>套期工具</t>
  </si>
  <si>
    <t>外汇买卖</t>
  </si>
  <si>
    <t>被套期项目</t>
  </si>
  <si>
    <t>衍生工具</t>
  </si>
  <si>
    <t>实收资本</t>
  </si>
  <si>
    <t>本年利润</t>
  </si>
  <si>
    <t>资本公积</t>
  </si>
  <si>
    <t>利润分配</t>
  </si>
  <si>
    <t>盈余公积</t>
  </si>
  <si>
    <t>库存股</t>
  </si>
  <si>
    <t>一般风险准备</t>
  </si>
  <si>
    <t>生产成本</t>
  </si>
  <si>
    <t>工程施工</t>
  </si>
  <si>
    <t>制造费用</t>
  </si>
  <si>
    <t>工程结算</t>
  </si>
  <si>
    <t>劳务成本</t>
  </si>
  <si>
    <t>机械作业</t>
  </si>
  <si>
    <t>研发支出</t>
  </si>
  <si>
    <t>资产类</t>
    <phoneticPr fontId="3" type="noConversion"/>
  </si>
  <si>
    <t>负债类</t>
    <phoneticPr fontId="3" type="noConversion"/>
  </si>
  <si>
    <t>共同类</t>
    <phoneticPr fontId="3" type="noConversion"/>
  </si>
  <si>
    <t>成本类</t>
    <phoneticPr fontId="3" type="noConversion"/>
  </si>
  <si>
    <t>主营业务收入</t>
  </si>
  <si>
    <t>利息支出</t>
  </si>
  <si>
    <t>利息收入</t>
  </si>
  <si>
    <t>手续费支出</t>
  </si>
  <si>
    <t>手续费收入</t>
  </si>
  <si>
    <t>提取未到期责任准备金</t>
  </si>
  <si>
    <t>保费收入</t>
  </si>
  <si>
    <t>撮保险责任准备金</t>
  </si>
  <si>
    <t>分保费收入</t>
  </si>
  <si>
    <t>赔付支出</t>
  </si>
  <si>
    <t>租赁收入</t>
  </si>
  <si>
    <t>保户红利支出</t>
  </si>
  <si>
    <t>其他业务收入</t>
  </si>
  <si>
    <t>退保金</t>
  </si>
  <si>
    <t>汇兑损益</t>
  </si>
  <si>
    <t>金融专用</t>
  </si>
  <si>
    <t>分出保费</t>
  </si>
  <si>
    <t>公允价值变动损益</t>
  </si>
  <si>
    <t>分保费用</t>
  </si>
  <si>
    <t>投资收益</t>
  </si>
  <si>
    <t>销售费用</t>
  </si>
  <si>
    <t>摊回保险责任准备金</t>
  </si>
  <si>
    <t>管理费用</t>
  </si>
  <si>
    <t>摊回赔付支出</t>
  </si>
  <si>
    <t>财务费用</t>
  </si>
  <si>
    <t>摊回分保费用</t>
  </si>
  <si>
    <t>勘探费用</t>
  </si>
  <si>
    <t>营业外收入</t>
  </si>
  <si>
    <t>资产减值损失</t>
  </si>
  <si>
    <t>主营业务成本</t>
  </si>
  <si>
    <t>营业外支出</t>
  </si>
  <si>
    <t>所得税</t>
  </si>
  <si>
    <t>以前年度损益调整</t>
  </si>
  <si>
    <t>损益类</t>
    <phoneticPr fontId="3" type="noConversion"/>
  </si>
  <si>
    <t>所有者权益类</t>
    <phoneticPr fontId="3" type="noConversion"/>
  </si>
  <si>
    <r>
      <rPr>
        <sz val="11"/>
        <color theme="1"/>
        <rFont val="等线"/>
        <family val="2"/>
        <charset val="134"/>
        <scheme val="minor"/>
      </rPr>
      <t>类别</t>
    </r>
    <phoneticPr fontId="3" type="noConversion"/>
  </si>
  <si>
    <t>其他应收款</t>
    <phoneticPr fontId="3" type="noConversion"/>
  </si>
  <si>
    <t>其他业务成本</t>
    <phoneticPr fontId="3" type="noConversion"/>
  </si>
  <si>
    <t>员工备用金</t>
    <phoneticPr fontId="3" type="noConversion"/>
  </si>
  <si>
    <t>行项目</t>
    <phoneticPr fontId="3" type="noConversion"/>
  </si>
  <si>
    <t>银行存款</t>
    <phoneticPr fontId="3" type="noConversion"/>
  </si>
  <si>
    <t>日</t>
    <phoneticPr fontId="3" type="noConversion"/>
  </si>
  <si>
    <t>员工</t>
    <phoneticPr fontId="3" type="noConversion"/>
  </si>
  <si>
    <t>预收账款</t>
    <phoneticPr fontId="3" type="noConversion"/>
  </si>
  <si>
    <t>客户名称</t>
    <phoneticPr fontId="3" type="noConversion"/>
  </si>
  <si>
    <t>客户编码</t>
    <phoneticPr fontId="3" type="noConversion"/>
  </si>
  <si>
    <t>供应商名称</t>
    <phoneticPr fontId="3" type="noConversion"/>
  </si>
  <si>
    <t>供应商编码</t>
    <phoneticPr fontId="3" type="noConversion"/>
  </si>
  <si>
    <t>管理费用</t>
    <phoneticPr fontId="3" type="noConversion"/>
  </si>
  <si>
    <t>财务费用</t>
    <phoneticPr fontId="3" type="noConversion"/>
  </si>
  <si>
    <t>借2</t>
  </si>
  <si>
    <t>贷3</t>
  </si>
  <si>
    <t>累计折旧</t>
    <phoneticPr fontId="3" type="noConversion"/>
  </si>
  <si>
    <t>其他应收款</t>
  </si>
  <si>
    <t>(空白)</t>
  </si>
  <si>
    <t>总计</t>
  </si>
  <si>
    <t>求和项:借</t>
  </si>
  <si>
    <t>求和项:贷</t>
  </si>
  <si>
    <t>月</t>
  </si>
  <si>
    <t>科目1</t>
  </si>
  <si>
    <t>年</t>
  </si>
  <si>
    <t>科目代码</t>
  </si>
  <si>
    <t/>
  </si>
  <si>
    <t>短代码</t>
  </si>
  <si>
    <t>短代码</t>
    <phoneticPr fontId="3" type="noConversion"/>
  </si>
  <si>
    <t>成本类</t>
  </si>
  <si>
    <t>负债类</t>
  </si>
  <si>
    <t>共同类</t>
  </si>
  <si>
    <t>损益类</t>
  </si>
  <si>
    <t>所有者权益类</t>
  </si>
  <si>
    <t>资产类</t>
  </si>
  <si>
    <t>5</t>
  </si>
  <si>
    <t>2</t>
  </si>
  <si>
    <t>3</t>
  </si>
  <si>
    <t>6</t>
  </si>
  <si>
    <t>4</t>
  </si>
  <si>
    <t>1</t>
  </si>
  <si>
    <t>类别</t>
  </si>
  <si>
    <t>报销电话费</t>
    <phoneticPr fontId="3" type="noConversion"/>
  </si>
  <si>
    <r>
      <rPr>
        <b/>
        <sz val="9"/>
        <rFont val="宋体"/>
        <family val="3"/>
        <charset val="134"/>
      </rPr>
      <t>折旧测算截止日期</t>
    </r>
  </si>
  <si>
    <r>
      <rPr>
        <b/>
        <sz val="9"/>
        <rFont val="宋体"/>
        <family val="3"/>
        <charset val="134"/>
      </rPr>
      <t>财产编码</t>
    </r>
  </si>
  <si>
    <r>
      <rPr>
        <b/>
        <sz val="9"/>
        <rFont val="Times New Roman"/>
        <family val="1"/>
        <charset val="134"/>
      </rPr>
      <t>台帐编码</t>
    </r>
  </si>
  <si>
    <t>部门</t>
    <phoneticPr fontId="10" type="noConversion"/>
  </si>
  <si>
    <r>
      <rPr>
        <b/>
        <sz val="9"/>
        <rFont val="宋体"/>
        <family val="3"/>
        <charset val="134"/>
      </rPr>
      <t>固定资产名称</t>
    </r>
    <phoneticPr fontId="10" type="noConversion"/>
  </si>
  <si>
    <r>
      <rPr>
        <b/>
        <sz val="9"/>
        <rFont val="宋体"/>
        <family val="3"/>
        <charset val="134"/>
      </rPr>
      <t>企业分类</t>
    </r>
    <phoneticPr fontId="10" type="noConversion"/>
  </si>
  <si>
    <r>
      <rPr>
        <b/>
        <sz val="9"/>
        <rFont val="宋体"/>
        <family val="3"/>
        <charset val="134"/>
      </rPr>
      <t>是否在总账</t>
    </r>
    <phoneticPr fontId="10" type="noConversion"/>
  </si>
  <si>
    <r>
      <rPr>
        <b/>
        <sz val="9"/>
        <rFont val="宋体"/>
        <family val="3"/>
        <charset val="134"/>
      </rPr>
      <t>入卡片日期</t>
    </r>
    <phoneticPr fontId="10" type="noConversion"/>
  </si>
  <si>
    <r>
      <rPr>
        <b/>
        <sz val="9"/>
        <rFont val="Times New Roman"/>
        <family val="1"/>
      </rPr>
      <t>使用年限</t>
    </r>
    <r>
      <rPr>
        <b/>
        <sz val="9"/>
        <rFont val="Arial Narrow"/>
        <family val="2"/>
      </rPr>
      <t>(</t>
    </r>
    <r>
      <rPr>
        <b/>
        <sz val="9"/>
        <rFont val="Times New Roman"/>
        <family val="1"/>
      </rPr>
      <t>月</t>
    </r>
    <r>
      <rPr>
        <b/>
        <sz val="9"/>
        <rFont val="Arial Narrow"/>
        <family val="2"/>
      </rPr>
      <t>)</t>
    </r>
  </si>
  <si>
    <r>
      <rPr>
        <b/>
        <sz val="9"/>
        <rFont val="宋体"/>
        <family val="3"/>
        <charset val="134"/>
      </rPr>
      <t>固定资产原值</t>
    </r>
  </si>
  <si>
    <t>本期增加</t>
    <phoneticPr fontId="10" type="noConversion"/>
  </si>
  <si>
    <t>本期减少</t>
    <phoneticPr fontId="10" type="noConversion"/>
  </si>
  <si>
    <r>
      <rPr>
        <b/>
        <sz val="9"/>
        <rFont val="宋体"/>
        <family val="3"/>
        <charset val="134"/>
      </rPr>
      <t>残值率</t>
    </r>
  </si>
  <si>
    <t>固定资产处置时间</t>
    <phoneticPr fontId="13" type="noConversion"/>
  </si>
  <si>
    <r>
      <rPr>
        <b/>
        <sz val="9"/>
        <rFont val="宋体"/>
        <family val="3"/>
        <charset val="134"/>
      </rPr>
      <t>期初已折旧月数</t>
    </r>
  </si>
  <si>
    <r>
      <rPr>
        <b/>
        <sz val="9"/>
        <rFont val="宋体"/>
        <family val="3"/>
        <charset val="134"/>
      </rPr>
      <t>本期折旧月数</t>
    </r>
  </si>
  <si>
    <r>
      <rPr>
        <b/>
        <sz val="9"/>
        <rFont val="宋体"/>
        <family val="3"/>
        <charset val="134"/>
      </rPr>
      <t>本期应提折旧</t>
    </r>
  </si>
  <si>
    <r>
      <rPr>
        <b/>
        <sz val="9"/>
        <rFont val="宋体"/>
        <family val="3"/>
        <charset val="134"/>
      </rPr>
      <t>期初累计折旧测算数</t>
    </r>
  </si>
  <si>
    <r>
      <rPr>
        <b/>
        <sz val="9"/>
        <rFont val="宋体"/>
        <family val="3"/>
        <charset val="134"/>
      </rPr>
      <t>期末累计折旧测算数</t>
    </r>
  </si>
  <si>
    <r>
      <rPr>
        <sz val="9"/>
        <rFont val="宋体"/>
        <family val="3"/>
        <charset val="134"/>
      </rPr>
      <t>是</t>
    </r>
    <phoneticPr fontId="10" type="noConversion"/>
  </si>
  <si>
    <t>A0001</t>
    <phoneticPr fontId="3" type="noConversion"/>
  </si>
  <si>
    <t>管理部门</t>
    <phoneticPr fontId="3" type="noConversion"/>
  </si>
  <si>
    <t>电子设备</t>
    <phoneticPr fontId="3" type="noConversion"/>
  </si>
  <si>
    <t>A0002</t>
    <phoneticPr fontId="3" type="noConversion"/>
  </si>
  <si>
    <t>应交税费</t>
    <phoneticPr fontId="3" type="noConversion"/>
  </si>
  <si>
    <t>行次</t>
  </si>
  <si>
    <t>年初数</t>
  </si>
  <si>
    <t>期末数</t>
  </si>
  <si>
    <t>负债和股东权益</t>
  </si>
  <si>
    <t>流动资产：</t>
  </si>
  <si>
    <t>减：坏账准备</t>
  </si>
  <si>
    <t>应收账款净额</t>
  </si>
  <si>
    <t>长期投资：</t>
  </si>
  <si>
    <t>长期负债：</t>
  </si>
  <si>
    <t>固定资产：</t>
  </si>
  <si>
    <t>递延税项：</t>
  </si>
  <si>
    <t>股东权益（或股东权益）：</t>
  </si>
  <si>
    <t>无形资产及其他资产：</t>
  </si>
  <si>
    <t>核对：</t>
    <phoneticPr fontId="10" type="noConversion"/>
  </si>
  <si>
    <t>行次_x000D_</t>
    <phoneticPr fontId="10" type="noConversion"/>
  </si>
  <si>
    <t>本年累计数_x000D_</t>
    <phoneticPr fontId="10" type="noConversion"/>
  </si>
  <si>
    <t>资产负债表</t>
    <phoneticPr fontId="10" type="noConversion"/>
  </si>
  <si>
    <t>资产</t>
  </si>
  <si>
    <t>流动负债：</t>
  </si>
  <si>
    <t>短期投资</t>
  </si>
  <si>
    <t>应收补贴款</t>
  </si>
  <si>
    <t>其他应交款</t>
  </si>
  <si>
    <t>存货</t>
  </si>
  <si>
    <t>一年内到期的长期债权投资</t>
  </si>
  <si>
    <t>其他流动资产</t>
  </si>
  <si>
    <t>一年内到期的长期负债</t>
  </si>
  <si>
    <t>其他流动负债</t>
  </si>
  <si>
    <t>流动资产合计</t>
  </si>
  <si>
    <t>流动负债合计</t>
  </si>
  <si>
    <t>长期债权投资</t>
  </si>
  <si>
    <t>应付债券</t>
  </si>
  <si>
    <t>长期投资合计</t>
  </si>
  <si>
    <t>固定资产原价</t>
  </si>
  <si>
    <t>其他长期负债</t>
  </si>
  <si>
    <t>减：累计折旧</t>
  </si>
  <si>
    <t>长期负债合计</t>
  </si>
  <si>
    <t>固定资产净值</t>
  </si>
  <si>
    <t>减：固定资产减值准备</t>
  </si>
  <si>
    <t>固定资产净额</t>
  </si>
  <si>
    <t>负债合计</t>
  </si>
  <si>
    <t>减：已归还投资</t>
  </si>
  <si>
    <t>固定资产合计</t>
  </si>
  <si>
    <t>其中：法定公积金</t>
  </si>
  <si>
    <t>其他长期资产</t>
  </si>
  <si>
    <t>未分配利润</t>
  </si>
  <si>
    <t>无形资产及其他资产合计</t>
  </si>
  <si>
    <t>所有者权益（股东权益）合计</t>
  </si>
  <si>
    <t>资产总计</t>
  </si>
  <si>
    <t>负债和所有者权益（或股东权益）总计</t>
  </si>
  <si>
    <t>货币资金</t>
    <phoneticPr fontId="3" type="noConversion"/>
  </si>
  <si>
    <t>借方余额</t>
    <phoneticPr fontId="3" type="noConversion"/>
  </si>
  <si>
    <t>贷方余额</t>
    <phoneticPr fontId="3" type="noConversion"/>
  </si>
  <si>
    <t>利润表</t>
    <phoneticPr fontId="10" type="noConversion"/>
  </si>
  <si>
    <t>应收账款</t>
    <phoneticPr fontId="3" type="noConversion"/>
  </si>
  <si>
    <t>递延所得税资产</t>
    <phoneticPr fontId="3" type="noConversion"/>
  </si>
  <si>
    <t>递延所得税负债</t>
    <phoneticPr fontId="3" type="noConversion"/>
  </si>
  <si>
    <t>实收资本</t>
    <phoneticPr fontId="3" type="noConversion"/>
  </si>
  <si>
    <t>实收资本净额</t>
    <phoneticPr fontId="3" type="noConversion"/>
  </si>
  <si>
    <t>一、主营业务收入</t>
  </si>
  <si>
    <t>减：主营业务成本</t>
  </si>
  <si>
    <t>二、主营业务利润（亏损以“－”号填列）</t>
  </si>
  <si>
    <t>加：其他业务收入</t>
  </si>
  <si>
    <t>减：其他业务支出</t>
  </si>
  <si>
    <t>研发费用</t>
  </si>
  <si>
    <t>加：投资收益</t>
  </si>
  <si>
    <t>资产处置收益</t>
  </si>
  <si>
    <t>其他收益</t>
  </si>
  <si>
    <t>三、营业利润（损失以“－”号填列）</t>
  </si>
  <si>
    <t>补贴收入</t>
  </si>
  <si>
    <t>减：营业外支出</t>
  </si>
  <si>
    <t>四、利润总额（亏损总额以“－”号填列）</t>
  </si>
  <si>
    <t>减：所得税</t>
  </si>
  <si>
    <t>五、净利润（净亏损以“－”号填列）</t>
  </si>
  <si>
    <t>项目</t>
  </si>
  <si>
    <t>税金及附加</t>
    <phoneticPr fontId="3" type="noConversion"/>
  </si>
  <si>
    <t>减：销售费用</t>
    <phoneticPr fontId="3" type="noConversion"/>
  </si>
  <si>
    <t>报销交通费</t>
    <phoneticPr fontId="3" type="noConversion"/>
  </si>
  <si>
    <t>本季度</t>
    <phoneticPr fontId="10" type="noConversion"/>
  </si>
  <si>
    <t>上季度</t>
    <phoneticPr fontId="3" type="noConversion"/>
  </si>
  <si>
    <t>计提城建税、教育费及附加</t>
    <phoneticPr fontId="3" type="noConversion"/>
  </si>
  <si>
    <t>税金及附加</t>
  </si>
  <si>
    <t>城市维护建设税</t>
    <phoneticPr fontId="3" type="noConversion"/>
  </si>
  <si>
    <t>教育费附加</t>
    <phoneticPr fontId="3" type="noConversion"/>
  </si>
  <si>
    <t>地方教育附加</t>
    <phoneticPr fontId="3" type="noConversion"/>
  </si>
  <si>
    <t>增值税销项</t>
    <phoneticPr fontId="3" type="noConversion"/>
  </si>
  <si>
    <t>计提所得税</t>
    <phoneticPr fontId="3" type="noConversion"/>
  </si>
  <si>
    <t>所得税</t>
    <phoneticPr fontId="3" type="noConversion"/>
  </si>
  <si>
    <t>支付报销款</t>
    <phoneticPr fontId="3" type="noConversion"/>
  </si>
  <si>
    <t>咨询费收入</t>
  </si>
  <si>
    <t>计提折旧/第三季度</t>
    <phoneticPr fontId="3" type="noConversion"/>
  </si>
  <si>
    <t>结息</t>
    <phoneticPr fontId="3" type="noConversion"/>
  </si>
  <si>
    <t>缴纳所得税</t>
    <phoneticPr fontId="3" type="noConversion"/>
  </si>
  <si>
    <t>收到咨询费</t>
  </si>
  <si>
    <t>科目类别</t>
  </si>
  <si>
    <t>科目类别</t>
    <phoneticPr fontId="3" type="noConversion"/>
  </si>
  <si>
    <t>电脑A</t>
    <phoneticPr fontId="3" type="noConversion"/>
  </si>
  <si>
    <t>电脑B</t>
    <phoneticPr fontId="3" type="noConversion"/>
  </si>
  <si>
    <t>期末数</t>
    <phoneticPr fontId="10" type="noConversion"/>
  </si>
  <si>
    <t>每月折旧额</t>
    <phoneticPr fontId="3" type="noConversion"/>
  </si>
  <si>
    <t>购买固定资产</t>
    <phoneticPr fontId="3" type="noConversion"/>
  </si>
  <si>
    <t>固定资产</t>
    <phoneticPr fontId="3" type="noConversion"/>
  </si>
  <si>
    <t>银行存款</t>
    <phoneticPr fontId="3" type="noConversion"/>
  </si>
  <si>
    <t>确认1、2、3月收入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</si>
</sst>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8" formatCode="&quot;¥&quot;#,##0.00;[Red]&quot;¥&quot;\-#,##0.00"/>
    <numFmt numFmtId="43" formatCode="_ * #,##0.00_ ;_ * \-#,##0.00_ ;_ * &quot;-&quot;??_ ;_ @_ "/>
    <numFmt numFmtId="176" formatCode="_ * #,##0_ ;_ * \-#,##0_ ;_ * &quot;-&quot;??_ ;_ @_ "/>
    <numFmt numFmtId="177" formatCode="#,##0.00;\-#,##0.00;&quot;&quot;"/>
    <numFmt numFmtId="178" formatCode="#,##0.00;\-#,##0.00;"/>
    <numFmt numFmtId="179" formatCode="#,##0.00;\-0.00"/>
    <numFmt numFmtId="180" formatCode="#,##0.00_ "/>
    <numFmt numFmtId="181" formatCode="#,##0.00000000000_ "/>
    <numFmt numFmtId="182" formatCode="#,##0.0_ "/>
  </numFmts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Arial"/>
      <family val="2"/>
    </font>
    <font>
      <sz val="12"/>
      <name val="宋体"/>
      <family val="3"/>
      <charset val="134"/>
    </font>
    <font>
      <sz val="9"/>
      <name val="Arial Narrow"/>
      <family val="2"/>
    </font>
    <font>
      <b/>
      <sz val="9"/>
      <name val="Arial Narrow"/>
      <family val="2"/>
    </font>
    <font>
      <b/>
      <sz val="9"/>
      <name val="宋体"/>
      <family val="3"/>
      <charset val="134"/>
    </font>
    <font>
      <b/>
      <sz val="9"/>
      <name val="Times New Roman"/>
      <family val="1"/>
      <charset val="134"/>
    </font>
    <font>
      <sz val="9"/>
      <name val="宋体"/>
      <family val="3"/>
      <charset val="134"/>
    </font>
    <font>
      <b/>
      <sz val="9"/>
      <name val="Times New Roman"/>
      <family val="1"/>
    </font>
    <font>
      <b/>
      <sz val="9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name val="微软雅黑"/>
      <family val="3"/>
      <charset val="134"/>
    </font>
    <font>
      <sz val="9"/>
      <name val="微软雅黑"/>
      <family val="2"/>
      <charset val="134"/>
    </font>
    <font>
      <sz val="16"/>
      <name val="宋体"/>
      <family val="3"/>
      <charset val="134"/>
    </font>
    <font>
      <sz val="10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color rgb="FFFF0000"/>
      <name val="宋体"/>
      <family val="3"/>
      <charset val="134"/>
    </font>
    <font>
      <sz val="10"/>
      <name val="等线"/>
      <family val="3"/>
      <charset val="134"/>
      <scheme val="minor"/>
    </font>
    <font>
      <b/>
      <sz val="9"/>
      <name val="宋体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2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0" borderId="0"/>
    <xf numFmtId="0" fontId="5" fillId="0" borderId="0" applyNumberForma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/>
    <xf numFmtId="43" fontId="5" fillId="0" borderId="0" applyFont="0" applyFill="0" applyBorder="0" applyAlignment="0" applyProtection="0"/>
    <xf numFmtId="43" fontId="18" fillId="0" borderId="0" applyFont="0" applyFill="0" applyBorder="0" applyAlignment="0" applyProtection="0">
      <alignment vertical="center"/>
    </xf>
    <xf numFmtId="43" fontId="18" fillId="0" borderId="0" applyFont="0" applyFill="0" applyBorder="0" applyAlignment="0" applyProtection="0">
      <alignment vertical="center"/>
    </xf>
  </cellStyleXfs>
  <cellXfs count="128">
    <xf numFmtId="0" fontId="0" fillId="0" borderId="0" xfId="0">
      <alignment vertical="center"/>
    </xf>
    <xf numFmtId="0" fontId="0" fillId="2" borderId="0" xfId="0" applyFill="1">
      <alignment vertical="center"/>
    </xf>
    <xf numFmtId="43" fontId="0" fillId="0" borderId="0" xfId="1" applyFont="1">
      <alignment vertical="center"/>
    </xf>
    <xf numFmtId="0" fontId="0" fillId="0" borderId="0" xfId="0" pivotButton="1">
      <alignment vertical="center"/>
    </xf>
    <xf numFmtId="43" fontId="0" fillId="0" borderId="0" xfId="0" applyNumberFormat="1">
      <alignment vertical="center"/>
    </xf>
    <xf numFmtId="0" fontId="0" fillId="0" borderId="0" xfId="0" applyFill="1">
      <alignment vertical="center"/>
    </xf>
    <xf numFmtId="0" fontId="6" fillId="0" borderId="1" xfId="3" applyNumberFormat="1" applyFont="1" applyFill="1" applyBorder="1" applyAlignment="1">
      <alignment horizontal="center"/>
    </xf>
    <xf numFmtId="0" fontId="7" fillId="0" borderId="1" xfId="3" applyNumberFormat="1" applyFont="1" applyFill="1" applyBorder="1" applyAlignment="1">
      <alignment horizontal="left"/>
    </xf>
    <xf numFmtId="0" fontId="7" fillId="0" borderId="1" xfId="3" applyNumberFormat="1" applyFont="1" applyFill="1" applyBorder="1" applyAlignment="1">
      <alignment horizontal="right"/>
    </xf>
    <xf numFmtId="14" fontId="6" fillId="0" borderId="1" xfId="3" applyNumberFormat="1" applyFont="1" applyFill="1" applyBorder="1" applyAlignment="1">
      <alignment horizontal="center"/>
    </xf>
    <xf numFmtId="43" fontId="6" fillId="0" borderId="1" xfId="4" applyFont="1" applyFill="1" applyBorder="1" applyAlignment="1">
      <alignment horizontal="center"/>
    </xf>
    <xf numFmtId="43" fontId="6" fillId="0" borderId="1" xfId="3" applyNumberFormat="1" applyFont="1" applyFill="1" applyBorder="1" applyAlignment="1">
      <alignment horizontal="center"/>
    </xf>
    <xf numFmtId="0" fontId="6" fillId="0" borderId="0" xfId="3" applyNumberFormat="1" applyFont="1" applyFill="1" applyAlignment="1"/>
    <xf numFmtId="43" fontId="6" fillId="0" borderId="0" xfId="3" applyNumberFormat="1" applyFont="1" applyFill="1" applyAlignment="1"/>
    <xf numFmtId="43" fontId="6" fillId="0" borderId="0" xfId="4" applyFont="1" applyFill="1" applyAlignment="1"/>
    <xf numFmtId="0" fontId="7" fillId="0" borderId="2" xfId="3" applyNumberFormat="1" applyFont="1" applyFill="1" applyBorder="1" applyAlignment="1">
      <alignment horizontal="center" vertical="center" wrapText="1"/>
    </xf>
    <xf numFmtId="0" fontId="7" fillId="0" borderId="2" xfId="3" applyNumberFormat="1" applyFont="1" applyFill="1" applyBorder="1" applyAlignment="1">
      <alignment horizontal="left" vertical="center" wrapText="1"/>
    </xf>
    <xf numFmtId="0" fontId="8" fillId="0" borderId="2" xfId="3" applyNumberFormat="1" applyFont="1" applyFill="1" applyBorder="1" applyAlignment="1">
      <alignment horizontal="center" vertical="center" wrapText="1"/>
    </xf>
    <xf numFmtId="14" fontId="7" fillId="0" borderId="2" xfId="3" applyNumberFormat="1" applyFont="1" applyFill="1" applyBorder="1" applyAlignment="1">
      <alignment horizontal="center" vertical="center" wrapText="1"/>
    </xf>
    <xf numFmtId="43" fontId="7" fillId="0" borderId="2" xfId="4" applyFont="1" applyFill="1" applyBorder="1" applyAlignment="1">
      <alignment horizontal="center" vertical="center" wrapText="1"/>
    </xf>
    <xf numFmtId="43" fontId="12" fillId="0" borderId="2" xfId="4" applyFont="1" applyFill="1" applyBorder="1" applyAlignment="1">
      <alignment horizontal="center" vertical="center" wrapText="1"/>
    </xf>
    <xf numFmtId="14" fontId="12" fillId="0" borderId="2" xfId="3" applyNumberFormat="1" applyFont="1" applyFill="1" applyBorder="1" applyAlignment="1">
      <alignment horizontal="center" vertical="center" wrapText="1"/>
    </xf>
    <xf numFmtId="0" fontId="6" fillId="0" borderId="0" xfId="3" applyNumberFormat="1" applyFont="1" applyFill="1" applyAlignment="1">
      <alignment horizontal="center" vertical="center" wrapText="1"/>
    </xf>
    <xf numFmtId="0" fontId="6" fillId="0" borderId="2" xfId="3" applyNumberFormat="1" applyFont="1" applyFill="1" applyBorder="1" applyAlignment="1">
      <alignment vertical="center"/>
    </xf>
    <xf numFmtId="0" fontId="6" fillId="0" borderId="2" xfId="3" applyNumberFormat="1" applyFont="1" applyFill="1" applyBorder="1" applyAlignment="1">
      <alignment horizontal="left" vertical="center"/>
    </xf>
    <xf numFmtId="0" fontId="10" fillId="0" borderId="2" xfId="3" applyNumberFormat="1" applyFont="1" applyFill="1" applyBorder="1" applyAlignment="1">
      <alignment horizontal="left" vertical="center"/>
    </xf>
    <xf numFmtId="0" fontId="6" fillId="0" borderId="2" xfId="3" applyNumberFormat="1" applyFont="1" applyFill="1" applyBorder="1" applyAlignment="1">
      <alignment horizontal="center" vertical="center"/>
    </xf>
    <xf numFmtId="14" fontId="6" fillId="0" borderId="1" xfId="3" applyNumberFormat="1" applyFont="1" applyFill="1" applyBorder="1" applyAlignment="1">
      <alignment horizontal="center" vertical="center"/>
    </xf>
    <xf numFmtId="176" fontId="6" fillId="0" borderId="2" xfId="4" applyNumberFormat="1" applyFont="1" applyFill="1" applyBorder="1" applyAlignment="1">
      <alignment horizontal="center" vertical="center"/>
    </xf>
    <xf numFmtId="43" fontId="6" fillId="0" borderId="2" xfId="4" applyFont="1" applyFill="1" applyBorder="1" applyAlignment="1">
      <alignment horizontal="right" vertical="center"/>
    </xf>
    <xf numFmtId="9" fontId="6" fillId="0" borderId="2" xfId="3" applyNumberFormat="1" applyFont="1" applyFill="1" applyBorder="1" applyAlignment="1">
      <alignment horizontal="right" vertical="center"/>
    </xf>
    <xf numFmtId="14" fontId="6" fillId="0" borderId="2" xfId="3" applyNumberFormat="1" applyFont="1" applyFill="1" applyBorder="1" applyAlignment="1">
      <alignment horizontal="right" vertical="center"/>
    </xf>
    <xf numFmtId="43" fontId="6" fillId="3" borderId="2" xfId="4" applyFont="1" applyFill="1" applyBorder="1" applyAlignment="1">
      <alignment horizontal="right" vertical="center"/>
    </xf>
    <xf numFmtId="0" fontId="6" fillId="0" borderId="0" xfId="3" applyNumberFormat="1" applyFont="1" applyFill="1" applyAlignment="1">
      <alignment vertical="center"/>
    </xf>
    <xf numFmtId="0" fontId="14" fillId="0" borderId="2" xfId="3" applyNumberFormat="1" applyFont="1" applyFill="1" applyBorder="1" applyAlignment="1">
      <alignment horizontal="center" vertical="center"/>
    </xf>
    <xf numFmtId="14" fontId="6" fillId="0" borderId="0" xfId="3" applyNumberFormat="1" applyFont="1" applyFill="1" applyAlignment="1"/>
    <xf numFmtId="0" fontId="6" fillId="0" borderId="0" xfId="3" applyNumberFormat="1" applyFont="1" applyFill="1" applyAlignment="1">
      <alignment horizontal="left"/>
    </xf>
    <xf numFmtId="0" fontId="6" fillId="0" borderId="0" xfId="3" applyNumberFormat="1" applyFont="1" applyFill="1" applyAlignment="1">
      <alignment horizontal="center" vertical="center"/>
    </xf>
    <xf numFmtId="0" fontId="15" fillId="0" borderId="0" xfId="3" applyNumberFormat="1" applyFont="1" applyFill="1" applyAlignment="1"/>
    <xf numFmtId="8" fontId="6" fillId="0" borderId="0" xfId="3" applyNumberFormat="1" applyFont="1" applyFill="1" applyAlignment="1"/>
    <xf numFmtId="2" fontId="6" fillId="0" borderId="0" xfId="3" applyNumberFormat="1" applyFont="1" applyFill="1" applyAlignment="1"/>
    <xf numFmtId="0" fontId="0" fillId="0" borderId="0" xfId="0" applyNumberFormat="1">
      <alignment vertical="center"/>
    </xf>
    <xf numFmtId="43" fontId="5" fillId="4" borderId="0" xfId="9" applyFont="1" applyFill="1"/>
    <xf numFmtId="0" fontId="5" fillId="4" borderId="0" xfId="8" applyFill="1"/>
    <xf numFmtId="0" fontId="17" fillId="4" borderId="2" xfId="8" quotePrefix="1" applyFont="1" applyFill="1" applyBorder="1" applyAlignment="1">
      <alignment horizontal="center" vertical="center"/>
    </xf>
    <xf numFmtId="177" fontId="17" fillId="4" borderId="2" xfId="8" quotePrefix="1" applyNumberFormat="1" applyFont="1" applyFill="1" applyBorder="1" applyAlignment="1">
      <alignment horizontal="center" vertical="center"/>
    </xf>
    <xf numFmtId="0" fontId="17" fillId="4" borderId="2" xfId="8" quotePrefix="1" applyFont="1" applyFill="1" applyBorder="1" applyAlignment="1">
      <alignment horizontal="left" vertical="center"/>
    </xf>
    <xf numFmtId="1" fontId="17" fillId="4" borderId="2" xfId="8" quotePrefix="1" applyNumberFormat="1" applyFont="1" applyFill="1" applyBorder="1" applyAlignment="1">
      <alignment horizontal="center" vertical="center"/>
    </xf>
    <xf numFmtId="0" fontId="5" fillId="4" borderId="2" xfId="8" applyFill="1" applyBorder="1" applyAlignment="1">
      <alignment horizontal="center" vertical="center"/>
    </xf>
    <xf numFmtId="0" fontId="17" fillId="4" borderId="2" xfId="8" applyFont="1" applyFill="1" applyBorder="1" applyAlignment="1">
      <alignment horizontal="center" vertical="center"/>
    </xf>
    <xf numFmtId="177" fontId="17" fillId="4" borderId="2" xfId="8" applyNumberFormat="1" applyFont="1" applyFill="1" applyBorder="1" applyAlignment="1">
      <alignment horizontal="center" vertical="center"/>
    </xf>
    <xf numFmtId="177" fontId="17" fillId="0" borderId="2" xfId="8" applyNumberFormat="1" applyFont="1" applyBorder="1" applyAlignment="1">
      <alignment horizontal="center" vertical="center"/>
    </xf>
    <xf numFmtId="178" fontId="17" fillId="0" borderId="2" xfId="8" quotePrefix="1" applyNumberFormat="1" applyFont="1" applyBorder="1" applyAlignment="1">
      <alignment horizontal="left" vertical="center"/>
    </xf>
    <xf numFmtId="1" fontId="17" fillId="0" borderId="2" xfId="8" applyNumberFormat="1" applyFont="1" applyBorder="1" applyAlignment="1">
      <alignment horizontal="center" vertical="center"/>
    </xf>
    <xf numFmtId="0" fontId="5" fillId="0" borderId="2" xfId="8" applyBorder="1" applyAlignment="1">
      <alignment horizontal="center" vertical="center"/>
    </xf>
    <xf numFmtId="0" fontId="17" fillId="4" borderId="2" xfId="8" quotePrefix="1" applyFont="1" applyFill="1" applyBorder="1" applyAlignment="1">
      <alignment vertical="center"/>
    </xf>
    <xf numFmtId="0" fontId="5" fillId="4" borderId="2" xfId="8" applyFill="1" applyBorder="1" applyAlignment="1">
      <alignment vertical="center"/>
    </xf>
    <xf numFmtId="0" fontId="17" fillId="0" borderId="2" xfId="8" quotePrefix="1" applyFont="1" applyBorder="1" applyAlignment="1">
      <alignment vertical="center"/>
    </xf>
    <xf numFmtId="0" fontId="5" fillId="0" borderId="2" xfId="8" applyBorder="1" applyAlignment="1">
      <alignment vertical="center"/>
    </xf>
    <xf numFmtId="43" fontId="18" fillId="4" borderId="0" xfId="10" applyFont="1" applyFill="1">
      <alignment vertical="center"/>
    </xf>
    <xf numFmtId="43" fontId="5" fillId="4" borderId="0" xfId="8" applyNumberFormat="1" applyFill="1"/>
    <xf numFmtId="178" fontId="17" fillId="0" borderId="2" xfId="8" quotePrefix="1" applyNumberFormat="1" applyFont="1" applyBorder="1" applyAlignment="1">
      <alignment vertical="center"/>
    </xf>
    <xf numFmtId="179" fontId="17" fillId="0" borderId="2" xfId="8" applyNumberFormat="1" applyFont="1" applyBorder="1" applyAlignment="1">
      <alignment horizontal="center" vertical="center"/>
    </xf>
    <xf numFmtId="180" fontId="5" fillId="4" borderId="0" xfId="8" applyNumberFormat="1" applyFill="1"/>
    <xf numFmtId="181" fontId="5" fillId="4" borderId="0" xfId="8" applyNumberFormat="1" applyFill="1"/>
    <xf numFmtId="4" fontId="5" fillId="4" borderId="0" xfId="8" applyNumberFormat="1" applyFill="1"/>
    <xf numFmtId="43" fontId="0" fillId="0" borderId="0" xfId="9" applyFont="1"/>
    <xf numFmtId="0" fontId="5" fillId="0" borderId="0" xfId="8"/>
    <xf numFmtId="0" fontId="5" fillId="0" borderId="2" xfId="8" quotePrefix="1" applyBorder="1" applyAlignment="1">
      <alignment horizontal="center" vertical="center" wrapText="1"/>
    </xf>
    <xf numFmtId="177" fontId="5" fillId="0" borderId="2" xfId="8" applyNumberFormat="1" applyBorder="1" applyAlignment="1">
      <alignment horizontal="center" vertical="center"/>
    </xf>
    <xf numFmtId="180" fontId="5" fillId="0" borderId="0" xfId="8" applyNumberFormat="1"/>
    <xf numFmtId="43" fontId="0" fillId="0" borderId="0" xfId="9" applyFont="1" applyAlignment="1">
      <alignment vertical="center"/>
    </xf>
    <xf numFmtId="43" fontId="5" fillId="0" borderId="0" xfId="8" applyNumberFormat="1"/>
    <xf numFmtId="182" fontId="5" fillId="0" borderId="0" xfId="8" applyNumberFormat="1"/>
    <xf numFmtId="43" fontId="18" fillId="0" borderId="0" xfId="11" applyFont="1">
      <alignment vertical="center"/>
    </xf>
    <xf numFmtId="177" fontId="5" fillId="0" borderId="0" xfId="8" applyNumberFormat="1"/>
    <xf numFmtId="0" fontId="17" fillId="5" borderId="2" xfId="8" quotePrefix="1" applyFont="1" applyFill="1" applyBorder="1" applyAlignment="1">
      <alignment horizontal="left" vertical="center"/>
    </xf>
    <xf numFmtId="0" fontId="17" fillId="5" borderId="2" xfId="8" applyFont="1" applyFill="1" applyBorder="1" applyAlignment="1">
      <alignment horizontal="center" vertical="center"/>
    </xf>
    <xf numFmtId="177" fontId="17" fillId="5" borderId="2" xfId="8" applyNumberFormat="1" applyFont="1" applyFill="1" applyBorder="1" applyAlignment="1">
      <alignment horizontal="center" vertical="center"/>
    </xf>
    <xf numFmtId="0" fontId="17" fillId="5" borderId="2" xfId="8" quotePrefix="1" applyFont="1" applyFill="1" applyBorder="1" applyAlignment="1">
      <alignment vertical="center"/>
    </xf>
    <xf numFmtId="178" fontId="17" fillId="5" borderId="2" xfId="8" applyNumberFormat="1" applyFont="1" applyFill="1" applyBorder="1" applyAlignment="1">
      <alignment horizontal="center" vertical="center"/>
    </xf>
    <xf numFmtId="178" fontId="17" fillId="5" borderId="2" xfId="8" quotePrefix="1" applyNumberFormat="1" applyFont="1" applyFill="1" applyBorder="1" applyAlignment="1">
      <alignment horizontal="left" vertical="center"/>
    </xf>
    <xf numFmtId="1" fontId="17" fillId="5" borderId="2" xfId="8" applyNumberFormat="1" applyFont="1" applyFill="1" applyBorder="1" applyAlignment="1">
      <alignment horizontal="center" vertical="center"/>
    </xf>
    <xf numFmtId="178" fontId="17" fillId="5" borderId="2" xfId="8" quotePrefix="1" applyNumberFormat="1" applyFont="1" applyFill="1" applyBorder="1" applyAlignment="1">
      <alignment horizontal="center" vertical="center"/>
    </xf>
    <xf numFmtId="0" fontId="5" fillId="5" borderId="2" xfId="8" applyFill="1" applyBorder="1" applyAlignment="1">
      <alignment horizontal="center" vertical="center"/>
    </xf>
    <xf numFmtId="177" fontId="5" fillId="5" borderId="2" xfId="8" applyNumberFormat="1" applyFill="1" applyBorder="1" applyAlignment="1">
      <alignment horizontal="center" vertical="center"/>
    </xf>
    <xf numFmtId="43" fontId="17" fillId="4" borderId="2" xfId="1" applyFont="1" applyFill="1" applyBorder="1" applyAlignment="1">
      <alignment horizontal="center" vertical="center"/>
    </xf>
    <xf numFmtId="43" fontId="17" fillId="5" borderId="2" xfId="1" applyFont="1" applyFill="1" applyBorder="1" applyAlignment="1">
      <alignment horizontal="center" vertical="center"/>
    </xf>
    <xf numFmtId="43" fontId="17" fillId="0" borderId="2" xfId="1" applyFont="1" applyBorder="1" applyAlignment="1">
      <alignment horizontal="center" vertical="center"/>
    </xf>
    <xf numFmtId="43" fontId="20" fillId="4" borderId="2" xfId="1" applyFont="1" applyFill="1" applyBorder="1" applyAlignment="1">
      <alignment horizontal="center" vertical="center"/>
    </xf>
    <xf numFmtId="43" fontId="20" fillId="4" borderId="2" xfId="1" applyFont="1" applyFill="1" applyBorder="1" applyAlignment="1">
      <alignment vertical="center"/>
    </xf>
    <xf numFmtId="43" fontId="20" fillId="0" borderId="2" xfId="1" applyFont="1" applyBorder="1" applyAlignment="1">
      <alignment vertical="center"/>
    </xf>
    <xf numFmtId="43" fontId="20" fillId="0" borderId="2" xfId="1" applyFont="1" applyBorder="1" applyAlignment="1">
      <alignment horizontal="center" vertical="center"/>
    </xf>
    <xf numFmtId="0" fontId="5" fillId="5" borderId="2" xfId="8" applyFill="1" applyBorder="1" applyAlignment="1">
      <alignment vertical="center"/>
    </xf>
    <xf numFmtId="178" fontId="17" fillId="5" borderId="2" xfId="8" quotePrefix="1" applyNumberFormat="1" applyFont="1" applyFill="1" applyBorder="1" applyAlignment="1">
      <alignment vertical="center"/>
    </xf>
    <xf numFmtId="49" fontId="5" fillId="0" borderId="2" xfId="8" quotePrefix="1" applyNumberFormat="1" applyBorder="1" applyAlignment="1">
      <alignment horizontal="left" vertical="center" wrapText="1"/>
    </xf>
    <xf numFmtId="49" fontId="5" fillId="0" borderId="2" xfId="8" quotePrefix="1" applyNumberFormat="1" applyBorder="1" applyAlignment="1">
      <alignment vertical="center" wrapText="1"/>
    </xf>
    <xf numFmtId="49" fontId="5" fillId="5" borderId="2" xfId="8" quotePrefix="1" applyNumberFormat="1" applyFill="1" applyBorder="1" applyAlignment="1">
      <alignment vertical="center" wrapText="1"/>
    </xf>
    <xf numFmtId="43" fontId="20" fillId="6" borderId="2" xfId="1" applyFont="1" applyFill="1" applyBorder="1" applyAlignment="1">
      <alignment horizontal="center" vertical="center"/>
    </xf>
    <xf numFmtId="181" fontId="5" fillId="0" borderId="0" xfId="8" applyNumberFormat="1"/>
    <xf numFmtId="0" fontId="16" fillId="4" borderId="1" xfId="8" applyFont="1" applyFill="1" applyBorder="1" applyAlignment="1">
      <alignment horizontal="center" vertical="center"/>
    </xf>
    <xf numFmtId="0" fontId="16" fillId="0" borderId="0" xfId="8" applyFont="1" applyAlignment="1">
      <alignment horizontal="center" vertical="center"/>
    </xf>
    <xf numFmtId="0" fontId="0" fillId="3" borderId="0" xfId="0" applyFill="1">
      <alignment vertical="center"/>
    </xf>
    <xf numFmtId="43" fontId="0" fillId="3" borderId="0" xfId="1" applyFont="1" applyFill="1">
      <alignment vertical="center"/>
    </xf>
    <xf numFmtId="0" fontId="6" fillId="3" borderId="2" xfId="3" applyNumberFormat="1" applyFont="1" applyFill="1" applyBorder="1" applyAlignment="1">
      <alignment vertical="center"/>
    </xf>
    <xf numFmtId="0" fontId="6" fillId="3" borderId="2" xfId="3" applyNumberFormat="1" applyFont="1" applyFill="1" applyBorder="1" applyAlignment="1">
      <alignment horizontal="left" vertical="center"/>
    </xf>
    <xf numFmtId="0" fontId="10" fillId="3" borderId="2" xfId="3" applyNumberFormat="1" applyFont="1" applyFill="1" applyBorder="1" applyAlignment="1">
      <alignment horizontal="left" vertical="center"/>
    </xf>
    <xf numFmtId="0" fontId="6" fillId="3" borderId="2" xfId="3" applyNumberFormat="1" applyFont="1" applyFill="1" applyBorder="1" applyAlignment="1">
      <alignment horizontal="center" vertical="center"/>
    </xf>
    <xf numFmtId="14" fontId="6" fillId="3" borderId="1" xfId="3" applyNumberFormat="1" applyFont="1" applyFill="1" applyBorder="1" applyAlignment="1">
      <alignment horizontal="center" vertical="center"/>
    </xf>
    <xf numFmtId="176" fontId="6" fillId="3" borderId="2" xfId="4" applyNumberFormat="1" applyFont="1" applyFill="1" applyBorder="1" applyAlignment="1">
      <alignment horizontal="center" vertical="center"/>
    </xf>
    <xf numFmtId="0" fontId="7" fillId="7" borderId="2" xfId="3" applyNumberFormat="1" applyFont="1" applyFill="1" applyBorder="1" applyAlignment="1">
      <alignment horizontal="center" vertical="center" wrapText="1"/>
    </xf>
    <xf numFmtId="43" fontId="7" fillId="7" borderId="2" xfId="4" applyFont="1" applyFill="1" applyBorder="1" applyAlignment="1">
      <alignment horizontal="center" vertical="center" wrapText="1"/>
    </xf>
    <xf numFmtId="43" fontId="6" fillId="7" borderId="2" xfId="4" applyFont="1" applyFill="1" applyBorder="1" applyAlignment="1">
      <alignment horizontal="right" vertical="center"/>
    </xf>
    <xf numFmtId="43" fontId="12" fillId="7" borderId="2" xfId="4" applyFont="1" applyFill="1" applyBorder="1" applyAlignment="1">
      <alignment horizontal="center" vertical="center" wrapText="1"/>
    </xf>
    <xf numFmtId="9" fontId="6" fillId="3" borderId="2" xfId="3" applyNumberFormat="1" applyFont="1" applyFill="1" applyBorder="1" applyAlignment="1">
      <alignment horizontal="right" vertical="center"/>
    </xf>
    <xf numFmtId="14" fontId="7" fillId="3" borderId="1" xfId="3" applyNumberFormat="1" applyFont="1" applyFill="1" applyBorder="1" applyAlignment="1">
      <alignment horizontal="center" vertical="center"/>
    </xf>
    <xf numFmtId="43" fontId="21" fillId="7" borderId="2" xfId="4" applyFont="1" applyFill="1" applyBorder="1" applyAlignment="1">
      <alignment horizontal="center" vertical="center" wrapText="1"/>
    </xf>
    <xf numFmtId="0" fontId="5" fillId="4" borderId="4" xfId="8" applyFill="1" applyBorder="1"/>
    <xf numFmtId="0" fontId="5" fillId="4" borderId="5" xfId="8" applyFill="1" applyBorder="1"/>
    <xf numFmtId="180" fontId="5" fillId="4" borderId="5" xfId="8" applyNumberFormat="1" applyFill="1" applyBorder="1"/>
    <xf numFmtId="43" fontId="5" fillId="4" borderId="5" xfId="9" applyFont="1" applyFill="1" applyBorder="1"/>
    <xf numFmtId="0" fontId="5" fillId="4" borderId="6" xfId="8" applyFill="1" applyBorder="1"/>
    <xf numFmtId="0" fontId="5" fillId="4" borderId="7" xfId="8" applyFill="1" applyBorder="1"/>
    <xf numFmtId="0" fontId="5" fillId="4" borderId="8" xfId="8" applyFill="1" applyBorder="1"/>
    <xf numFmtId="180" fontId="5" fillId="4" borderId="8" xfId="8" applyNumberFormat="1" applyFill="1" applyBorder="1"/>
    <xf numFmtId="43" fontId="19" fillId="4" borderId="8" xfId="9" applyFont="1" applyFill="1" applyBorder="1"/>
    <xf numFmtId="43" fontId="5" fillId="4" borderId="8" xfId="9" applyFont="1" applyFill="1" applyBorder="1"/>
    <xf numFmtId="43" fontId="5" fillId="4" borderId="3" xfId="8" applyNumberFormat="1" applyFill="1" applyBorder="1"/>
  </cellXfs>
  <cellStyles count="12">
    <cellStyle name="百分比 2" xfId="5" xr:uid="{77ED42E1-9EDB-4FB9-A780-E4ABB3171176}"/>
    <cellStyle name="常规" xfId="0" builtinId="0"/>
    <cellStyle name="常规 2" xfId="2" xr:uid="{4EA9EBE0-D8A1-4BDD-A424-AD5C932922F8}"/>
    <cellStyle name="常规 3" xfId="8" xr:uid="{9BC8AFFC-AFE6-4AB9-9811-99B386A4C87F}"/>
    <cellStyle name="常规 7" xfId="3" xr:uid="{F87D9DDA-2504-4A40-B212-7D5EFBE1C1C1}"/>
    <cellStyle name="千位分隔" xfId="1" builtinId="3"/>
    <cellStyle name="千位分隔 10 3" xfId="7" xr:uid="{61DFCCBB-A335-4178-9661-CB32E623DBB8}"/>
    <cellStyle name="千位分隔 2" xfId="4" xr:uid="{F8839D60-AB57-4DDC-ADCB-94A2AA3A58D3}"/>
    <cellStyle name="千位分隔 3" xfId="6" xr:uid="{8B6CB4E0-F66B-4C39-8C89-E5BFFC3997D7}"/>
    <cellStyle name="千位分隔 4" xfId="9" xr:uid="{8BF8317E-3A35-4679-8174-F5EEBA5D4AFE}"/>
    <cellStyle name="千位分隔 7" xfId="11" xr:uid="{2EDFFF86-0BFC-42AF-8CC0-61B393DA27E1}"/>
    <cellStyle name="千位分隔 8" xfId="10" xr:uid="{824CC022-45F5-474B-8880-4BFF8CE8E017}"/>
  </cellStyles>
  <dxfs count="12">
    <dxf>
      <numFmt numFmtId="35" formatCode="_ * #,##0.00_ ;_ * \-#,##0.00_ ;_ * &quot;-&quot;??_ ;_ @_ "/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charset val="134"/>
        <scheme val="minor"/>
      </font>
    </dxf>
    <dxf>
      <numFmt numFmtId="0" formatCode="General"/>
    </dxf>
    <dxf>
      <fill>
        <patternFill patternType="solid">
          <fgColor indexed="64"/>
          <bgColor theme="4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externalLink" Target="externalLinks/externalLink7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externalLink" Target="externalLinks/externalLink6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5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10" Type="http://schemas.openxmlformats.org/officeDocument/2006/relationships/externalLink" Target="externalLinks/externalLink4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externalLink" Target="externalLinks/externalLink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YZ/Documents/WeChat%20Files/Matrix_ll/FileStorage/File/2020-05/&#33713;&#20811;2019&#24180;&#23457;-&#12304;&#26356;&#26032;&#12305;/&#12304;&#21894;&#12305;2019&#24180;&#23457;&#24213;&#31295;/01-1%20&#33713;&#20811;&#26412;&#37096;fqz/JOB/2020/&#35797;&#29992;&#26399;&#20154;&#21592;&#24213;&#31295;&#21450;&#32771;&#35780;&#24213;&#31295;/&#23457;&#35745;&#23454;&#36136;&#24615;&#24213;&#31295;&#32534;&#21046;&#25552;&#31034;&#65288;2019&#24180;12&#26376;&#31532;&#22235;&#29256;&#65289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39033;&#30446;&#30340;&#24453;&#21150;&#20107;&#39033;&#21015;&#34920;1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YZ/Documents/WeChat%20Files/Matrix_ll/FileStorage/File/2020-05/&#33713;&#20811;2019&#24180;&#23457;-&#12304;&#26356;&#26032;&#12305;/&#12304;&#21894;&#12305;2019&#24180;&#23457;&#24213;&#31295;/01-1%20&#33713;&#20811;&#26412;&#37096;fqz/&#23457;&#35745;&#24037;&#20316;&#22841;/2011&#24180;/&#23457;&#35745;&#36719;&#20214;2.0&#27979;&#35797;/project/2010CDA2015/10001000/L2000%20&#22266;&#23450;&#36164;&#20135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YZ/Documents/WeChat%20Files/Matrix_ll/FileStorage/File/2020-05/&#33713;&#20811;2019&#24180;&#23457;-&#12304;&#26356;&#26032;&#12305;/&#12304;&#21894;&#12305;2019&#24180;&#23457;&#24213;&#31295;/01-1%20&#33713;&#20811;&#26412;&#37096;fqz/&#23457;&#35745;&#24037;&#20316;&#22841;/2011&#24180;/&#23457;&#35745;&#36719;&#20214;2.0&#27979;&#35797;/project/2010CDA2015/10001000/K1000%20&#20132;&#26131;&#24615;&#37329;&#34701;&#36164;&#2013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YZ/Documents/WeChat%20Files/Matrix_ll/FileStorage/File/2020-05/&#33713;&#20811;2019&#24180;&#23457;-&#12304;&#26356;&#26032;&#12305;/&#12304;&#21894;&#12305;2019&#24180;&#23457;&#24213;&#31295;/01-1%20&#33713;&#20811;&#26412;&#37096;fqz/&#23457;&#35745;&#24037;&#20316;&#22841;/2011&#24180;/&#23457;&#35745;&#36719;&#20214;2.0&#27979;&#35797;/project/2010CDA2015/10001000/J1000%20&#23384;&#36135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1sw/&#39033;&#30446;/2020&#22307;&#33713;&#29305;&#24180;&#23457;/&#34987;&#23457;&#35745;&#21333;&#20301;&#25552;&#20379;&#36164;&#26009;/&#23384;&#36135;/&#22307;&#33713;&#29305;&#24213;&#31295;-DYL/&#22307;&#33713;&#29305;-2020-DYL/&#24180;&#23457;&#36164;&#26009;/&#36827;&#20986;&#21475;/05&#36827;&#20986;&#21475;/&#19978;&#24180;&#36164;&#26009;/05&#36827;&#20986;&#21475;&#25253;&#21578;/&#24213;&#31295;/&#36153;&#29992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1sw/&#39033;&#30446;/2020&#22307;&#33713;&#29305;&#24180;&#23457;/&#34987;&#23457;&#35745;&#21333;&#20301;&#25552;&#20379;&#36164;&#26009;/&#23384;&#36135;/&#22307;&#33713;&#29305;&#24213;&#31295;-DYL/&#22307;&#33713;&#29305;-2020-DYL/&#24180;&#23457;&#36164;&#26009;/&#36827;&#20986;&#21475;/05&#36827;&#20986;&#21475;/&#19978;&#24180;&#36164;&#26009;/05&#36827;&#20986;&#21475;&#25253;&#21578;/&#24213;&#31295;/5640-2%20Fixed%20Assets_2005.9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%20%20&#20013;&#22269;&#20975;&#30427;%20IFR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说明"/>
      <sheetName val="财务报表舞弊信号"/>
      <sheetName val="审计抽样底稿指引"/>
      <sheetName val="货币资金（太复杂）"/>
      <sheetName val="金融资产减值参考"/>
      <sheetName val="函证提示"/>
      <sheetName val="函证要求"/>
      <sheetName val="商誉减值测试"/>
      <sheetName val="了解会计政策及具体的会计估计"/>
      <sheetName val="货币资金"/>
      <sheetName val="《库存现金监盘表》"/>
      <sheetName val="《银行存单监盘》"/>
      <sheetName val="《保险柜检查记录表》"/>
      <sheetName val="《跟函函证记录表》"/>
      <sheetName val="《银行对账单核对》"/>
      <sheetName val="《银行流水与账核对》"/>
      <sheetName val="《资金流向分析》"/>
      <sheetName val="交易性金融资产"/>
      <sheetName val="《交易性金融资产询问记录》"/>
      <sheetName val="《证券投资账户声明》"/>
      <sheetName val="应收票据"/>
      <sheetName val="应收账款"/>
      <sheetName val="预付账款"/>
      <sheetName val="其他应收款"/>
      <sheetName val="存货"/>
      <sheetName val="监盘资料清单"/>
      <sheetName val="长期股权投资"/>
      <sheetName val="固定资产"/>
      <sheetName val="《固定资产盘点小结》"/>
      <sheetName val="在建工程"/>
      <sheetName val="《在建工程问询记录》"/>
      <sheetName val="《重要项目重要文件检查记录》"/>
      <sheetName val="《在建工程盘点小结》"/>
      <sheetName val="无形资产"/>
      <sheetName val="长短期借款"/>
      <sheetName val="应付票据"/>
      <sheetName val="应付账款"/>
      <sheetName val="预收账款（合同负债）"/>
      <sheetName val="应付职工薪酬"/>
      <sheetName val="应交税费"/>
      <sheetName val="其他应付款"/>
      <sheetName val="长期应付款（专项应付款）"/>
      <sheetName val="预计负债"/>
      <sheetName val="实收资本"/>
      <sheetName val="资本公积"/>
      <sheetName val="盈余公积"/>
      <sheetName val="未分配利润"/>
      <sheetName val="营业收入"/>
      <sheetName val="营业收入补充说明"/>
      <sheetName val="营业成本"/>
      <sheetName val="销售费用"/>
      <sheetName val="管理费用"/>
      <sheetName val="审计实质性底稿编制提示（2019年12月第四版）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项目 2"/>
      <sheetName val="项目 3"/>
      <sheetName val="项目的待办事项列表1"/>
    </sheetNames>
    <sheetDataSet>
      <sheetData sheetId="0"/>
      <sheetData sheetId="1"/>
      <sheetData sheetId="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底稿目录"/>
      <sheetName val="dxnsjtempsheet"/>
      <sheetName val="审计程序"/>
      <sheetName val="审定表"/>
      <sheetName val="明细表"/>
      <sheetName val="披露表(上市)"/>
      <sheetName val="披露表(标准)"/>
      <sheetName val="披露表(国资)"/>
      <sheetName val="分析性复核"/>
      <sheetName val="折旧分配测算表"/>
      <sheetName val="SLN直线法"/>
      <sheetName val="SYD年数总和法"/>
      <sheetName val="DDB双倍余额递减法"/>
      <sheetName val="工作量法"/>
      <sheetName val="已计提减值准备的固定资产累计折旧复核表"/>
      <sheetName val="减值准备测试表"/>
      <sheetName val="固定资产盘点报告"/>
      <sheetName val="固定资产盘点检查表"/>
      <sheetName val="固定资产增加检查表"/>
      <sheetName val="固定资产减少检查表"/>
      <sheetName val="固定资产增减明细审定表"/>
      <sheetName val="房屋建筑物权证查验记录"/>
      <sheetName val="车辆权证查验记录"/>
      <sheetName val="融资租入固定资产检查表"/>
      <sheetName val="固定资产租赁检查表"/>
      <sheetName val="未使用、不需用固定资产核查表"/>
      <sheetName val="保险检查表"/>
      <sheetName val="抵押担保检查表"/>
      <sheetName val="关联交易检查表"/>
    </sheetNames>
    <sheetDataSet>
      <sheetData sheetId="0"/>
      <sheetData sheetId="1">
        <row r="1">
          <cell r="A1" t="str">
            <v xml:space="preserve">
---表名---
dxnsjtempsheet
---end---</v>
          </cell>
          <cell r="C1" t="str">
            <v>start</v>
          </cell>
        </row>
        <row r="2">
          <cell r="A2" t="str">
            <v>temp</v>
          </cell>
          <cell r="B2" t="str">
            <v>底稿编号</v>
          </cell>
          <cell r="C2" t="str">
            <v>1601</v>
          </cell>
          <cell r="E2" t="str">
            <v>现金流类型编号</v>
          </cell>
          <cell r="F2" t="str">
            <v/>
          </cell>
        </row>
        <row r="3">
          <cell r="B3" t="str">
            <v>单位名称</v>
          </cell>
          <cell r="C3" t="str">
            <v>高岭土GLT</v>
          </cell>
        </row>
        <row r="4">
          <cell r="B4" t="str">
            <v>项目名称</v>
          </cell>
          <cell r="C4" t="str">
            <v>固定资产</v>
          </cell>
        </row>
        <row r="5">
          <cell r="B5" t="str">
            <v>会计年度期初</v>
          </cell>
          <cell r="C5" t="str">
            <v>2010</v>
          </cell>
        </row>
        <row r="6">
          <cell r="B6" t="str">
            <v>会计期间期初</v>
          </cell>
          <cell r="C6" t="str">
            <v>1</v>
          </cell>
        </row>
        <row r="7">
          <cell r="B7" t="str">
            <v>会计年度期末</v>
          </cell>
          <cell r="C7" t="str">
            <v>2010</v>
          </cell>
        </row>
        <row r="8">
          <cell r="B8" t="str">
            <v>会计期间期末</v>
          </cell>
          <cell r="C8" t="str">
            <v>12</v>
          </cell>
        </row>
        <row r="9">
          <cell r="B9" t="str">
            <v>编制人</v>
          </cell>
          <cell r="C9" t="str">
            <v>D09</v>
          </cell>
        </row>
        <row r="10">
          <cell r="B10" t="str">
            <v>编制日期</v>
          </cell>
          <cell r="C10" t="str">
            <v>2011-09-29</v>
          </cell>
        </row>
        <row r="11">
          <cell r="B11" t="str">
            <v>复核人</v>
          </cell>
          <cell r="C11" t="str">
            <v>D04</v>
          </cell>
        </row>
        <row r="12">
          <cell r="B12" t="str">
            <v>复核日期</v>
          </cell>
          <cell r="C12" t="str">
            <v>2011-09-29</v>
          </cell>
        </row>
        <row r="13">
          <cell r="B13" t="str">
            <v>二级复核人</v>
          </cell>
          <cell r="C13" t="str">
            <v/>
          </cell>
        </row>
        <row r="14">
          <cell r="B14" t="str">
            <v>二级复核日期</v>
          </cell>
          <cell r="C14" t="str">
            <v/>
          </cell>
        </row>
        <row r="15">
          <cell r="B15" t="str">
            <v>三级复核人</v>
          </cell>
          <cell r="C15" t="str">
            <v/>
          </cell>
        </row>
        <row r="16">
          <cell r="B16" t="str">
            <v>三级复核日期</v>
          </cell>
          <cell r="C16" t="str">
            <v/>
          </cell>
        </row>
        <row r="17">
          <cell r="B17" t="str">
            <v>四级复核人</v>
          </cell>
          <cell r="C17" t="str">
            <v/>
          </cell>
        </row>
        <row r="18">
          <cell r="B18" t="str">
            <v>四级复核日期</v>
          </cell>
          <cell r="C18" t="str">
            <v/>
          </cell>
        </row>
        <row r="19">
          <cell r="B19" t="str">
            <v>五级复核人</v>
          </cell>
          <cell r="C19" t="str">
            <v/>
          </cell>
        </row>
        <row r="20">
          <cell r="B20" t="str">
            <v>五级复核日期</v>
          </cell>
          <cell r="C20" t="str">
            <v/>
          </cell>
        </row>
        <row r="21">
          <cell r="B21" t="str">
            <v>索引号</v>
          </cell>
          <cell r="C21" t="str">
            <v>L2000</v>
          </cell>
        </row>
        <row r="22">
          <cell r="B22" t="str">
            <v>会计期间</v>
          </cell>
          <cell r="C22" t="str">
            <v>2010年01月—2010年12月</v>
          </cell>
        </row>
        <row r="23">
          <cell r="B23" t="str">
            <v>截止日</v>
          </cell>
          <cell r="C23" t="str">
            <v>2010年12月31日</v>
          </cell>
        </row>
        <row r="24">
          <cell r="B24" t="str">
            <v>审计年度</v>
          </cell>
          <cell r="C24" t="str">
            <v>2010</v>
          </cell>
        </row>
        <row r="25">
          <cell r="B25" t="str">
            <v>审计机构</v>
          </cell>
          <cell r="C25" t="str">
            <v/>
          </cell>
        </row>
        <row r="50">
          <cell r="B50" t="str">
            <v>附注损益本期表头</v>
          </cell>
          <cell r="C50" t="str">
            <v>本期</v>
          </cell>
        </row>
        <row r="51">
          <cell r="B51" t="str">
            <v>附注损益上期表头</v>
          </cell>
          <cell r="C51" t="str">
            <v>上期</v>
          </cell>
        </row>
        <row r="52">
          <cell r="B52" t="str">
            <v>附注资产负债借贷表头</v>
          </cell>
          <cell r="C52" t="str">
            <v>本期</v>
          </cell>
        </row>
        <row r="53">
          <cell r="B53" t="str">
            <v>附注资产负债期初表头</v>
          </cell>
          <cell r="C53" t="str">
            <v>期初</v>
          </cell>
        </row>
        <row r="54">
          <cell r="B54" t="str">
            <v>附注资产负债期末表头</v>
          </cell>
          <cell r="C54" t="str">
            <v>期末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底稿目录"/>
      <sheetName val="dxnsjtempsheet"/>
      <sheetName val="审计程序"/>
      <sheetName val="审定表"/>
      <sheetName val="明细表"/>
      <sheetName val="披露表(上市)"/>
      <sheetName val="披露表(标准)"/>
      <sheetName val="披露表(国资)"/>
      <sheetName val="询问及核实记录"/>
      <sheetName val="监盘表"/>
      <sheetName val="公允价值复核表"/>
      <sheetName val="核查表（出售转出公允价值参考）"/>
      <sheetName val="计价测试"/>
      <sheetName val="证券投资情况声明书"/>
      <sheetName val="函证结果汇总表"/>
      <sheetName val="函证结果调节表"/>
      <sheetName val="交易性股票、债券、基金投资交易与资金账户对照分析性复核记录"/>
      <sheetName val="汇率折算检查表"/>
      <sheetName val="检查情况表"/>
    </sheetNames>
    <sheetDataSet>
      <sheetData sheetId="0"/>
      <sheetData sheetId="1"/>
      <sheetData sheetId="2"/>
      <sheetData sheetId="3"/>
      <sheetData sheetId="4"/>
      <sheetData sheetId="5">
        <row r="7">
          <cell r="D7" t="str">
            <v>交易性债券投资</v>
          </cell>
        </row>
        <row r="8">
          <cell r="D8" t="str">
            <v>交易性权益工具投资</v>
          </cell>
        </row>
        <row r="9">
          <cell r="D9" t="str">
            <v>指定为以公允价值计量且其变动计入当期损益的金融资产</v>
          </cell>
        </row>
        <row r="10">
          <cell r="D10" t="str">
            <v>衍生金融资产</v>
          </cell>
        </row>
        <row r="11">
          <cell r="D11" t="str">
            <v>其他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底稿目录"/>
      <sheetName val="dxnsjtempsheet"/>
      <sheetName val="审计程序"/>
      <sheetName val="审定表"/>
      <sheetName val="存货类别明细表"/>
      <sheetName val="存货明细表"/>
      <sheetName val="存货各月余额分析"/>
      <sheetName val="主要外购存货数量价格变动分析"/>
      <sheetName val="披露表(上市)"/>
      <sheetName val="披露表(标准)"/>
      <sheetName val="披露表(国资)"/>
      <sheetName val="存货入库截止测试"/>
      <sheetName val="存货出库截止测试"/>
      <sheetName val="存货监盘程序"/>
      <sheetName val="存货监盘报告"/>
      <sheetName val="存货监盘结果汇总表"/>
      <sheetName val="存货明细账与盘点报告(记录)核对表"/>
      <sheetName val="存货抽盘核对表"/>
      <sheetName val="存货盘点计划问卷"/>
      <sheetName val="发出商品检查"/>
      <sheetName val="存货库龄分析"/>
      <sheetName val="函证结果汇总表"/>
      <sheetName val="函证结果调节表"/>
      <sheetName val="存货计价测试表－先进先出法"/>
      <sheetName val="存货计价测试表－加权平均法"/>
      <sheetName val="存货计价测试表－毛利率法"/>
      <sheetName val="存货计价测试表－售价金额法"/>
      <sheetName val="材料计划成本计价测算表"/>
      <sheetName val="材料成本差异计算抽查表"/>
      <sheetName val="存货跌价准备测试表"/>
      <sheetName val="存货期末可变现净值检查"/>
      <sheetName val="委托加工物资检查表"/>
      <sheetName val="生产成本项目变动分析"/>
      <sheetName val="生产成本明细表"/>
      <sheetName val="直接材料成本检查情况表"/>
      <sheetName val="直接人工成本检查情况表"/>
      <sheetName val="制造费用明细表"/>
      <sheetName val="辅助生产制造费用分摊说明"/>
      <sheetName val="制造费用截止测试"/>
      <sheetName val="制造费用检查情况表"/>
      <sheetName val="检查情况表"/>
      <sheetName val="存货指标分析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7">
          <cell r="C7" t="str">
            <v>原材料</v>
          </cell>
        </row>
        <row r="8">
          <cell r="C8" t="str">
            <v>自制半成品及在产品</v>
          </cell>
        </row>
        <row r="9">
          <cell r="C9" t="str">
            <v>库存商品（产成品）</v>
          </cell>
        </row>
        <row r="10">
          <cell r="C10" t="str">
            <v>周转材料（包装物、低值易耗品等）</v>
          </cell>
        </row>
        <row r="11">
          <cell r="C11" t="str">
            <v>消耗性生物资产</v>
          </cell>
        </row>
        <row r="12">
          <cell r="C12" t="str">
            <v>工程施工（已完工未结算款）</v>
          </cell>
        </row>
        <row r="13">
          <cell r="C13" t="str">
            <v>其他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程序"/>
      <sheetName val="主表"/>
      <sheetName val="管理费用明细表"/>
      <sheetName val="管理费用分析表"/>
      <sheetName val="合并数"/>
      <sheetName val="研究开发费"/>
      <sheetName val="管理抽"/>
      <sheetName val="程序 (2)"/>
      <sheetName val="营业费用主表"/>
      <sheetName val="营业费用明细表 "/>
      <sheetName val="营业费用分析表"/>
      <sheetName val="营业费合并合并"/>
      <sheetName val="房租测算"/>
      <sheetName val="营业费抽"/>
      <sheetName val="财务费用主表"/>
      <sheetName val="财务费用明细"/>
      <sheetName val="财务费用明细 "/>
      <sheetName val="财务费用分析表"/>
      <sheetName val="财务费用附注"/>
      <sheetName val="流资汇总"/>
      <sheetName val="差异调整97"/>
      <sheetName val="差异调整95"/>
      <sheetName val="差异调整96"/>
      <sheetName val="（25）预提费用"/>
      <sheetName val="（30）主营业务收入"/>
      <sheetName val="XREF"/>
      <sheetName val="4-货币资金-现金"/>
      <sheetName val="数量金额总账"/>
      <sheetName val="ACTLOAD"/>
      <sheetName val="Consolidation"/>
      <sheetName val="CF"/>
      <sheetName val="关南Bt2000大包装"/>
      <sheetName val="关南Bt2000成品"/>
      <sheetName val="FY02"/>
      <sheetName val="凤县折旧测算"/>
      <sheetName val="银行借款询证"/>
      <sheetName val="内部往来"/>
      <sheetName val="W"/>
      <sheetName val="G0000货币资金主表"/>
      <sheetName val="G200002-银行存款、其他货币资金明细表（年审)"/>
      <sheetName val="U2000-管理费用主表"/>
    </sheetNames>
    <sheetDataSet>
      <sheetData sheetId="0" refreshError="1"/>
      <sheetData sheetId="1" refreshError="1"/>
      <sheetData sheetId="2" refreshError="1"/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固定资产主表"/>
      <sheetName val="固定资产情况表（本部）"/>
      <sheetName val="固定资产情况表（分公司）"/>
      <sheetName val="明细级累计折旧测算"/>
      <sheetName val="OS test-2005"/>
      <sheetName val="评估增值折旧匡算"/>
      <sheetName val="XREF"/>
      <sheetName val="Tickmarks"/>
      <sheetName val="9-固定资产1 "/>
      <sheetName val="9-固定资产2"/>
      <sheetName val="9-固定资产3"/>
      <sheetName val="9-固定资产4"/>
      <sheetName val="9-固定资产减值准备"/>
      <sheetName val="合并数"/>
      <sheetName val="G2001-银行存款账户明细 13.6.30"/>
      <sheetName val="breakdown "/>
      <sheetName val="凤县折旧测算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olidation"/>
      <sheetName val="Change in equity"/>
      <sheetName val="Revenue"/>
      <sheetName val="Profit from operations"/>
      <sheetName val="Other Operating income"/>
      <sheetName val="Other Operating expense"/>
      <sheetName val="Profit on deemed disposal"/>
      <sheetName val="Administrative expenses"/>
      <sheetName val="Distribution costs"/>
      <sheetName val="Financial cost"/>
      <sheetName val="Tax reconcilation"/>
      <sheetName val="Share of results of associates"/>
      <sheetName val="PP&amp;E"/>
      <sheetName val="Intangible assets"/>
      <sheetName val="Investments"/>
      <sheetName val="Investments in Associates"/>
      <sheetName val="Negative goodwill"/>
      <sheetName val="Goodwill"/>
      <sheetName val="Investment Property"/>
      <sheetName val="Amount due from related parties"/>
      <sheetName val="Amount due to related parties"/>
      <sheetName val="Trade and other payable"/>
      <sheetName val="Inventory"/>
      <sheetName val="Trade and other receivable"/>
      <sheetName val="Bank loan"/>
      <sheetName val="Acquisition of subsidiary "/>
      <sheetName val="Disposal of subsidiary"/>
      <sheetName val="Lease committment"/>
      <sheetName val="Capital committment"/>
      <sheetName val="Retirment benefits"/>
      <sheetName val="Tickmarks"/>
      <sheetName val="盘点表"/>
      <sheetName val="XREF"/>
      <sheetName val="凤县折旧测算"/>
      <sheetName val="KATUMA日元"/>
      <sheetName val="YAJI欧元"/>
      <sheetName val="二期改造"/>
      <sheetName val="ycl"/>
      <sheetName val="kcsp"/>
      <sheetName val="I4000-其他流动资产主表"/>
      <sheetName val="ACTLOAD"/>
      <sheetName val="合并数"/>
      <sheetName val="dxnsjtempsheet"/>
      <sheetName val="Worksheet in   中国凯盛 IFRS"/>
      <sheetName val="内部往来"/>
      <sheetName val="P4000-所得税主表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syjj" refreshedDate="44379.523476851849" createdVersion="7" refreshedVersion="7" minRefreshableVersion="3" recordCount="162" xr:uid="{B2524707-F756-4DE3-87DE-6D7D7C28710D}">
  <cacheSource type="worksheet">
    <worksheetSource name="表1"/>
  </cacheSource>
  <cacheFields count="6">
    <cacheField name="序号" numFmtId="0">
      <sharedItems containsSemiMixedTypes="0" containsString="0" containsNumber="1" containsInteger="1" minValue="1" maxValue="162"/>
    </cacheField>
    <cacheField name="会计科目名称" numFmtId="0">
      <sharedItems/>
    </cacheField>
    <cacheField name="会计科目适用范围" numFmtId="0">
      <sharedItems containsBlank="1"/>
    </cacheField>
    <cacheField name="编号" numFmtId="0">
      <sharedItems containsSemiMixedTypes="0" containsString="0" containsNumber="1" containsInteger="1" minValue="1001" maxValue="6901"/>
    </cacheField>
    <cacheField name="类别" numFmtId="0">
      <sharedItems count="6">
        <s v="资产类"/>
        <s v="负债类"/>
        <s v="共同类"/>
        <s v="所有者权益类"/>
        <s v="成本类"/>
        <s v="损益类"/>
      </sharedItems>
    </cacheField>
    <cacheField name="短代码" numFmtId="0">
      <sharedItems count="6">
        <s v="1"/>
        <s v="2"/>
        <s v="3"/>
        <s v="4"/>
        <s v="5"/>
        <s v="6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syjj" refreshedDate="44562.642725810183" createdVersion="7" refreshedVersion="7" minRefreshableVersion="3" recordCount="3310" xr:uid="{6D350B3F-E82C-4F53-92DD-2342A47A5F64}">
  <cacheSource type="worksheet">
    <worksheetSource name="表2"/>
  </cacheSource>
  <cacheFields count="21">
    <cacheField name="年" numFmtId="0">
      <sharedItems containsString="0" containsBlank="1" containsNumber="1" containsInteger="1" minValue="2021" maxValue="2022" count="3">
        <n v="2022"/>
        <m/>
        <n v="2021" u="1"/>
      </sharedItems>
    </cacheField>
    <cacheField name="月" numFmtId="0">
      <sharedItems containsString="0" containsBlank="1" containsNumber="1" containsInteger="1" minValue="1" maxValue="12" count="12">
        <n v="1"/>
        <n v="2"/>
        <n v="3"/>
        <n v="4"/>
        <m/>
        <n v="6" u="1"/>
        <n v="7" u="1"/>
        <n v="8" u="1"/>
        <n v="9" u="1"/>
        <n v="10" u="1"/>
        <n v="11" u="1"/>
        <n v="12" u="1"/>
      </sharedItems>
    </cacheField>
    <cacheField name="日" numFmtId="0">
      <sharedItems containsString="0" containsBlank="1" containsNumber="1" containsInteger="1" minValue="1" maxValue="31"/>
    </cacheField>
    <cacheField name="凭证号" numFmtId="0">
      <sharedItems containsString="0" containsBlank="1" containsNumber="1" containsInteger="1" minValue="1" maxValue="7"/>
    </cacheField>
    <cacheField name="行项目" numFmtId="0">
      <sharedItems containsString="0" containsBlank="1" containsNumber="1" containsInteger="1" minValue="1" maxValue="4"/>
    </cacheField>
    <cacheField name="摘要" numFmtId="0">
      <sharedItems containsBlank="1"/>
    </cacheField>
    <cacheField name="科目代码" numFmtId="0">
      <sharedItems containsMixedTypes="1" containsNumber="1" containsInteger="1" minValue="1002" maxValue="6801" count="15">
        <n v="1601"/>
        <n v="1002"/>
        <n v="2205"/>
        <n v="1231"/>
        <n v="6001"/>
        <n v="2221"/>
        <n v="1122"/>
        <n v="1602"/>
        <n v="6602"/>
        <n v="6603"/>
        <n v="6405"/>
        <n v="6801"/>
        <s v=""/>
        <n v="6301" u="1"/>
        <n v="6711" u="1"/>
      </sharedItems>
    </cacheField>
    <cacheField name="科目1" numFmtId="0">
      <sharedItems containsBlank="1" count="15">
        <s v="固定资产"/>
        <s v="银行存款"/>
        <s v="预收账款"/>
        <s v="其他应收款"/>
        <s v="主营业务收入"/>
        <s v="应交税费"/>
        <s v="应收账款"/>
        <s v="累计折旧"/>
        <s v="管理费用"/>
        <s v="财务费用"/>
        <s v="税金及附加"/>
        <s v="所得税"/>
        <m/>
        <s v="营业外收入" u="1"/>
        <s v="营业外支出" u="1"/>
      </sharedItems>
    </cacheField>
    <cacheField name="科目2" numFmtId="0">
      <sharedItems containsBlank="1"/>
    </cacheField>
    <cacheField name="科目类别" numFmtId="0">
      <sharedItems count="4">
        <s v="资产类"/>
        <s v="负债类"/>
        <s v="损益类"/>
        <s v=""/>
      </sharedItems>
    </cacheField>
    <cacheField name="本位币" numFmtId="0">
      <sharedItems/>
    </cacheField>
    <cacheField name="借" numFmtId="43">
      <sharedItems containsString="0" containsBlank="1" containsNumber="1" minValue="-10" maxValue="50000"/>
    </cacheField>
    <cacheField name="贷" numFmtId="43">
      <sharedItems containsString="0" containsBlank="1" containsNumber="1" minValue="15.84158415841579" maxValue="79207.920792079211"/>
    </cacheField>
    <cacheField name="客户名称" numFmtId="43">
      <sharedItems containsNonDate="0" containsString="0" containsBlank="1"/>
    </cacheField>
    <cacheField name="客户编码" numFmtId="43">
      <sharedItems containsNonDate="0" containsString="0" containsBlank="1"/>
    </cacheField>
    <cacheField name="供应商名称" numFmtId="43">
      <sharedItems containsNonDate="0" containsString="0" containsBlank="1"/>
    </cacheField>
    <cacheField name="供应商编码" numFmtId="43">
      <sharedItems containsNonDate="0" containsString="0" containsBlank="1"/>
    </cacheField>
    <cacheField name="员工" numFmtId="43">
      <sharedItems containsNonDate="0" containsString="0" containsBlank="1"/>
    </cacheField>
    <cacheField name="原币" numFmtId="0">
      <sharedItems containsNonDate="0" containsString="0" containsBlank="1"/>
    </cacheField>
    <cacheField name="借2" numFmtId="0">
      <sharedItems containsNonDate="0" containsString="0" containsBlank="1"/>
    </cacheField>
    <cacheField name="贷3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2">
  <r>
    <n v="1"/>
    <s v="库存现金"/>
    <m/>
    <n v="1001"/>
    <x v="0"/>
    <x v="0"/>
  </r>
  <r>
    <n v="2"/>
    <s v="银行存款"/>
    <m/>
    <n v="1002"/>
    <x v="0"/>
    <x v="0"/>
  </r>
  <r>
    <n v="3"/>
    <s v="存放中央银行款项"/>
    <s v="银行专用"/>
    <n v="1003"/>
    <x v="0"/>
    <x v="0"/>
  </r>
  <r>
    <n v="4"/>
    <s v="存放同业"/>
    <s v="银行专用"/>
    <n v="1011"/>
    <x v="0"/>
    <x v="0"/>
  </r>
  <r>
    <n v="5"/>
    <s v="其他货币资金"/>
    <m/>
    <n v="1015"/>
    <x v="0"/>
    <x v="0"/>
  </r>
  <r>
    <n v="6"/>
    <s v="结算备付金"/>
    <s v="证券专用"/>
    <n v="1021"/>
    <x v="0"/>
    <x v="0"/>
  </r>
  <r>
    <n v="7"/>
    <s v="存出保证金"/>
    <s v="金融共用"/>
    <n v="1031"/>
    <x v="0"/>
    <x v="0"/>
  </r>
  <r>
    <n v="8"/>
    <s v="拆出资金"/>
    <s v="金融共用"/>
    <n v="1051"/>
    <x v="0"/>
    <x v="0"/>
  </r>
  <r>
    <n v="9"/>
    <s v="交易性金融资产"/>
    <m/>
    <n v="1101"/>
    <x v="0"/>
    <x v="0"/>
  </r>
  <r>
    <n v="10"/>
    <s v="买入返售金融资产"/>
    <s v="金融共用"/>
    <n v="1111"/>
    <x v="0"/>
    <x v="0"/>
  </r>
  <r>
    <n v="11"/>
    <s v="应收票据"/>
    <m/>
    <n v="1121"/>
    <x v="0"/>
    <x v="0"/>
  </r>
  <r>
    <n v="12"/>
    <s v="应收账款"/>
    <m/>
    <n v="1122"/>
    <x v="0"/>
    <x v="0"/>
  </r>
  <r>
    <n v="13"/>
    <s v="预付账款"/>
    <m/>
    <n v="1123"/>
    <x v="0"/>
    <x v="0"/>
  </r>
  <r>
    <n v="14"/>
    <s v="应收股利"/>
    <m/>
    <n v="1131"/>
    <x v="0"/>
    <x v="0"/>
  </r>
  <r>
    <n v="15"/>
    <s v="应收利息"/>
    <m/>
    <n v="1132"/>
    <x v="0"/>
    <x v="0"/>
  </r>
  <r>
    <n v="16"/>
    <s v="应收保护储金"/>
    <s v="保险专用"/>
    <n v="1211"/>
    <x v="0"/>
    <x v="0"/>
  </r>
  <r>
    <n v="17"/>
    <s v="应收代位追偿款"/>
    <s v="保险专用"/>
    <n v="1221"/>
    <x v="0"/>
    <x v="0"/>
  </r>
  <r>
    <n v="18"/>
    <s v="应收分保账款"/>
    <s v="保险专用"/>
    <n v="1222"/>
    <x v="0"/>
    <x v="0"/>
  </r>
  <r>
    <n v="19"/>
    <s v="应收分保未到期责任准备金"/>
    <s v="保险专用"/>
    <n v="1223"/>
    <x v="0"/>
    <x v="0"/>
  </r>
  <r>
    <n v="20"/>
    <s v="应收分保保险责任准备金"/>
    <s v="保险专用"/>
    <n v="1224"/>
    <x v="0"/>
    <x v="0"/>
  </r>
  <r>
    <n v="21"/>
    <s v="其他应收款"/>
    <m/>
    <n v="1231"/>
    <x v="0"/>
    <x v="0"/>
  </r>
  <r>
    <n v="22"/>
    <s v="坏账准备"/>
    <m/>
    <n v="1241"/>
    <x v="0"/>
    <x v="0"/>
  </r>
  <r>
    <n v="23"/>
    <s v="贴现资产"/>
    <s v="银行专用"/>
    <n v="1251"/>
    <x v="0"/>
    <x v="0"/>
  </r>
  <r>
    <n v="24"/>
    <s v="贷款"/>
    <s v="银行和保险共用"/>
    <n v="1301"/>
    <x v="0"/>
    <x v="0"/>
  </r>
  <r>
    <n v="25"/>
    <s v="贷款损失准备"/>
    <s v="银行和保险共用"/>
    <n v="1302"/>
    <x v="0"/>
    <x v="0"/>
  </r>
  <r>
    <n v="26"/>
    <s v="代理兑付证券"/>
    <s v="银行和保险共用"/>
    <n v="1311"/>
    <x v="0"/>
    <x v="0"/>
  </r>
  <r>
    <n v="27"/>
    <s v="代理业务资产"/>
    <m/>
    <n v="1321"/>
    <x v="0"/>
    <x v="0"/>
  </r>
  <r>
    <n v="28"/>
    <s v="材料采购"/>
    <m/>
    <n v="1401"/>
    <x v="0"/>
    <x v="0"/>
  </r>
  <r>
    <n v="29"/>
    <s v="在途物资"/>
    <m/>
    <n v="1402"/>
    <x v="0"/>
    <x v="0"/>
  </r>
  <r>
    <n v="30"/>
    <s v="原材料"/>
    <m/>
    <n v="1403"/>
    <x v="0"/>
    <x v="0"/>
  </r>
  <r>
    <n v="31"/>
    <s v="材料成本差异"/>
    <m/>
    <n v="1404"/>
    <x v="0"/>
    <x v="0"/>
  </r>
  <r>
    <n v="32"/>
    <s v="库存商品"/>
    <m/>
    <n v="1406"/>
    <x v="0"/>
    <x v="0"/>
  </r>
  <r>
    <n v="33"/>
    <s v="发出商品"/>
    <m/>
    <n v="1407"/>
    <x v="0"/>
    <x v="0"/>
  </r>
  <r>
    <n v="34"/>
    <s v="商品进销差价"/>
    <m/>
    <n v="1410"/>
    <x v="0"/>
    <x v="0"/>
  </r>
  <r>
    <n v="35"/>
    <s v="委托加工物资"/>
    <m/>
    <n v="1411"/>
    <x v="0"/>
    <x v="0"/>
  </r>
  <r>
    <n v="36"/>
    <s v="包装物及低值易耗品"/>
    <m/>
    <n v="1412"/>
    <x v="0"/>
    <x v="0"/>
  </r>
  <r>
    <n v="37"/>
    <s v="消耗性物物资产"/>
    <s v="农业专用"/>
    <n v="1421"/>
    <x v="0"/>
    <x v="0"/>
  </r>
  <r>
    <n v="38"/>
    <s v="周转材料"/>
    <s v="建造承包商专用"/>
    <n v="1431"/>
    <x v="0"/>
    <x v="0"/>
  </r>
  <r>
    <n v="39"/>
    <s v="贵金属"/>
    <s v="银行专用"/>
    <n v="1441"/>
    <x v="0"/>
    <x v="0"/>
  </r>
  <r>
    <n v="40"/>
    <s v="抵债资产"/>
    <s v="金融共用"/>
    <n v="1442"/>
    <x v="0"/>
    <x v="0"/>
  </r>
  <r>
    <n v="41"/>
    <s v="损余物资"/>
    <s v="保险专用"/>
    <n v="1451"/>
    <x v="0"/>
    <x v="0"/>
  </r>
  <r>
    <n v="42"/>
    <s v="存货跌价准备"/>
    <m/>
    <n v="1461"/>
    <x v="0"/>
    <x v="0"/>
  </r>
  <r>
    <n v="43"/>
    <s v="待摊费用"/>
    <m/>
    <n v="1501"/>
    <x v="0"/>
    <x v="0"/>
  </r>
  <r>
    <n v="44"/>
    <s v="独立账户资产"/>
    <s v="保险专用"/>
    <n v="1511"/>
    <x v="0"/>
    <x v="0"/>
  </r>
  <r>
    <n v="45"/>
    <s v="持有至到期投资"/>
    <m/>
    <n v="1521"/>
    <x v="0"/>
    <x v="0"/>
  </r>
  <r>
    <n v="46"/>
    <s v="持有至到期投资减值准备"/>
    <m/>
    <n v="1522"/>
    <x v="0"/>
    <x v="0"/>
  </r>
  <r>
    <n v="47"/>
    <s v="可供出售金融资产"/>
    <m/>
    <n v="1523"/>
    <x v="0"/>
    <x v="0"/>
  </r>
  <r>
    <n v="48"/>
    <s v="长期股权投资"/>
    <m/>
    <n v="1524"/>
    <x v="0"/>
    <x v="0"/>
  </r>
  <r>
    <n v="49"/>
    <s v="长期股权投资减值准备"/>
    <m/>
    <n v="1525"/>
    <x v="0"/>
    <x v="0"/>
  </r>
  <r>
    <n v="50"/>
    <s v="投资性房地产"/>
    <m/>
    <n v="1526"/>
    <x v="0"/>
    <x v="0"/>
  </r>
  <r>
    <n v="51"/>
    <s v="长期应收款"/>
    <m/>
    <n v="1531"/>
    <x v="0"/>
    <x v="0"/>
  </r>
  <r>
    <n v="52"/>
    <s v="未实现融资收益"/>
    <m/>
    <n v="1541"/>
    <x v="0"/>
    <x v="0"/>
  </r>
  <r>
    <n v="53"/>
    <s v="存出资本保证金"/>
    <s v="保险专用"/>
    <n v="1551"/>
    <x v="0"/>
    <x v="0"/>
  </r>
  <r>
    <n v="54"/>
    <s v="固定资产"/>
    <m/>
    <n v="1601"/>
    <x v="0"/>
    <x v="0"/>
  </r>
  <r>
    <n v="55"/>
    <s v="累计折旧"/>
    <m/>
    <n v="1602"/>
    <x v="0"/>
    <x v="0"/>
  </r>
  <r>
    <n v="56"/>
    <s v="固定资产减值准备"/>
    <m/>
    <n v="1603"/>
    <x v="0"/>
    <x v="0"/>
  </r>
  <r>
    <n v="57"/>
    <s v="在建工程"/>
    <m/>
    <n v="1604"/>
    <x v="0"/>
    <x v="0"/>
  </r>
  <r>
    <n v="58"/>
    <s v="工程物资"/>
    <m/>
    <n v="1605"/>
    <x v="0"/>
    <x v="0"/>
  </r>
  <r>
    <n v="59"/>
    <s v="固定资产清理"/>
    <m/>
    <n v="1606"/>
    <x v="0"/>
    <x v="0"/>
  </r>
  <r>
    <n v="60"/>
    <s v="融资租赁资产"/>
    <s v="租赁专用"/>
    <n v="1611"/>
    <x v="0"/>
    <x v="0"/>
  </r>
  <r>
    <n v="61"/>
    <s v="未担保余值"/>
    <s v="租赁专用"/>
    <n v="1612"/>
    <x v="0"/>
    <x v="0"/>
  </r>
  <r>
    <n v="62"/>
    <s v="生产性生物资产"/>
    <s v="农业专用"/>
    <n v="1621"/>
    <x v="0"/>
    <x v="0"/>
  </r>
  <r>
    <n v="63"/>
    <s v="生产性生物资产累计折旧"/>
    <s v="农业专用"/>
    <n v="1622"/>
    <x v="0"/>
    <x v="0"/>
  </r>
  <r>
    <n v="64"/>
    <s v="公益性生物资产"/>
    <s v="农业专用"/>
    <n v="1623"/>
    <x v="0"/>
    <x v="0"/>
  </r>
  <r>
    <n v="65"/>
    <s v="油气资产"/>
    <s v="石油天然气开采专用"/>
    <n v="1631"/>
    <x v="0"/>
    <x v="0"/>
  </r>
  <r>
    <n v="66"/>
    <s v="累计折耗"/>
    <s v="石油天然气开采专用"/>
    <n v="1632"/>
    <x v="0"/>
    <x v="0"/>
  </r>
  <r>
    <n v="67"/>
    <s v="无形资产"/>
    <m/>
    <n v="1701"/>
    <x v="0"/>
    <x v="0"/>
  </r>
  <r>
    <n v="68"/>
    <s v="累计摊销"/>
    <m/>
    <n v="1702"/>
    <x v="0"/>
    <x v="0"/>
  </r>
  <r>
    <n v="69"/>
    <s v="无形资产减值准备"/>
    <m/>
    <n v="1703"/>
    <x v="0"/>
    <x v="0"/>
  </r>
  <r>
    <n v="70"/>
    <s v="商誉"/>
    <m/>
    <n v="1711"/>
    <x v="0"/>
    <x v="0"/>
  </r>
  <r>
    <n v="71"/>
    <s v="长期待摊费用"/>
    <m/>
    <n v="1801"/>
    <x v="0"/>
    <x v="0"/>
  </r>
  <r>
    <n v="72"/>
    <s v="递延所得资产"/>
    <m/>
    <n v="1811"/>
    <x v="0"/>
    <x v="0"/>
  </r>
  <r>
    <n v="73"/>
    <s v="待处理财产损益"/>
    <m/>
    <n v="1901"/>
    <x v="0"/>
    <x v="0"/>
  </r>
  <r>
    <n v="74"/>
    <s v="短期借款"/>
    <m/>
    <n v="2001"/>
    <x v="1"/>
    <x v="1"/>
  </r>
  <r>
    <n v="75"/>
    <s v="存入保证金"/>
    <s v="金融共用"/>
    <n v="2002"/>
    <x v="1"/>
    <x v="1"/>
  </r>
  <r>
    <n v="76"/>
    <s v="拆入资金"/>
    <s v="金融共用"/>
    <n v="2003"/>
    <x v="1"/>
    <x v="1"/>
  </r>
  <r>
    <n v="77"/>
    <s v="向中央银行借款"/>
    <s v="银行专用"/>
    <n v="2004"/>
    <x v="1"/>
    <x v="1"/>
  </r>
  <r>
    <n v="78"/>
    <s v="同业存放"/>
    <s v="银行专用"/>
    <n v="2011"/>
    <x v="1"/>
    <x v="1"/>
  </r>
  <r>
    <n v="79"/>
    <s v="吸收存款"/>
    <s v="银行专用"/>
    <n v="2012"/>
    <x v="1"/>
    <x v="1"/>
  </r>
  <r>
    <n v="80"/>
    <s v="贴现负债"/>
    <s v="银行专用"/>
    <n v="2021"/>
    <x v="1"/>
    <x v="1"/>
  </r>
  <r>
    <n v="81"/>
    <s v="交易性金融负债"/>
    <m/>
    <n v="2101"/>
    <x v="1"/>
    <x v="1"/>
  </r>
  <r>
    <n v="82"/>
    <s v="专出回购金融资产款"/>
    <s v="金融共用"/>
    <n v="2111"/>
    <x v="1"/>
    <x v="1"/>
  </r>
  <r>
    <n v="83"/>
    <s v="应付票据"/>
    <m/>
    <n v="2201"/>
    <x v="1"/>
    <x v="1"/>
  </r>
  <r>
    <n v="84"/>
    <s v="应付账款"/>
    <m/>
    <n v="2202"/>
    <x v="1"/>
    <x v="1"/>
  </r>
  <r>
    <n v="85"/>
    <s v="预收账款"/>
    <m/>
    <n v="2205"/>
    <x v="1"/>
    <x v="1"/>
  </r>
  <r>
    <n v="86"/>
    <s v="应付职工薪酬"/>
    <m/>
    <n v="2211"/>
    <x v="1"/>
    <x v="1"/>
  </r>
  <r>
    <n v="87"/>
    <s v="应交税费"/>
    <m/>
    <n v="2221"/>
    <x v="1"/>
    <x v="1"/>
  </r>
  <r>
    <n v="88"/>
    <s v="应付股利"/>
    <m/>
    <n v="2231"/>
    <x v="1"/>
    <x v="1"/>
  </r>
  <r>
    <n v="89"/>
    <s v="应付利息"/>
    <m/>
    <n v="2232"/>
    <x v="1"/>
    <x v="1"/>
  </r>
  <r>
    <n v="90"/>
    <s v="其他应付款"/>
    <m/>
    <n v="2241"/>
    <x v="1"/>
    <x v="1"/>
  </r>
  <r>
    <n v="91"/>
    <s v="应付保户红利"/>
    <s v="保险专用"/>
    <n v="2251"/>
    <x v="1"/>
    <x v="1"/>
  </r>
  <r>
    <n v="92"/>
    <s v="应付分保账款"/>
    <s v="保险专用"/>
    <n v="2261"/>
    <x v="1"/>
    <x v="1"/>
  </r>
  <r>
    <n v="93"/>
    <s v="代理买卖证券款"/>
    <s v="证券专用"/>
    <n v="2311"/>
    <x v="1"/>
    <x v="1"/>
  </r>
  <r>
    <n v="94"/>
    <s v="代理承销证券款"/>
    <s v="证券和银行共用"/>
    <n v="2312"/>
    <x v="1"/>
    <x v="1"/>
  </r>
  <r>
    <n v="95"/>
    <s v="代理兑付证券款"/>
    <s v="证券和银行共用"/>
    <n v="2313"/>
    <x v="1"/>
    <x v="1"/>
  </r>
  <r>
    <n v="96"/>
    <s v="代理业务负债"/>
    <m/>
    <n v="2314"/>
    <x v="1"/>
    <x v="1"/>
  </r>
  <r>
    <n v="97"/>
    <s v="预提费用"/>
    <m/>
    <n v="2401"/>
    <x v="1"/>
    <x v="1"/>
  </r>
  <r>
    <n v="98"/>
    <s v="预计负债"/>
    <m/>
    <n v="2411"/>
    <x v="1"/>
    <x v="1"/>
  </r>
  <r>
    <n v="99"/>
    <s v="递延收益"/>
    <m/>
    <n v="2501"/>
    <x v="1"/>
    <x v="1"/>
  </r>
  <r>
    <n v="100"/>
    <s v="长期借款"/>
    <m/>
    <n v="2601"/>
    <x v="1"/>
    <x v="1"/>
  </r>
  <r>
    <n v="101"/>
    <s v="长期债券"/>
    <m/>
    <n v="2602"/>
    <x v="1"/>
    <x v="1"/>
  </r>
  <r>
    <n v="102"/>
    <s v="未到期责任准备金"/>
    <s v="保险专用"/>
    <n v="2701"/>
    <x v="1"/>
    <x v="1"/>
  </r>
  <r>
    <n v="103"/>
    <s v="保险责任准备金"/>
    <s v="保险专用"/>
    <n v="2702"/>
    <x v="1"/>
    <x v="1"/>
  </r>
  <r>
    <n v="104"/>
    <s v="保户储金"/>
    <s v="保险专用"/>
    <n v="2711"/>
    <x v="1"/>
    <x v="1"/>
  </r>
  <r>
    <n v="105"/>
    <s v="独立账户负债"/>
    <s v="保险专用"/>
    <n v="2721"/>
    <x v="1"/>
    <x v="1"/>
  </r>
  <r>
    <n v="106"/>
    <s v="长期应付款"/>
    <m/>
    <n v="2801"/>
    <x v="1"/>
    <x v="1"/>
  </r>
  <r>
    <n v="107"/>
    <s v="未确认融资费用"/>
    <m/>
    <n v="2802"/>
    <x v="1"/>
    <x v="1"/>
  </r>
  <r>
    <n v="108"/>
    <s v="专项应付款"/>
    <m/>
    <n v="2811"/>
    <x v="1"/>
    <x v="1"/>
  </r>
  <r>
    <n v="109"/>
    <s v="递延所得税负债"/>
    <m/>
    <n v="2901"/>
    <x v="1"/>
    <x v="1"/>
  </r>
  <r>
    <n v="110"/>
    <s v="清算资金往来"/>
    <s v="银行专用"/>
    <n v="3001"/>
    <x v="2"/>
    <x v="2"/>
  </r>
  <r>
    <n v="111"/>
    <s v="外汇买卖"/>
    <s v="金融共用"/>
    <n v="3002"/>
    <x v="2"/>
    <x v="2"/>
  </r>
  <r>
    <n v="112"/>
    <s v="衍生工具"/>
    <m/>
    <n v="3101"/>
    <x v="2"/>
    <x v="2"/>
  </r>
  <r>
    <n v="113"/>
    <s v="套期工具"/>
    <m/>
    <n v="3201"/>
    <x v="2"/>
    <x v="2"/>
  </r>
  <r>
    <n v="114"/>
    <s v="被套期项目"/>
    <m/>
    <n v="3202"/>
    <x v="2"/>
    <x v="2"/>
  </r>
  <r>
    <n v="115"/>
    <s v="实收资本"/>
    <m/>
    <n v="4001"/>
    <x v="3"/>
    <x v="3"/>
  </r>
  <r>
    <n v="116"/>
    <s v="资本公积"/>
    <m/>
    <n v="4002"/>
    <x v="3"/>
    <x v="3"/>
  </r>
  <r>
    <n v="117"/>
    <s v="盈余公积"/>
    <m/>
    <n v="4101"/>
    <x v="3"/>
    <x v="3"/>
  </r>
  <r>
    <n v="118"/>
    <s v="一般风险准备"/>
    <s v="金融共用"/>
    <n v="4102"/>
    <x v="3"/>
    <x v="3"/>
  </r>
  <r>
    <n v="119"/>
    <s v="本年利润"/>
    <m/>
    <n v="4103"/>
    <x v="3"/>
    <x v="3"/>
  </r>
  <r>
    <n v="120"/>
    <s v="利润分配"/>
    <m/>
    <n v="4104"/>
    <x v="3"/>
    <x v="3"/>
  </r>
  <r>
    <n v="121"/>
    <s v="库存股"/>
    <m/>
    <n v="4201"/>
    <x v="3"/>
    <x v="3"/>
  </r>
  <r>
    <n v="122"/>
    <s v="生产成本"/>
    <m/>
    <n v="5001"/>
    <x v="4"/>
    <x v="4"/>
  </r>
  <r>
    <n v="123"/>
    <s v="制造费用"/>
    <m/>
    <n v="5101"/>
    <x v="4"/>
    <x v="4"/>
  </r>
  <r>
    <n v="124"/>
    <s v="劳务成本"/>
    <m/>
    <n v="5201"/>
    <x v="4"/>
    <x v="4"/>
  </r>
  <r>
    <n v="125"/>
    <s v="研发支出"/>
    <m/>
    <n v="5301"/>
    <x v="4"/>
    <x v="4"/>
  </r>
  <r>
    <n v="126"/>
    <s v="工程施工"/>
    <s v="建造承包商专用"/>
    <n v="5401"/>
    <x v="4"/>
    <x v="4"/>
  </r>
  <r>
    <n v="127"/>
    <s v="工程结算"/>
    <s v="建造承包商专用"/>
    <n v="5402"/>
    <x v="4"/>
    <x v="4"/>
  </r>
  <r>
    <n v="128"/>
    <s v="机械作业"/>
    <s v="建造承包商专用"/>
    <n v="5403"/>
    <x v="4"/>
    <x v="4"/>
  </r>
  <r>
    <n v="129"/>
    <s v="主营业务收入"/>
    <m/>
    <n v="6001"/>
    <x v="5"/>
    <x v="5"/>
  </r>
  <r>
    <n v="130"/>
    <s v="利息收入"/>
    <s v="金融共用"/>
    <n v="6011"/>
    <x v="5"/>
    <x v="5"/>
  </r>
  <r>
    <n v="131"/>
    <s v="手续费收入"/>
    <s v="金融共用"/>
    <n v="6021"/>
    <x v="5"/>
    <x v="5"/>
  </r>
  <r>
    <n v="132"/>
    <s v="保费收入"/>
    <s v="保险专用"/>
    <n v="6031"/>
    <x v="5"/>
    <x v="5"/>
  </r>
  <r>
    <n v="133"/>
    <s v="分保费收入"/>
    <s v="保险专用"/>
    <n v="6032"/>
    <x v="5"/>
    <x v="5"/>
  </r>
  <r>
    <n v="135"/>
    <s v="租赁收入"/>
    <s v="租赁专用"/>
    <n v="6041"/>
    <x v="5"/>
    <x v="5"/>
  </r>
  <r>
    <n v="135"/>
    <s v="其他业务收入"/>
    <m/>
    <n v="6051"/>
    <x v="5"/>
    <x v="5"/>
  </r>
  <r>
    <n v="136"/>
    <s v="汇兑损益"/>
    <s v="金融专用"/>
    <n v="6061"/>
    <x v="5"/>
    <x v="5"/>
  </r>
  <r>
    <n v="137"/>
    <s v="公允价值变动损益"/>
    <m/>
    <n v="6101"/>
    <x v="5"/>
    <x v="5"/>
  </r>
  <r>
    <n v="138"/>
    <s v="投资收益"/>
    <m/>
    <n v="6111"/>
    <x v="5"/>
    <x v="5"/>
  </r>
  <r>
    <n v="139"/>
    <s v="摊回保险责任准备金"/>
    <s v="保险专用"/>
    <n v="6201"/>
    <x v="5"/>
    <x v="5"/>
  </r>
  <r>
    <n v="140"/>
    <s v="摊回赔付支出"/>
    <s v="保险专用"/>
    <n v="6202"/>
    <x v="5"/>
    <x v="5"/>
  </r>
  <r>
    <n v="141"/>
    <s v="摊回分保费用"/>
    <s v="保险专用"/>
    <n v="6203"/>
    <x v="5"/>
    <x v="5"/>
  </r>
  <r>
    <n v="142"/>
    <s v="营业外收入"/>
    <m/>
    <n v="6301"/>
    <x v="5"/>
    <x v="5"/>
  </r>
  <r>
    <n v="143"/>
    <s v="主营业务成本"/>
    <m/>
    <n v="6401"/>
    <x v="5"/>
    <x v="5"/>
  </r>
  <r>
    <n v="144"/>
    <s v="其他业务成本"/>
    <m/>
    <n v="6402"/>
    <x v="5"/>
    <x v="5"/>
  </r>
  <r>
    <n v="145"/>
    <s v="营业税金及附加"/>
    <m/>
    <n v="6405"/>
    <x v="5"/>
    <x v="5"/>
  </r>
  <r>
    <n v="146"/>
    <s v="利息支出"/>
    <s v="金融共用"/>
    <n v="6411"/>
    <x v="5"/>
    <x v="5"/>
  </r>
  <r>
    <n v="147"/>
    <s v="手续费支出"/>
    <s v="金融共用"/>
    <n v="6421"/>
    <x v="5"/>
    <x v="5"/>
  </r>
  <r>
    <n v="148"/>
    <s v="提取未到期责任准备金"/>
    <s v="保险专用"/>
    <n v="6501"/>
    <x v="5"/>
    <x v="5"/>
  </r>
  <r>
    <n v="149"/>
    <s v="撮保险责任准备金"/>
    <s v="保险专用"/>
    <n v="6502"/>
    <x v="5"/>
    <x v="5"/>
  </r>
  <r>
    <n v="150"/>
    <s v="赔付支出"/>
    <s v="保险专用"/>
    <n v="6511"/>
    <x v="5"/>
    <x v="5"/>
  </r>
  <r>
    <n v="151"/>
    <s v="保户红利支出"/>
    <s v="保险专用"/>
    <n v="6521"/>
    <x v="5"/>
    <x v="5"/>
  </r>
  <r>
    <n v="152"/>
    <s v="退保金"/>
    <s v="保险专用"/>
    <n v="6531"/>
    <x v="5"/>
    <x v="5"/>
  </r>
  <r>
    <n v="153"/>
    <s v="分出保费"/>
    <s v="保险专用"/>
    <n v="6541"/>
    <x v="5"/>
    <x v="5"/>
  </r>
  <r>
    <n v="154"/>
    <s v="分保费用"/>
    <s v="保险专用"/>
    <n v="6542"/>
    <x v="5"/>
    <x v="5"/>
  </r>
  <r>
    <n v="155"/>
    <s v="销售费用"/>
    <m/>
    <n v="6601"/>
    <x v="5"/>
    <x v="5"/>
  </r>
  <r>
    <n v="156"/>
    <s v="管理费用"/>
    <m/>
    <n v="6602"/>
    <x v="5"/>
    <x v="5"/>
  </r>
  <r>
    <n v="157"/>
    <s v="财务费用"/>
    <m/>
    <n v="6603"/>
    <x v="5"/>
    <x v="5"/>
  </r>
  <r>
    <n v="158"/>
    <s v="勘探费用"/>
    <m/>
    <n v="6604"/>
    <x v="5"/>
    <x v="5"/>
  </r>
  <r>
    <n v="159"/>
    <s v="资产减值损失"/>
    <m/>
    <n v="6701"/>
    <x v="5"/>
    <x v="5"/>
  </r>
  <r>
    <n v="160"/>
    <s v="营业外支出"/>
    <m/>
    <n v="6711"/>
    <x v="5"/>
    <x v="5"/>
  </r>
  <r>
    <n v="161"/>
    <s v="所得税"/>
    <m/>
    <n v="6801"/>
    <x v="5"/>
    <x v="5"/>
  </r>
  <r>
    <n v="162"/>
    <s v="以前年度损益调整"/>
    <m/>
    <n v="6901"/>
    <x v="5"/>
    <x v="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10">
  <r>
    <x v="0"/>
    <x v="0"/>
    <n v="1"/>
    <n v="1"/>
    <n v="1"/>
    <s v="购买固定资产"/>
    <x v="0"/>
    <x v="0"/>
    <m/>
    <x v="0"/>
    <s v="CNY"/>
    <n v="20000"/>
    <m/>
    <m/>
    <m/>
    <m/>
    <m/>
    <m/>
    <m/>
    <m/>
    <m/>
  </r>
  <r>
    <x v="0"/>
    <x v="0"/>
    <n v="1"/>
    <n v="1"/>
    <n v="2"/>
    <s v="购买固定资产"/>
    <x v="1"/>
    <x v="1"/>
    <m/>
    <x v="0"/>
    <s v="CNY"/>
    <m/>
    <n v="20000"/>
    <m/>
    <m/>
    <m/>
    <m/>
    <m/>
    <m/>
    <m/>
    <m/>
  </r>
  <r>
    <x v="0"/>
    <x v="1"/>
    <n v="1"/>
    <n v="1"/>
    <n v="1"/>
    <s v="收到咨询费"/>
    <x v="1"/>
    <x v="1"/>
    <m/>
    <x v="0"/>
    <s v="CNY"/>
    <n v="50000"/>
    <m/>
    <m/>
    <m/>
    <m/>
    <m/>
    <m/>
    <m/>
    <m/>
    <m/>
  </r>
  <r>
    <x v="0"/>
    <x v="1"/>
    <n v="1"/>
    <n v="1"/>
    <n v="2"/>
    <s v="收到咨询费"/>
    <x v="2"/>
    <x v="2"/>
    <m/>
    <x v="1"/>
    <s v="CNY"/>
    <m/>
    <n v="50000"/>
    <m/>
    <m/>
    <m/>
    <m/>
    <m/>
    <m/>
    <m/>
    <m/>
  </r>
  <r>
    <x v="0"/>
    <x v="1"/>
    <n v="3"/>
    <n v="1"/>
    <n v="1"/>
    <s v="支付报销款"/>
    <x v="3"/>
    <x v="3"/>
    <s v="员工备用金"/>
    <x v="0"/>
    <s v="CNY"/>
    <n v="3000"/>
    <m/>
    <m/>
    <m/>
    <m/>
    <m/>
    <m/>
    <m/>
    <m/>
    <m/>
  </r>
  <r>
    <x v="0"/>
    <x v="1"/>
    <n v="3"/>
    <n v="1"/>
    <n v="2"/>
    <s v="支付报销款"/>
    <x v="1"/>
    <x v="1"/>
    <m/>
    <x v="0"/>
    <s v="CNY"/>
    <m/>
    <n v="3000"/>
    <m/>
    <m/>
    <m/>
    <m/>
    <m/>
    <m/>
    <m/>
    <m/>
  </r>
  <r>
    <x v="0"/>
    <x v="2"/>
    <n v="31"/>
    <n v="1"/>
    <n v="1"/>
    <s v="确认1、2、3月收入"/>
    <x v="4"/>
    <x v="4"/>
    <s v="咨询费收入"/>
    <x v="2"/>
    <s v="CNY"/>
    <m/>
    <n v="79207.920792079211"/>
    <m/>
    <m/>
    <m/>
    <m/>
    <m/>
    <m/>
    <m/>
    <m/>
  </r>
  <r>
    <x v="0"/>
    <x v="2"/>
    <n v="31"/>
    <n v="1"/>
    <n v="2"/>
    <s v="确认1、2、3月收入"/>
    <x v="5"/>
    <x v="5"/>
    <s v="增值税销项"/>
    <x v="1"/>
    <s v="CNY"/>
    <m/>
    <n v="792.07920792078949"/>
    <m/>
    <m/>
    <m/>
    <m/>
    <m/>
    <m/>
    <m/>
    <m/>
  </r>
  <r>
    <x v="0"/>
    <x v="2"/>
    <n v="31"/>
    <n v="1"/>
    <n v="3"/>
    <s v="确认1、2、3月收入"/>
    <x v="6"/>
    <x v="6"/>
    <m/>
    <x v="0"/>
    <s v="CNY"/>
    <n v="30000"/>
    <m/>
    <m/>
    <m/>
    <m/>
    <m/>
    <m/>
    <m/>
    <m/>
    <m/>
  </r>
  <r>
    <x v="0"/>
    <x v="2"/>
    <n v="31"/>
    <n v="1"/>
    <n v="4"/>
    <s v="确认1、2、3月收入"/>
    <x v="2"/>
    <x v="2"/>
    <m/>
    <x v="1"/>
    <s v="CNY"/>
    <n v="50000"/>
    <m/>
    <m/>
    <m/>
    <m/>
    <m/>
    <m/>
    <m/>
    <m/>
    <m/>
  </r>
  <r>
    <x v="0"/>
    <x v="2"/>
    <n v="31"/>
    <n v="2"/>
    <n v="1"/>
    <s v="计提折旧/第三季度"/>
    <x v="7"/>
    <x v="7"/>
    <m/>
    <x v="0"/>
    <s v="CNY"/>
    <m/>
    <n v="1583.3333333333335"/>
    <m/>
    <m/>
    <m/>
    <m/>
    <m/>
    <m/>
    <m/>
    <m/>
  </r>
  <r>
    <x v="0"/>
    <x v="2"/>
    <n v="31"/>
    <n v="2"/>
    <n v="2"/>
    <s v="计提折旧/第三季度"/>
    <x v="8"/>
    <x v="8"/>
    <m/>
    <x v="2"/>
    <s v="CNY"/>
    <n v="1583.3333333333335"/>
    <m/>
    <m/>
    <m/>
    <m/>
    <m/>
    <m/>
    <m/>
    <m/>
    <m/>
  </r>
  <r>
    <x v="0"/>
    <x v="2"/>
    <n v="31"/>
    <n v="3"/>
    <n v="1"/>
    <s v="报销电话费"/>
    <x v="3"/>
    <x v="3"/>
    <s v="员工备用金"/>
    <x v="0"/>
    <s v="CNY"/>
    <m/>
    <n v="1000"/>
    <m/>
    <m/>
    <m/>
    <m/>
    <m/>
    <m/>
    <m/>
    <m/>
  </r>
  <r>
    <x v="0"/>
    <x v="2"/>
    <n v="31"/>
    <n v="3"/>
    <n v="2"/>
    <s v="报销电话费"/>
    <x v="8"/>
    <x v="8"/>
    <m/>
    <x v="2"/>
    <s v="CNY"/>
    <n v="1000"/>
    <m/>
    <m/>
    <m/>
    <m/>
    <m/>
    <m/>
    <m/>
    <m/>
    <m/>
  </r>
  <r>
    <x v="0"/>
    <x v="2"/>
    <n v="31"/>
    <n v="4"/>
    <n v="1"/>
    <s v="报销交通费"/>
    <x v="3"/>
    <x v="3"/>
    <s v="员工备用金"/>
    <x v="0"/>
    <s v="CNY"/>
    <m/>
    <n v="2500"/>
    <m/>
    <m/>
    <m/>
    <m/>
    <m/>
    <m/>
    <m/>
    <m/>
  </r>
  <r>
    <x v="0"/>
    <x v="2"/>
    <n v="31"/>
    <n v="4"/>
    <n v="2"/>
    <s v="报销交通费"/>
    <x v="8"/>
    <x v="8"/>
    <m/>
    <x v="2"/>
    <s v="CNY"/>
    <n v="2500"/>
    <m/>
    <m/>
    <m/>
    <m/>
    <m/>
    <m/>
    <m/>
    <m/>
    <m/>
  </r>
  <r>
    <x v="0"/>
    <x v="2"/>
    <n v="31"/>
    <n v="5"/>
    <n v="1"/>
    <s v="结息"/>
    <x v="1"/>
    <x v="1"/>
    <m/>
    <x v="0"/>
    <s v="CNY"/>
    <n v="10"/>
    <m/>
    <m/>
    <m/>
    <m/>
    <m/>
    <m/>
    <m/>
    <m/>
    <m/>
  </r>
  <r>
    <x v="0"/>
    <x v="2"/>
    <n v="31"/>
    <n v="5"/>
    <n v="2"/>
    <s v="结息"/>
    <x v="9"/>
    <x v="9"/>
    <m/>
    <x v="2"/>
    <s v="CNY"/>
    <n v="-10"/>
    <m/>
    <m/>
    <m/>
    <m/>
    <m/>
    <m/>
    <m/>
    <m/>
    <m/>
  </r>
  <r>
    <x v="0"/>
    <x v="2"/>
    <n v="31"/>
    <n v="6"/>
    <n v="1"/>
    <s v="计提城建税、教育费及附加"/>
    <x v="10"/>
    <x v="10"/>
    <m/>
    <x v="2"/>
    <s v="CNY"/>
    <n v="95.049504950494736"/>
    <m/>
    <m/>
    <m/>
    <m/>
    <m/>
    <m/>
    <m/>
    <m/>
    <m/>
  </r>
  <r>
    <x v="0"/>
    <x v="2"/>
    <n v="31"/>
    <n v="6"/>
    <n v="2"/>
    <s v="计提城建税、教育费及附加"/>
    <x v="5"/>
    <x v="5"/>
    <s v="城市维护建设税"/>
    <x v="1"/>
    <s v="CNY"/>
    <m/>
    <n v="55.445544554455267"/>
    <m/>
    <m/>
    <m/>
    <m/>
    <m/>
    <m/>
    <m/>
    <m/>
  </r>
  <r>
    <x v="0"/>
    <x v="2"/>
    <n v="31"/>
    <n v="6"/>
    <n v="3"/>
    <s v="计提城建税、教育费及附加"/>
    <x v="5"/>
    <x v="5"/>
    <s v="教育费附加"/>
    <x v="1"/>
    <s v="CNY"/>
    <m/>
    <n v="23.762376237623684"/>
    <m/>
    <m/>
    <m/>
    <m/>
    <m/>
    <m/>
    <m/>
    <m/>
  </r>
  <r>
    <x v="0"/>
    <x v="2"/>
    <n v="31"/>
    <n v="6"/>
    <n v="4"/>
    <s v="计提城建税、教育费及附加"/>
    <x v="5"/>
    <x v="5"/>
    <s v="地方教育附加"/>
    <x v="1"/>
    <s v="CNY"/>
    <m/>
    <n v="15.84158415841579"/>
    <m/>
    <m/>
    <m/>
    <m/>
    <m/>
    <m/>
    <m/>
    <m/>
  </r>
  <r>
    <x v="0"/>
    <x v="2"/>
    <n v="31"/>
    <n v="7"/>
    <n v="1"/>
    <s v="计提所得税"/>
    <x v="11"/>
    <x v="11"/>
    <m/>
    <x v="2"/>
    <s v="CNY"/>
    <n v="1850.9884488448879"/>
    <m/>
    <m/>
    <m/>
    <m/>
    <m/>
    <m/>
    <m/>
    <m/>
    <m/>
  </r>
  <r>
    <x v="0"/>
    <x v="2"/>
    <n v="31"/>
    <n v="7"/>
    <n v="2"/>
    <s v="计提所得税"/>
    <x v="5"/>
    <x v="5"/>
    <s v="所得税"/>
    <x v="1"/>
    <s v="CNY"/>
    <m/>
    <n v="1850.9884488448879"/>
    <m/>
    <m/>
    <m/>
    <m/>
    <m/>
    <m/>
    <m/>
    <m/>
  </r>
  <r>
    <x v="0"/>
    <x v="3"/>
    <n v="15"/>
    <n v="1"/>
    <n v="1"/>
    <s v="缴纳所得税"/>
    <x v="1"/>
    <x v="1"/>
    <m/>
    <x v="0"/>
    <s v="CNY"/>
    <m/>
    <m/>
    <m/>
    <m/>
    <m/>
    <m/>
    <m/>
    <m/>
    <m/>
    <m/>
  </r>
  <r>
    <x v="0"/>
    <x v="3"/>
    <n v="15"/>
    <n v="1"/>
    <n v="2"/>
    <s v="缴纳所得税"/>
    <x v="5"/>
    <x v="5"/>
    <s v="所得税"/>
    <x v="1"/>
    <s v="CNY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  <r>
    <x v="1"/>
    <x v="4"/>
    <m/>
    <m/>
    <m/>
    <m/>
    <x v="12"/>
    <x v="12"/>
    <m/>
    <x v="3"/>
    <s v=""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4F7BE74-E1A0-4BE8-A47E-60831B40A383}" name="数据透视表1" cacheId="176" applyNumberFormats="0" applyBorderFormats="0" applyFontFormats="0" applyPatternFormats="0" applyAlignmentFormats="0" applyWidthHeightFormats="1" dataCaption="值" updatedVersion="7" minRefreshableVersion="3" showDrill="0" useAutoFormatting="1" itemPrintTitles="1" createdVersion="7" indent="0" compact="0" compactData="0" multipleFieldFilters="0">
  <location ref="A3:G23" firstHeaderRow="0" firstDataRow="1" firstDataCol="5"/>
  <pivotFields count="21">
    <pivotField axis="axisRow" compact="0" outline="0" showAll="0" defaultSubtotal="0">
      <items count="3">
        <item m="1" x="2"/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2">
        <item m="1" x="5"/>
        <item x="4"/>
        <item m="1" x="6"/>
        <item m="1" x="7"/>
        <item m="1" x="8"/>
        <item m="1" x="9"/>
        <item m="1" x="10"/>
        <item m="1" x="11"/>
        <item x="0"/>
        <item x="1"/>
        <item x="2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5">
        <item x="1"/>
        <item x="3"/>
        <item x="0"/>
        <item x="7"/>
        <item x="2"/>
        <item x="4"/>
        <item x="8"/>
        <item x="9"/>
        <item x="12"/>
        <item x="5"/>
        <item x="6"/>
        <item x="10"/>
        <item m="1" x="13"/>
        <item x="11"/>
        <item m="1" x="1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5">
        <item x="9"/>
        <item x="0"/>
        <item x="8"/>
        <item x="7"/>
        <item x="3"/>
        <item x="1"/>
        <item x="2"/>
        <item x="4"/>
        <item x="12"/>
        <item x="5"/>
        <item x="6"/>
        <item x="10"/>
        <item m="1" x="13"/>
        <item x="11"/>
        <item m="1" x="1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ubtotalTop="0" showAll="0" defaultSubtotal="0">
      <items count="4">
        <item x="3"/>
        <item x="1"/>
        <item x="2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5">
    <field x="0"/>
    <field x="1"/>
    <field x="6"/>
    <field x="9"/>
    <field x="7"/>
  </rowFields>
  <rowItems count="20">
    <i>
      <x v="1"/>
      <x v="1"/>
      <x v="8"/>
      <x/>
      <x v="8"/>
    </i>
    <i>
      <x v="2"/>
      <x v="8"/>
      <x/>
      <x v="3"/>
      <x v="5"/>
    </i>
    <i r="2">
      <x v="2"/>
      <x v="3"/>
      <x v="1"/>
    </i>
    <i r="1">
      <x v="9"/>
      <x/>
      <x v="3"/>
      <x v="5"/>
    </i>
    <i r="2">
      <x v="1"/>
      <x v="3"/>
      <x v="4"/>
    </i>
    <i r="2">
      <x v="4"/>
      <x v="1"/>
      <x v="6"/>
    </i>
    <i r="1">
      <x v="10"/>
      <x/>
      <x v="3"/>
      <x v="5"/>
    </i>
    <i r="2">
      <x v="1"/>
      <x v="3"/>
      <x v="4"/>
    </i>
    <i r="2">
      <x v="3"/>
      <x v="3"/>
      <x v="3"/>
    </i>
    <i r="2">
      <x v="4"/>
      <x v="1"/>
      <x v="6"/>
    </i>
    <i r="2">
      <x v="5"/>
      <x v="2"/>
      <x v="7"/>
    </i>
    <i r="2">
      <x v="6"/>
      <x v="2"/>
      <x v="2"/>
    </i>
    <i r="2">
      <x v="7"/>
      <x v="2"/>
      <x/>
    </i>
    <i r="2">
      <x v="9"/>
      <x v="1"/>
      <x v="9"/>
    </i>
    <i r="2">
      <x v="10"/>
      <x v="3"/>
      <x v="10"/>
    </i>
    <i r="2">
      <x v="11"/>
      <x v="2"/>
      <x v="11"/>
    </i>
    <i r="2">
      <x v="13"/>
      <x v="2"/>
      <x v="13"/>
    </i>
    <i r="1">
      <x v="11"/>
      <x/>
      <x v="3"/>
      <x v="5"/>
    </i>
    <i r="2">
      <x v="9"/>
      <x v="1"/>
      <x v="9"/>
    </i>
    <i t="grand">
      <x/>
    </i>
  </rowItems>
  <colFields count="1">
    <field x="-2"/>
  </colFields>
  <colItems count="2">
    <i>
      <x/>
    </i>
    <i i="1">
      <x v="1"/>
    </i>
  </colItems>
  <dataFields count="2">
    <dataField name="求和项:借" fld="11" baseField="0" baseItem="0"/>
    <dataField name="求和项:贷" fld="12" baseField="0" baseItem="0"/>
  </dataFields>
  <formats count="1"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B11224A-8E4F-4270-940E-1F0C72A88F0B}" name="数据透视表2" cacheId="0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compact="0" compactData="0" multipleFieldFilters="0">
  <location ref="I5:J12" firstHeaderRow="1" firstDataRow="1" firstDataCol="2"/>
  <pivotFields count="6"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6">
        <item x="4"/>
        <item x="1"/>
        <item x="2"/>
        <item x="5"/>
        <item x="3"/>
        <item x="0"/>
      </items>
    </pivotField>
    <pivotField axis="axisRow" compact="0" outline="0" showAll="0" sortType="ascending" defaultSubtotal="0">
      <items count="6">
        <item x="0"/>
        <item x="1"/>
        <item x="2"/>
        <item x="3"/>
        <item x="4"/>
        <item x="5"/>
      </items>
    </pivotField>
  </pivotFields>
  <rowFields count="2">
    <field x="5"/>
    <field x="4"/>
  </rowFields>
  <rowItems count="7">
    <i>
      <x/>
      <x v="5"/>
    </i>
    <i>
      <x v="1"/>
      <x v="1"/>
    </i>
    <i>
      <x v="2"/>
      <x v="2"/>
    </i>
    <i>
      <x v="3"/>
      <x v="4"/>
    </i>
    <i>
      <x v="4"/>
      <x/>
    </i>
    <i>
      <x v="5"/>
      <x v="3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48FEBD1-A3AF-4DCD-AF97-0A6C7002C769}" name="表2" displayName="表2" ref="A1:U3311" totalsRowShown="0">
  <tableColumns count="21">
    <tableColumn id="1" xr3:uid="{829CB732-3884-4FEF-9281-3240A7444C20}" name="年"/>
    <tableColumn id="2" xr3:uid="{4046A686-64BA-46F4-8D9F-6F2775674641}" name="月"/>
    <tableColumn id="3" xr3:uid="{F9DF95E2-ED3E-49BF-8CF4-B74A4C244876}" name="日"/>
    <tableColumn id="4" xr3:uid="{F24A9A5C-2C5A-48A4-8D36-3E8488DEAF53}" name="凭证号"/>
    <tableColumn id="5" xr3:uid="{24EB39D7-C12F-4282-BE71-E3F5E1067D50}" name="行项目"/>
    <tableColumn id="6" xr3:uid="{F36CC396-3860-40F4-B08C-C13F4565DC83}" name="摘要"/>
    <tableColumn id="7" xr3:uid="{3B8FB819-D197-46AA-A64E-609E4C573495}" name="科目代码" dataDxfId="11">
      <calculatedColumnFormula>IFERROR(VLOOKUP(H2,科目代码表!B:D,3,0),"")</calculatedColumnFormula>
    </tableColumn>
    <tableColumn id="8" xr3:uid="{72E3C2D9-7CFE-4431-992F-DC4FC90038B5}" name="科目1"/>
    <tableColumn id="9" xr3:uid="{EB723E1D-C321-4C07-8E57-45E938D9DFC8}" name="科目2"/>
    <tableColumn id="10" xr3:uid="{534C19E9-4E21-4CAB-AFCA-CC385E122F0D}" name="科目类别" dataDxfId="10">
      <calculatedColumnFormula>IFERROR(VLOOKUP(表2[[#This Row],[科目代码]],科目代码表!D:E,2,0),"")</calculatedColumnFormula>
    </tableColumn>
    <tableColumn id="13" xr3:uid="{323CA521-C4F1-43E6-9D00-794D749EE5A0}" name="本位币">
      <calculatedColumnFormula>IF(ISBLANK(表2[[#This Row],[年]]),"","CNY")</calculatedColumnFormula>
    </tableColumn>
    <tableColumn id="14" xr3:uid="{0962DD18-511B-4B72-9246-D169E4823762}" name="借" dataDxfId="9" dataCellStyle="千位分隔"/>
    <tableColumn id="15" xr3:uid="{7B379459-5594-45A3-8D6F-6FE8E554CCD9}" name="贷" dataDxfId="8" dataCellStyle="千位分隔"/>
    <tableColumn id="16" xr3:uid="{D65A107B-C79D-4360-A9AE-BFDEDA6840DF}" name="客户名称" dataDxfId="7" dataCellStyle="千位分隔"/>
    <tableColumn id="17" xr3:uid="{07A634FE-F3DC-412C-A3E1-06CAE9033F4C}" name="客户编码" dataDxfId="6" dataCellStyle="千位分隔"/>
    <tableColumn id="18" xr3:uid="{FE7021A6-9667-4CDA-BA3E-609F009A694E}" name="供应商名称" dataDxfId="5" dataCellStyle="千位分隔"/>
    <tableColumn id="19" xr3:uid="{21DA6722-D7CD-47AE-97B5-2B1235ABDF2B}" name="供应商编码" dataDxfId="4" dataCellStyle="千位分隔"/>
    <tableColumn id="20" xr3:uid="{883795F5-80B8-457D-A16A-BEB66C6D74FA}" name="员工" dataDxfId="3" dataCellStyle="千位分隔"/>
    <tableColumn id="21" xr3:uid="{A91039D6-A8F5-4C7C-8754-C18C9D4801E4}" name="原币"/>
    <tableColumn id="22" xr3:uid="{B5A62BEA-37ED-42A3-9049-308FE1DFE91C}" name="借2"/>
    <tableColumn id="23" xr3:uid="{98233353-0DC9-4077-B6BC-2E0CAF49BCF3}" name="贷3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430736-A5C8-472E-825C-EC2AC002BFBC}" name="表1" displayName="表1" ref="A1:F163" totalsRowShown="0" headerRowCellStyle="常规" dataCellStyle="常规">
  <autoFilter ref="A1:F163" xr:uid="{97FE0B2F-D70C-484A-BD1A-F750F1C20FAE}"/>
  <tableColumns count="6">
    <tableColumn id="1" xr3:uid="{0CA55020-7B18-48EE-BA6C-7DF6C678F6C1}" name="序号" dataCellStyle="常规"/>
    <tableColumn id="3" xr3:uid="{381B4BDC-F0AB-494C-B97F-6DBDBC1F4642}" name="会计科目名称" dataCellStyle="常规"/>
    <tableColumn id="4" xr3:uid="{C0DCF7CA-59CB-406D-9941-2735E8F0AC5A}" name="会计科目适用范围" dataCellStyle="常规"/>
    <tableColumn id="2" xr3:uid="{172E30C6-0004-4CD4-B516-D85126E730D1}" name="编号" dataCellStyle="常规"/>
    <tableColumn id="5" xr3:uid="{C42D7770-01A2-4E9E-A58F-AC4E157A02F5}" name="类别" dataCellStyle="常规"/>
    <tableColumn id="6" xr3:uid="{1991CB57-F4B2-4C66-A8B5-302ED22262F2}" name="短代码" dataDxfId="2" dataCellStyle="常规">
      <calculatedColumnFormula>LEFT(表1[[#This Row],[编号]],1)</calculatedColumnFormula>
    </tableColumn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412A6-7913-40C6-BB67-DFEBF2EC43A8}">
  <dimension ref="A3:I55"/>
  <sheetViews>
    <sheetView workbookViewId="0">
      <selection activeCell="F13" sqref="F13"/>
    </sheetView>
  </sheetViews>
  <sheetFormatPr defaultRowHeight="13.8" x14ac:dyDescent="0.25"/>
  <cols>
    <col min="1" max="2" width="6.88671875" bestFit="1" customWidth="1"/>
    <col min="3" max="4" width="11.77734375" bestFit="1" customWidth="1"/>
    <col min="5" max="5" width="13.88671875" bestFit="1" customWidth="1"/>
    <col min="6" max="7" width="12.6640625" bestFit="1" customWidth="1"/>
    <col min="8" max="9" width="11.6640625" bestFit="1" customWidth="1"/>
  </cols>
  <sheetData>
    <row r="3" spans="1:9" x14ac:dyDescent="0.25">
      <c r="A3" s="3" t="s">
        <v>216</v>
      </c>
      <c r="B3" s="3" t="s">
        <v>214</v>
      </c>
      <c r="C3" s="3" t="s">
        <v>217</v>
      </c>
      <c r="D3" s="3" t="s">
        <v>353</v>
      </c>
      <c r="E3" s="3" t="s">
        <v>215</v>
      </c>
      <c r="F3" t="s">
        <v>212</v>
      </c>
      <c r="G3" t="s">
        <v>213</v>
      </c>
      <c r="H3" t="s">
        <v>310</v>
      </c>
      <c r="I3" t="s">
        <v>311</v>
      </c>
    </row>
    <row r="4" spans="1:9" x14ac:dyDescent="0.25">
      <c r="A4" t="s">
        <v>210</v>
      </c>
      <c r="B4" t="s">
        <v>210</v>
      </c>
      <c r="E4" t="s">
        <v>210</v>
      </c>
      <c r="F4" s="4"/>
      <c r="G4" s="4"/>
      <c r="H4" s="4">
        <f>IF(OR(D4="资产类",D4="损益类"),F4-G4,0)</f>
        <v>0</v>
      </c>
      <c r="I4" s="4">
        <f>IF(D4="负债类",G4-F4,0)</f>
        <v>0</v>
      </c>
    </row>
    <row r="5" spans="1:9" x14ac:dyDescent="0.25">
      <c r="A5">
        <v>2022</v>
      </c>
      <c r="B5">
        <v>1</v>
      </c>
      <c r="C5">
        <v>1002</v>
      </c>
      <c r="D5" t="s">
        <v>226</v>
      </c>
      <c r="E5" t="s">
        <v>13</v>
      </c>
      <c r="F5" s="4"/>
      <c r="G5" s="4">
        <v>20000</v>
      </c>
      <c r="H5" s="4">
        <f t="shared" ref="H5:H55" si="0">IF(OR(D5="资产类",D5="损益类"),F5-G5,0)</f>
        <v>-20000</v>
      </c>
      <c r="I5" s="4">
        <f t="shared" ref="I5:I55" si="1">IF(D5="负债类",G5-F5,0)</f>
        <v>0</v>
      </c>
    </row>
    <row r="6" spans="1:9" x14ac:dyDescent="0.25">
      <c r="A6">
        <v>2022</v>
      </c>
      <c r="B6">
        <v>1</v>
      </c>
      <c r="C6">
        <v>1601</v>
      </c>
      <c r="D6" t="s">
        <v>226</v>
      </c>
      <c r="E6" t="s">
        <v>53</v>
      </c>
      <c r="F6" s="4">
        <v>20000</v>
      </c>
      <c r="G6" s="4"/>
      <c r="H6" s="4">
        <f t="shared" si="0"/>
        <v>20000</v>
      </c>
      <c r="I6" s="4">
        <f t="shared" si="1"/>
        <v>0</v>
      </c>
    </row>
    <row r="7" spans="1:9" x14ac:dyDescent="0.25">
      <c r="A7">
        <v>2022</v>
      </c>
      <c r="B7">
        <v>2</v>
      </c>
      <c r="C7">
        <v>1002</v>
      </c>
      <c r="D7" t="s">
        <v>226</v>
      </c>
      <c r="E7" t="s">
        <v>13</v>
      </c>
      <c r="F7" s="4">
        <v>50000</v>
      </c>
      <c r="G7" s="4">
        <v>3000</v>
      </c>
      <c r="H7" s="4">
        <f t="shared" si="0"/>
        <v>47000</v>
      </c>
      <c r="I7" s="4">
        <f t="shared" si="1"/>
        <v>0</v>
      </c>
    </row>
    <row r="8" spans="1:9" x14ac:dyDescent="0.25">
      <c r="A8">
        <v>2022</v>
      </c>
      <c r="B8">
        <v>2</v>
      </c>
      <c r="C8">
        <v>1231</v>
      </c>
      <c r="D8" t="s">
        <v>226</v>
      </c>
      <c r="E8" t="s">
        <v>209</v>
      </c>
      <c r="F8" s="4">
        <v>3000</v>
      </c>
      <c r="G8" s="4"/>
      <c r="H8" s="4">
        <f t="shared" si="0"/>
        <v>3000</v>
      </c>
      <c r="I8" s="4">
        <f t="shared" si="1"/>
        <v>0</v>
      </c>
    </row>
    <row r="9" spans="1:9" x14ac:dyDescent="0.25">
      <c r="A9">
        <v>2022</v>
      </c>
      <c r="B9">
        <v>2</v>
      </c>
      <c r="C9">
        <v>2205</v>
      </c>
      <c r="D9" t="s">
        <v>222</v>
      </c>
      <c r="E9" t="s">
        <v>119</v>
      </c>
      <c r="F9" s="4"/>
      <c r="G9" s="4">
        <v>50000</v>
      </c>
      <c r="H9" s="4">
        <f>IF(OR(D9="资产类",D9="损益类"),F9-G9,0)</f>
        <v>0</v>
      </c>
      <c r="I9" s="4">
        <f>IF(D9="负债类",G9-F9,0)</f>
        <v>50000</v>
      </c>
    </row>
    <row r="10" spans="1:9" x14ac:dyDescent="0.25">
      <c r="A10">
        <v>2022</v>
      </c>
      <c r="B10">
        <v>3</v>
      </c>
      <c r="C10">
        <v>1002</v>
      </c>
      <c r="D10" t="s">
        <v>226</v>
      </c>
      <c r="E10" t="s">
        <v>13</v>
      </c>
      <c r="F10" s="4">
        <v>10</v>
      </c>
      <c r="G10" s="4"/>
      <c r="H10" s="4">
        <f t="shared" si="0"/>
        <v>10</v>
      </c>
      <c r="I10" s="4">
        <f t="shared" si="1"/>
        <v>0</v>
      </c>
    </row>
    <row r="11" spans="1:9" x14ac:dyDescent="0.25">
      <c r="A11">
        <v>2022</v>
      </c>
      <c r="B11">
        <v>3</v>
      </c>
      <c r="C11">
        <v>1231</v>
      </c>
      <c r="D11" t="s">
        <v>226</v>
      </c>
      <c r="E11" t="s">
        <v>209</v>
      </c>
      <c r="F11" s="4"/>
      <c r="G11" s="4">
        <v>3500</v>
      </c>
      <c r="H11" s="4">
        <f t="shared" si="0"/>
        <v>-3500</v>
      </c>
      <c r="I11" s="4">
        <f t="shared" si="1"/>
        <v>0</v>
      </c>
    </row>
    <row r="12" spans="1:9" x14ac:dyDescent="0.25">
      <c r="A12">
        <v>2022</v>
      </c>
      <c r="B12">
        <v>3</v>
      </c>
      <c r="C12">
        <v>1602</v>
      </c>
      <c r="D12" t="s">
        <v>226</v>
      </c>
      <c r="E12" t="s">
        <v>55</v>
      </c>
      <c r="F12" s="4"/>
      <c r="G12" s="4">
        <v>1583.3333333333335</v>
      </c>
      <c r="H12" s="4">
        <f t="shared" si="0"/>
        <v>-1583.3333333333335</v>
      </c>
      <c r="I12" s="4">
        <f t="shared" si="1"/>
        <v>0</v>
      </c>
    </row>
    <row r="13" spans="1:9" x14ac:dyDescent="0.25">
      <c r="A13">
        <v>2022</v>
      </c>
      <c r="B13">
        <v>3</v>
      </c>
      <c r="C13">
        <v>2205</v>
      </c>
      <c r="D13" t="s">
        <v>222</v>
      </c>
      <c r="E13" t="s">
        <v>119</v>
      </c>
      <c r="F13" s="4">
        <v>50000</v>
      </c>
      <c r="G13" s="4"/>
      <c r="H13" s="4">
        <f>IF(OR(D13="资产类",D13="损益类"),F13-G13,0)</f>
        <v>0</v>
      </c>
      <c r="I13" s="4">
        <f t="shared" si="1"/>
        <v>-50000</v>
      </c>
    </row>
    <row r="14" spans="1:9" x14ac:dyDescent="0.25">
      <c r="A14">
        <v>2022</v>
      </c>
      <c r="B14">
        <v>3</v>
      </c>
      <c r="C14">
        <v>6001</v>
      </c>
      <c r="D14" t="s">
        <v>224</v>
      </c>
      <c r="E14" t="s">
        <v>156</v>
      </c>
      <c r="F14" s="4"/>
      <c r="G14" s="4">
        <v>79207.920792079211</v>
      </c>
      <c r="H14" s="4">
        <f t="shared" si="0"/>
        <v>-79207.920792079211</v>
      </c>
      <c r="I14" s="4">
        <f t="shared" si="1"/>
        <v>0</v>
      </c>
    </row>
    <row r="15" spans="1:9" x14ac:dyDescent="0.25">
      <c r="A15">
        <v>2022</v>
      </c>
      <c r="B15">
        <v>3</v>
      </c>
      <c r="C15">
        <v>6602</v>
      </c>
      <c r="D15" t="s">
        <v>224</v>
      </c>
      <c r="E15" t="s">
        <v>178</v>
      </c>
      <c r="F15" s="4">
        <v>5083.3333333333339</v>
      </c>
      <c r="G15" s="4"/>
      <c r="H15" s="4">
        <f t="shared" si="0"/>
        <v>5083.3333333333339</v>
      </c>
      <c r="I15" s="4">
        <f t="shared" si="1"/>
        <v>0</v>
      </c>
    </row>
    <row r="16" spans="1:9" x14ac:dyDescent="0.25">
      <c r="A16">
        <v>2022</v>
      </c>
      <c r="B16">
        <v>3</v>
      </c>
      <c r="C16">
        <v>6603</v>
      </c>
      <c r="D16" t="s">
        <v>224</v>
      </c>
      <c r="E16" t="s">
        <v>180</v>
      </c>
      <c r="F16" s="4">
        <v>-10</v>
      </c>
      <c r="G16" s="4"/>
      <c r="H16" s="4">
        <f t="shared" si="0"/>
        <v>-10</v>
      </c>
      <c r="I16" s="4">
        <f t="shared" si="1"/>
        <v>0</v>
      </c>
    </row>
    <row r="17" spans="1:9" x14ac:dyDescent="0.25">
      <c r="A17">
        <v>2022</v>
      </c>
      <c r="B17">
        <v>3</v>
      </c>
      <c r="C17">
        <v>2221</v>
      </c>
      <c r="D17" t="s">
        <v>222</v>
      </c>
      <c r="E17" t="s">
        <v>123</v>
      </c>
      <c r="F17" s="4"/>
      <c r="G17" s="4">
        <v>2738.1171617161722</v>
      </c>
      <c r="H17" s="4">
        <f t="shared" si="0"/>
        <v>0</v>
      </c>
      <c r="I17" s="4">
        <f t="shared" si="1"/>
        <v>2738.1171617161722</v>
      </c>
    </row>
    <row r="18" spans="1:9" x14ac:dyDescent="0.25">
      <c r="A18">
        <v>2022</v>
      </c>
      <c r="B18">
        <v>3</v>
      </c>
      <c r="C18">
        <v>1122</v>
      </c>
      <c r="D18" t="s">
        <v>226</v>
      </c>
      <c r="E18" t="s">
        <v>15</v>
      </c>
      <c r="F18" s="4">
        <v>30000</v>
      </c>
      <c r="G18" s="4"/>
      <c r="H18" s="4">
        <f t="shared" si="0"/>
        <v>30000</v>
      </c>
      <c r="I18" s="4">
        <f t="shared" si="1"/>
        <v>0</v>
      </c>
    </row>
    <row r="19" spans="1:9" x14ac:dyDescent="0.25">
      <c r="A19">
        <v>2022</v>
      </c>
      <c r="B19">
        <v>3</v>
      </c>
      <c r="C19">
        <v>6405</v>
      </c>
      <c r="D19" t="s">
        <v>224</v>
      </c>
      <c r="E19" t="s">
        <v>340</v>
      </c>
      <c r="F19" s="4">
        <v>95.049504950494736</v>
      </c>
      <c r="G19" s="4"/>
      <c r="H19" s="4">
        <f t="shared" si="0"/>
        <v>95.049504950494736</v>
      </c>
      <c r="I19" s="4">
        <f t="shared" si="1"/>
        <v>0</v>
      </c>
    </row>
    <row r="20" spans="1:9" x14ac:dyDescent="0.25">
      <c r="A20">
        <v>2022</v>
      </c>
      <c r="B20">
        <v>3</v>
      </c>
      <c r="C20">
        <v>6801</v>
      </c>
      <c r="D20" t="s">
        <v>224</v>
      </c>
      <c r="E20" t="s">
        <v>187</v>
      </c>
      <c r="F20" s="4">
        <v>1850.9884488448879</v>
      </c>
      <c r="G20" s="4"/>
      <c r="H20" s="4">
        <f t="shared" si="0"/>
        <v>1850.9884488448879</v>
      </c>
      <c r="I20" s="4">
        <f t="shared" si="1"/>
        <v>0</v>
      </c>
    </row>
    <row r="21" spans="1:9" x14ac:dyDescent="0.25">
      <c r="A21">
        <v>2022</v>
      </c>
      <c r="B21">
        <v>4</v>
      </c>
      <c r="C21">
        <v>1002</v>
      </c>
      <c r="D21" t="s">
        <v>226</v>
      </c>
      <c r="E21" t="s">
        <v>13</v>
      </c>
      <c r="F21" s="4"/>
      <c r="G21" s="4"/>
      <c r="H21" s="4">
        <f t="shared" si="0"/>
        <v>0</v>
      </c>
      <c r="I21" s="4">
        <f t="shared" si="1"/>
        <v>0</v>
      </c>
    </row>
    <row r="22" spans="1:9" x14ac:dyDescent="0.25">
      <c r="A22">
        <v>2022</v>
      </c>
      <c r="B22">
        <v>4</v>
      </c>
      <c r="C22">
        <v>2221</v>
      </c>
      <c r="D22" t="s">
        <v>222</v>
      </c>
      <c r="E22" t="s">
        <v>123</v>
      </c>
      <c r="F22" s="4"/>
      <c r="G22" s="4"/>
      <c r="H22" s="4">
        <f t="shared" si="0"/>
        <v>0</v>
      </c>
      <c r="I22" s="4">
        <f t="shared" si="1"/>
        <v>0</v>
      </c>
    </row>
    <row r="23" spans="1:9" x14ac:dyDescent="0.25">
      <c r="A23" t="s">
        <v>211</v>
      </c>
      <c r="F23" s="4">
        <v>160029.37128712871</v>
      </c>
      <c r="G23" s="4">
        <v>160029.37128712871</v>
      </c>
      <c r="H23" s="4">
        <f t="shared" si="0"/>
        <v>0</v>
      </c>
      <c r="I23" s="4">
        <f t="shared" si="1"/>
        <v>0</v>
      </c>
    </row>
    <row r="24" spans="1:9" x14ac:dyDescent="0.25">
      <c r="H24" s="4">
        <f t="shared" si="0"/>
        <v>0</v>
      </c>
      <c r="I24" s="4">
        <f t="shared" si="1"/>
        <v>0</v>
      </c>
    </row>
    <row r="25" spans="1:9" x14ac:dyDescent="0.25">
      <c r="H25" s="4">
        <f t="shared" si="0"/>
        <v>0</v>
      </c>
      <c r="I25" s="4">
        <f t="shared" si="1"/>
        <v>0</v>
      </c>
    </row>
    <row r="26" spans="1:9" x14ac:dyDescent="0.25">
      <c r="H26" s="4">
        <f t="shared" si="0"/>
        <v>0</v>
      </c>
      <c r="I26" s="4">
        <f t="shared" si="1"/>
        <v>0</v>
      </c>
    </row>
    <row r="27" spans="1:9" x14ac:dyDescent="0.25">
      <c r="H27" s="4">
        <f t="shared" si="0"/>
        <v>0</v>
      </c>
      <c r="I27" s="4">
        <f t="shared" si="1"/>
        <v>0</v>
      </c>
    </row>
    <row r="28" spans="1:9" x14ac:dyDescent="0.25">
      <c r="H28" s="4">
        <f t="shared" si="0"/>
        <v>0</v>
      </c>
      <c r="I28" s="4">
        <f t="shared" si="1"/>
        <v>0</v>
      </c>
    </row>
    <row r="29" spans="1:9" x14ac:dyDescent="0.25">
      <c r="H29" s="4">
        <f t="shared" si="0"/>
        <v>0</v>
      </c>
      <c r="I29" s="4">
        <f t="shared" si="1"/>
        <v>0</v>
      </c>
    </row>
    <row r="30" spans="1:9" x14ac:dyDescent="0.25">
      <c r="H30" s="4">
        <f t="shared" si="0"/>
        <v>0</v>
      </c>
      <c r="I30" s="4">
        <f t="shared" si="1"/>
        <v>0</v>
      </c>
    </row>
    <row r="31" spans="1:9" x14ac:dyDescent="0.25">
      <c r="H31" s="4">
        <f t="shared" si="0"/>
        <v>0</v>
      </c>
      <c r="I31" s="4">
        <f t="shared" si="1"/>
        <v>0</v>
      </c>
    </row>
    <row r="32" spans="1:9" x14ac:dyDescent="0.25">
      <c r="H32" s="4">
        <f t="shared" si="0"/>
        <v>0</v>
      </c>
      <c r="I32" s="4">
        <f t="shared" si="1"/>
        <v>0</v>
      </c>
    </row>
    <row r="33" spans="8:9" x14ac:dyDescent="0.25">
      <c r="H33" s="4">
        <f t="shared" si="0"/>
        <v>0</v>
      </c>
      <c r="I33" s="4">
        <f t="shared" si="1"/>
        <v>0</v>
      </c>
    </row>
    <row r="34" spans="8:9" x14ac:dyDescent="0.25">
      <c r="H34" s="4">
        <f t="shared" si="0"/>
        <v>0</v>
      </c>
      <c r="I34" s="4">
        <f t="shared" si="1"/>
        <v>0</v>
      </c>
    </row>
    <row r="35" spans="8:9" x14ac:dyDescent="0.25">
      <c r="H35" s="4">
        <f t="shared" si="0"/>
        <v>0</v>
      </c>
      <c r="I35" s="4">
        <f t="shared" si="1"/>
        <v>0</v>
      </c>
    </row>
    <row r="36" spans="8:9" x14ac:dyDescent="0.25">
      <c r="H36" s="4">
        <f t="shared" si="0"/>
        <v>0</v>
      </c>
      <c r="I36" s="4">
        <f t="shared" si="1"/>
        <v>0</v>
      </c>
    </row>
    <row r="37" spans="8:9" x14ac:dyDescent="0.25">
      <c r="H37" s="4">
        <f t="shared" si="0"/>
        <v>0</v>
      </c>
      <c r="I37" s="4">
        <f t="shared" si="1"/>
        <v>0</v>
      </c>
    </row>
    <row r="38" spans="8:9" x14ac:dyDescent="0.25">
      <c r="H38" s="4">
        <f t="shared" si="0"/>
        <v>0</v>
      </c>
      <c r="I38" s="4">
        <f t="shared" si="1"/>
        <v>0</v>
      </c>
    </row>
    <row r="39" spans="8:9" x14ac:dyDescent="0.25">
      <c r="H39" s="4">
        <f t="shared" si="0"/>
        <v>0</v>
      </c>
      <c r="I39" s="4">
        <f t="shared" si="1"/>
        <v>0</v>
      </c>
    </row>
    <row r="40" spans="8:9" x14ac:dyDescent="0.25">
      <c r="H40" s="4">
        <f t="shared" si="0"/>
        <v>0</v>
      </c>
      <c r="I40" s="4">
        <f t="shared" si="1"/>
        <v>0</v>
      </c>
    </row>
    <row r="41" spans="8:9" x14ac:dyDescent="0.25">
      <c r="H41" s="4">
        <f t="shared" si="0"/>
        <v>0</v>
      </c>
      <c r="I41" s="4">
        <f t="shared" si="1"/>
        <v>0</v>
      </c>
    </row>
    <row r="42" spans="8:9" x14ac:dyDescent="0.25">
      <c r="H42" s="4">
        <f t="shared" si="0"/>
        <v>0</v>
      </c>
      <c r="I42" s="4">
        <f t="shared" si="1"/>
        <v>0</v>
      </c>
    </row>
    <row r="43" spans="8:9" x14ac:dyDescent="0.25">
      <c r="H43" s="4">
        <f t="shared" si="0"/>
        <v>0</v>
      </c>
      <c r="I43" s="4">
        <f t="shared" si="1"/>
        <v>0</v>
      </c>
    </row>
    <row r="44" spans="8:9" x14ac:dyDescent="0.25">
      <c r="H44" s="4">
        <f t="shared" si="0"/>
        <v>0</v>
      </c>
      <c r="I44" s="4">
        <f t="shared" si="1"/>
        <v>0</v>
      </c>
    </row>
    <row r="45" spans="8:9" x14ac:dyDescent="0.25">
      <c r="H45" s="4">
        <f t="shared" si="0"/>
        <v>0</v>
      </c>
      <c r="I45" s="4">
        <f t="shared" si="1"/>
        <v>0</v>
      </c>
    </row>
    <row r="46" spans="8:9" x14ac:dyDescent="0.25">
      <c r="H46" s="4">
        <f t="shared" si="0"/>
        <v>0</v>
      </c>
      <c r="I46" s="4">
        <f t="shared" si="1"/>
        <v>0</v>
      </c>
    </row>
    <row r="47" spans="8:9" x14ac:dyDescent="0.25">
      <c r="H47" s="4">
        <f t="shared" si="0"/>
        <v>0</v>
      </c>
      <c r="I47" s="4">
        <f t="shared" si="1"/>
        <v>0</v>
      </c>
    </row>
    <row r="48" spans="8:9" x14ac:dyDescent="0.25">
      <c r="H48" s="4">
        <f t="shared" si="0"/>
        <v>0</v>
      </c>
      <c r="I48" s="4">
        <f t="shared" si="1"/>
        <v>0</v>
      </c>
    </row>
    <row r="49" spans="8:9" x14ac:dyDescent="0.25">
      <c r="H49" s="4">
        <f t="shared" si="0"/>
        <v>0</v>
      </c>
      <c r="I49" s="4">
        <f t="shared" si="1"/>
        <v>0</v>
      </c>
    </row>
    <row r="50" spans="8:9" x14ac:dyDescent="0.25">
      <c r="H50" s="4">
        <f t="shared" si="0"/>
        <v>0</v>
      </c>
      <c r="I50" s="4">
        <f t="shared" si="1"/>
        <v>0</v>
      </c>
    </row>
    <row r="51" spans="8:9" x14ac:dyDescent="0.25">
      <c r="H51" s="4">
        <f t="shared" si="0"/>
        <v>0</v>
      </c>
      <c r="I51" s="4">
        <f t="shared" si="1"/>
        <v>0</v>
      </c>
    </row>
    <row r="52" spans="8:9" x14ac:dyDescent="0.25">
      <c r="H52" s="4">
        <f t="shared" si="0"/>
        <v>0</v>
      </c>
      <c r="I52" s="4">
        <f t="shared" si="1"/>
        <v>0</v>
      </c>
    </row>
    <row r="53" spans="8:9" x14ac:dyDescent="0.25">
      <c r="H53" s="4">
        <f t="shared" si="0"/>
        <v>0</v>
      </c>
      <c r="I53" s="4">
        <f t="shared" si="1"/>
        <v>0</v>
      </c>
    </row>
    <row r="54" spans="8:9" x14ac:dyDescent="0.25">
      <c r="H54" s="4">
        <f t="shared" si="0"/>
        <v>0</v>
      </c>
      <c r="I54" s="4">
        <f t="shared" si="1"/>
        <v>0</v>
      </c>
    </row>
    <row r="55" spans="8:9" x14ac:dyDescent="0.25">
      <c r="H55" s="4">
        <f t="shared" si="0"/>
        <v>0</v>
      </c>
      <c r="I55" s="4">
        <f t="shared" si="1"/>
        <v>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27024-0072-456A-A4AC-FFDE8EA6A219}">
  <dimension ref="A1:U3311"/>
  <sheetViews>
    <sheetView tabSelected="1" zoomScale="85" zoomScaleNormal="85" workbookViewId="0"/>
  </sheetViews>
  <sheetFormatPr defaultRowHeight="13.8" x14ac:dyDescent="0.25"/>
  <cols>
    <col min="1" max="1" width="5.77734375" bestFit="1" customWidth="1"/>
    <col min="2" max="3" width="3.88671875" bestFit="1" customWidth="1"/>
    <col min="4" max="4" width="8.109375" bestFit="1" customWidth="1"/>
    <col min="5" max="5" width="8.77734375" customWidth="1"/>
    <col min="6" max="6" width="12.21875" customWidth="1"/>
    <col min="7" max="7" width="10.6640625" style="1" customWidth="1"/>
    <col min="8" max="8" width="11.6640625" bestFit="1" customWidth="1"/>
    <col min="9" max="9" width="16.88671875" bestFit="1" customWidth="1"/>
    <col min="10" max="10" width="10.21875" bestFit="1" customWidth="1"/>
    <col min="11" max="11" width="8.109375" bestFit="1" customWidth="1"/>
    <col min="12" max="13" width="11" style="2" bestFit="1" customWidth="1"/>
    <col min="14" max="15" width="11.77734375" style="2" customWidth="1"/>
    <col min="16" max="17" width="13.77734375" style="2" customWidth="1"/>
    <col min="18" max="18" width="9.44140625" style="2" customWidth="1"/>
  </cols>
  <sheetData>
    <row r="1" spans="1:21" x14ac:dyDescent="0.25">
      <c r="A1" t="s">
        <v>0</v>
      </c>
      <c r="B1" t="s">
        <v>1</v>
      </c>
      <c r="C1" t="s">
        <v>197</v>
      </c>
      <c r="D1" t="s">
        <v>2</v>
      </c>
      <c r="E1" t="s">
        <v>195</v>
      </c>
      <c r="F1" t="s">
        <v>3</v>
      </c>
      <c r="G1" s="1" t="s">
        <v>11</v>
      </c>
      <c r="H1" t="s">
        <v>4</v>
      </c>
      <c r="I1" t="s">
        <v>5</v>
      </c>
      <c r="J1" t="s">
        <v>354</v>
      </c>
      <c r="K1" t="s">
        <v>6</v>
      </c>
      <c r="L1" s="2" t="s">
        <v>7</v>
      </c>
      <c r="M1" s="2" t="s">
        <v>8</v>
      </c>
      <c r="N1" s="2" t="s">
        <v>200</v>
      </c>
      <c r="O1" s="2" t="s">
        <v>201</v>
      </c>
      <c r="P1" s="2" t="s">
        <v>202</v>
      </c>
      <c r="Q1" s="2" t="s">
        <v>203</v>
      </c>
      <c r="R1" s="2" t="s">
        <v>198</v>
      </c>
      <c r="S1" t="s">
        <v>9</v>
      </c>
      <c r="T1" t="s">
        <v>206</v>
      </c>
      <c r="U1" t="s">
        <v>207</v>
      </c>
    </row>
    <row r="2" spans="1:21" x14ac:dyDescent="0.25">
      <c r="A2">
        <v>2022</v>
      </c>
      <c r="B2" s="102">
        <v>1</v>
      </c>
      <c r="C2" s="102">
        <v>1</v>
      </c>
      <c r="D2" s="102">
        <v>1</v>
      </c>
      <c r="E2">
        <v>1</v>
      </c>
      <c r="F2" t="s">
        <v>359</v>
      </c>
      <c r="G2" s="1">
        <f>IFERROR(VLOOKUP(H2,科目代码表!B:D,3,0),"")</f>
        <v>1601</v>
      </c>
      <c r="H2" t="s">
        <v>360</v>
      </c>
      <c r="J2" s="41" t="str">
        <f>IFERROR(VLOOKUP(表2[[#This Row],[科目代码]],科目代码表!D:E,2,0),"")</f>
        <v>资产类</v>
      </c>
      <c r="K2" t="str">
        <f>IF(ISBLANK(表2[[#This Row],[年]]),"","CNY")</f>
        <v>CNY</v>
      </c>
      <c r="L2" s="103">
        <v>20000</v>
      </c>
      <c r="M2" s="103"/>
      <c r="N2" s="103"/>
      <c r="O2" s="103"/>
      <c r="P2" s="103"/>
      <c r="Q2" s="103"/>
      <c r="R2" s="103"/>
    </row>
    <row r="3" spans="1:21" x14ac:dyDescent="0.25">
      <c r="A3">
        <v>2022</v>
      </c>
      <c r="B3" s="102">
        <v>1</v>
      </c>
      <c r="C3" s="102">
        <v>1</v>
      </c>
      <c r="D3" s="102">
        <v>1</v>
      </c>
      <c r="E3">
        <v>2</v>
      </c>
      <c r="F3" t="s">
        <v>359</v>
      </c>
      <c r="G3" s="1">
        <f>IFERROR(VLOOKUP(H3,科目代码表!B:D,3,0),"")</f>
        <v>1002</v>
      </c>
      <c r="H3" t="s">
        <v>361</v>
      </c>
      <c r="J3" s="41" t="str">
        <f>IFERROR(VLOOKUP(表2[[#This Row],[科目代码]],科目代码表!D:E,2,0),"")</f>
        <v>资产类</v>
      </c>
      <c r="K3" t="str">
        <f>IF(ISBLANK(表2[[#This Row],[年]]),"","CNY")</f>
        <v>CNY</v>
      </c>
      <c r="L3" s="103"/>
      <c r="M3" s="103">
        <v>20000</v>
      </c>
      <c r="N3" s="103"/>
      <c r="O3" s="103"/>
      <c r="P3" s="103"/>
      <c r="Q3" s="103"/>
      <c r="R3" s="103"/>
    </row>
    <row r="4" spans="1:21" x14ac:dyDescent="0.25">
      <c r="A4">
        <v>2022</v>
      </c>
      <c r="B4" s="102">
        <v>2</v>
      </c>
      <c r="C4" s="102">
        <v>1</v>
      </c>
      <c r="D4" s="102">
        <v>1</v>
      </c>
      <c r="E4">
        <v>1</v>
      </c>
      <c r="F4" t="s">
        <v>352</v>
      </c>
      <c r="G4" s="1">
        <f>IFERROR(VLOOKUP(H4,科目代码表!B:D,3,0),"")</f>
        <v>1002</v>
      </c>
      <c r="H4" t="s">
        <v>13</v>
      </c>
      <c r="J4" t="str">
        <f>IFERROR(VLOOKUP(表2[[#This Row],[科目代码]],科目代码表!D:E,2,0),"")</f>
        <v>资产类</v>
      </c>
      <c r="K4" t="str">
        <f>IF(ISBLANK(表2[[#This Row],[年]]),"","CNY")</f>
        <v>CNY</v>
      </c>
      <c r="L4" s="103">
        <v>50000</v>
      </c>
      <c r="M4" s="103"/>
      <c r="N4" s="103"/>
      <c r="O4" s="103"/>
      <c r="P4" s="103"/>
      <c r="Q4" s="103"/>
      <c r="R4" s="103"/>
    </row>
    <row r="5" spans="1:21" x14ac:dyDescent="0.25">
      <c r="A5">
        <v>2022</v>
      </c>
      <c r="B5" s="102">
        <v>2</v>
      </c>
      <c r="C5" s="102">
        <v>1</v>
      </c>
      <c r="D5" s="102">
        <v>1</v>
      </c>
      <c r="E5">
        <v>2</v>
      </c>
      <c r="F5" t="s">
        <v>352</v>
      </c>
      <c r="G5" s="1">
        <f>IFERROR(VLOOKUP(H5,科目代码表!B:D,3,0),"")</f>
        <v>2205</v>
      </c>
      <c r="H5" t="s">
        <v>119</v>
      </c>
      <c r="J5" t="str">
        <f>IFERROR(VLOOKUP(表2[[#This Row],[科目代码]],科目代码表!D:E,2,0),"")</f>
        <v>负债类</v>
      </c>
      <c r="K5" t="str">
        <f>IF(ISBLANK(表2[[#This Row],[年]]),"","CNY")</f>
        <v>CNY</v>
      </c>
      <c r="L5" s="103"/>
      <c r="M5" s="103">
        <v>50000</v>
      </c>
      <c r="N5" s="103"/>
      <c r="O5" s="103"/>
      <c r="P5" s="103"/>
      <c r="Q5" s="103"/>
      <c r="R5" s="103"/>
    </row>
    <row r="6" spans="1:21" x14ac:dyDescent="0.25">
      <c r="A6">
        <v>2022</v>
      </c>
      <c r="B6" s="102">
        <v>2</v>
      </c>
      <c r="C6" s="102">
        <v>3</v>
      </c>
      <c r="D6" s="102">
        <v>1</v>
      </c>
      <c r="E6">
        <v>1</v>
      </c>
      <c r="F6" t="s">
        <v>347</v>
      </c>
      <c r="G6" s="1">
        <f>IFERROR(VLOOKUP(H6,科目代码表!B:D,3,0),"")</f>
        <v>1231</v>
      </c>
      <c r="H6" t="s">
        <v>192</v>
      </c>
      <c r="I6" t="s">
        <v>194</v>
      </c>
      <c r="J6" s="41" t="str">
        <f>IFERROR(VLOOKUP(表2[[#This Row],[科目代码]],科目代码表!D:E,2,0),"")</f>
        <v>资产类</v>
      </c>
      <c r="K6" t="str">
        <f>IF(ISBLANK(表2[[#This Row],[年]]),"","CNY")</f>
        <v>CNY</v>
      </c>
      <c r="L6" s="103">
        <v>3000</v>
      </c>
      <c r="M6" s="103"/>
      <c r="N6" s="103"/>
      <c r="O6" s="103"/>
      <c r="P6" s="103"/>
      <c r="Q6" s="103"/>
      <c r="R6" s="103"/>
    </row>
    <row r="7" spans="1:21" x14ac:dyDescent="0.25">
      <c r="A7">
        <v>2022</v>
      </c>
      <c r="B7" s="102">
        <v>2</v>
      </c>
      <c r="C7" s="102">
        <v>3</v>
      </c>
      <c r="D7" s="102">
        <v>1</v>
      </c>
      <c r="E7">
        <v>2</v>
      </c>
      <c r="F7" t="s">
        <v>347</v>
      </c>
      <c r="G7" s="1">
        <f>IFERROR(VLOOKUP(H7,科目代码表!B:D,3,0),"")</f>
        <v>1002</v>
      </c>
      <c r="H7" t="s">
        <v>196</v>
      </c>
      <c r="J7" s="41" t="str">
        <f>IFERROR(VLOOKUP(表2[[#This Row],[科目代码]],科目代码表!D:E,2,0),"")</f>
        <v>资产类</v>
      </c>
      <c r="K7" t="str">
        <f>IF(ISBLANK(表2[[#This Row],[年]]),"","CNY")</f>
        <v>CNY</v>
      </c>
      <c r="L7" s="103"/>
      <c r="M7" s="103">
        <v>3000</v>
      </c>
      <c r="N7" s="103"/>
      <c r="O7" s="103"/>
      <c r="P7" s="103"/>
      <c r="Q7" s="103"/>
      <c r="R7" s="103"/>
    </row>
    <row r="8" spans="1:21" x14ac:dyDescent="0.25">
      <c r="A8">
        <v>2022</v>
      </c>
      <c r="B8" s="102">
        <v>3</v>
      </c>
      <c r="C8" s="102">
        <v>31</v>
      </c>
      <c r="D8" s="102">
        <v>1</v>
      </c>
      <c r="E8">
        <v>1</v>
      </c>
      <c r="F8" t="s">
        <v>362</v>
      </c>
      <c r="G8" s="1">
        <f>IFERROR(VLOOKUP(H8,科目代码表!B:D,3,0),"")</f>
        <v>6001</v>
      </c>
      <c r="H8" t="s">
        <v>156</v>
      </c>
      <c r="I8" t="s">
        <v>348</v>
      </c>
      <c r="J8" t="str">
        <f>IFERROR(VLOOKUP(表2[[#This Row],[科目代码]],科目代码表!D:E,2,0),"")</f>
        <v>损益类</v>
      </c>
      <c r="K8" t="str">
        <f>IF(ISBLANK(表2[[#This Row],[年]]),"","CNY")</f>
        <v>CNY</v>
      </c>
      <c r="L8" s="103"/>
      <c r="M8" s="103">
        <f>80000/1.01</f>
        <v>79207.920792079211</v>
      </c>
      <c r="N8" s="103"/>
      <c r="O8" s="103"/>
      <c r="P8" s="103"/>
      <c r="Q8" s="103"/>
      <c r="R8" s="103"/>
    </row>
    <row r="9" spans="1:21" x14ac:dyDescent="0.25">
      <c r="A9">
        <v>2022</v>
      </c>
      <c r="B9" s="102">
        <v>3</v>
      </c>
      <c r="C9" s="102">
        <v>31</v>
      </c>
      <c r="D9" s="102">
        <v>1</v>
      </c>
      <c r="E9">
        <v>2</v>
      </c>
      <c r="F9" t="s">
        <v>362</v>
      </c>
      <c r="G9" s="1">
        <f>IFERROR(VLOOKUP(H9,科目代码表!B:D,3,0),"")</f>
        <v>2221</v>
      </c>
      <c r="H9" t="s">
        <v>259</v>
      </c>
      <c r="I9" t="s">
        <v>344</v>
      </c>
      <c r="J9" t="str">
        <f>IFERROR(VLOOKUP(表2[[#This Row],[科目代码]],科目代码表!D:E,2,0),"")</f>
        <v>负债类</v>
      </c>
      <c r="K9" t="str">
        <f>IF(ISBLANK(表2[[#This Row],[年]]),"","CNY")</f>
        <v>CNY</v>
      </c>
      <c r="L9" s="103"/>
      <c r="M9" s="103">
        <f>80000-M8</f>
        <v>792.07920792078949</v>
      </c>
      <c r="N9" s="103"/>
      <c r="O9" s="103"/>
      <c r="P9" s="103"/>
      <c r="Q9" s="103"/>
      <c r="R9" s="103"/>
    </row>
    <row r="10" spans="1:21" x14ac:dyDescent="0.25">
      <c r="A10">
        <v>2022</v>
      </c>
      <c r="B10" s="102">
        <v>3</v>
      </c>
      <c r="C10" s="102">
        <v>31</v>
      </c>
      <c r="D10" s="102">
        <v>1</v>
      </c>
      <c r="E10">
        <v>3</v>
      </c>
      <c r="F10" t="s">
        <v>362</v>
      </c>
      <c r="G10" s="1">
        <f>IFERROR(VLOOKUP(H10,科目代码表!B:D,3,0),"")</f>
        <v>1122</v>
      </c>
      <c r="H10" t="s">
        <v>313</v>
      </c>
      <c r="J10" t="str">
        <f>IFERROR(VLOOKUP(表2[[#This Row],[科目代码]],科目代码表!D:E,2,0),"")</f>
        <v>资产类</v>
      </c>
      <c r="K10" t="str">
        <f>IF(ISBLANK(表2[[#This Row],[年]]),"","CNY")</f>
        <v>CNY</v>
      </c>
      <c r="L10" s="103">
        <v>30000</v>
      </c>
      <c r="M10" s="103"/>
      <c r="N10" s="103"/>
      <c r="O10" s="103"/>
      <c r="P10" s="103"/>
      <c r="Q10" s="103"/>
      <c r="R10" s="103"/>
    </row>
    <row r="11" spans="1:21" x14ac:dyDescent="0.25">
      <c r="A11">
        <v>2022</v>
      </c>
      <c r="B11" s="102">
        <v>3</v>
      </c>
      <c r="C11" s="102">
        <v>31</v>
      </c>
      <c r="D11" s="102">
        <v>1</v>
      </c>
      <c r="E11">
        <v>4</v>
      </c>
      <c r="F11" t="s">
        <v>362</v>
      </c>
      <c r="G11" s="1">
        <f>IFERROR(VLOOKUP(H11,科目代码表!B:D,3,0),"")</f>
        <v>2205</v>
      </c>
      <c r="H11" t="s">
        <v>199</v>
      </c>
      <c r="J11" t="str">
        <f>IFERROR(VLOOKUP(表2[[#This Row],[科目代码]],科目代码表!D:E,2,0),"")</f>
        <v>负债类</v>
      </c>
      <c r="K11" t="str">
        <f>IF(ISBLANK(表2[[#This Row],[年]]),"","CNY")</f>
        <v>CNY</v>
      </c>
      <c r="L11" s="103">
        <v>50000</v>
      </c>
      <c r="M11" s="103"/>
      <c r="N11" s="103"/>
      <c r="O11" s="103"/>
      <c r="P11" s="103"/>
      <c r="Q11" s="103"/>
      <c r="R11" s="103"/>
    </row>
    <row r="12" spans="1:21" x14ac:dyDescent="0.25">
      <c r="A12">
        <v>2022</v>
      </c>
      <c r="B12" s="102">
        <v>3</v>
      </c>
      <c r="C12" s="102">
        <v>31</v>
      </c>
      <c r="D12" s="102">
        <v>2</v>
      </c>
      <c r="E12">
        <v>1</v>
      </c>
      <c r="F12" t="s">
        <v>349</v>
      </c>
      <c r="G12" s="1">
        <f>IFERROR(VLOOKUP(H12,科目代码表!B:D,3,0),"")</f>
        <v>1602</v>
      </c>
      <c r="H12" t="s">
        <v>208</v>
      </c>
      <c r="J12" t="str">
        <f>IFERROR(VLOOKUP(表2[[#This Row],[科目代码]],科目代码表!D:E,2,0),"")</f>
        <v>资产类</v>
      </c>
      <c r="K12" t="str">
        <f>IF(ISBLANK(表2[[#This Row],[年]]),"","CNY")</f>
        <v>CNY</v>
      </c>
      <c r="L12" s="103"/>
      <c r="M12" s="103">
        <v>1583.3333333333335</v>
      </c>
      <c r="N12" s="103"/>
      <c r="O12" s="103"/>
      <c r="P12" s="103"/>
      <c r="Q12" s="103"/>
      <c r="R12" s="103"/>
    </row>
    <row r="13" spans="1:21" x14ac:dyDescent="0.25">
      <c r="A13">
        <v>2022</v>
      </c>
      <c r="B13" s="102">
        <v>3</v>
      </c>
      <c r="C13" s="102">
        <v>31</v>
      </c>
      <c r="D13" s="102">
        <v>2</v>
      </c>
      <c r="E13">
        <v>2</v>
      </c>
      <c r="F13" t="s">
        <v>349</v>
      </c>
      <c r="G13" s="1">
        <f>IFERROR(VLOOKUP(H13,科目代码表!B:D,3,0),"")</f>
        <v>6602</v>
      </c>
      <c r="H13" t="s">
        <v>204</v>
      </c>
      <c r="J13" t="str">
        <f>IFERROR(VLOOKUP(表2[[#This Row],[科目代码]],科目代码表!D:E,2,0),"")</f>
        <v>损益类</v>
      </c>
      <c r="K13" t="str">
        <f>IF(ISBLANK(表2[[#This Row],[年]]),"","CNY")</f>
        <v>CNY</v>
      </c>
      <c r="L13" s="103">
        <v>1583.3333333333335</v>
      </c>
      <c r="M13" s="103"/>
      <c r="N13" s="103"/>
      <c r="O13" s="103"/>
      <c r="P13" s="103"/>
      <c r="Q13" s="103"/>
      <c r="R13" s="103"/>
    </row>
    <row r="14" spans="1:21" x14ac:dyDescent="0.25">
      <c r="A14">
        <v>2022</v>
      </c>
      <c r="B14" s="102">
        <v>3</v>
      </c>
      <c r="C14" s="102">
        <v>31</v>
      </c>
      <c r="D14" s="102">
        <v>3</v>
      </c>
      <c r="E14">
        <v>1</v>
      </c>
      <c r="F14" t="s">
        <v>234</v>
      </c>
      <c r="G14" s="1">
        <f>IFERROR(VLOOKUP(H14,科目代码表!B:D,3,0),"")</f>
        <v>1231</v>
      </c>
      <c r="H14" t="s">
        <v>192</v>
      </c>
      <c r="I14" t="s">
        <v>194</v>
      </c>
      <c r="J14" t="str">
        <f>IFERROR(VLOOKUP(表2[[#This Row],[科目代码]],科目代码表!D:E,2,0),"")</f>
        <v>资产类</v>
      </c>
      <c r="K14" t="str">
        <f>IF(ISBLANK(表2[[#This Row],[年]]),"","CNY")</f>
        <v>CNY</v>
      </c>
      <c r="L14" s="103"/>
      <c r="M14" s="103">
        <v>1000</v>
      </c>
      <c r="N14" s="103"/>
      <c r="O14" s="103"/>
      <c r="P14" s="103"/>
      <c r="Q14" s="103"/>
      <c r="R14" s="103"/>
    </row>
    <row r="15" spans="1:21" x14ac:dyDescent="0.25">
      <c r="A15">
        <v>2022</v>
      </c>
      <c r="B15" s="102">
        <v>3</v>
      </c>
      <c r="C15" s="102">
        <v>31</v>
      </c>
      <c r="D15" s="102">
        <v>3</v>
      </c>
      <c r="E15">
        <v>2</v>
      </c>
      <c r="F15" t="s">
        <v>234</v>
      </c>
      <c r="G15" s="1">
        <f>IFERROR(VLOOKUP(H15,科目代码表!B:D,3,0),"")</f>
        <v>6602</v>
      </c>
      <c r="H15" t="s">
        <v>204</v>
      </c>
      <c r="J15" t="str">
        <f>IFERROR(VLOOKUP(表2[[#This Row],[科目代码]],科目代码表!D:E,2,0),"")</f>
        <v>损益类</v>
      </c>
      <c r="K15" t="str">
        <f>IF(ISBLANK(表2[[#This Row],[年]]),"","CNY")</f>
        <v>CNY</v>
      </c>
      <c r="L15" s="103">
        <v>1000</v>
      </c>
      <c r="M15" s="103"/>
      <c r="N15" s="103"/>
      <c r="O15" s="103"/>
      <c r="P15" s="103"/>
      <c r="Q15" s="103"/>
      <c r="R15" s="103"/>
    </row>
    <row r="16" spans="1:21" x14ac:dyDescent="0.25">
      <c r="A16">
        <v>2022</v>
      </c>
      <c r="B16" s="102">
        <v>3</v>
      </c>
      <c r="C16" s="102">
        <v>31</v>
      </c>
      <c r="D16" s="102">
        <v>4</v>
      </c>
      <c r="E16">
        <v>1</v>
      </c>
      <c r="F16" t="s">
        <v>336</v>
      </c>
      <c r="G16" s="1">
        <f>IFERROR(VLOOKUP(H16,科目代码表!B:D,3,0),"")</f>
        <v>1231</v>
      </c>
      <c r="H16" t="s">
        <v>192</v>
      </c>
      <c r="I16" t="s">
        <v>194</v>
      </c>
      <c r="J16" t="str">
        <f>IFERROR(VLOOKUP(表2[[#This Row],[科目代码]],科目代码表!D:E,2,0),"")</f>
        <v>资产类</v>
      </c>
      <c r="K16" t="str">
        <f>IF(ISBLANK(表2[[#This Row],[年]]),"","CNY")</f>
        <v>CNY</v>
      </c>
      <c r="L16" s="103"/>
      <c r="M16" s="103">
        <v>2500</v>
      </c>
      <c r="N16" s="103"/>
      <c r="O16" s="103"/>
      <c r="P16" s="103"/>
      <c r="Q16" s="103"/>
      <c r="R16" s="103"/>
    </row>
    <row r="17" spans="1:18" x14ac:dyDescent="0.25">
      <c r="A17">
        <v>2022</v>
      </c>
      <c r="B17" s="102">
        <v>3</v>
      </c>
      <c r="C17" s="102">
        <v>31</v>
      </c>
      <c r="D17" s="102">
        <v>4</v>
      </c>
      <c r="E17">
        <v>2</v>
      </c>
      <c r="F17" t="s">
        <v>336</v>
      </c>
      <c r="G17" s="1">
        <f>IFERROR(VLOOKUP(H17,科目代码表!B:D,3,0),"")</f>
        <v>6602</v>
      </c>
      <c r="H17" t="s">
        <v>204</v>
      </c>
      <c r="J17" t="str">
        <f>IFERROR(VLOOKUP(表2[[#This Row],[科目代码]],科目代码表!D:E,2,0),"")</f>
        <v>损益类</v>
      </c>
      <c r="K17" t="str">
        <f>IF(ISBLANK(表2[[#This Row],[年]]),"","CNY")</f>
        <v>CNY</v>
      </c>
      <c r="L17" s="103">
        <v>2500</v>
      </c>
      <c r="M17" s="103"/>
      <c r="N17" s="103"/>
      <c r="O17" s="103"/>
      <c r="P17" s="103"/>
      <c r="Q17" s="103"/>
      <c r="R17" s="103"/>
    </row>
    <row r="18" spans="1:18" x14ac:dyDescent="0.25">
      <c r="A18">
        <v>2022</v>
      </c>
      <c r="B18" s="102">
        <v>3</v>
      </c>
      <c r="C18" s="102">
        <v>31</v>
      </c>
      <c r="D18" s="102">
        <v>5</v>
      </c>
      <c r="E18">
        <v>1</v>
      </c>
      <c r="F18" t="s">
        <v>350</v>
      </c>
      <c r="G18" s="1">
        <f>IFERROR(VLOOKUP(H18,科目代码表!B:D,3,0),"")</f>
        <v>1002</v>
      </c>
      <c r="H18" t="s">
        <v>196</v>
      </c>
      <c r="J18" t="str">
        <f>IFERROR(VLOOKUP(表2[[#This Row],[科目代码]],科目代码表!D:E,2,0),"")</f>
        <v>资产类</v>
      </c>
      <c r="K18" t="str">
        <f>IF(ISBLANK(表2[[#This Row],[年]]),"","CNY")</f>
        <v>CNY</v>
      </c>
      <c r="L18" s="103">
        <v>10</v>
      </c>
      <c r="M18" s="103"/>
      <c r="N18" s="103"/>
      <c r="O18" s="103"/>
      <c r="P18" s="103"/>
      <c r="Q18" s="103"/>
      <c r="R18" s="103"/>
    </row>
    <row r="19" spans="1:18" x14ac:dyDescent="0.25">
      <c r="A19">
        <v>2022</v>
      </c>
      <c r="B19" s="102">
        <v>3</v>
      </c>
      <c r="C19" s="102">
        <v>31</v>
      </c>
      <c r="D19" s="102">
        <v>5</v>
      </c>
      <c r="E19">
        <v>2</v>
      </c>
      <c r="F19" t="s">
        <v>350</v>
      </c>
      <c r="G19" s="1">
        <f>IFERROR(VLOOKUP(H19,科目代码表!B:D,3,0),"")</f>
        <v>6603</v>
      </c>
      <c r="H19" t="s">
        <v>205</v>
      </c>
      <c r="J19" t="str">
        <f>IFERROR(VLOOKUP(表2[[#This Row],[科目代码]],科目代码表!D:E,2,0),"")</f>
        <v>损益类</v>
      </c>
      <c r="K19" t="str">
        <f>IF(ISBLANK(表2[[#This Row],[年]]),"","CNY")</f>
        <v>CNY</v>
      </c>
      <c r="L19" s="103">
        <v>-10</v>
      </c>
      <c r="M19" s="103"/>
      <c r="N19" s="103"/>
      <c r="O19" s="103"/>
      <c r="P19" s="103"/>
      <c r="Q19" s="103"/>
      <c r="R19" s="103"/>
    </row>
    <row r="20" spans="1:18" x14ac:dyDescent="0.25">
      <c r="A20">
        <v>2022</v>
      </c>
      <c r="B20" s="102">
        <v>3</v>
      </c>
      <c r="C20" s="102">
        <v>31</v>
      </c>
      <c r="D20" s="102">
        <v>6</v>
      </c>
      <c r="E20">
        <v>1</v>
      </c>
      <c r="F20" t="s">
        <v>339</v>
      </c>
      <c r="G20" s="1">
        <f>IFERROR(VLOOKUP(H20,科目代码表!B:D,3,0),"")</f>
        <v>6405</v>
      </c>
      <c r="H20" t="s">
        <v>334</v>
      </c>
      <c r="J20" t="str">
        <f>IFERROR(VLOOKUP(表2[[#This Row],[科目代码]],科目代码表!D:E,2,0),"")</f>
        <v>损益类</v>
      </c>
      <c r="K20" t="str">
        <f>IF(ISBLANK(表2[[#This Row],[年]]),"","CNY")</f>
        <v>CNY</v>
      </c>
      <c r="L20" s="103">
        <f>M9*0.12</f>
        <v>95.049504950494736</v>
      </c>
      <c r="M20" s="103"/>
      <c r="N20" s="103"/>
      <c r="O20" s="103"/>
      <c r="P20" s="103"/>
      <c r="Q20" s="103"/>
      <c r="R20" s="103"/>
    </row>
    <row r="21" spans="1:18" x14ac:dyDescent="0.25">
      <c r="A21">
        <v>2022</v>
      </c>
      <c r="B21" s="102">
        <v>3</v>
      </c>
      <c r="C21" s="102">
        <v>31</v>
      </c>
      <c r="D21" s="102">
        <v>6</v>
      </c>
      <c r="E21">
        <v>2</v>
      </c>
      <c r="F21" t="s">
        <v>339</v>
      </c>
      <c r="G21" s="1">
        <f>IFERROR(VLOOKUP(H21,科目代码表!B:D,3,0),"")</f>
        <v>2221</v>
      </c>
      <c r="H21" t="s">
        <v>259</v>
      </c>
      <c r="I21" t="s">
        <v>341</v>
      </c>
      <c r="J21" t="str">
        <f>IFERROR(VLOOKUP(表2[[#This Row],[科目代码]],科目代码表!D:E,2,0),"")</f>
        <v>负债类</v>
      </c>
      <c r="K21" t="str">
        <f>IF(ISBLANK(表2[[#This Row],[年]]),"","CNY")</f>
        <v>CNY</v>
      </c>
      <c r="L21" s="103"/>
      <c r="M21" s="103">
        <f>M9*0.07</f>
        <v>55.445544554455267</v>
      </c>
      <c r="N21" s="103"/>
      <c r="O21" s="103"/>
      <c r="P21" s="103"/>
      <c r="Q21" s="103"/>
      <c r="R21" s="103"/>
    </row>
    <row r="22" spans="1:18" x14ac:dyDescent="0.25">
      <c r="A22">
        <v>2022</v>
      </c>
      <c r="B22" s="102">
        <v>3</v>
      </c>
      <c r="C22" s="102">
        <v>31</v>
      </c>
      <c r="D22" s="102">
        <v>6</v>
      </c>
      <c r="E22">
        <v>3</v>
      </c>
      <c r="F22" t="s">
        <v>339</v>
      </c>
      <c r="G22" s="1">
        <f>IFERROR(VLOOKUP(H22,科目代码表!B:D,3,0),"")</f>
        <v>2221</v>
      </c>
      <c r="H22" t="s">
        <v>259</v>
      </c>
      <c r="I22" t="s">
        <v>342</v>
      </c>
      <c r="J22" t="str">
        <f>IFERROR(VLOOKUP(表2[[#This Row],[科目代码]],科目代码表!D:E,2,0),"")</f>
        <v>负债类</v>
      </c>
      <c r="K22" t="str">
        <f>IF(ISBLANK(表2[[#This Row],[年]]),"","CNY")</f>
        <v>CNY</v>
      </c>
      <c r="L22" s="103"/>
      <c r="M22" s="103">
        <f>M9*0.03</f>
        <v>23.762376237623684</v>
      </c>
      <c r="N22" s="103"/>
      <c r="O22" s="103"/>
      <c r="P22" s="103"/>
      <c r="Q22" s="103"/>
      <c r="R22" s="103"/>
    </row>
    <row r="23" spans="1:18" x14ac:dyDescent="0.25">
      <c r="A23">
        <v>2022</v>
      </c>
      <c r="B23" s="102">
        <v>3</v>
      </c>
      <c r="C23" s="102">
        <v>31</v>
      </c>
      <c r="D23" s="102">
        <v>6</v>
      </c>
      <c r="E23">
        <v>4</v>
      </c>
      <c r="F23" t="s">
        <v>339</v>
      </c>
      <c r="G23" s="1">
        <f>IFERROR(VLOOKUP(H23,科目代码表!B:D,3,0),"")</f>
        <v>2221</v>
      </c>
      <c r="H23" t="s">
        <v>259</v>
      </c>
      <c r="I23" t="s">
        <v>343</v>
      </c>
      <c r="J23" t="str">
        <f>IFERROR(VLOOKUP(表2[[#This Row],[科目代码]],科目代码表!D:E,2,0),"")</f>
        <v>负债类</v>
      </c>
      <c r="K23" t="str">
        <f>IF(ISBLANK(表2[[#This Row],[年]]),"","CNY")</f>
        <v>CNY</v>
      </c>
      <c r="L23" s="103"/>
      <c r="M23" s="103">
        <f>M9*0.02</f>
        <v>15.84158415841579</v>
      </c>
      <c r="N23" s="103"/>
      <c r="O23" s="103"/>
      <c r="P23" s="103"/>
      <c r="Q23" s="103"/>
      <c r="R23" s="103"/>
    </row>
    <row r="24" spans="1:18" x14ac:dyDescent="0.25">
      <c r="A24">
        <v>2022</v>
      </c>
      <c r="B24" s="102">
        <v>3</v>
      </c>
      <c r="C24" s="102">
        <v>31</v>
      </c>
      <c r="D24" s="102">
        <v>7</v>
      </c>
      <c r="E24">
        <v>1</v>
      </c>
      <c r="F24" t="s">
        <v>345</v>
      </c>
      <c r="G24" s="1">
        <f>IFERROR(VLOOKUP(H24,科目代码表!B:D,3,0),"")</f>
        <v>6801</v>
      </c>
      <c r="H24" t="s">
        <v>346</v>
      </c>
      <c r="J24" t="str">
        <f>IFERROR(VLOOKUP(表2[[#This Row],[科目代码]],科目代码表!D:E,2,0),"")</f>
        <v>损益类</v>
      </c>
      <c r="K24" t="str">
        <f>IF(ISBLANK(表2[[#This Row],[年]]),"","CNY")</f>
        <v>CNY</v>
      </c>
      <c r="L24" s="103">
        <v>1850.9884488448879</v>
      </c>
      <c r="M24" s="103"/>
      <c r="N24" s="103"/>
      <c r="O24" s="103"/>
      <c r="P24" s="103"/>
      <c r="Q24" s="103"/>
      <c r="R24" s="103"/>
    </row>
    <row r="25" spans="1:18" x14ac:dyDescent="0.25">
      <c r="A25">
        <v>2022</v>
      </c>
      <c r="B25" s="102">
        <v>3</v>
      </c>
      <c r="C25" s="102">
        <v>31</v>
      </c>
      <c r="D25" s="102">
        <v>7</v>
      </c>
      <c r="E25">
        <v>2</v>
      </c>
      <c r="F25" t="s">
        <v>345</v>
      </c>
      <c r="G25" s="1">
        <f>IFERROR(VLOOKUP(H25,科目代码表!B:D,3,0),"")</f>
        <v>2221</v>
      </c>
      <c r="H25" t="s">
        <v>259</v>
      </c>
      <c r="I25" t="s">
        <v>346</v>
      </c>
      <c r="J25" t="str">
        <f>IFERROR(VLOOKUP(表2[[#This Row],[科目代码]],科目代码表!D:E,2,0),"")</f>
        <v>负债类</v>
      </c>
      <c r="K25" t="str">
        <f>IF(ISBLANK(表2[[#This Row],[年]]),"","CNY")</f>
        <v>CNY</v>
      </c>
      <c r="L25" s="103"/>
      <c r="M25" s="103">
        <f>L24</f>
        <v>1850.9884488448879</v>
      </c>
      <c r="N25" s="103"/>
      <c r="O25" s="103"/>
      <c r="P25" s="103"/>
      <c r="Q25" s="103"/>
      <c r="R25" s="103"/>
    </row>
    <row r="26" spans="1:18" x14ac:dyDescent="0.25">
      <c r="A26">
        <v>2022</v>
      </c>
      <c r="B26" s="102">
        <v>4</v>
      </c>
      <c r="C26" s="102">
        <v>15</v>
      </c>
      <c r="D26" s="102">
        <v>1</v>
      </c>
      <c r="E26">
        <v>1</v>
      </c>
      <c r="F26" t="s">
        <v>351</v>
      </c>
      <c r="G26" s="1">
        <f>IFERROR(VLOOKUP(H26,科目代码表!B:D,3,0),"")</f>
        <v>1002</v>
      </c>
      <c r="H26" t="s">
        <v>196</v>
      </c>
      <c r="J26" t="str">
        <f>IFERROR(VLOOKUP(表2[[#This Row],[科目代码]],科目代码表!D:E,2,0),"")</f>
        <v>资产类</v>
      </c>
      <c r="K26" t="str">
        <f>IF(ISBLANK(表2[[#This Row],[年]]),"","CNY")</f>
        <v>CNY</v>
      </c>
      <c r="L26" s="103"/>
      <c r="M26" s="103"/>
      <c r="N26" s="103"/>
      <c r="O26" s="103"/>
      <c r="P26" s="103"/>
      <c r="Q26" s="103"/>
      <c r="R26" s="103"/>
    </row>
    <row r="27" spans="1:18" x14ac:dyDescent="0.25">
      <c r="A27">
        <v>2022</v>
      </c>
      <c r="B27" s="102">
        <v>4</v>
      </c>
      <c r="C27" s="102">
        <v>15</v>
      </c>
      <c r="D27" s="102">
        <v>1</v>
      </c>
      <c r="E27">
        <v>2</v>
      </c>
      <c r="F27" t="s">
        <v>351</v>
      </c>
      <c r="G27" s="1">
        <f>IFERROR(VLOOKUP(H27,科目代码表!B:D,3,0),"")</f>
        <v>2221</v>
      </c>
      <c r="H27" t="s">
        <v>259</v>
      </c>
      <c r="I27" t="s">
        <v>346</v>
      </c>
      <c r="J27" t="str">
        <f>IFERROR(VLOOKUP(表2[[#This Row],[科目代码]],科目代码表!D:E,2,0),"")</f>
        <v>负债类</v>
      </c>
      <c r="K27" t="str">
        <f>IF(ISBLANK(表2[[#This Row],[年]]),"","CNY")</f>
        <v>CNY</v>
      </c>
      <c r="L27" s="103"/>
      <c r="M27" s="103"/>
      <c r="N27" s="103"/>
      <c r="O27" s="103"/>
      <c r="P27" s="103"/>
      <c r="Q27" s="103"/>
      <c r="R27" s="103"/>
    </row>
    <row r="28" spans="1:18" x14ac:dyDescent="0.25">
      <c r="G28" s="1" t="str">
        <f>IFERROR(VLOOKUP(H28,科目代码表!B:D,3,0),"")</f>
        <v/>
      </c>
      <c r="J28" t="str">
        <f>IFERROR(VLOOKUP(表2[[#This Row],[科目代码]],科目代码表!D:E,2,0),"")</f>
        <v/>
      </c>
      <c r="K28" t="str">
        <f>IF(ISBLANK(表2[[#This Row],[年]]),"","CNY")</f>
        <v/>
      </c>
    </row>
    <row r="29" spans="1:18" x14ac:dyDescent="0.25">
      <c r="G29" s="1" t="str">
        <f>IFERROR(VLOOKUP(H29,科目代码表!B:D,3,0),"")</f>
        <v/>
      </c>
      <c r="J29" t="str">
        <f>IFERROR(VLOOKUP(表2[[#This Row],[科目代码]],科目代码表!D:E,2,0),"")</f>
        <v/>
      </c>
      <c r="K29" t="str">
        <f>IF(ISBLANK(表2[[#This Row],[年]]),"","CNY")</f>
        <v/>
      </c>
    </row>
    <row r="30" spans="1:18" x14ac:dyDescent="0.25">
      <c r="G30" s="1" t="str">
        <f>IFERROR(VLOOKUP(H30,科目代码表!B:D,3,0),"")</f>
        <v/>
      </c>
      <c r="J30" t="str">
        <f>IFERROR(VLOOKUP(表2[[#This Row],[科目代码]],科目代码表!D:E,2,0),"")</f>
        <v/>
      </c>
      <c r="K30" t="str">
        <f>IF(ISBLANK(表2[[#This Row],[年]]),"","CNY")</f>
        <v/>
      </c>
    </row>
    <row r="31" spans="1:18" x14ac:dyDescent="0.25">
      <c r="G31" s="1" t="str">
        <f>IFERROR(VLOOKUP(H31,科目代码表!B:D,3,0),"")</f>
        <v/>
      </c>
      <c r="J31" t="str">
        <f>IFERROR(VLOOKUP(表2[[#This Row],[科目代码]],科目代码表!D:E,2,0),"")</f>
        <v/>
      </c>
      <c r="K31" t="str">
        <f>IF(ISBLANK(表2[[#This Row],[年]]),"","CNY")</f>
        <v/>
      </c>
    </row>
    <row r="32" spans="1:18" x14ac:dyDescent="0.25">
      <c r="G32" s="1" t="str">
        <f>IFERROR(VLOOKUP(H32,科目代码表!B:D,3,0),"")</f>
        <v/>
      </c>
      <c r="J32" t="str">
        <f>IFERROR(VLOOKUP(表2[[#This Row],[科目代码]],科目代码表!D:E,2,0),"")</f>
        <v/>
      </c>
      <c r="K32" t="str">
        <f>IF(ISBLANK(表2[[#This Row],[年]]),"","CNY")</f>
        <v/>
      </c>
    </row>
    <row r="33" spans="7:11" x14ac:dyDescent="0.25">
      <c r="G33" s="1" t="str">
        <f>IFERROR(VLOOKUP(H33,科目代码表!B:D,3,0),"")</f>
        <v/>
      </c>
      <c r="J33" t="str">
        <f>IFERROR(VLOOKUP(表2[[#This Row],[科目代码]],科目代码表!D:E,2,0),"")</f>
        <v/>
      </c>
      <c r="K33" t="str">
        <f>IF(ISBLANK(表2[[#This Row],[年]]),"","CNY")</f>
        <v/>
      </c>
    </row>
    <row r="34" spans="7:11" x14ac:dyDescent="0.25">
      <c r="G34" s="1" t="str">
        <f>IFERROR(VLOOKUP(H34,科目代码表!B:D,3,0),"")</f>
        <v/>
      </c>
      <c r="J34" t="str">
        <f>IFERROR(VLOOKUP(表2[[#This Row],[科目代码]],科目代码表!D:E,2,0),"")</f>
        <v/>
      </c>
      <c r="K34" t="str">
        <f>IF(ISBLANK(表2[[#This Row],[年]]),"","CNY")</f>
        <v/>
      </c>
    </row>
    <row r="35" spans="7:11" x14ac:dyDescent="0.25">
      <c r="G35" s="1" t="str">
        <f>IFERROR(VLOOKUP(H35,科目代码表!B:D,3,0),"")</f>
        <v/>
      </c>
      <c r="J35" t="str">
        <f>IFERROR(VLOOKUP(表2[[#This Row],[科目代码]],科目代码表!D:E,2,0),"")</f>
        <v/>
      </c>
      <c r="K35" t="str">
        <f>IF(ISBLANK(表2[[#This Row],[年]]),"","CNY")</f>
        <v/>
      </c>
    </row>
    <row r="36" spans="7:11" x14ac:dyDescent="0.25">
      <c r="G36" s="1" t="str">
        <f>IFERROR(VLOOKUP(H36,科目代码表!B:D,3,0),"")</f>
        <v/>
      </c>
      <c r="J36" t="str">
        <f>IFERROR(VLOOKUP(表2[[#This Row],[科目代码]],科目代码表!D:E,2,0),"")</f>
        <v/>
      </c>
      <c r="K36" t="str">
        <f>IF(ISBLANK(表2[[#This Row],[年]]),"","CNY")</f>
        <v/>
      </c>
    </row>
    <row r="37" spans="7:11" x14ac:dyDescent="0.25">
      <c r="G37" s="1" t="str">
        <f>IFERROR(VLOOKUP(H37,科目代码表!B:D,3,0),"")</f>
        <v/>
      </c>
      <c r="J37" t="str">
        <f>IFERROR(VLOOKUP(表2[[#This Row],[科目代码]],科目代码表!D:E,2,0),"")</f>
        <v/>
      </c>
      <c r="K37" t="str">
        <f>IF(ISBLANK(表2[[#This Row],[年]]),"","CNY")</f>
        <v/>
      </c>
    </row>
    <row r="38" spans="7:11" x14ac:dyDescent="0.25">
      <c r="G38" s="1" t="str">
        <f>IFERROR(VLOOKUP(H38,科目代码表!B:D,3,0),"")</f>
        <v/>
      </c>
      <c r="J38" t="str">
        <f>IFERROR(VLOOKUP(表2[[#This Row],[科目代码]],科目代码表!D:E,2,0),"")</f>
        <v/>
      </c>
      <c r="K38" t="str">
        <f>IF(ISBLANK(表2[[#This Row],[年]]),"","CNY")</f>
        <v/>
      </c>
    </row>
    <row r="39" spans="7:11" x14ac:dyDescent="0.25">
      <c r="G39" s="1" t="str">
        <f>IFERROR(VLOOKUP(H39,科目代码表!B:D,3,0),"")</f>
        <v/>
      </c>
      <c r="J39" t="str">
        <f>IFERROR(VLOOKUP(表2[[#This Row],[科目代码]],科目代码表!D:E,2,0),"")</f>
        <v/>
      </c>
      <c r="K39" t="str">
        <f>IF(ISBLANK(表2[[#This Row],[年]]),"","CNY")</f>
        <v/>
      </c>
    </row>
    <row r="40" spans="7:11" x14ac:dyDescent="0.25">
      <c r="G40" s="1" t="str">
        <f>IFERROR(VLOOKUP(H40,科目代码表!B:D,3,0),"")</f>
        <v/>
      </c>
      <c r="J40" t="str">
        <f>IFERROR(VLOOKUP(表2[[#This Row],[科目代码]],科目代码表!D:E,2,0),"")</f>
        <v/>
      </c>
      <c r="K40" t="str">
        <f>IF(ISBLANK(表2[[#This Row],[年]]),"","CNY")</f>
        <v/>
      </c>
    </row>
    <row r="41" spans="7:11" x14ac:dyDescent="0.25">
      <c r="G41" s="1" t="str">
        <f>IFERROR(VLOOKUP(H41,科目代码表!B:D,3,0),"")</f>
        <v/>
      </c>
      <c r="J41" t="str">
        <f>IFERROR(VLOOKUP(表2[[#This Row],[科目代码]],科目代码表!D:E,2,0),"")</f>
        <v/>
      </c>
      <c r="K41" t="str">
        <f>IF(ISBLANK(表2[[#This Row],[年]]),"","CNY")</f>
        <v/>
      </c>
    </row>
    <row r="42" spans="7:11" x14ac:dyDescent="0.25">
      <c r="G42" s="1" t="str">
        <f>IFERROR(VLOOKUP(H42,科目代码表!B:D,3,0),"")</f>
        <v/>
      </c>
      <c r="J42" t="str">
        <f>IFERROR(VLOOKUP(表2[[#This Row],[科目代码]],科目代码表!D:E,2,0),"")</f>
        <v/>
      </c>
      <c r="K42" t="str">
        <f>IF(ISBLANK(表2[[#This Row],[年]]),"","CNY")</f>
        <v/>
      </c>
    </row>
    <row r="43" spans="7:11" x14ac:dyDescent="0.25">
      <c r="G43" s="1" t="str">
        <f>IFERROR(VLOOKUP(H43,科目代码表!B:D,3,0),"")</f>
        <v/>
      </c>
      <c r="J43" t="str">
        <f>IFERROR(VLOOKUP(表2[[#This Row],[科目代码]],科目代码表!D:E,2,0),"")</f>
        <v/>
      </c>
      <c r="K43" t="str">
        <f>IF(ISBLANK(表2[[#This Row],[年]]),"","CNY")</f>
        <v/>
      </c>
    </row>
    <row r="44" spans="7:11" x14ac:dyDescent="0.25">
      <c r="G44" s="1" t="str">
        <f>IFERROR(VLOOKUP(H44,科目代码表!B:D,3,0),"")</f>
        <v/>
      </c>
      <c r="J44" t="str">
        <f>IFERROR(VLOOKUP(表2[[#This Row],[科目代码]],科目代码表!D:E,2,0),"")</f>
        <v/>
      </c>
      <c r="K44" t="str">
        <f>IF(ISBLANK(表2[[#This Row],[年]]),"","CNY")</f>
        <v/>
      </c>
    </row>
    <row r="45" spans="7:11" x14ac:dyDescent="0.25">
      <c r="G45" s="1" t="str">
        <f>IFERROR(VLOOKUP(H45,科目代码表!B:D,3,0),"")</f>
        <v/>
      </c>
      <c r="J45" t="str">
        <f>IFERROR(VLOOKUP(表2[[#This Row],[科目代码]],科目代码表!D:E,2,0),"")</f>
        <v/>
      </c>
      <c r="K45" t="str">
        <f>IF(ISBLANK(表2[[#This Row],[年]]),"","CNY")</f>
        <v/>
      </c>
    </row>
    <row r="46" spans="7:11" x14ac:dyDescent="0.25">
      <c r="G46" s="1" t="str">
        <f>IFERROR(VLOOKUP(H46,科目代码表!B:D,3,0),"")</f>
        <v/>
      </c>
      <c r="J46" t="str">
        <f>IFERROR(VLOOKUP(表2[[#This Row],[科目代码]],科目代码表!D:E,2,0),"")</f>
        <v/>
      </c>
      <c r="K46" t="str">
        <f>IF(ISBLANK(表2[[#This Row],[年]]),"","CNY")</f>
        <v/>
      </c>
    </row>
    <row r="47" spans="7:11" x14ac:dyDescent="0.25">
      <c r="G47" s="1" t="str">
        <f>IFERROR(VLOOKUP(H47,科目代码表!B:D,3,0),"")</f>
        <v/>
      </c>
      <c r="J47" t="str">
        <f>IFERROR(VLOOKUP(表2[[#This Row],[科目代码]],科目代码表!D:E,2,0),"")</f>
        <v/>
      </c>
      <c r="K47" t="str">
        <f>IF(ISBLANK(表2[[#This Row],[年]]),"","CNY")</f>
        <v/>
      </c>
    </row>
    <row r="48" spans="7:11" x14ac:dyDescent="0.25">
      <c r="G48" s="1" t="str">
        <f>IFERROR(VLOOKUP(H48,科目代码表!B:D,3,0),"")</f>
        <v/>
      </c>
      <c r="J48" t="str">
        <f>IFERROR(VLOOKUP(表2[[#This Row],[科目代码]],科目代码表!D:E,2,0),"")</f>
        <v/>
      </c>
      <c r="K48" t="str">
        <f>IF(ISBLANK(表2[[#This Row],[年]]),"","CNY")</f>
        <v/>
      </c>
    </row>
    <row r="49" spans="7:11" x14ac:dyDescent="0.25">
      <c r="G49" s="1" t="str">
        <f>IFERROR(VLOOKUP(H49,科目代码表!B:D,3,0),"")</f>
        <v/>
      </c>
      <c r="J49" t="str">
        <f>IFERROR(VLOOKUP(表2[[#This Row],[科目代码]],科目代码表!D:E,2,0),"")</f>
        <v/>
      </c>
      <c r="K49" t="str">
        <f>IF(ISBLANK(表2[[#This Row],[年]]),"","CNY")</f>
        <v/>
      </c>
    </row>
    <row r="50" spans="7:11" x14ac:dyDescent="0.25">
      <c r="G50" s="1" t="str">
        <f>IFERROR(VLOOKUP(H50,科目代码表!B:D,3,0),"")</f>
        <v/>
      </c>
      <c r="J50" t="str">
        <f>IFERROR(VLOOKUP(表2[[#This Row],[科目代码]],科目代码表!D:E,2,0),"")</f>
        <v/>
      </c>
      <c r="K50" t="str">
        <f>IF(ISBLANK(表2[[#This Row],[年]]),"","CNY")</f>
        <v/>
      </c>
    </row>
    <row r="51" spans="7:11" x14ac:dyDescent="0.25">
      <c r="G51" s="1" t="str">
        <f>IFERROR(VLOOKUP(H51,科目代码表!B:D,3,0),"")</f>
        <v/>
      </c>
      <c r="J51" t="str">
        <f>IFERROR(VLOOKUP(表2[[#This Row],[科目代码]],科目代码表!D:E,2,0),"")</f>
        <v/>
      </c>
      <c r="K51" t="str">
        <f>IF(ISBLANK(表2[[#This Row],[年]]),"","CNY")</f>
        <v/>
      </c>
    </row>
    <row r="52" spans="7:11" x14ac:dyDescent="0.25">
      <c r="G52" s="1" t="str">
        <f>IFERROR(VLOOKUP(H52,科目代码表!B:D,3,0),"")</f>
        <v/>
      </c>
      <c r="J52" t="str">
        <f>IFERROR(VLOOKUP(表2[[#This Row],[科目代码]],科目代码表!D:E,2,0),"")</f>
        <v/>
      </c>
      <c r="K52" t="str">
        <f>IF(ISBLANK(表2[[#This Row],[年]]),"","CNY")</f>
        <v/>
      </c>
    </row>
    <row r="53" spans="7:11" x14ac:dyDescent="0.25">
      <c r="G53" s="1" t="str">
        <f>IFERROR(VLOOKUP(H53,科目代码表!B:D,3,0),"")</f>
        <v/>
      </c>
      <c r="J53" t="str">
        <f>IFERROR(VLOOKUP(表2[[#This Row],[科目代码]],科目代码表!D:E,2,0),"")</f>
        <v/>
      </c>
      <c r="K53" t="str">
        <f>IF(ISBLANK(表2[[#This Row],[年]]),"","CNY")</f>
        <v/>
      </c>
    </row>
    <row r="54" spans="7:11" x14ac:dyDescent="0.25">
      <c r="G54" s="1" t="str">
        <f>IFERROR(VLOOKUP(H54,科目代码表!B:D,3,0),"")</f>
        <v/>
      </c>
      <c r="J54" t="str">
        <f>IFERROR(VLOOKUP(表2[[#This Row],[科目代码]],科目代码表!D:E,2,0),"")</f>
        <v/>
      </c>
      <c r="K54" t="str">
        <f>IF(ISBLANK(表2[[#This Row],[年]]),"","CNY")</f>
        <v/>
      </c>
    </row>
    <row r="55" spans="7:11" x14ac:dyDescent="0.25">
      <c r="G55" s="1" t="str">
        <f>IFERROR(VLOOKUP(H55,科目代码表!B:D,3,0),"")</f>
        <v/>
      </c>
      <c r="J55" t="str">
        <f>IFERROR(VLOOKUP(表2[[#This Row],[科目代码]],科目代码表!D:E,2,0),"")</f>
        <v/>
      </c>
      <c r="K55" t="str">
        <f>IF(ISBLANK(表2[[#This Row],[年]]),"","CNY")</f>
        <v/>
      </c>
    </row>
    <row r="56" spans="7:11" x14ac:dyDescent="0.25">
      <c r="G56" s="1" t="str">
        <f>IFERROR(VLOOKUP(H56,科目代码表!B:D,3,0),"")</f>
        <v/>
      </c>
      <c r="J56" t="str">
        <f>IFERROR(VLOOKUP(表2[[#This Row],[科目代码]],科目代码表!D:E,2,0),"")</f>
        <v/>
      </c>
      <c r="K56" t="str">
        <f>IF(ISBLANK(表2[[#This Row],[年]]),"","CNY")</f>
        <v/>
      </c>
    </row>
    <row r="57" spans="7:11" x14ac:dyDescent="0.25">
      <c r="G57" s="1" t="str">
        <f>IFERROR(VLOOKUP(H57,科目代码表!B:D,3,0),"")</f>
        <v/>
      </c>
      <c r="J57" t="str">
        <f>IFERROR(VLOOKUP(表2[[#This Row],[科目代码]],科目代码表!D:E,2,0),"")</f>
        <v/>
      </c>
      <c r="K57" t="str">
        <f>IF(ISBLANK(表2[[#This Row],[年]]),"","CNY")</f>
        <v/>
      </c>
    </row>
    <row r="58" spans="7:11" x14ac:dyDescent="0.25">
      <c r="G58" s="1" t="str">
        <f>IFERROR(VLOOKUP(H58,科目代码表!B:D,3,0),"")</f>
        <v/>
      </c>
      <c r="J58" t="str">
        <f>IFERROR(VLOOKUP(表2[[#This Row],[科目代码]],科目代码表!D:E,2,0),"")</f>
        <v/>
      </c>
      <c r="K58" t="str">
        <f>IF(ISBLANK(表2[[#This Row],[年]]),"","CNY")</f>
        <v/>
      </c>
    </row>
    <row r="59" spans="7:11" x14ac:dyDescent="0.25">
      <c r="G59" s="1" t="str">
        <f>IFERROR(VLOOKUP(H59,科目代码表!B:D,3,0),"")</f>
        <v/>
      </c>
      <c r="J59" t="str">
        <f>IFERROR(VLOOKUP(表2[[#This Row],[科目代码]],科目代码表!D:E,2,0),"")</f>
        <v/>
      </c>
      <c r="K59" t="str">
        <f>IF(ISBLANK(表2[[#This Row],[年]]),"","CNY")</f>
        <v/>
      </c>
    </row>
    <row r="60" spans="7:11" x14ac:dyDescent="0.25">
      <c r="G60" s="1" t="str">
        <f>IFERROR(VLOOKUP(H60,科目代码表!B:D,3,0),"")</f>
        <v/>
      </c>
      <c r="J60" t="str">
        <f>IFERROR(VLOOKUP(表2[[#This Row],[科目代码]],科目代码表!D:E,2,0),"")</f>
        <v/>
      </c>
      <c r="K60" t="str">
        <f>IF(ISBLANK(表2[[#This Row],[年]]),"","CNY")</f>
        <v/>
      </c>
    </row>
    <row r="61" spans="7:11" x14ac:dyDescent="0.25">
      <c r="G61" s="1" t="str">
        <f>IFERROR(VLOOKUP(H61,科目代码表!B:D,3,0),"")</f>
        <v/>
      </c>
      <c r="J61" t="str">
        <f>IFERROR(VLOOKUP(表2[[#This Row],[科目代码]],科目代码表!D:E,2,0),"")</f>
        <v/>
      </c>
      <c r="K61" t="str">
        <f>IF(ISBLANK(表2[[#This Row],[年]]),"","CNY")</f>
        <v/>
      </c>
    </row>
    <row r="62" spans="7:11" x14ac:dyDescent="0.25">
      <c r="G62" s="1" t="str">
        <f>IFERROR(VLOOKUP(H62,科目代码表!B:D,3,0),"")</f>
        <v/>
      </c>
      <c r="J62" t="str">
        <f>IFERROR(VLOOKUP(表2[[#This Row],[科目代码]],科目代码表!D:E,2,0),"")</f>
        <v/>
      </c>
      <c r="K62" t="str">
        <f>IF(ISBLANK(表2[[#This Row],[年]]),"","CNY")</f>
        <v/>
      </c>
    </row>
    <row r="63" spans="7:11" x14ac:dyDescent="0.25">
      <c r="G63" s="1" t="str">
        <f>IFERROR(VLOOKUP(H63,科目代码表!B:D,3,0),"")</f>
        <v/>
      </c>
      <c r="J63" t="str">
        <f>IFERROR(VLOOKUP(表2[[#This Row],[科目代码]],科目代码表!D:E,2,0),"")</f>
        <v/>
      </c>
      <c r="K63" t="str">
        <f>IF(ISBLANK(表2[[#This Row],[年]]),"","CNY")</f>
        <v/>
      </c>
    </row>
    <row r="64" spans="7:11" x14ac:dyDescent="0.25">
      <c r="G64" s="1" t="str">
        <f>IFERROR(VLOOKUP(H64,科目代码表!B:D,3,0),"")</f>
        <v/>
      </c>
      <c r="J64" t="str">
        <f>IFERROR(VLOOKUP(表2[[#This Row],[科目代码]],科目代码表!D:E,2,0),"")</f>
        <v/>
      </c>
      <c r="K64" t="str">
        <f>IF(ISBLANK(表2[[#This Row],[年]]),"","CNY")</f>
        <v/>
      </c>
    </row>
    <row r="65" spans="7:11" x14ac:dyDescent="0.25">
      <c r="G65" s="1" t="str">
        <f>IFERROR(VLOOKUP(H65,科目代码表!B:D,3,0),"")</f>
        <v/>
      </c>
      <c r="J65" t="str">
        <f>IFERROR(VLOOKUP(表2[[#This Row],[科目代码]],科目代码表!D:E,2,0),"")</f>
        <v/>
      </c>
      <c r="K65" t="str">
        <f>IF(ISBLANK(表2[[#This Row],[年]]),"","CNY")</f>
        <v/>
      </c>
    </row>
    <row r="66" spans="7:11" x14ac:dyDescent="0.25">
      <c r="G66" s="1" t="str">
        <f>IFERROR(VLOOKUP(H66,科目代码表!B:D,3,0),"")</f>
        <v/>
      </c>
      <c r="J66" t="str">
        <f>IFERROR(VLOOKUP(表2[[#This Row],[科目代码]],科目代码表!D:E,2,0),"")</f>
        <v/>
      </c>
      <c r="K66" t="str">
        <f>IF(ISBLANK(表2[[#This Row],[年]]),"","CNY")</f>
        <v/>
      </c>
    </row>
    <row r="67" spans="7:11" x14ac:dyDescent="0.25">
      <c r="G67" s="1" t="str">
        <f>IFERROR(VLOOKUP(H67,科目代码表!B:D,3,0),"")</f>
        <v/>
      </c>
      <c r="J67" t="str">
        <f>IFERROR(VLOOKUP(表2[[#This Row],[科目代码]],科目代码表!D:E,2,0),"")</f>
        <v/>
      </c>
      <c r="K67" t="str">
        <f>IF(ISBLANK(表2[[#This Row],[年]]),"","CNY")</f>
        <v/>
      </c>
    </row>
    <row r="68" spans="7:11" x14ac:dyDescent="0.25">
      <c r="G68" s="1" t="str">
        <f>IFERROR(VLOOKUP(H68,科目代码表!B:D,3,0),"")</f>
        <v/>
      </c>
      <c r="J68" t="str">
        <f>IFERROR(VLOOKUP(表2[[#This Row],[科目代码]],科目代码表!D:E,2,0),"")</f>
        <v/>
      </c>
      <c r="K68" t="str">
        <f>IF(ISBLANK(表2[[#This Row],[年]]),"","CNY")</f>
        <v/>
      </c>
    </row>
    <row r="69" spans="7:11" x14ac:dyDescent="0.25">
      <c r="G69" s="1" t="str">
        <f>IFERROR(VLOOKUP(H69,科目代码表!B:D,3,0),"")</f>
        <v/>
      </c>
      <c r="J69" t="str">
        <f>IFERROR(VLOOKUP(表2[[#This Row],[科目代码]],科目代码表!D:E,2,0),"")</f>
        <v/>
      </c>
      <c r="K69" t="str">
        <f>IF(ISBLANK(表2[[#This Row],[年]]),"","CNY")</f>
        <v/>
      </c>
    </row>
    <row r="70" spans="7:11" x14ac:dyDescent="0.25">
      <c r="G70" s="1" t="str">
        <f>IFERROR(VLOOKUP(H70,科目代码表!B:D,3,0),"")</f>
        <v/>
      </c>
      <c r="J70" t="str">
        <f>IFERROR(VLOOKUP(表2[[#This Row],[科目代码]],科目代码表!D:E,2,0),"")</f>
        <v/>
      </c>
      <c r="K70" t="str">
        <f>IF(ISBLANK(表2[[#This Row],[年]]),"","CNY")</f>
        <v/>
      </c>
    </row>
    <row r="71" spans="7:11" x14ac:dyDescent="0.25">
      <c r="G71" s="1" t="str">
        <f>IFERROR(VLOOKUP(H71,科目代码表!B:D,3,0),"")</f>
        <v/>
      </c>
      <c r="J71" t="str">
        <f>IFERROR(VLOOKUP(表2[[#This Row],[科目代码]],科目代码表!D:E,2,0),"")</f>
        <v/>
      </c>
      <c r="K71" t="str">
        <f>IF(ISBLANK(表2[[#This Row],[年]]),"","CNY")</f>
        <v/>
      </c>
    </row>
    <row r="72" spans="7:11" x14ac:dyDescent="0.25">
      <c r="G72" s="1" t="str">
        <f>IFERROR(VLOOKUP(H72,科目代码表!B:D,3,0),"")</f>
        <v/>
      </c>
      <c r="J72" t="str">
        <f>IFERROR(VLOOKUP(表2[[#This Row],[科目代码]],科目代码表!D:E,2,0),"")</f>
        <v/>
      </c>
      <c r="K72" t="str">
        <f>IF(ISBLANK(表2[[#This Row],[年]]),"","CNY")</f>
        <v/>
      </c>
    </row>
    <row r="73" spans="7:11" x14ac:dyDescent="0.25">
      <c r="G73" s="1" t="str">
        <f>IFERROR(VLOOKUP(H73,科目代码表!B:D,3,0),"")</f>
        <v/>
      </c>
      <c r="J73" t="str">
        <f>IFERROR(VLOOKUP(表2[[#This Row],[科目代码]],科目代码表!D:E,2,0),"")</f>
        <v/>
      </c>
      <c r="K73" t="str">
        <f>IF(ISBLANK(表2[[#This Row],[年]]),"","CNY")</f>
        <v/>
      </c>
    </row>
    <row r="74" spans="7:11" x14ac:dyDescent="0.25">
      <c r="G74" s="1" t="str">
        <f>IFERROR(VLOOKUP(H74,科目代码表!B:D,3,0),"")</f>
        <v/>
      </c>
      <c r="J74" t="str">
        <f>IFERROR(VLOOKUP(表2[[#This Row],[科目代码]],科目代码表!D:E,2,0),"")</f>
        <v/>
      </c>
      <c r="K74" t="str">
        <f>IF(ISBLANK(表2[[#This Row],[年]]),"","CNY")</f>
        <v/>
      </c>
    </row>
    <row r="75" spans="7:11" x14ac:dyDescent="0.25">
      <c r="G75" s="1" t="str">
        <f>IFERROR(VLOOKUP(H75,科目代码表!B:D,3,0),"")</f>
        <v/>
      </c>
      <c r="J75" t="str">
        <f>IFERROR(VLOOKUP(表2[[#This Row],[科目代码]],科目代码表!D:E,2,0),"")</f>
        <v/>
      </c>
      <c r="K75" t="str">
        <f>IF(ISBLANK(表2[[#This Row],[年]]),"","CNY")</f>
        <v/>
      </c>
    </row>
    <row r="76" spans="7:11" x14ac:dyDescent="0.25">
      <c r="G76" s="1" t="str">
        <f>IFERROR(VLOOKUP(H76,科目代码表!B:D,3,0),"")</f>
        <v/>
      </c>
      <c r="J76" t="str">
        <f>IFERROR(VLOOKUP(表2[[#This Row],[科目代码]],科目代码表!D:E,2,0),"")</f>
        <v/>
      </c>
      <c r="K76" t="str">
        <f>IF(ISBLANK(表2[[#This Row],[年]]),"","CNY")</f>
        <v/>
      </c>
    </row>
    <row r="77" spans="7:11" x14ac:dyDescent="0.25">
      <c r="G77" s="1" t="str">
        <f>IFERROR(VLOOKUP(H77,科目代码表!B:D,3,0),"")</f>
        <v/>
      </c>
      <c r="J77" t="str">
        <f>IFERROR(VLOOKUP(表2[[#This Row],[科目代码]],科目代码表!D:E,2,0),"")</f>
        <v/>
      </c>
      <c r="K77" t="str">
        <f>IF(ISBLANK(表2[[#This Row],[年]]),"","CNY")</f>
        <v/>
      </c>
    </row>
    <row r="78" spans="7:11" x14ac:dyDescent="0.25">
      <c r="G78" s="1" t="str">
        <f>IFERROR(VLOOKUP(H78,科目代码表!B:D,3,0),"")</f>
        <v/>
      </c>
      <c r="J78" t="str">
        <f>IFERROR(VLOOKUP(表2[[#This Row],[科目代码]],科目代码表!D:E,2,0),"")</f>
        <v/>
      </c>
      <c r="K78" t="str">
        <f>IF(ISBLANK(表2[[#This Row],[年]]),"","CNY")</f>
        <v/>
      </c>
    </row>
    <row r="79" spans="7:11" x14ac:dyDescent="0.25">
      <c r="G79" s="1" t="str">
        <f>IFERROR(VLOOKUP(H79,科目代码表!B:D,3,0),"")</f>
        <v/>
      </c>
      <c r="J79" t="str">
        <f>IFERROR(VLOOKUP(表2[[#This Row],[科目代码]],科目代码表!D:E,2,0),"")</f>
        <v/>
      </c>
      <c r="K79" t="str">
        <f>IF(ISBLANK(表2[[#This Row],[年]]),"","CNY")</f>
        <v/>
      </c>
    </row>
    <row r="80" spans="7:11" x14ac:dyDescent="0.25">
      <c r="G80" s="1" t="str">
        <f>IFERROR(VLOOKUP(H80,科目代码表!B:D,3,0),"")</f>
        <v/>
      </c>
      <c r="J80" t="str">
        <f>IFERROR(VLOOKUP(表2[[#This Row],[科目代码]],科目代码表!D:E,2,0),"")</f>
        <v/>
      </c>
      <c r="K80" t="str">
        <f>IF(ISBLANK(表2[[#This Row],[年]]),"","CNY")</f>
        <v/>
      </c>
    </row>
    <row r="81" spans="7:11" x14ac:dyDescent="0.25">
      <c r="G81" s="1" t="str">
        <f>IFERROR(VLOOKUP(H81,科目代码表!B:D,3,0),"")</f>
        <v/>
      </c>
      <c r="J81" t="str">
        <f>IFERROR(VLOOKUP(表2[[#This Row],[科目代码]],科目代码表!D:E,2,0),"")</f>
        <v/>
      </c>
      <c r="K81" t="str">
        <f>IF(ISBLANK(表2[[#This Row],[年]]),"","CNY")</f>
        <v/>
      </c>
    </row>
    <row r="82" spans="7:11" x14ac:dyDescent="0.25">
      <c r="G82" s="1" t="str">
        <f>IFERROR(VLOOKUP(H82,科目代码表!B:D,3,0),"")</f>
        <v/>
      </c>
      <c r="J82" t="str">
        <f>IFERROR(VLOOKUP(表2[[#This Row],[科目代码]],科目代码表!D:E,2,0),"")</f>
        <v/>
      </c>
      <c r="K82" t="str">
        <f>IF(ISBLANK(表2[[#This Row],[年]]),"","CNY")</f>
        <v/>
      </c>
    </row>
    <row r="83" spans="7:11" x14ac:dyDescent="0.25">
      <c r="G83" s="1" t="str">
        <f>IFERROR(VLOOKUP(H83,科目代码表!B:D,3,0),"")</f>
        <v/>
      </c>
      <c r="J83" t="str">
        <f>IFERROR(VLOOKUP(表2[[#This Row],[科目代码]],科目代码表!D:E,2,0),"")</f>
        <v/>
      </c>
      <c r="K83" t="str">
        <f>IF(ISBLANK(表2[[#This Row],[年]]),"","CNY")</f>
        <v/>
      </c>
    </row>
    <row r="84" spans="7:11" x14ac:dyDescent="0.25">
      <c r="G84" s="1" t="str">
        <f>IFERROR(VLOOKUP(H84,科目代码表!B:D,3,0),"")</f>
        <v/>
      </c>
      <c r="J84" t="str">
        <f>IFERROR(VLOOKUP(表2[[#This Row],[科目代码]],科目代码表!D:E,2,0),"")</f>
        <v/>
      </c>
      <c r="K84" t="str">
        <f>IF(ISBLANK(表2[[#This Row],[年]]),"","CNY")</f>
        <v/>
      </c>
    </row>
    <row r="85" spans="7:11" x14ac:dyDescent="0.25">
      <c r="G85" s="1" t="str">
        <f>IFERROR(VLOOKUP(H85,科目代码表!B:D,3,0),"")</f>
        <v/>
      </c>
      <c r="J85" t="str">
        <f>IFERROR(VLOOKUP(表2[[#This Row],[科目代码]],科目代码表!D:E,2,0),"")</f>
        <v/>
      </c>
      <c r="K85" t="str">
        <f>IF(ISBLANK(表2[[#This Row],[年]]),"","CNY")</f>
        <v/>
      </c>
    </row>
    <row r="86" spans="7:11" x14ac:dyDescent="0.25">
      <c r="G86" s="1" t="str">
        <f>IFERROR(VLOOKUP(H86,科目代码表!B:D,3,0),"")</f>
        <v/>
      </c>
      <c r="J86" t="str">
        <f>IFERROR(VLOOKUP(表2[[#This Row],[科目代码]],科目代码表!D:E,2,0),"")</f>
        <v/>
      </c>
      <c r="K86" t="str">
        <f>IF(ISBLANK(表2[[#This Row],[年]]),"","CNY")</f>
        <v/>
      </c>
    </row>
    <row r="87" spans="7:11" x14ac:dyDescent="0.25">
      <c r="G87" s="1" t="str">
        <f>IFERROR(VLOOKUP(H87,科目代码表!B:D,3,0),"")</f>
        <v/>
      </c>
      <c r="J87" t="str">
        <f>IFERROR(VLOOKUP(表2[[#This Row],[科目代码]],科目代码表!D:E,2,0),"")</f>
        <v/>
      </c>
      <c r="K87" t="str">
        <f>IF(ISBLANK(表2[[#This Row],[年]]),"","CNY")</f>
        <v/>
      </c>
    </row>
    <row r="88" spans="7:11" x14ac:dyDescent="0.25">
      <c r="G88" s="1" t="str">
        <f>IFERROR(VLOOKUP(H88,科目代码表!B:D,3,0),"")</f>
        <v/>
      </c>
      <c r="J88" t="str">
        <f>IFERROR(VLOOKUP(表2[[#This Row],[科目代码]],科目代码表!D:E,2,0),"")</f>
        <v/>
      </c>
      <c r="K88" t="str">
        <f>IF(ISBLANK(表2[[#This Row],[年]]),"","CNY")</f>
        <v/>
      </c>
    </row>
    <row r="89" spans="7:11" x14ac:dyDescent="0.25">
      <c r="G89" s="1" t="str">
        <f>IFERROR(VLOOKUP(H89,科目代码表!B:D,3,0),"")</f>
        <v/>
      </c>
      <c r="J89" t="str">
        <f>IFERROR(VLOOKUP(表2[[#This Row],[科目代码]],科目代码表!D:E,2,0),"")</f>
        <v/>
      </c>
      <c r="K89" t="str">
        <f>IF(ISBLANK(表2[[#This Row],[年]]),"","CNY")</f>
        <v/>
      </c>
    </row>
    <row r="90" spans="7:11" x14ac:dyDescent="0.25">
      <c r="G90" s="1" t="str">
        <f>IFERROR(VLOOKUP(H90,科目代码表!B:D,3,0),"")</f>
        <v/>
      </c>
      <c r="J90" t="str">
        <f>IFERROR(VLOOKUP(表2[[#This Row],[科目代码]],科目代码表!D:E,2,0),"")</f>
        <v/>
      </c>
      <c r="K90" t="str">
        <f>IF(ISBLANK(表2[[#This Row],[年]]),"","CNY")</f>
        <v/>
      </c>
    </row>
    <row r="91" spans="7:11" x14ac:dyDescent="0.25">
      <c r="G91" s="1" t="str">
        <f>IFERROR(VLOOKUP(H91,科目代码表!B:D,3,0),"")</f>
        <v/>
      </c>
      <c r="J91" t="str">
        <f>IFERROR(VLOOKUP(表2[[#This Row],[科目代码]],科目代码表!D:E,2,0),"")</f>
        <v/>
      </c>
      <c r="K91" t="str">
        <f>IF(ISBLANK(表2[[#This Row],[年]]),"","CNY")</f>
        <v/>
      </c>
    </row>
    <row r="92" spans="7:11" x14ac:dyDescent="0.25">
      <c r="G92" s="1" t="str">
        <f>IFERROR(VLOOKUP(H92,科目代码表!B:D,3,0),"")</f>
        <v/>
      </c>
      <c r="J92" t="str">
        <f>IFERROR(VLOOKUP(表2[[#This Row],[科目代码]],科目代码表!D:E,2,0),"")</f>
        <v/>
      </c>
      <c r="K92" t="str">
        <f>IF(ISBLANK(表2[[#This Row],[年]]),"","CNY")</f>
        <v/>
      </c>
    </row>
    <row r="93" spans="7:11" x14ac:dyDescent="0.25">
      <c r="G93" s="1" t="str">
        <f>IFERROR(VLOOKUP(H93,科目代码表!B:D,3,0),"")</f>
        <v/>
      </c>
      <c r="J93" t="str">
        <f>IFERROR(VLOOKUP(表2[[#This Row],[科目代码]],科目代码表!D:E,2,0),"")</f>
        <v/>
      </c>
      <c r="K93" t="str">
        <f>IF(ISBLANK(表2[[#This Row],[年]]),"","CNY")</f>
        <v/>
      </c>
    </row>
    <row r="94" spans="7:11" x14ac:dyDescent="0.25">
      <c r="G94" s="1" t="str">
        <f>IFERROR(VLOOKUP(H94,科目代码表!B:D,3,0),"")</f>
        <v/>
      </c>
      <c r="J94" t="str">
        <f>IFERROR(VLOOKUP(表2[[#This Row],[科目代码]],科目代码表!D:E,2,0),"")</f>
        <v/>
      </c>
      <c r="K94" t="str">
        <f>IF(ISBLANK(表2[[#This Row],[年]]),"","CNY")</f>
        <v/>
      </c>
    </row>
    <row r="95" spans="7:11" x14ac:dyDescent="0.25">
      <c r="G95" s="1" t="str">
        <f>IFERROR(VLOOKUP(H95,科目代码表!B:D,3,0),"")</f>
        <v/>
      </c>
      <c r="J95" t="str">
        <f>IFERROR(VLOOKUP(表2[[#This Row],[科目代码]],科目代码表!D:E,2,0),"")</f>
        <v/>
      </c>
      <c r="K95" t="str">
        <f>IF(ISBLANK(表2[[#This Row],[年]]),"","CNY")</f>
        <v/>
      </c>
    </row>
    <row r="96" spans="7:11" x14ac:dyDescent="0.25">
      <c r="G96" s="1" t="str">
        <f>IFERROR(VLOOKUP(H96,科目代码表!B:D,3,0),"")</f>
        <v/>
      </c>
      <c r="J96" t="str">
        <f>IFERROR(VLOOKUP(表2[[#This Row],[科目代码]],科目代码表!D:E,2,0),"")</f>
        <v/>
      </c>
      <c r="K96" t="str">
        <f>IF(ISBLANK(表2[[#This Row],[年]]),"","CNY")</f>
        <v/>
      </c>
    </row>
    <row r="97" spans="7:11" x14ac:dyDescent="0.25">
      <c r="G97" s="1" t="str">
        <f>IFERROR(VLOOKUP(H97,科目代码表!B:D,3,0),"")</f>
        <v/>
      </c>
      <c r="J97" t="str">
        <f>IFERROR(VLOOKUP(表2[[#This Row],[科目代码]],科目代码表!D:E,2,0),"")</f>
        <v/>
      </c>
      <c r="K97" t="str">
        <f>IF(ISBLANK(表2[[#This Row],[年]]),"","CNY")</f>
        <v/>
      </c>
    </row>
    <row r="98" spans="7:11" x14ac:dyDescent="0.25">
      <c r="G98" s="1" t="str">
        <f>IFERROR(VLOOKUP(H98,科目代码表!B:D,3,0),"")</f>
        <v/>
      </c>
      <c r="J98" t="str">
        <f>IFERROR(VLOOKUP(表2[[#This Row],[科目代码]],科目代码表!D:E,2,0),"")</f>
        <v/>
      </c>
      <c r="K98" t="str">
        <f>IF(ISBLANK(表2[[#This Row],[年]]),"","CNY")</f>
        <v/>
      </c>
    </row>
    <row r="99" spans="7:11" x14ac:dyDescent="0.25">
      <c r="G99" s="1" t="str">
        <f>IFERROR(VLOOKUP(H99,科目代码表!B:D,3,0),"")</f>
        <v/>
      </c>
      <c r="J99" t="str">
        <f>IFERROR(VLOOKUP(表2[[#This Row],[科目代码]],科目代码表!D:E,2,0),"")</f>
        <v/>
      </c>
      <c r="K99" t="str">
        <f>IF(ISBLANK(表2[[#This Row],[年]]),"","CNY")</f>
        <v/>
      </c>
    </row>
    <row r="100" spans="7:11" x14ac:dyDescent="0.25">
      <c r="G100" s="1" t="str">
        <f>IFERROR(VLOOKUP(H100,科目代码表!B:D,3,0),"")</f>
        <v/>
      </c>
      <c r="J100" t="str">
        <f>IFERROR(VLOOKUP(表2[[#This Row],[科目代码]],科目代码表!D:E,2,0),"")</f>
        <v/>
      </c>
      <c r="K100" t="str">
        <f>IF(ISBLANK(表2[[#This Row],[年]]),"","CNY")</f>
        <v/>
      </c>
    </row>
    <row r="101" spans="7:11" x14ac:dyDescent="0.25">
      <c r="G101" s="1" t="str">
        <f>IFERROR(VLOOKUP(H101,科目代码表!B:D,3,0),"")</f>
        <v/>
      </c>
      <c r="J101" t="str">
        <f>IFERROR(VLOOKUP(表2[[#This Row],[科目代码]],科目代码表!D:E,2,0),"")</f>
        <v/>
      </c>
      <c r="K101" t="str">
        <f>IF(ISBLANK(表2[[#This Row],[年]]),"","CNY")</f>
        <v/>
      </c>
    </row>
    <row r="102" spans="7:11" x14ac:dyDescent="0.25">
      <c r="G102" s="1" t="str">
        <f>IFERROR(VLOOKUP(H102,科目代码表!B:D,3,0),"")</f>
        <v/>
      </c>
      <c r="J102" t="str">
        <f>IFERROR(VLOOKUP(表2[[#This Row],[科目代码]],科目代码表!D:E,2,0),"")</f>
        <v/>
      </c>
      <c r="K102" t="str">
        <f>IF(ISBLANK(表2[[#This Row],[年]]),"","CNY")</f>
        <v/>
      </c>
    </row>
    <row r="103" spans="7:11" x14ac:dyDescent="0.25">
      <c r="G103" s="1" t="str">
        <f>IFERROR(VLOOKUP(H103,科目代码表!B:D,3,0),"")</f>
        <v/>
      </c>
      <c r="J103" t="str">
        <f>IFERROR(VLOOKUP(表2[[#This Row],[科目代码]],科目代码表!D:E,2,0),"")</f>
        <v/>
      </c>
      <c r="K103" t="str">
        <f>IF(ISBLANK(表2[[#This Row],[年]]),"","CNY")</f>
        <v/>
      </c>
    </row>
    <row r="104" spans="7:11" x14ac:dyDescent="0.25">
      <c r="G104" s="1" t="str">
        <f>IFERROR(VLOOKUP(H104,科目代码表!B:D,3,0),"")</f>
        <v/>
      </c>
      <c r="J104" t="str">
        <f>IFERROR(VLOOKUP(表2[[#This Row],[科目代码]],科目代码表!D:E,2,0),"")</f>
        <v/>
      </c>
      <c r="K104" t="str">
        <f>IF(ISBLANK(表2[[#This Row],[年]]),"","CNY")</f>
        <v/>
      </c>
    </row>
    <row r="105" spans="7:11" x14ac:dyDescent="0.25">
      <c r="G105" s="1" t="str">
        <f>IFERROR(VLOOKUP(H105,科目代码表!B:D,3,0),"")</f>
        <v/>
      </c>
      <c r="J105" t="str">
        <f>IFERROR(VLOOKUP(表2[[#This Row],[科目代码]],科目代码表!D:E,2,0),"")</f>
        <v/>
      </c>
      <c r="K105" t="str">
        <f>IF(ISBLANK(表2[[#This Row],[年]]),"","CNY")</f>
        <v/>
      </c>
    </row>
    <row r="106" spans="7:11" x14ac:dyDescent="0.25">
      <c r="G106" s="1" t="str">
        <f>IFERROR(VLOOKUP(H106,科目代码表!B:D,3,0),"")</f>
        <v/>
      </c>
      <c r="J106" t="str">
        <f>IFERROR(VLOOKUP(表2[[#This Row],[科目代码]],科目代码表!D:E,2,0),"")</f>
        <v/>
      </c>
      <c r="K106" t="str">
        <f>IF(ISBLANK(表2[[#This Row],[年]]),"","CNY")</f>
        <v/>
      </c>
    </row>
    <row r="107" spans="7:11" x14ac:dyDescent="0.25">
      <c r="G107" s="1" t="str">
        <f>IFERROR(VLOOKUP(H107,科目代码表!B:D,3,0),"")</f>
        <v/>
      </c>
      <c r="J107" t="str">
        <f>IFERROR(VLOOKUP(表2[[#This Row],[科目代码]],科目代码表!D:E,2,0),"")</f>
        <v/>
      </c>
      <c r="K107" t="str">
        <f>IF(ISBLANK(表2[[#This Row],[年]]),"","CNY")</f>
        <v/>
      </c>
    </row>
    <row r="108" spans="7:11" x14ac:dyDescent="0.25">
      <c r="G108" s="1" t="str">
        <f>IFERROR(VLOOKUP(H108,科目代码表!B:D,3,0),"")</f>
        <v/>
      </c>
      <c r="J108" t="str">
        <f>IFERROR(VLOOKUP(表2[[#This Row],[科目代码]],科目代码表!D:E,2,0),"")</f>
        <v/>
      </c>
      <c r="K108" t="str">
        <f>IF(ISBLANK(表2[[#This Row],[年]]),"","CNY")</f>
        <v/>
      </c>
    </row>
    <row r="109" spans="7:11" x14ac:dyDescent="0.25">
      <c r="G109" s="1" t="str">
        <f>IFERROR(VLOOKUP(H109,科目代码表!B:D,3,0),"")</f>
        <v/>
      </c>
      <c r="J109" t="str">
        <f>IFERROR(VLOOKUP(表2[[#This Row],[科目代码]],科目代码表!D:E,2,0),"")</f>
        <v/>
      </c>
      <c r="K109" t="str">
        <f>IF(ISBLANK(表2[[#This Row],[年]]),"","CNY")</f>
        <v/>
      </c>
    </row>
    <row r="110" spans="7:11" x14ac:dyDescent="0.25">
      <c r="G110" s="1" t="str">
        <f>IFERROR(VLOOKUP(H110,科目代码表!B:D,3,0),"")</f>
        <v/>
      </c>
      <c r="J110" t="str">
        <f>IFERROR(VLOOKUP(表2[[#This Row],[科目代码]],科目代码表!D:E,2,0),"")</f>
        <v/>
      </c>
      <c r="K110" t="str">
        <f>IF(ISBLANK(表2[[#This Row],[年]]),"","CNY")</f>
        <v/>
      </c>
    </row>
    <row r="111" spans="7:11" x14ac:dyDescent="0.25">
      <c r="G111" s="1" t="str">
        <f>IFERROR(VLOOKUP(H111,科目代码表!B:D,3,0),"")</f>
        <v/>
      </c>
      <c r="J111" t="str">
        <f>IFERROR(VLOOKUP(表2[[#This Row],[科目代码]],科目代码表!D:E,2,0),"")</f>
        <v/>
      </c>
      <c r="K111" t="str">
        <f>IF(ISBLANK(表2[[#This Row],[年]]),"","CNY")</f>
        <v/>
      </c>
    </row>
    <row r="112" spans="7:11" x14ac:dyDescent="0.25">
      <c r="G112" s="1" t="str">
        <f>IFERROR(VLOOKUP(H112,科目代码表!B:D,3,0),"")</f>
        <v/>
      </c>
      <c r="J112" t="str">
        <f>IFERROR(VLOOKUP(表2[[#This Row],[科目代码]],科目代码表!D:E,2,0),"")</f>
        <v/>
      </c>
      <c r="K112" t="str">
        <f>IF(ISBLANK(表2[[#This Row],[年]]),"","CNY")</f>
        <v/>
      </c>
    </row>
    <row r="113" spans="7:11" x14ac:dyDescent="0.25">
      <c r="G113" s="1" t="str">
        <f>IFERROR(VLOOKUP(H113,科目代码表!B:D,3,0),"")</f>
        <v/>
      </c>
      <c r="J113" t="str">
        <f>IFERROR(VLOOKUP(表2[[#This Row],[科目代码]],科目代码表!D:E,2,0),"")</f>
        <v/>
      </c>
      <c r="K113" t="str">
        <f>IF(ISBLANK(表2[[#This Row],[年]]),"","CNY")</f>
        <v/>
      </c>
    </row>
    <row r="114" spans="7:11" x14ac:dyDescent="0.25">
      <c r="G114" s="1" t="str">
        <f>IFERROR(VLOOKUP(H114,科目代码表!B:D,3,0),"")</f>
        <v/>
      </c>
      <c r="J114" t="str">
        <f>IFERROR(VLOOKUP(表2[[#This Row],[科目代码]],科目代码表!D:E,2,0),"")</f>
        <v/>
      </c>
      <c r="K114" t="str">
        <f>IF(ISBLANK(表2[[#This Row],[年]]),"","CNY")</f>
        <v/>
      </c>
    </row>
    <row r="115" spans="7:11" x14ac:dyDescent="0.25">
      <c r="G115" s="1" t="str">
        <f>IFERROR(VLOOKUP(H115,科目代码表!B:D,3,0),"")</f>
        <v/>
      </c>
      <c r="J115" t="str">
        <f>IFERROR(VLOOKUP(表2[[#This Row],[科目代码]],科目代码表!D:E,2,0),"")</f>
        <v/>
      </c>
      <c r="K115" t="str">
        <f>IF(ISBLANK(表2[[#This Row],[年]]),"","CNY")</f>
        <v/>
      </c>
    </row>
    <row r="116" spans="7:11" x14ac:dyDescent="0.25">
      <c r="G116" s="1" t="str">
        <f>IFERROR(VLOOKUP(H116,科目代码表!B:D,3,0),"")</f>
        <v/>
      </c>
      <c r="J116" t="str">
        <f>IFERROR(VLOOKUP(表2[[#This Row],[科目代码]],科目代码表!D:E,2,0),"")</f>
        <v/>
      </c>
      <c r="K116" t="str">
        <f>IF(ISBLANK(表2[[#This Row],[年]]),"","CNY")</f>
        <v/>
      </c>
    </row>
    <row r="117" spans="7:11" x14ac:dyDescent="0.25">
      <c r="G117" s="1" t="str">
        <f>IFERROR(VLOOKUP(H117,科目代码表!B:D,3,0),"")</f>
        <v/>
      </c>
      <c r="J117" t="str">
        <f>IFERROR(VLOOKUP(表2[[#This Row],[科目代码]],科目代码表!D:E,2,0),"")</f>
        <v/>
      </c>
      <c r="K117" t="str">
        <f>IF(ISBLANK(表2[[#This Row],[年]]),"","CNY")</f>
        <v/>
      </c>
    </row>
    <row r="118" spans="7:11" x14ac:dyDescent="0.25">
      <c r="G118" s="1" t="str">
        <f>IFERROR(VLOOKUP(H118,科目代码表!B:D,3,0),"")</f>
        <v/>
      </c>
      <c r="J118" t="str">
        <f>IFERROR(VLOOKUP(表2[[#This Row],[科目代码]],科目代码表!D:E,2,0),"")</f>
        <v/>
      </c>
      <c r="K118" t="str">
        <f>IF(ISBLANK(表2[[#This Row],[年]]),"","CNY")</f>
        <v/>
      </c>
    </row>
    <row r="119" spans="7:11" x14ac:dyDescent="0.25">
      <c r="G119" s="1" t="str">
        <f>IFERROR(VLOOKUP(H119,科目代码表!B:D,3,0),"")</f>
        <v/>
      </c>
      <c r="J119" t="str">
        <f>IFERROR(VLOOKUP(表2[[#This Row],[科目代码]],科目代码表!D:E,2,0),"")</f>
        <v/>
      </c>
      <c r="K119" t="str">
        <f>IF(ISBLANK(表2[[#This Row],[年]]),"","CNY")</f>
        <v/>
      </c>
    </row>
    <row r="120" spans="7:11" x14ac:dyDescent="0.25">
      <c r="G120" s="1" t="str">
        <f>IFERROR(VLOOKUP(H120,科目代码表!B:D,3,0),"")</f>
        <v/>
      </c>
      <c r="J120" t="str">
        <f>IFERROR(VLOOKUP(表2[[#This Row],[科目代码]],科目代码表!D:E,2,0),"")</f>
        <v/>
      </c>
      <c r="K120" t="str">
        <f>IF(ISBLANK(表2[[#This Row],[年]]),"","CNY")</f>
        <v/>
      </c>
    </row>
    <row r="121" spans="7:11" x14ac:dyDescent="0.25">
      <c r="G121" s="1" t="str">
        <f>IFERROR(VLOOKUP(H121,科目代码表!B:D,3,0),"")</f>
        <v/>
      </c>
      <c r="J121" t="str">
        <f>IFERROR(VLOOKUP(表2[[#This Row],[科目代码]],科目代码表!D:E,2,0),"")</f>
        <v/>
      </c>
      <c r="K121" t="str">
        <f>IF(ISBLANK(表2[[#This Row],[年]]),"","CNY")</f>
        <v/>
      </c>
    </row>
    <row r="122" spans="7:11" x14ac:dyDescent="0.25">
      <c r="G122" s="1" t="str">
        <f>IFERROR(VLOOKUP(H122,科目代码表!B:D,3,0),"")</f>
        <v/>
      </c>
      <c r="J122" t="str">
        <f>IFERROR(VLOOKUP(表2[[#This Row],[科目代码]],科目代码表!D:E,2,0),"")</f>
        <v/>
      </c>
      <c r="K122" t="str">
        <f>IF(ISBLANK(表2[[#This Row],[年]]),"","CNY")</f>
        <v/>
      </c>
    </row>
    <row r="123" spans="7:11" x14ac:dyDescent="0.25">
      <c r="G123" s="1" t="str">
        <f>IFERROR(VLOOKUP(H123,科目代码表!B:D,3,0),"")</f>
        <v/>
      </c>
      <c r="J123" t="str">
        <f>IFERROR(VLOOKUP(表2[[#This Row],[科目代码]],科目代码表!D:E,2,0),"")</f>
        <v/>
      </c>
      <c r="K123" t="str">
        <f>IF(ISBLANK(表2[[#This Row],[年]]),"","CNY")</f>
        <v/>
      </c>
    </row>
    <row r="124" spans="7:11" x14ac:dyDescent="0.25">
      <c r="G124" s="1" t="str">
        <f>IFERROR(VLOOKUP(H124,科目代码表!B:D,3,0),"")</f>
        <v/>
      </c>
      <c r="J124" t="str">
        <f>IFERROR(VLOOKUP(表2[[#This Row],[科目代码]],科目代码表!D:E,2,0),"")</f>
        <v/>
      </c>
      <c r="K124" t="str">
        <f>IF(ISBLANK(表2[[#This Row],[年]]),"","CNY")</f>
        <v/>
      </c>
    </row>
    <row r="125" spans="7:11" x14ac:dyDescent="0.25">
      <c r="G125" s="1" t="str">
        <f>IFERROR(VLOOKUP(H125,科目代码表!B:D,3,0),"")</f>
        <v/>
      </c>
      <c r="J125" t="str">
        <f>IFERROR(VLOOKUP(表2[[#This Row],[科目代码]],科目代码表!D:E,2,0),"")</f>
        <v/>
      </c>
      <c r="K125" t="str">
        <f>IF(ISBLANK(表2[[#This Row],[年]]),"","CNY")</f>
        <v/>
      </c>
    </row>
    <row r="126" spans="7:11" x14ac:dyDescent="0.25">
      <c r="G126" s="1" t="str">
        <f>IFERROR(VLOOKUP(H126,科目代码表!B:D,3,0),"")</f>
        <v/>
      </c>
      <c r="J126" t="str">
        <f>IFERROR(VLOOKUP(表2[[#This Row],[科目代码]],科目代码表!D:E,2,0),"")</f>
        <v/>
      </c>
      <c r="K126" t="str">
        <f>IF(ISBLANK(表2[[#This Row],[年]]),"","CNY")</f>
        <v/>
      </c>
    </row>
    <row r="127" spans="7:11" x14ac:dyDescent="0.25">
      <c r="G127" s="1" t="str">
        <f>IFERROR(VLOOKUP(H127,科目代码表!B:D,3,0),"")</f>
        <v/>
      </c>
      <c r="J127" t="str">
        <f>IFERROR(VLOOKUP(表2[[#This Row],[科目代码]],科目代码表!D:E,2,0),"")</f>
        <v/>
      </c>
      <c r="K127" t="str">
        <f>IF(ISBLANK(表2[[#This Row],[年]]),"","CNY")</f>
        <v/>
      </c>
    </row>
    <row r="128" spans="7:11" x14ac:dyDescent="0.25">
      <c r="G128" s="1" t="str">
        <f>IFERROR(VLOOKUP(H128,科目代码表!B:D,3,0),"")</f>
        <v/>
      </c>
      <c r="J128" t="str">
        <f>IFERROR(VLOOKUP(表2[[#This Row],[科目代码]],科目代码表!D:E,2,0),"")</f>
        <v/>
      </c>
      <c r="K128" t="str">
        <f>IF(ISBLANK(表2[[#This Row],[年]]),"","CNY")</f>
        <v/>
      </c>
    </row>
    <row r="129" spans="7:11" x14ac:dyDescent="0.25">
      <c r="G129" s="1" t="str">
        <f>IFERROR(VLOOKUP(H129,科目代码表!B:D,3,0),"")</f>
        <v/>
      </c>
      <c r="J129" t="str">
        <f>IFERROR(VLOOKUP(表2[[#This Row],[科目代码]],科目代码表!D:E,2,0),"")</f>
        <v/>
      </c>
      <c r="K129" t="str">
        <f>IF(ISBLANK(表2[[#This Row],[年]]),"","CNY")</f>
        <v/>
      </c>
    </row>
    <row r="130" spans="7:11" x14ac:dyDescent="0.25">
      <c r="G130" s="1" t="str">
        <f>IFERROR(VLOOKUP(H130,科目代码表!B:D,3,0),"")</f>
        <v/>
      </c>
      <c r="J130" t="str">
        <f>IFERROR(VLOOKUP(表2[[#This Row],[科目代码]],科目代码表!D:E,2,0),"")</f>
        <v/>
      </c>
      <c r="K130" t="str">
        <f>IF(ISBLANK(表2[[#This Row],[年]]),"","CNY")</f>
        <v/>
      </c>
    </row>
    <row r="131" spans="7:11" x14ac:dyDescent="0.25">
      <c r="G131" s="1" t="str">
        <f>IFERROR(VLOOKUP(H131,科目代码表!B:D,3,0),"")</f>
        <v/>
      </c>
      <c r="J131" t="str">
        <f>IFERROR(VLOOKUP(表2[[#This Row],[科目代码]],科目代码表!D:E,2,0),"")</f>
        <v/>
      </c>
      <c r="K131" t="str">
        <f>IF(ISBLANK(表2[[#This Row],[年]]),"","CNY")</f>
        <v/>
      </c>
    </row>
    <row r="132" spans="7:11" x14ac:dyDescent="0.25">
      <c r="G132" s="1" t="str">
        <f>IFERROR(VLOOKUP(H132,科目代码表!B:D,3,0),"")</f>
        <v/>
      </c>
      <c r="J132" t="str">
        <f>IFERROR(VLOOKUP(表2[[#This Row],[科目代码]],科目代码表!D:E,2,0),"")</f>
        <v/>
      </c>
      <c r="K132" t="str">
        <f>IF(ISBLANK(表2[[#This Row],[年]]),"","CNY")</f>
        <v/>
      </c>
    </row>
    <row r="133" spans="7:11" x14ac:dyDescent="0.25">
      <c r="G133" s="1" t="str">
        <f>IFERROR(VLOOKUP(H133,科目代码表!B:D,3,0),"")</f>
        <v/>
      </c>
      <c r="J133" t="str">
        <f>IFERROR(VLOOKUP(表2[[#This Row],[科目代码]],科目代码表!D:E,2,0),"")</f>
        <v/>
      </c>
      <c r="K133" t="str">
        <f>IF(ISBLANK(表2[[#This Row],[年]]),"","CNY")</f>
        <v/>
      </c>
    </row>
    <row r="134" spans="7:11" x14ac:dyDescent="0.25">
      <c r="G134" s="1" t="str">
        <f>IFERROR(VLOOKUP(H134,科目代码表!B:D,3,0),"")</f>
        <v/>
      </c>
      <c r="J134" t="str">
        <f>IFERROR(VLOOKUP(表2[[#This Row],[科目代码]],科目代码表!D:E,2,0),"")</f>
        <v/>
      </c>
      <c r="K134" t="str">
        <f>IF(ISBLANK(表2[[#This Row],[年]]),"","CNY")</f>
        <v/>
      </c>
    </row>
    <row r="135" spans="7:11" x14ac:dyDescent="0.25">
      <c r="G135" s="1" t="str">
        <f>IFERROR(VLOOKUP(H135,科目代码表!B:D,3,0),"")</f>
        <v/>
      </c>
      <c r="J135" t="str">
        <f>IFERROR(VLOOKUP(表2[[#This Row],[科目代码]],科目代码表!D:E,2,0),"")</f>
        <v/>
      </c>
      <c r="K135" t="str">
        <f>IF(ISBLANK(表2[[#This Row],[年]]),"","CNY")</f>
        <v/>
      </c>
    </row>
    <row r="136" spans="7:11" x14ac:dyDescent="0.25">
      <c r="G136" s="1" t="str">
        <f>IFERROR(VLOOKUP(H136,科目代码表!B:D,3,0),"")</f>
        <v/>
      </c>
      <c r="J136" t="str">
        <f>IFERROR(VLOOKUP(表2[[#This Row],[科目代码]],科目代码表!D:E,2,0),"")</f>
        <v/>
      </c>
      <c r="K136" t="str">
        <f>IF(ISBLANK(表2[[#This Row],[年]]),"","CNY")</f>
        <v/>
      </c>
    </row>
    <row r="137" spans="7:11" x14ac:dyDescent="0.25">
      <c r="G137" s="1" t="str">
        <f>IFERROR(VLOOKUP(H137,科目代码表!B:D,3,0),"")</f>
        <v/>
      </c>
      <c r="J137" t="str">
        <f>IFERROR(VLOOKUP(表2[[#This Row],[科目代码]],科目代码表!D:E,2,0),"")</f>
        <v/>
      </c>
      <c r="K137" t="str">
        <f>IF(ISBLANK(表2[[#This Row],[年]]),"","CNY")</f>
        <v/>
      </c>
    </row>
    <row r="138" spans="7:11" x14ac:dyDescent="0.25">
      <c r="G138" s="1" t="str">
        <f>IFERROR(VLOOKUP(H138,科目代码表!B:D,3,0),"")</f>
        <v/>
      </c>
      <c r="J138" t="str">
        <f>IFERROR(VLOOKUP(表2[[#This Row],[科目代码]],科目代码表!D:E,2,0),"")</f>
        <v/>
      </c>
      <c r="K138" t="str">
        <f>IF(ISBLANK(表2[[#This Row],[年]]),"","CNY")</f>
        <v/>
      </c>
    </row>
    <row r="139" spans="7:11" x14ac:dyDescent="0.25">
      <c r="G139" s="1" t="str">
        <f>IFERROR(VLOOKUP(H139,科目代码表!B:D,3,0),"")</f>
        <v/>
      </c>
      <c r="J139" t="str">
        <f>IFERROR(VLOOKUP(表2[[#This Row],[科目代码]],科目代码表!D:E,2,0),"")</f>
        <v/>
      </c>
      <c r="K139" t="str">
        <f>IF(ISBLANK(表2[[#This Row],[年]]),"","CNY")</f>
        <v/>
      </c>
    </row>
    <row r="140" spans="7:11" x14ac:dyDescent="0.25">
      <c r="G140" s="1" t="str">
        <f>IFERROR(VLOOKUP(H140,科目代码表!B:D,3,0),"")</f>
        <v/>
      </c>
      <c r="J140" t="str">
        <f>IFERROR(VLOOKUP(表2[[#This Row],[科目代码]],科目代码表!D:E,2,0),"")</f>
        <v/>
      </c>
      <c r="K140" t="str">
        <f>IF(ISBLANK(表2[[#This Row],[年]]),"","CNY")</f>
        <v/>
      </c>
    </row>
    <row r="141" spans="7:11" x14ac:dyDescent="0.25">
      <c r="G141" s="1" t="str">
        <f>IFERROR(VLOOKUP(H141,科目代码表!B:D,3,0),"")</f>
        <v/>
      </c>
      <c r="J141" t="str">
        <f>IFERROR(VLOOKUP(表2[[#This Row],[科目代码]],科目代码表!D:E,2,0),"")</f>
        <v/>
      </c>
      <c r="K141" t="str">
        <f>IF(ISBLANK(表2[[#This Row],[年]]),"","CNY")</f>
        <v/>
      </c>
    </row>
    <row r="142" spans="7:11" x14ac:dyDescent="0.25">
      <c r="G142" s="1" t="str">
        <f>IFERROR(VLOOKUP(H142,科目代码表!B:D,3,0),"")</f>
        <v/>
      </c>
      <c r="J142" t="str">
        <f>IFERROR(VLOOKUP(表2[[#This Row],[科目代码]],科目代码表!D:E,2,0),"")</f>
        <v/>
      </c>
      <c r="K142" t="str">
        <f>IF(ISBLANK(表2[[#This Row],[年]]),"","CNY")</f>
        <v/>
      </c>
    </row>
    <row r="143" spans="7:11" x14ac:dyDescent="0.25">
      <c r="G143" s="1" t="str">
        <f>IFERROR(VLOOKUP(H143,科目代码表!B:D,3,0),"")</f>
        <v/>
      </c>
      <c r="J143" t="str">
        <f>IFERROR(VLOOKUP(表2[[#This Row],[科目代码]],科目代码表!D:E,2,0),"")</f>
        <v/>
      </c>
      <c r="K143" t="str">
        <f>IF(ISBLANK(表2[[#This Row],[年]]),"","CNY")</f>
        <v/>
      </c>
    </row>
    <row r="144" spans="7:11" x14ac:dyDescent="0.25">
      <c r="G144" s="1" t="str">
        <f>IFERROR(VLOOKUP(H144,科目代码表!B:D,3,0),"")</f>
        <v/>
      </c>
      <c r="J144" t="str">
        <f>IFERROR(VLOOKUP(表2[[#This Row],[科目代码]],科目代码表!D:E,2,0),"")</f>
        <v/>
      </c>
      <c r="K144" t="str">
        <f>IF(ISBLANK(表2[[#This Row],[年]]),"","CNY")</f>
        <v/>
      </c>
    </row>
    <row r="145" spans="7:11" x14ac:dyDescent="0.25">
      <c r="G145" s="1" t="str">
        <f>IFERROR(VLOOKUP(H145,科目代码表!B:D,3,0),"")</f>
        <v/>
      </c>
      <c r="J145" t="str">
        <f>IFERROR(VLOOKUP(表2[[#This Row],[科目代码]],科目代码表!D:E,2,0),"")</f>
        <v/>
      </c>
      <c r="K145" t="str">
        <f>IF(ISBLANK(表2[[#This Row],[年]]),"","CNY")</f>
        <v/>
      </c>
    </row>
    <row r="146" spans="7:11" x14ac:dyDescent="0.25">
      <c r="G146" s="1" t="str">
        <f>IFERROR(VLOOKUP(H146,科目代码表!B:D,3,0),"")</f>
        <v/>
      </c>
      <c r="J146" t="str">
        <f>IFERROR(VLOOKUP(表2[[#This Row],[科目代码]],科目代码表!D:E,2,0),"")</f>
        <v/>
      </c>
      <c r="K146" t="str">
        <f>IF(ISBLANK(表2[[#This Row],[年]]),"","CNY")</f>
        <v/>
      </c>
    </row>
    <row r="147" spans="7:11" x14ac:dyDescent="0.25">
      <c r="G147" s="1" t="str">
        <f>IFERROR(VLOOKUP(H147,科目代码表!B:D,3,0),"")</f>
        <v/>
      </c>
      <c r="J147" t="str">
        <f>IFERROR(VLOOKUP(表2[[#This Row],[科目代码]],科目代码表!D:E,2,0),"")</f>
        <v/>
      </c>
      <c r="K147" t="str">
        <f>IF(ISBLANK(表2[[#This Row],[年]]),"","CNY")</f>
        <v/>
      </c>
    </row>
    <row r="148" spans="7:11" x14ac:dyDescent="0.25">
      <c r="G148" s="1" t="str">
        <f>IFERROR(VLOOKUP(H148,科目代码表!B:D,3,0),"")</f>
        <v/>
      </c>
      <c r="J148" t="str">
        <f>IFERROR(VLOOKUP(表2[[#This Row],[科目代码]],科目代码表!D:E,2,0),"")</f>
        <v/>
      </c>
      <c r="K148" t="str">
        <f>IF(ISBLANK(表2[[#This Row],[年]]),"","CNY")</f>
        <v/>
      </c>
    </row>
    <row r="149" spans="7:11" x14ac:dyDescent="0.25">
      <c r="G149" s="1" t="str">
        <f>IFERROR(VLOOKUP(H149,科目代码表!B:D,3,0),"")</f>
        <v/>
      </c>
      <c r="J149" t="str">
        <f>IFERROR(VLOOKUP(表2[[#This Row],[科目代码]],科目代码表!D:E,2,0),"")</f>
        <v/>
      </c>
      <c r="K149" t="str">
        <f>IF(ISBLANK(表2[[#This Row],[年]]),"","CNY")</f>
        <v/>
      </c>
    </row>
    <row r="150" spans="7:11" x14ac:dyDescent="0.25">
      <c r="G150" s="1" t="str">
        <f>IFERROR(VLOOKUP(H150,科目代码表!B:D,3,0),"")</f>
        <v/>
      </c>
      <c r="J150" t="str">
        <f>IFERROR(VLOOKUP(表2[[#This Row],[科目代码]],科目代码表!D:E,2,0),"")</f>
        <v/>
      </c>
      <c r="K150" t="str">
        <f>IF(ISBLANK(表2[[#This Row],[年]]),"","CNY")</f>
        <v/>
      </c>
    </row>
    <row r="151" spans="7:11" x14ac:dyDescent="0.25">
      <c r="G151" s="1" t="str">
        <f>IFERROR(VLOOKUP(H151,科目代码表!B:D,3,0),"")</f>
        <v/>
      </c>
      <c r="J151" t="str">
        <f>IFERROR(VLOOKUP(表2[[#This Row],[科目代码]],科目代码表!D:E,2,0),"")</f>
        <v/>
      </c>
      <c r="K151" t="str">
        <f>IF(ISBLANK(表2[[#This Row],[年]]),"","CNY")</f>
        <v/>
      </c>
    </row>
    <row r="152" spans="7:11" x14ac:dyDescent="0.25">
      <c r="G152" s="1" t="str">
        <f>IFERROR(VLOOKUP(H152,科目代码表!B:D,3,0),"")</f>
        <v/>
      </c>
      <c r="J152" t="str">
        <f>IFERROR(VLOOKUP(表2[[#This Row],[科目代码]],科目代码表!D:E,2,0),"")</f>
        <v/>
      </c>
      <c r="K152" t="str">
        <f>IF(ISBLANK(表2[[#This Row],[年]]),"","CNY")</f>
        <v/>
      </c>
    </row>
    <row r="153" spans="7:11" x14ac:dyDescent="0.25">
      <c r="G153" s="1" t="str">
        <f>IFERROR(VLOOKUP(H153,科目代码表!B:D,3,0),"")</f>
        <v/>
      </c>
      <c r="J153" t="str">
        <f>IFERROR(VLOOKUP(表2[[#This Row],[科目代码]],科目代码表!D:E,2,0),"")</f>
        <v/>
      </c>
      <c r="K153" t="str">
        <f>IF(ISBLANK(表2[[#This Row],[年]]),"","CNY")</f>
        <v/>
      </c>
    </row>
    <row r="154" spans="7:11" x14ac:dyDescent="0.25">
      <c r="G154" s="1" t="str">
        <f>IFERROR(VLOOKUP(H154,科目代码表!B:D,3,0),"")</f>
        <v/>
      </c>
      <c r="J154" t="str">
        <f>IFERROR(VLOOKUP(表2[[#This Row],[科目代码]],科目代码表!D:E,2,0),"")</f>
        <v/>
      </c>
      <c r="K154" t="str">
        <f>IF(ISBLANK(表2[[#This Row],[年]]),"","CNY")</f>
        <v/>
      </c>
    </row>
    <row r="155" spans="7:11" x14ac:dyDescent="0.25">
      <c r="G155" s="1" t="str">
        <f>IFERROR(VLOOKUP(H155,科目代码表!B:D,3,0),"")</f>
        <v/>
      </c>
      <c r="J155" t="str">
        <f>IFERROR(VLOOKUP(表2[[#This Row],[科目代码]],科目代码表!D:E,2,0),"")</f>
        <v/>
      </c>
      <c r="K155" t="str">
        <f>IF(ISBLANK(表2[[#This Row],[年]]),"","CNY")</f>
        <v/>
      </c>
    </row>
    <row r="156" spans="7:11" x14ac:dyDescent="0.25">
      <c r="G156" s="1" t="str">
        <f>IFERROR(VLOOKUP(H156,科目代码表!B:D,3,0),"")</f>
        <v/>
      </c>
      <c r="J156" t="str">
        <f>IFERROR(VLOOKUP(表2[[#This Row],[科目代码]],科目代码表!D:E,2,0),"")</f>
        <v/>
      </c>
      <c r="K156" t="str">
        <f>IF(ISBLANK(表2[[#This Row],[年]]),"","CNY")</f>
        <v/>
      </c>
    </row>
    <row r="157" spans="7:11" x14ac:dyDescent="0.25">
      <c r="G157" s="1" t="str">
        <f>IFERROR(VLOOKUP(H157,科目代码表!B:D,3,0),"")</f>
        <v/>
      </c>
      <c r="J157" t="str">
        <f>IFERROR(VLOOKUP(表2[[#This Row],[科目代码]],科目代码表!D:E,2,0),"")</f>
        <v/>
      </c>
      <c r="K157" t="str">
        <f>IF(ISBLANK(表2[[#This Row],[年]]),"","CNY")</f>
        <v/>
      </c>
    </row>
    <row r="158" spans="7:11" x14ac:dyDescent="0.25">
      <c r="G158" s="1" t="str">
        <f>IFERROR(VLOOKUP(H158,科目代码表!B:D,3,0),"")</f>
        <v/>
      </c>
      <c r="J158" t="str">
        <f>IFERROR(VLOOKUP(表2[[#This Row],[科目代码]],科目代码表!D:E,2,0),"")</f>
        <v/>
      </c>
      <c r="K158" t="str">
        <f>IF(ISBLANK(表2[[#This Row],[年]]),"","CNY")</f>
        <v/>
      </c>
    </row>
    <row r="159" spans="7:11" x14ac:dyDescent="0.25">
      <c r="G159" s="1" t="str">
        <f>IFERROR(VLOOKUP(H159,科目代码表!B:D,3,0),"")</f>
        <v/>
      </c>
      <c r="J159" t="str">
        <f>IFERROR(VLOOKUP(表2[[#This Row],[科目代码]],科目代码表!D:E,2,0),"")</f>
        <v/>
      </c>
      <c r="K159" t="str">
        <f>IF(ISBLANK(表2[[#This Row],[年]]),"","CNY")</f>
        <v/>
      </c>
    </row>
    <row r="160" spans="7:11" x14ac:dyDescent="0.25">
      <c r="G160" s="1" t="str">
        <f>IFERROR(VLOOKUP(H160,科目代码表!B:D,3,0),"")</f>
        <v/>
      </c>
      <c r="J160" t="str">
        <f>IFERROR(VLOOKUP(表2[[#This Row],[科目代码]],科目代码表!D:E,2,0),"")</f>
        <v/>
      </c>
      <c r="K160" t="str">
        <f>IF(ISBLANK(表2[[#This Row],[年]]),"","CNY")</f>
        <v/>
      </c>
    </row>
    <row r="161" spans="7:11" x14ac:dyDescent="0.25">
      <c r="G161" s="1" t="str">
        <f>IFERROR(VLOOKUP(H161,科目代码表!B:D,3,0),"")</f>
        <v/>
      </c>
      <c r="J161" t="str">
        <f>IFERROR(VLOOKUP(表2[[#This Row],[科目代码]],科目代码表!D:E,2,0),"")</f>
        <v/>
      </c>
      <c r="K161" t="str">
        <f>IF(ISBLANK(表2[[#This Row],[年]]),"","CNY")</f>
        <v/>
      </c>
    </row>
    <row r="162" spans="7:11" x14ac:dyDescent="0.25">
      <c r="G162" s="1" t="str">
        <f>IFERROR(VLOOKUP(H162,科目代码表!B:D,3,0),"")</f>
        <v/>
      </c>
      <c r="J162" t="str">
        <f>IFERROR(VLOOKUP(表2[[#This Row],[科目代码]],科目代码表!D:E,2,0),"")</f>
        <v/>
      </c>
      <c r="K162" t="str">
        <f>IF(ISBLANK(表2[[#This Row],[年]]),"","CNY")</f>
        <v/>
      </c>
    </row>
    <row r="163" spans="7:11" x14ac:dyDescent="0.25">
      <c r="G163" s="1" t="str">
        <f>IFERROR(VLOOKUP(H163,科目代码表!B:D,3,0),"")</f>
        <v/>
      </c>
      <c r="J163" t="str">
        <f>IFERROR(VLOOKUP(表2[[#This Row],[科目代码]],科目代码表!D:E,2,0),"")</f>
        <v/>
      </c>
      <c r="K163" t="str">
        <f>IF(ISBLANK(表2[[#This Row],[年]]),"","CNY")</f>
        <v/>
      </c>
    </row>
    <row r="164" spans="7:11" x14ac:dyDescent="0.25">
      <c r="G164" s="1" t="str">
        <f>IFERROR(VLOOKUP(H164,科目代码表!B:D,3,0),"")</f>
        <v/>
      </c>
      <c r="J164" t="str">
        <f>IFERROR(VLOOKUP(表2[[#This Row],[科目代码]],科目代码表!D:E,2,0),"")</f>
        <v/>
      </c>
      <c r="K164" t="str">
        <f>IF(ISBLANK(表2[[#This Row],[年]]),"","CNY")</f>
        <v/>
      </c>
    </row>
    <row r="165" spans="7:11" x14ac:dyDescent="0.25">
      <c r="G165" s="1" t="str">
        <f>IFERROR(VLOOKUP(H165,科目代码表!B:D,3,0),"")</f>
        <v/>
      </c>
      <c r="J165" t="str">
        <f>IFERROR(VLOOKUP(表2[[#This Row],[科目代码]],科目代码表!D:E,2,0),"")</f>
        <v/>
      </c>
      <c r="K165" t="str">
        <f>IF(ISBLANK(表2[[#This Row],[年]]),"","CNY")</f>
        <v/>
      </c>
    </row>
    <row r="166" spans="7:11" x14ac:dyDescent="0.25">
      <c r="G166" s="1" t="str">
        <f>IFERROR(VLOOKUP(H166,科目代码表!B:D,3,0),"")</f>
        <v/>
      </c>
      <c r="J166" t="str">
        <f>IFERROR(VLOOKUP(表2[[#This Row],[科目代码]],科目代码表!D:E,2,0),"")</f>
        <v/>
      </c>
      <c r="K166" t="str">
        <f>IF(ISBLANK(表2[[#This Row],[年]]),"","CNY")</f>
        <v/>
      </c>
    </row>
    <row r="167" spans="7:11" x14ac:dyDescent="0.25">
      <c r="G167" s="1" t="str">
        <f>IFERROR(VLOOKUP(H167,科目代码表!B:D,3,0),"")</f>
        <v/>
      </c>
      <c r="J167" t="str">
        <f>IFERROR(VLOOKUP(表2[[#This Row],[科目代码]],科目代码表!D:E,2,0),"")</f>
        <v/>
      </c>
      <c r="K167" t="str">
        <f>IF(ISBLANK(表2[[#This Row],[年]]),"","CNY")</f>
        <v/>
      </c>
    </row>
    <row r="168" spans="7:11" x14ac:dyDescent="0.25">
      <c r="G168" s="1" t="str">
        <f>IFERROR(VLOOKUP(H168,科目代码表!B:D,3,0),"")</f>
        <v/>
      </c>
      <c r="J168" t="str">
        <f>IFERROR(VLOOKUP(表2[[#This Row],[科目代码]],科目代码表!D:E,2,0),"")</f>
        <v/>
      </c>
      <c r="K168" t="str">
        <f>IF(ISBLANK(表2[[#This Row],[年]]),"","CNY")</f>
        <v/>
      </c>
    </row>
    <row r="169" spans="7:11" x14ac:dyDescent="0.25">
      <c r="G169" s="1" t="str">
        <f>IFERROR(VLOOKUP(H169,科目代码表!B:D,3,0),"")</f>
        <v/>
      </c>
      <c r="J169" t="str">
        <f>IFERROR(VLOOKUP(表2[[#This Row],[科目代码]],科目代码表!D:E,2,0),"")</f>
        <v/>
      </c>
      <c r="K169" t="str">
        <f>IF(ISBLANK(表2[[#This Row],[年]]),"","CNY")</f>
        <v/>
      </c>
    </row>
    <row r="170" spans="7:11" x14ac:dyDescent="0.25">
      <c r="G170" s="1" t="str">
        <f>IFERROR(VLOOKUP(H170,科目代码表!B:D,3,0),"")</f>
        <v/>
      </c>
      <c r="J170" t="str">
        <f>IFERROR(VLOOKUP(表2[[#This Row],[科目代码]],科目代码表!D:E,2,0),"")</f>
        <v/>
      </c>
      <c r="K170" t="str">
        <f>IF(ISBLANK(表2[[#This Row],[年]]),"","CNY")</f>
        <v/>
      </c>
    </row>
    <row r="171" spans="7:11" x14ac:dyDescent="0.25">
      <c r="G171" s="1" t="str">
        <f>IFERROR(VLOOKUP(H171,科目代码表!B:D,3,0),"")</f>
        <v/>
      </c>
      <c r="J171" t="str">
        <f>IFERROR(VLOOKUP(表2[[#This Row],[科目代码]],科目代码表!D:E,2,0),"")</f>
        <v/>
      </c>
      <c r="K171" t="str">
        <f>IF(ISBLANK(表2[[#This Row],[年]]),"","CNY")</f>
        <v/>
      </c>
    </row>
    <row r="172" spans="7:11" x14ac:dyDescent="0.25">
      <c r="G172" s="1" t="str">
        <f>IFERROR(VLOOKUP(H172,科目代码表!B:D,3,0),"")</f>
        <v/>
      </c>
      <c r="J172" t="str">
        <f>IFERROR(VLOOKUP(表2[[#This Row],[科目代码]],科目代码表!D:E,2,0),"")</f>
        <v/>
      </c>
      <c r="K172" t="str">
        <f>IF(ISBLANK(表2[[#This Row],[年]]),"","CNY")</f>
        <v/>
      </c>
    </row>
    <row r="173" spans="7:11" x14ac:dyDescent="0.25">
      <c r="G173" s="1" t="str">
        <f>IFERROR(VLOOKUP(H173,科目代码表!B:D,3,0),"")</f>
        <v/>
      </c>
      <c r="J173" t="str">
        <f>IFERROR(VLOOKUP(表2[[#This Row],[科目代码]],科目代码表!D:E,2,0),"")</f>
        <v/>
      </c>
      <c r="K173" t="str">
        <f>IF(ISBLANK(表2[[#This Row],[年]]),"","CNY")</f>
        <v/>
      </c>
    </row>
    <row r="174" spans="7:11" x14ac:dyDescent="0.25">
      <c r="G174" s="1" t="str">
        <f>IFERROR(VLOOKUP(H174,科目代码表!B:D,3,0),"")</f>
        <v/>
      </c>
      <c r="J174" t="str">
        <f>IFERROR(VLOOKUP(表2[[#This Row],[科目代码]],科目代码表!D:E,2,0),"")</f>
        <v/>
      </c>
      <c r="K174" t="str">
        <f>IF(ISBLANK(表2[[#This Row],[年]]),"","CNY")</f>
        <v/>
      </c>
    </row>
    <row r="175" spans="7:11" x14ac:dyDescent="0.25">
      <c r="G175" s="1" t="str">
        <f>IFERROR(VLOOKUP(H175,科目代码表!B:D,3,0),"")</f>
        <v/>
      </c>
      <c r="J175" t="str">
        <f>IFERROR(VLOOKUP(表2[[#This Row],[科目代码]],科目代码表!D:E,2,0),"")</f>
        <v/>
      </c>
      <c r="K175" t="str">
        <f>IF(ISBLANK(表2[[#This Row],[年]]),"","CNY")</f>
        <v/>
      </c>
    </row>
    <row r="176" spans="7:11" x14ac:dyDescent="0.25">
      <c r="G176" s="1" t="str">
        <f>IFERROR(VLOOKUP(H176,科目代码表!B:D,3,0),"")</f>
        <v/>
      </c>
      <c r="J176" t="str">
        <f>IFERROR(VLOOKUP(表2[[#This Row],[科目代码]],科目代码表!D:E,2,0),"")</f>
        <v/>
      </c>
      <c r="K176" t="str">
        <f>IF(ISBLANK(表2[[#This Row],[年]]),"","CNY")</f>
        <v/>
      </c>
    </row>
    <row r="177" spans="7:11" x14ac:dyDescent="0.25">
      <c r="G177" s="1" t="str">
        <f>IFERROR(VLOOKUP(H177,科目代码表!B:D,3,0),"")</f>
        <v/>
      </c>
      <c r="J177" t="str">
        <f>IFERROR(VLOOKUP(表2[[#This Row],[科目代码]],科目代码表!D:E,2,0),"")</f>
        <v/>
      </c>
      <c r="K177" t="str">
        <f>IF(ISBLANK(表2[[#This Row],[年]]),"","CNY")</f>
        <v/>
      </c>
    </row>
    <row r="178" spans="7:11" x14ac:dyDescent="0.25">
      <c r="G178" s="1" t="str">
        <f>IFERROR(VLOOKUP(H178,科目代码表!B:D,3,0),"")</f>
        <v/>
      </c>
      <c r="J178" t="str">
        <f>IFERROR(VLOOKUP(表2[[#This Row],[科目代码]],科目代码表!D:E,2,0),"")</f>
        <v/>
      </c>
      <c r="K178" t="str">
        <f>IF(ISBLANK(表2[[#This Row],[年]]),"","CNY")</f>
        <v/>
      </c>
    </row>
    <row r="179" spans="7:11" x14ac:dyDescent="0.25">
      <c r="G179" s="1" t="str">
        <f>IFERROR(VLOOKUP(H179,科目代码表!B:D,3,0),"")</f>
        <v/>
      </c>
      <c r="J179" t="str">
        <f>IFERROR(VLOOKUP(表2[[#This Row],[科目代码]],科目代码表!D:E,2,0),"")</f>
        <v/>
      </c>
      <c r="K179" t="str">
        <f>IF(ISBLANK(表2[[#This Row],[年]]),"","CNY")</f>
        <v/>
      </c>
    </row>
    <row r="180" spans="7:11" x14ac:dyDescent="0.25">
      <c r="G180" s="1" t="str">
        <f>IFERROR(VLOOKUP(H180,科目代码表!B:D,3,0),"")</f>
        <v/>
      </c>
      <c r="J180" t="str">
        <f>IFERROR(VLOOKUP(表2[[#This Row],[科目代码]],科目代码表!D:E,2,0),"")</f>
        <v/>
      </c>
      <c r="K180" t="str">
        <f>IF(ISBLANK(表2[[#This Row],[年]]),"","CNY")</f>
        <v/>
      </c>
    </row>
    <row r="181" spans="7:11" x14ac:dyDescent="0.25">
      <c r="G181" s="1" t="str">
        <f>IFERROR(VLOOKUP(H181,科目代码表!B:D,3,0),"")</f>
        <v/>
      </c>
      <c r="J181" t="str">
        <f>IFERROR(VLOOKUP(表2[[#This Row],[科目代码]],科目代码表!D:E,2,0),"")</f>
        <v/>
      </c>
      <c r="K181" t="str">
        <f>IF(ISBLANK(表2[[#This Row],[年]]),"","CNY")</f>
        <v/>
      </c>
    </row>
    <row r="182" spans="7:11" x14ac:dyDescent="0.25">
      <c r="G182" s="1" t="str">
        <f>IFERROR(VLOOKUP(H182,科目代码表!B:D,3,0),"")</f>
        <v/>
      </c>
      <c r="J182" t="str">
        <f>IFERROR(VLOOKUP(表2[[#This Row],[科目代码]],科目代码表!D:E,2,0),"")</f>
        <v/>
      </c>
      <c r="K182" t="str">
        <f>IF(ISBLANK(表2[[#This Row],[年]]),"","CNY")</f>
        <v/>
      </c>
    </row>
    <row r="183" spans="7:11" x14ac:dyDescent="0.25">
      <c r="G183" s="1" t="str">
        <f>IFERROR(VLOOKUP(H183,科目代码表!B:D,3,0),"")</f>
        <v/>
      </c>
      <c r="J183" t="str">
        <f>IFERROR(VLOOKUP(表2[[#This Row],[科目代码]],科目代码表!D:E,2,0),"")</f>
        <v/>
      </c>
      <c r="K183" t="str">
        <f>IF(ISBLANK(表2[[#This Row],[年]]),"","CNY")</f>
        <v/>
      </c>
    </row>
    <row r="184" spans="7:11" x14ac:dyDescent="0.25">
      <c r="G184" s="1" t="str">
        <f>IFERROR(VLOOKUP(H184,科目代码表!B:D,3,0),"")</f>
        <v/>
      </c>
      <c r="J184" t="str">
        <f>IFERROR(VLOOKUP(表2[[#This Row],[科目代码]],科目代码表!D:E,2,0),"")</f>
        <v/>
      </c>
      <c r="K184" t="str">
        <f>IF(ISBLANK(表2[[#This Row],[年]]),"","CNY")</f>
        <v/>
      </c>
    </row>
    <row r="185" spans="7:11" x14ac:dyDescent="0.25">
      <c r="G185" s="1" t="str">
        <f>IFERROR(VLOOKUP(H185,科目代码表!B:D,3,0),"")</f>
        <v/>
      </c>
      <c r="J185" t="str">
        <f>IFERROR(VLOOKUP(表2[[#This Row],[科目代码]],科目代码表!D:E,2,0),"")</f>
        <v/>
      </c>
      <c r="K185" t="str">
        <f>IF(ISBLANK(表2[[#This Row],[年]]),"","CNY")</f>
        <v/>
      </c>
    </row>
    <row r="186" spans="7:11" x14ac:dyDescent="0.25">
      <c r="G186" s="1" t="str">
        <f>IFERROR(VLOOKUP(H186,科目代码表!B:D,3,0),"")</f>
        <v/>
      </c>
      <c r="J186" t="str">
        <f>IFERROR(VLOOKUP(表2[[#This Row],[科目代码]],科目代码表!D:E,2,0),"")</f>
        <v/>
      </c>
      <c r="K186" t="str">
        <f>IF(ISBLANK(表2[[#This Row],[年]]),"","CNY")</f>
        <v/>
      </c>
    </row>
    <row r="187" spans="7:11" x14ac:dyDescent="0.25">
      <c r="G187" s="1" t="str">
        <f>IFERROR(VLOOKUP(H187,科目代码表!B:D,3,0),"")</f>
        <v/>
      </c>
      <c r="J187" t="str">
        <f>IFERROR(VLOOKUP(表2[[#This Row],[科目代码]],科目代码表!D:E,2,0),"")</f>
        <v/>
      </c>
      <c r="K187" t="str">
        <f>IF(ISBLANK(表2[[#This Row],[年]]),"","CNY")</f>
        <v/>
      </c>
    </row>
    <row r="188" spans="7:11" x14ac:dyDescent="0.25">
      <c r="G188" s="1" t="str">
        <f>IFERROR(VLOOKUP(H188,科目代码表!B:D,3,0),"")</f>
        <v/>
      </c>
      <c r="J188" t="str">
        <f>IFERROR(VLOOKUP(表2[[#This Row],[科目代码]],科目代码表!D:E,2,0),"")</f>
        <v/>
      </c>
      <c r="K188" t="str">
        <f>IF(ISBLANK(表2[[#This Row],[年]]),"","CNY")</f>
        <v/>
      </c>
    </row>
    <row r="189" spans="7:11" x14ac:dyDescent="0.25">
      <c r="G189" s="1" t="str">
        <f>IFERROR(VLOOKUP(H189,科目代码表!B:D,3,0),"")</f>
        <v/>
      </c>
      <c r="J189" t="str">
        <f>IFERROR(VLOOKUP(表2[[#This Row],[科目代码]],科目代码表!D:E,2,0),"")</f>
        <v/>
      </c>
      <c r="K189" t="str">
        <f>IF(ISBLANK(表2[[#This Row],[年]]),"","CNY")</f>
        <v/>
      </c>
    </row>
    <row r="190" spans="7:11" x14ac:dyDescent="0.25">
      <c r="G190" s="1" t="str">
        <f>IFERROR(VLOOKUP(H190,科目代码表!B:D,3,0),"")</f>
        <v/>
      </c>
      <c r="J190" t="str">
        <f>IFERROR(VLOOKUP(表2[[#This Row],[科目代码]],科目代码表!D:E,2,0),"")</f>
        <v/>
      </c>
      <c r="K190" t="str">
        <f>IF(ISBLANK(表2[[#This Row],[年]]),"","CNY")</f>
        <v/>
      </c>
    </row>
    <row r="191" spans="7:11" x14ac:dyDescent="0.25">
      <c r="G191" s="1" t="str">
        <f>IFERROR(VLOOKUP(H191,科目代码表!B:D,3,0),"")</f>
        <v/>
      </c>
      <c r="J191" t="str">
        <f>IFERROR(VLOOKUP(表2[[#This Row],[科目代码]],科目代码表!D:E,2,0),"")</f>
        <v/>
      </c>
      <c r="K191" t="str">
        <f>IF(ISBLANK(表2[[#This Row],[年]]),"","CNY")</f>
        <v/>
      </c>
    </row>
    <row r="192" spans="7:11" x14ac:dyDescent="0.25">
      <c r="G192" s="1" t="str">
        <f>IFERROR(VLOOKUP(H192,科目代码表!B:D,3,0),"")</f>
        <v/>
      </c>
      <c r="J192" t="str">
        <f>IFERROR(VLOOKUP(表2[[#This Row],[科目代码]],科目代码表!D:E,2,0),"")</f>
        <v/>
      </c>
      <c r="K192" t="str">
        <f>IF(ISBLANK(表2[[#This Row],[年]]),"","CNY")</f>
        <v/>
      </c>
    </row>
    <row r="193" spans="7:11" x14ac:dyDescent="0.25">
      <c r="G193" s="1" t="str">
        <f>IFERROR(VLOOKUP(H193,科目代码表!B:D,3,0),"")</f>
        <v/>
      </c>
      <c r="J193" t="str">
        <f>IFERROR(VLOOKUP(表2[[#This Row],[科目代码]],科目代码表!D:E,2,0),"")</f>
        <v/>
      </c>
      <c r="K193" t="str">
        <f>IF(ISBLANK(表2[[#This Row],[年]]),"","CNY")</f>
        <v/>
      </c>
    </row>
    <row r="194" spans="7:11" x14ac:dyDescent="0.25">
      <c r="G194" s="1" t="str">
        <f>IFERROR(VLOOKUP(H194,科目代码表!B:D,3,0),"")</f>
        <v/>
      </c>
      <c r="J194" t="str">
        <f>IFERROR(VLOOKUP(表2[[#This Row],[科目代码]],科目代码表!D:E,2,0),"")</f>
        <v/>
      </c>
      <c r="K194" t="str">
        <f>IF(ISBLANK(表2[[#This Row],[年]]),"","CNY")</f>
        <v/>
      </c>
    </row>
    <row r="195" spans="7:11" x14ac:dyDescent="0.25">
      <c r="G195" s="1" t="str">
        <f>IFERROR(VLOOKUP(H195,科目代码表!B:D,3,0),"")</f>
        <v/>
      </c>
      <c r="J195" t="str">
        <f>IFERROR(VLOOKUP(表2[[#This Row],[科目代码]],科目代码表!D:E,2,0),"")</f>
        <v/>
      </c>
      <c r="K195" t="str">
        <f>IF(ISBLANK(表2[[#This Row],[年]]),"","CNY")</f>
        <v/>
      </c>
    </row>
    <row r="196" spans="7:11" x14ac:dyDescent="0.25">
      <c r="G196" s="1" t="str">
        <f>IFERROR(VLOOKUP(H196,科目代码表!B:D,3,0),"")</f>
        <v/>
      </c>
      <c r="J196" t="str">
        <f>IFERROR(VLOOKUP(表2[[#This Row],[科目代码]],科目代码表!D:E,2,0),"")</f>
        <v/>
      </c>
      <c r="K196" t="str">
        <f>IF(ISBLANK(表2[[#This Row],[年]]),"","CNY")</f>
        <v/>
      </c>
    </row>
    <row r="197" spans="7:11" x14ac:dyDescent="0.25">
      <c r="G197" s="1" t="str">
        <f>IFERROR(VLOOKUP(H197,科目代码表!B:D,3,0),"")</f>
        <v/>
      </c>
      <c r="J197" t="str">
        <f>IFERROR(VLOOKUP(表2[[#This Row],[科目代码]],科目代码表!D:E,2,0),"")</f>
        <v/>
      </c>
      <c r="K197" t="str">
        <f>IF(ISBLANK(表2[[#This Row],[年]]),"","CNY")</f>
        <v/>
      </c>
    </row>
    <row r="198" spans="7:11" x14ac:dyDescent="0.25">
      <c r="G198" s="1" t="str">
        <f>IFERROR(VLOOKUP(H198,科目代码表!B:D,3,0),"")</f>
        <v/>
      </c>
      <c r="J198" t="str">
        <f>IFERROR(VLOOKUP(表2[[#This Row],[科目代码]],科目代码表!D:E,2,0),"")</f>
        <v/>
      </c>
      <c r="K198" t="str">
        <f>IF(ISBLANK(表2[[#This Row],[年]]),"","CNY")</f>
        <v/>
      </c>
    </row>
    <row r="199" spans="7:11" x14ac:dyDescent="0.25">
      <c r="G199" s="1" t="str">
        <f>IFERROR(VLOOKUP(H199,科目代码表!B:D,3,0),"")</f>
        <v/>
      </c>
      <c r="J199" t="str">
        <f>IFERROR(VLOOKUP(表2[[#This Row],[科目代码]],科目代码表!D:E,2,0),"")</f>
        <v/>
      </c>
      <c r="K199" t="str">
        <f>IF(ISBLANK(表2[[#This Row],[年]]),"","CNY")</f>
        <v/>
      </c>
    </row>
    <row r="200" spans="7:11" x14ac:dyDescent="0.25">
      <c r="G200" s="1" t="str">
        <f>IFERROR(VLOOKUP(H200,科目代码表!B:D,3,0),"")</f>
        <v/>
      </c>
      <c r="J200" t="str">
        <f>IFERROR(VLOOKUP(表2[[#This Row],[科目代码]],科目代码表!D:E,2,0),"")</f>
        <v/>
      </c>
      <c r="K200" t="str">
        <f>IF(ISBLANK(表2[[#This Row],[年]]),"","CNY")</f>
        <v/>
      </c>
    </row>
    <row r="201" spans="7:11" x14ac:dyDescent="0.25">
      <c r="G201" s="1" t="str">
        <f>IFERROR(VLOOKUP(H201,科目代码表!B:D,3,0),"")</f>
        <v/>
      </c>
      <c r="J201" t="str">
        <f>IFERROR(VLOOKUP(表2[[#This Row],[科目代码]],科目代码表!D:E,2,0),"")</f>
        <v/>
      </c>
      <c r="K201" t="str">
        <f>IF(ISBLANK(表2[[#This Row],[年]]),"","CNY")</f>
        <v/>
      </c>
    </row>
    <row r="202" spans="7:11" x14ac:dyDescent="0.25">
      <c r="G202" s="1" t="str">
        <f>IFERROR(VLOOKUP(H202,科目代码表!B:D,3,0),"")</f>
        <v/>
      </c>
      <c r="J202" t="str">
        <f>IFERROR(VLOOKUP(表2[[#This Row],[科目代码]],科目代码表!D:E,2,0),"")</f>
        <v/>
      </c>
      <c r="K202" t="str">
        <f>IF(ISBLANK(表2[[#This Row],[年]]),"","CNY")</f>
        <v/>
      </c>
    </row>
    <row r="203" spans="7:11" x14ac:dyDescent="0.25">
      <c r="G203" s="1" t="str">
        <f>IFERROR(VLOOKUP(H203,科目代码表!B:D,3,0),"")</f>
        <v/>
      </c>
      <c r="J203" t="str">
        <f>IFERROR(VLOOKUP(表2[[#This Row],[科目代码]],科目代码表!D:E,2,0),"")</f>
        <v/>
      </c>
      <c r="K203" t="str">
        <f>IF(ISBLANK(表2[[#This Row],[年]]),"","CNY")</f>
        <v/>
      </c>
    </row>
    <row r="204" spans="7:11" x14ac:dyDescent="0.25">
      <c r="G204" s="1" t="str">
        <f>IFERROR(VLOOKUP(H204,科目代码表!B:D,3,0),"")</f>
        <v/>
      </c>
      <c r="J204" t="str">
        <f>IFERROR(VLOOKUP(表2[[#This Row],[科目代码]],科目代码表!D:E,2,0),"")</f>
        <v/>
      </c>
      <c r="K204" t="str">
        <f>IF(ISBLANK(表2[[#This Row],[年]]),"","CNY")</f>
        <v/>
      </c>
    </row>
    <row r="205" spans="7:11" x14ac:dyDescent="0.25">
      <c r="G205" s="1" t="str">
        <f>IFERROR(VLOOKUP(H205,科目代码表!B:D,3,0),"")</f>
        <v/>
      </c>
      <c r="J205" t="str">
        <f>IFERROR(VLOOKUP(表2[[#This Row],[科目代码]],科目代码表!D:E,2,0),"")</f>
        <v/>
      </c>
      <c r="K205" t="str">
        <f>IF(ISBLANK(表2[[#This Row],[年]]),"","CNY")</f>
        <v/>
      </c>
    </row>
    <row r="206" spans="7:11" x14ac:dyDescent="0.25">
      <c r="G206" s="1" t="str">
        <f>IFERROR(VLOOKUP(H206,科目代码表!B:D,3,0),"")</f>
        <v/>
      </c>
      <c r="J206" t="str">
        <f>IFERROR(VLOOKUP(表2[[#This Row],[科目代码]],科目代码表!D:E,2,0),"")</f>
        <v/>
      </c>
      <c r="K206" t="str">
        <f>IF(ISBLANK(表2[[#This Row],[年]]),"","CNY")</f>
        <v/>
      </c>
    </row>
    <row r="207" spans="7:11" x14ac:dyDescent="0.25">
      <c r="G207" s="1" t="str">
        <f>IFERROR(VLOOKUP(H207,科目代码表!B:D,3,0),"")</f>
        <v/>
      </c>
      <c r="J207" t="str">
        <f>IFERROR(VLOOKUP(表2[[#This Row],[科目代码]],科目代码表!D:E,2,0),"")</f>
        <v/>
      </c>
      <c r="K207" t="str">
        <f>IF(ISBLANK(表2[[#This Row],[年]]),"","CNY")</f>
        <v/>
      </c>
    </row>
    <row r="208" spans="7:11" x14ac:dyDescent="0.25">
      <c r="G208" s="1" t="str">
        <f>IFERROR(VLOOKUP(H208,科目代码表!B:D,3,0),"")</f>
        <v/>
      </c>
      <c r="J208" t="str">
        <f>IFERROR(VLOOKUP(表2[[#This Row],[科目代码]],科目代码表!D:E,2,0),"")</f>
        <v/>
      </c>
      <c r="K208" t="str">
        <f>IF(ISBLANK(表2[[#This Row],[年]]),"","CNY")</f>
        <v/>
      </c>
    </row>
    <row r="209" spans="7:11" x14ac:dyDescent="0.25">
      <c r="G209" s="1" t="str">
        <f>IFERROR(VLOOKUP(H209,科目代码表!B:D,3,0),"")</f>
        <v/>
      </c>
      <c r="J209" t="str">
        <f>IFERROR(VLOOKUP(表2[[#This Row],[科目代码]],科目代码表!D:E,2,0),"")</f>
        <v/>
      </c>
      <c r="K209" t="str">
        <f>IF(ISBLANK(表2[[#This Row],[年]]),"","CNY")</f>
        <v/>
      </c>
    </row>
    <row r="210" spans="7:11" x14ac:dyDescent="0.25">
      <c r="G210" s="1" t="str">
        <f>IFERROR(VLOOKUP(H210,科目代码表!B:D,3,0),"")</f>
        <v/>
      </c>
      <c r="J210" t="str">
        <f>IFERROR(VLOOKUP(表2[[#This Row],[科目代码]],科目代码表!D:E,2,0),"")</f>
        <v/>
      </c>
      <c r="K210" t="str">
        <f>IF(ISBLANK(表2[[#This Row],[年]]),"","CNY")</f>
        <v/>
      </c>
    </row>
    <row r="211" spans="7:11" x14ac:dyDescent="0.25">
      <c r="G211" s="1" t="str">
        <f>IFERROR(VLOOKUP(H211,科目代码表!B:D,3,0),"")</f>
        <v/>
      </c>
      <c r="J211" t="str">
        <f>IFERROR(VLOOKUP(表2[[#This Row],[科目代码]],科目代码表!D:E,2,0),"")</f>
        <v/>
      </c>
      <c r="K211" t="str">
        <f>IF(ISBLANK(表2[[#This Row],[年]]),"","CNY")</f>
        <v/>
      </c>
    </row>
    <row r="212" spans="7:11" x14ac:dyDescent="0.25">
      <c r="G212" s="1" t="str">
        <f>IFERROR(VLOOKUP(H212,科目代码表!B:D,3,0),"")</f>
        <v/>
      </c>
      <c r="J212" t="str">
        <f>IFERROR(VLOOKUP(表2[[#This Row],[科目代码]],科目代码表!D:E,2,0),"")</f>
        <v/>
      </c>
      <c r="K212" t="str">
        <f>IF(ISBLANK(表2[[#This Row],[年]]),"","CNY")</f>
        <v/>
      </c>
    </row>
    <row r="213" spans="7:11" x14ac:dyDescent="0.25">
      <c r="G213" s="1" t="str">
        <f>IFERROR(VLOOKUP(H213,科目代码表!B:D,3,0),"")</f>
        <v/>
      </c>
      <c r="J213" t="str">
        <f>IFERROR(VLOOKUP(表2[[#This Row],[科目代码]],科目代码表!D:E,2,0),"")</f>
        <v/>
      </c>
      <c r="K213" t="str">
        <f>IF(ISBLANK(表2[[#This Row],[年]]),"","CNY")</f>
        <v/>
      </c>
    </row>
    <row r="214" spans="7:11" x14ac:dyDescent="0.25">
      <c r="G214" s="1" t="str">
        <f>IFERROR(VLOOKUP(H214,科目代码表!B:D,3,0),"")</f>
        <v/>
      </c>
      <c r="J214" t="str">
        <f>IFERROR(VLOOKUP(表2[[#This Row],[科目代码]],科目代码表!D:E,2,0),"")</f>
        <v/>
      </c>
      <c r="K214" t="str">
        <f>IF(ISBLANK(表2[[#This Row],[年]]),"","CNY")</f>
        <v/>
      </c>
    </row>
    <row r="215" spans="7:11" x14ac:dyDescent="0.25">
      <c r="G215" s="1" t="str">
        <f>IFERROR(VLOOKUP(H215,科目代码表!B:D,3,0),"")</f>
        <v/>
      </c>
      <c r="J215" t="str">
        <f>IFERROR(VLOOKUP(表2[[#This Row],[科目代码]],科目代码表!D:E,2,0),"")</f>
        <v/>
      </c>
      <c r="K215" t="str">
        <f>IF(ISBLANK(表2[[#This Row],[年]]),"","CNY")</f>
        <v/>
      </c>
    </row>
    <row r="216" spans="7:11" x14ac:dyDescent="0.25">
      <c r="G216" s="1" t="str">
        <f>IFERROR(VLOOKUP(H216,科目代码表!B:D,3,0),"")</f>
        <v/>
      </c>
      <c r="J216" t="str">
        <f>IFERROR(VLOOKUP(表2[[#This Row],[科目代码]],科目代码表!D:E,2,0),"")</f>
        <v/>
      </c>
      <c r="K216" t="str">
        <f>IF(ISBLANK(表2[[#This Row],[年]]),"","CNY")</f>
        <v/>
      </c>
    </row>
    <row r="217" spans="7:11" x14ac:dyDescent="0.25">
      <c r="G217" s="1" t="str">
        <f>IFERROR(VLOOKUP(H217,科目代码表!B:D,3,0),"")</f>
        <v/>
      </c>
      <c r="J217" t="str">
        <f>IFERROR(VLOOKUP(表2[[#This Row],[科目代码]],科目代码表!D:E,2,0),"")</f>
        <v/>
      </c>
      <c r="K217" t="str">
        <f>IF(ISBLANK(表2[[#This Row],[年]]),"","CNY")</f>
        <v/>
      </c>
    </row>
    <row r="218" spans="7:11" x14ac:dyDescent="0.25">
      <c r="G218" s="1" t="str">
        <f>IFERROR(VLOOKUP(H218,科目代码表!B:D,3,0),"")</f>
        <v/>
      </c>
      <c r="J218" t="str">
        <f>IFERROR(VLOOKUP(表2[[#This Row],[科目代码]],科目代码表!D:E,2,0),"")</f>
        <v/>
      </c>
      <c r="K218" t="str">
        <f>IF(ISBLANK(表2[[#This Row],[年]]),"","CNY")</f>
        <v/>
      </c>
    </row>
    <row r="219" spans="7:11" x14ac:dyDescent="0.25">
      <c r="G219" s="1" t="str">
        <f>IFERROR(VLOOKUP(H219,科目代码表!B:D,3,0),"")</f>
        <v/>
      </c>
      <c r="J219" t="str">
        <f>IFERROR(VLOOKUP(表2[[#This Row],[科目代码]],科目代码表!D:E,2,0),"")</f>
        <v/>
      </c>
      <c r="K219" t="str">
        <f>IF(ISBLANK(表2[[#This Row],[年]]),"","CNY")</f>
        <v/>
      </c>
    </row>
    <row r="220" spans="7:11" x14ac:dyDescent="0.25">
      <c r="G220" s="1" t="str">
        <f>IFERROR(VLOOKUP(H220,科目代码表!B:D,3,0),"")</f>
        <v/>
      </c>
      <c r="J220" t="str">
        <f>IFERROR(VLOOKUP(表2[[#This Row],[科目代码]],科目代码表!D:E,2,0),"")</f>
        <v/>
      </c>
      <c r="K220" t="str">
        <f>IF(ISBLANK(表2[[#This Row],[年]]),"","CNY")</f>
        <v/>
      </c>
    </row>
    <row r="221" spans="7:11" x14ac:dyDescent="0.25">
      <c r="G221" s="1" t="str">
        <f>IFERROR(VLOOKUP(H221,科目代码表!B:D,3,0),"")</f>
        <v/>
      </c>
      <c r="J221" t="str">
        <f>IFERROR(VLOOKUP(表2[[#This Row],[科目代码]],科目代码表!D:E,2,0),"")</f>
        <v/>
      </c>
      <c r="K221" t="str">
        <f>IF(ISBLANK(表2[[#This Row],[年]]),"","CNY")</f>
        <v/>
      </c>
    </row>
    <row r="222" spans="7:11" x14ac:dyDescent="0.25">
      <c r="G222" s="1" t="str">
        <f>IFERROR(VLOOKUP(H222,科目代码表!B:D,3,0),"")</f>
        <v/>
      </c>
      <c r="J222" t="str">
        <f>IFERROR(VLOOKUP(表2[[#This Row],[科目代码]],科目代码表!D:E,2,0),"")</f>
        <v/>
      </c>
      <c r="K222" t="str">
        <f>IF(ISBLANK(表2[[#This Row],[年]]),"","CNY")</f>
        <v/>
      </c>
    </row>
    <row r="223" spans="7:11" x14ac:dyDescent="0.25">
      <c r="G223" s="1" t="str">
        <f>IFERROR(VLOOKUP(H223,科目代码表!B:D,3,0),"")</f>
        <v/>
      </c>
      <c r="J223" t="str">
        <f>IFERROR(VLOOKUP(表2[[#This Row],[科目代码]],科目代码表!D:E,2,0),"")</f>
        <v/>
      </c>
      <c r="K223" t="str">
        <f>IF(ISBLANK(表2[[#This Row],[年]]),"","CNY")</f>
        <v/>
      </c>
    </row>
    <row r="224" spans="7:11" x14ac:dyDescent="0.25">
      <c r="G224" s="1" t="str">
        <f>IFERROR(VLOOKUP(H224,科目代码表!B:D,3,0),"")</f>
        <v/>
      </c>
      <c r="J224" t="str">
        <f>IFERROR(VLOOKUP(表2[[#This Row],[科目代码]],科目代码表!D:E,2,0),"")</f>
        <v/>
      </c>
      <c r="K224" t="str">
        <f>IF(ISBLANK(表2[[#This Row],[年]]),"","CNY")</f>
        <v/>
      </c>
    </row>
    <row r="225" spans="7:11" x14ac:dyDescent="0.25">
      <c r="G225" s="1" t="str">
        <f>IFERROR(VLOOKUP(H225,科目代码表!B:D,3,0),"")</f>
        <v/>
      </c>
      <c r="J225" t="str">
        <f>IFERROR(VLOOKUP(表2[[#This Row],[科目代码]],科目代码表!D:E,2,0),"")</f>
        <v/>
      </c>
      <c r="K225" t="str">
        <f>IF(ISBLANK(表2[[#This Row],[年]]),"","CNY")</f>
        <v/>
      </c>
    </row>
    <row r="226" spans="7:11" x14ac:dyDescent="0.25">
      <c r="G226" s="1" t="str">
        <f>IFERROR(VLOOKUP(H226,科目代码表!B:D,3,0),"")</f>
        <v/>
      </c>
      <c r="J226" t="str">
        <f>IFERROR(VLOOKUP(表2[[#This Row],[科目代码]],科目代码表!D:E,2,0),"")</f>
        <v/>
      </c>
      <c r="K226" t="str">
        <f>IF(ISBLANK(表2[[#This Row],[年]]),"","CNY")</f>
        <v/>
      </c>
    </row>
    <row r="227" spans="7:11" x14ac:dyDescent="0.25">
      <c r="G227" s="1" t="str">
        <f>IFERROR(VLOOKUP(H227,科目代码表!B:D,3,0),"")</f>
        <v/>
      </c>
      <c r="J227" t="str">
        <f>IFERROR(VLOOKUP(表2[[#This Row],[科目代码]],科目代码表!D:E,2,0),"")</f>
        <v/>
      </c>
      <c r="K227" t="str">
        <f>IF(ISBLANK(表2[[#This Row],[年]]),"","CNY")</f>
        <v/>
      </c>
    </row>
    <row r="228" spans="7:11" x14ac:dyDescent="0.25">
      <c r="G228" s="1" t="str">
        <f>IFERROR(VLOOKUP(H228,科目代码表!B:D,3,0),"")</f>
        <v/>
      </c>
      <c r="J228" t="str">
        <f>IFERROR(VLOOKUP(表2[[#This Row],[科目代码]],科目代码表!D:E,2,0),"")</f>
        <v/>
      </c>
      <c r="K228" t="str">
        <f>IF(ISBLANK(表2[[#This Row],[年]]),"","CNY")</f>
        <v/>
      </c>
    </row>
    <row r="229" spans="7:11" x14ac:dyDescent="0.25">
      <c r="G229" s="1" t="str">
        <f>IFERROR(VLOOKUP(H229,科目代码表!B:D,3,0),"")</f>
        <v/>
      </c>
      <c r="J229" t="str">
        <f>IFERROR(VLOOKUP(表2[[#This Row],[科目代码]],科目代码表!D:E,2,0),"")</f>
        <v/>
      </c>
      <c r="K229" t="str">
        <f>IF(ISBLANK(表2[[#This Row],[年]]),"","CNY")</f>
        <v/>
      </c>
    </row>
    <row r="230" spans="7:11" x14ac:dyDescent="0.25">
      <c r="G230" s="1" t="str">
        <f>IFERROR(VLOOKUP(H230,科目代码表!B:D,3,0),"")</f>
        <v/>
      </c>
      <c r="J230" t="str">
        <f>IFERROR(VLOOKUP(表2[[#This Row],[科目代码]],科目代码表!D:E,2,0),"")</f>
        <v/>
      </c>
      <c r="K230" t="str">
        <f>IF(ISBLANK(表2[[#This Row],[年]]),"","CNY")</f>
        <v/>
      </c>
    </row>
    <row r="231" spans="7:11" x14ac:dyDescent="0.25">
      <c r="G231" s="1" t="str">
        <f>IFERROR(VLOOKUP(H231,科目代码表!B:D,3,0),"")</f>
        <v/>
      </c>
      <c r="J231" t="str">
        <f>IFERROR(VLOOKUP(表2[[#This Row],[科目代码]],科目代码表!D:E,2,0),"")</f>
        <v/>
      </c>
      <c r="K231" t="str">
        <f>IF(ISBLANK(表2[[#This Row],[年]]),"","CNY")</f>
        <v/>
      </c>
    </row>
    <row r="232" spans="7:11" x14ac:dyDescent="0.25">
      <c r="G232" s="1" t="str">
        <f>IFERROR(VLOOKUP(H232,科目代码表!B:D,3,0),"")</f>
        <v/>
      </c>
      <c r="J232" t="str">
        <f>IFERROR(VLOOKUP(表2[[#This Row],[科目代码]],科目代码表!D:E,2,0),"")</f>
        <v/>
      </c>
      <c r="K232" t="str">
        <f>IF(ISBLANK(表2[[#This Row],[年]]),"","CNY")</f>
        <v/>
      </c>
    </row>
    <row r="233" spans="7:11" x14ac:dyDescent="0.25">
      <c r="G233" s="1" t="str">
        <f>IFERROR(VLOOKUP(H233,科目代码表!B:D,3,0),"")</f>
        <v/>
      </c>
      <c r="J233" t="str">
        <f>IFERROR(VLOOKUP(表2[[#This Row],[科目代码]],科目代码表!D:E,2,0),"")</f>
        <v/>
      </c>
      <c r="K233" t="str">
        <f>IF(ISBLANK(表2[[#This Row],[年]]),"","CNY")</f>
        <v/>
      </c>
    </row>
    <row r="234" spans="7:11" x14ac:dyDescent="0.25">
      <c r="G234" s="1" t="str">
        <f>IFERROR(VLOOKUP(H234,科目代码表!B:D,3,0),"")</f>
        <v/>
      </c>
      <c r="J234" t="str">
        <f>IFERROR(VLOOKUP(表2[[#This Row],[科目代码]],科目代码表!D:E,2,0),"")</f>
        <v/>
      </c>
      <c r="K234" t="str">
        <f>IF(ISBLANK(表2[[#This Row],[年]]),"","CNY")</f>
        <v/>
      </c>
    </row>
    <row r="235" spans="7:11" x14ac:dyDescent="0.25">
      <c r="G235" s="1" t="str">
        <f>IFERROR(VLOOKUP(H235,科目代码表!B:D,3,0),"")</f>
        <v/>
      </c>
      <c r="J235" t="str">
        <f>IFERROR(VLOOKUP(表2[[#This Row],[科目代码]],科目代码表!D:E,2,0),"")</f>
        <v/>
      </c>
      <c r="K235" t="str">
        <f>IF(ISBLANK(表2[[#This Row],[年]]),"","CNY")</f>
        <v/>
      </c>
    </row>
    <row r="236" spans="7:11" x14ac:dyDescent="0.25">
      <c r="G236" s="1" t="str">
        <f>IFERROR(VLOOKUP(H236,科目代码表!B:D,3,0),"")</f>
        <v/>
      </c>
      <c r="J236" t="str">
        <f>IFERROR(VLOOKUP(表2[[#This Row],[科目代码]],科目代码表!D:E,2,0),"")</f>
        <v/>
      </c>
      <c r="K236" t="str">
        <f>IF(ISBLANK(表2[[#This Row],[年]]),"","CNY")</f>
        <v/>
      </c>
    </row>
    <row r="237" spans="7:11" x14ac:dyDescent="0.25">
      <c r="G237" s="1" t="str">
        <f>IFERROR(VLOOKUP(H237,科目代码表!B:D,3,0),"")</f>
        <v/>
      </c>
      <c r="J237" t="str">
        <f>IFERROR(VLOOKUP(表2[[#This Row],[科目代码]],科目代码表!D:E,2,0),"")</f>
        <v/>
      </c>
      <c r="K237" t="str">
        <f>IF(ISBLANK(表2[[#This Row],[年]]),"","CNY")</f>
        <v/>
      </c>
    </row>
    <row r="238" spans="7:11" x14ac:dyDescent="0.25">
      <c r="G238" s="1" t="str">
        <f>IFERROR(VLOOKUP(H238,科目代码表!B:D,3,0),"")</f>
        <v/>
      </c>
      <c r="J238" t="str">
        <f>IFERROR(VLOOKUP(表2[[#This Row],[科目代码]],科目代码表!D:E,2,0),"")</f>
        <v/>
      </c>
      <c r="K238" t="str">
        <f>IF(ISBLANK(表2[[#This Row],[年]]),"","CNY")</f>
        <v/>
      </c>
    </row>
    <row r="239" spans="7:11" x14ac:dyDescent="0.25">
      <c r="G239" s="1" t="str">
        <f>IFERROR(VLOOKUP(H239,科目代码表!B:D,3,0),"")</f>
        <v/>
      </c>
      <c r="J239" t="str">
        <f>IFERROR(VLOOKUP(表2[[#This Row],[科目代码]],科目代码表!D:E,2,0),"")</f>
        <v/>
      </c>
      <c r="K239" t="str">
        <f>IF(ISBLANK(表2[[#This Row],[年]]),"","CNY")</f>
        <v/>
      </c>
    </row>
    <row r="240" spans="7:11" x14ac:dyDescent="0.25">
      <c r="G240" s="1" t="str">
        <f>IFERROR(VLOOKUP(H240,科目代码表!B:D,3,0),"")</f>
        <v/>
      </c>
      <c r="J240" t="str">
        <f>IFERROR(VLOOKUP(表2[[#This Row],[科目代码]],科目代码表!D:E,2,0),"")</f>
        <v/>
      </c>
      <c r="K240" t="str">
        <f>IF(ISBLANK(表2[[#This Row],[年]]),"","CNY")</f>
        <v/>
      </c>
    </row>
    <row r="241" spans="7:11" x14ac:dyDescent="0.25">
      <c r="G241" s="1" t="str">
        <f>IFERROR(VLOOKUP(H241,科目代码表!B:D,3,0),"")</f>
        <v/>
      </c>
      <c r="J241" t="str">
        <f>IFERROR(VLOOKUP(表2[[#This Row],[科目代码]],科目代码表!D:E,2,0),"")</f>
        <v/>
      </c>
      <c r="K241" t="str">
        <f>IF(ISBLANK(表2[[#This Row],[年]]),"","CNY")</f>
        <v/>
      </c>
    </row>
    <row r="242" spans="7:11" x14ac:dyDescent="0.25">
      <c r="G242" s="1" t="str">
        <f>IFERROR(VLOOKUP(H242,科目代码表!B:D,3,0),"")</f>
        <v/>
      </c>
      <c r="J242" t="str">
        <f>IFERROR(VLOOKUP(表2[[#This Row],[科目代码]],科目代码表!D:E,2,0),"")</f>
        <v/>
      </c>
      <c r="K242" t="str">
        <f>IF(ISBLANK(表2[[#This Row],[年]]),"","CNY")</f>
        <v/>
      </c>
    </row>
    <row r="243" spans="7:11" x14ac:dyDescent="0.25">
      <c r="G243" s="1" t="str">
        <f>IFERROR(VLOOKUP(H243,科目代码表!B:D,3,0),"")</f>
        <v/>
      </c>
      <c r="J243" t="str">
        <f>IFERROR(VLOOKUP(表2[[#This Row],[科目代码]],科目代码表!D:E,2,0),"")</f>
        <v/>
      </c>
      <c r="K243" t="str">
        <f>IF(ISBLANK(表2[[#This Row],[年]]),"","CNY")</f>
        <v/>
      </c>
    </row>
    <row r="244" spans="7:11" x14ac:dyDescent="0.25">
      <c r="G244" s="1" t="str">
        <f>IFERROR(VLOOKUP(H244,科目代码表!B:D,3,0),"")</f>
        <v/>
      </c>
      <c r="J244" t="str">
        <f>IFERROR(VLOOKUP(表2[[#This Row],[科目代码]],科目代码表!D:E,2,0),"")</f>
        <v/>
      </c>
      <c r="K244" t="str">
        <f>IF(ISBLANK(表2[[#This Row],[年]]),"","CNY")</f>
        <v/>
      </c>
    </row>
    <row r="245" spans="7:11" x14ac:dyDescent="0.25">
      <c r="G245" s="1" t="str">
        <f>IFERROR(VLOOKUP(H245,科目代码表!B:D,3,0),"")</f>
        <v/>
      </c>
      <c r="J245" t="str">
        <f>IFERROR(VLOOKUP(表2[[#This Row],[科目代码]],科目代码表!D:E,2,0),"")</f>
        <v/>
      </c>
      <c r="K245" t="str">
        <f>IF(ISBLANK(表2[[#This Row],[年]]),"","CNY")</f>
        <v/>
      </c>
    </row>
    <row r="246" spans="7:11" x14ac:dyDescent="0.25">
      <c r="G246" s="1" t="str">
        <f>IFERROR(VLOOKUP(H246,科目代码表!B:D,3,0),"")</f>
        <v/>
      </c>
      <c r="J246" t="str">
        <f>IFERROR(VLOOKUP(表2[[#This Row],[科目代码]],科目代码表!D:E,2,0),"")</f>
        <v/>
      </c>
      <c r="K246" t="str">
        <f>IF(ISBLANK(表2[[#This Row],[年]]),"","CNY")</f>
        <v/>
      </c>
    </row>
    <row r="247" spans="7:11" x14ac:dyDescent="0.25">
      <c r="G247" s="1" t="str">
        <f>IFERROR(VLOOKUP(H247,科目代码表!B:D,3,0),"")</f>
        <v/>
      </c>
      <c r="J247" t="str">
        <f>IFERROR(VLOOKUP(表2[[#This Row],[科目代码]],科目代码表!D:E,2,0),"")</f>
        <v/>
      </c>
      <c r="K247" t="str">
        <f>IF(ISBLANK(表2[[#This Row],[年]]),"","CNY")</f>
        <v/>
      </c>
    </row>
    <row r="248" spans="7:11" x14ac:dyDescent="0.25">
      <c r="G248" s="1" t="str">
        <f>IFERROR(VLOOKUP(H248,科目代码表!B:D,3,0),"")</f>
        <v/>
      </c>
      <c r="J248" t="str">
        <f>IFERROR(VLOOKUP(表2[[#This Row],[科目代码]],科目代码表!D:E,2,0),"")</f>
        <v/>
      </c>
      <c r="K248" t="str">
        <f>IF(ISBLANK(表2[[#This Row],[年]]),"","CNY")</f>
        <v/>
      </c>
    </row>
    <row r="249" spans="7:11" x14ac:dyDescent="0.25">
      <c r="G249" s="1" t="str">
        <f>IFERROR(VLOOKUP(H249,科目代码表!B:D,3,0),"")</f>
        <v/>
      </c>
      <c r="J249" t="str">
        <f>IFERROR(VLOOKUP(表2[[#This Row],[科目代码]],科目代码表!D:E,2,0),"")</f>
        <v/>
      </c>
      <c r="K249" t="str">
        <f>IF(ISBLANK(表2[[#This Row],[年]]),"","CNY")</f>
        <v/>
      </c>
    </row>
    <row r="250" spans="7:11" x14ac:dyDescent="0.25">
      <c r="G250" s="1" t="str">
        <f>IFERROR(VLOOKUP(H250,科目代码表!B:D,3,0),"")</f>
        <v/>
      </c>
      <c r="J250" t="str">
        <f>IFERROR(VLOOKUP(表2[[#This Row],[科目代码]],科目代码表!D:E,2,0),"")</f>
        <v/>
      </c>
      <c r="K250" t="str">
        <f>IF(ISBLANK(表2[[#This Row],[年]]),"","CNY")</f>
        <v/>
      </c>
    </row>
    <row r="251" spans="7:11" x14ac:dyDescent="0.25">
      <c r="G251" s="1" t="str">
        <f>IFERROR(VLOOKUP(H251,科目代码表!B:D,3,0),"")</f>
        <v/>
      </c>
      <c r="J251" t="str">
        <f>IFERROR(VLOOKUP(表2[[#This Row],[科目代码]],科目代码表!D:E,2,0),"")</f>
        <v/>
      </c>
      <c r="K251" t="str">
        <f>IF(ISBLANK(表2[[#This Row],[年]]),"","CNY")</f>
        <v/>
      </c>
    </row>
    <row r="252" spans="7:11" x14ac:dyDescent="0.25">
      <c r="G252" s="1" t="str">
        <f>IFERROR(VLOOKUP(H252,科目代码表!B:D,3,0),"")</f>
        <v/>
      </c>
      <c r="J252" t="str">
        <f>IFERROR(VLOOKUP(表2[[#This Row],[科目代码]],科目代码表!D:E,2,0),"")</f>
        <v/>
      </c>
      <c r="K252" t="str">
        <f>IF(ISBLANK(表2[[#This Row],[年]]),"","CNY")</f>
        <v/>
      </c>
    </row>
    <row r="253" spans="7:11" x14ac:dyDescent="0.25">
      <c r="G253" s="1" t="str">
        <f>IFERROR(VLOOKUP(H253,科目代码表!B:D,3,0),"")</f>
        <v/>
      </c>
      <c r="J253" t="str">
        <f>IFERROR(VLOOKUP(表2[[#This Row],[科目代码]],科目代码表!D:E,2,0),"")</f>
        <v/>
      </c>
      <c r="K253" t="str">
        <f>IF(ISBLANK(表2[[#This Row],[年]]),"","CNY")</f>
        <v/>
      </c>
    </row>
    <row r="254" spans="7:11" x14ac:dyDescent="0.25">
      <c r="G254" s="1" t="str">
        <f>IFERROR(VLOOKUP(H254,科目代码表!B:D,3,0),"")</f>
        <v/>
      </c>
      <c r="J254" t="str">
        <f>IFERROR(VLOOKUP(表2[[#This Row],[科目代码]],科目代码表!D:E,2,0),"")</f>
        <v/>
      </c>
      <c r="K254" t="str">
        <f>IF(ISBLANK(表2[[#This Row],[年]]),"","CNY")</f>
        <v/>
      </c>
    </row>
    <row r="255" spans="7:11" x14ac:dyDescent="0.25">
      <c r="G255" s="1" t="str">
        <f>IFERROR(VLOOKUP(H255,科目代码表!B:D,3,0),"")</f>
        <v/>
      </c>
      <c r="J255" t="str">
        <f>IFERROR(VLOOKUP(表2[[#This Row],[科目代码]],科目代码表!D:E,2,0),"")</f>
        <v/>
      </c>
      <c r="K255" t="str">
        <f>IF(ISBLANK(表2[[#This Row],[年]]),"","CNY")</f>
        <v/>
      </c>
    </row>
    <row r="256" spans="7:11" x14ac:dyDescent="0.25">
      <c r="G256" s="1" t="str">
        <f>IFERROR(VLOOKUP(H256,科目代码表!B:D,3,0),"")</f>
        <v/>
      </c>
      <c r="J256" t="str">
        <f>IFERROR(VLOOKUP(表2[[#This Row],[科目代码]],科目代码表!D:E,2,0),"")</f>
        <v/>
      </c>
      <c r="K256" t="str">
        <f>IF(ISBLANK(表2[[#This Row],[年]]),"","CNY")</f>
        <v/>
      </c>
    </row>
    <row r="257" spans="7:11" x14ac:dyDescent="0.25">
      <c r="G257" s="1" t="str">
        <f>IFERROR(VLOOKUP(H257,科目代码表!B:D,3,0),"")</f>
        <v/>
      </c>
      <c r="J257" t="str">
        <f>IFERROR(VLOOKUP(表2[[#This Row],[科目代码]],科目代码表!D:E,2,0),"")</f>
        <v/>
      </c>
      <c r="K257" t="str">
        <f>IF(ISBLANK(表2[[#This Row],[年]]),"","CNY")</f>
        <v/>
      </c>
    </row>
    <row r="258" spans="7:11" x14ac:dyDescent="0.25">
      <c r="G258" s="1" t="str">
        <f>IFERROR(VLOOKUP(H258,科目代码表!B:D,3,0),"")</f>
        <v/>
      </c>
      <c r="J258" t="str">
        <f>IFERROR(VLOOKUP(表2[[#This Row],[科目代码]],科目代码表!D:E,2,0),"")</f>
        <v/>
      </c>
      <c r="K258" t="str">
        <f>IF(ISBLANK(表2[[#This Row],[年]]),"","CNY")</f>
        <v/>
      </c>
    </row>
    <row r="259" spans="7:11" x14ac:dyDescent="0.25">
      <c r="G259" s="1" t="str">
        <f>IFERROR(VLOOKUP(H259,科目代码表!B:D,3,0),"")</f>
        <v/>
      </c>
      <c r="J259" t="str">
        <f>IFERROR(VLOOKUP(表2[[#This Row],[科目代码]],科目代码表!D:E,2,0),"")</f>
        <v/>
      </c>
      <c r="K259" t="str">
        <f>IF(ISBLANK(表2[[#This Row],[年]]),"","CNY")</f>
        <v/>
      </c>
    </row>
    <row r="260" spans="7:11" x14ac:dyDescent="0.25">
      <c r="G260" s="1" t="str">
        <f>IFERROR(VLOOKUP(H260,科目代码表!B:D,3,0),"")</f>
        <v/>
      </c>
      <c r="J260" t="str">
        <f>IFERROR(VLOOKUP(表2[[#This Row],[科目代码]],科目代码表!D:E,2,0),"")</f>
        <v/>
      </c>
      <c r="K260" t="str">
        <f>IF(ISBLANK(表2[[#This Row],[年]]),"","CNY")</f>
        <v/>
      </c>
    </row>
    <row r="261" spans="7:11" x14ac:dyDescent="0.25">
      <c r="G261" s="1" t="str">
        <f>IFERROR(VLOOKUP(H261,科目代码表!B:D,3,0),"")</f>
        <v/>
      </c>
      <c r="J261" t="str">
        <f>IFERROR(VLOOKUP(表2[[#This Row],[科目代码]],科目代码表!D:E,2,0),"")</f>
        <v/>
      </c>
      <c r="K261" t="str">
        <f>IF(ISBLANK(表2[[#This Row],[年]]),"","CNY")</f>
        <v/>
      </c>
    </row>
    <row r="262" spans="7:11" x14ac:dyDescent="0.25">
      <c r="G262" s="1" t="str">
        <f>IFERROR(VLOOKUP(H262,科目代码表!B:D,3,0),"")</f>
        <v/>
      </c>
      <c r="J262" t="str">
        <f>IFERROR(VLOOKUP(表2[[#This Row],[科目代码]],科目代码表!D:E,2,0),"")</f>
        <v/>
      </c>
      <c r="K262" t="str">
        <f>IF(ISBLANK(表2[[#This Row],[年]]),"","CNY")</f>
        <v/>
      </c>
    </row>
    <row r="263" spans="7:11" x14ac:dyDescent="0.25">
      <c r="G263" s="1" t="str">
        <f>IFERROR(VLOOKUP(H263,科目代码表!B:D,3,0),"")</f>
        <v/>
      </c>
      <c r="J263" t="str">
        <f>IFERROR(VLOOKUP(表2[[#This Row],[科目代码]],科目代码表!D:E,2,0),"")</f>
        <v/>
      </c>
      <c r="K263" t="str">
        <f>IF(ISBLANK(表2[[#This Row],[年]]),"","CNY")</f>
        <v/>
      </c>
    </row>
    <row r="264" spans="7:11" x14ac:dyDescent="0.25">
      <c r="G264" s="1" t="str">
        <f>IFERROR(VLOOKUP(H264,科目代码表!B:D,3,0),"")</f>
        <v/>
      </c>
      <c r="J264" t="str">
        <f>IFERROR(VLOOKUP(表2[[#This Row],[科目代码]],科目代码表!D:E,2,0),"")</f>
        <v/>
      </c>
      <c r="K264" t="str">
        <f>IF(ISBLANK(表2[[#This Row],[年]]),"","CNY")</f>
        <v/>
      </c>
    </row>
    <row r="265" spans="7:11" x14ac:dyDescent="0.25">
      <c r="G265" s="1" t="str">
        <f>IFERROR(VLOOKUP(H265,科目代码表!B:D,3,0),"")</f>
        <v/>
      </c>
      <c r="J265" t="str">
        <f>IFERROR(VLOOKUP(表2[[#This Row],[科目代码]],科目代码表!D:E,2,0),"")</f>
        <v/>
      </c>
      <c r="K265" t="str">
        <f>IF(ISBLANK(表2[[#This Row],[年]]),"","CNY")</f>
        <v/>
      </c>
    </row>
    <row r="266" spans="7:11" x14ac:dyDescent="0.25">
      <c r="G266" s="1" t="str">
        <f>IFERROR(VLOOKUP(H266,科目代码表!B:D,3,0),"")</f>
        <v/>
      </c>
      <c r="J266" t="str">
        <f>IFERROR(VLOOKUP(表2[[#This Row],[科目代码]],科目代码表!D:E,2,0),"")</f>
        <v/>
      </c>
      <c r="K266" t="str">
        <f>IF(ISBLANK(表2[[#This Row],[年]]),"","CNY")</f>
        <v/>
      </c>
    </row>
    <row r="267" spans="7:11" x14ac:dyDescent="0.25">
      <c r="G267" s="1" t="str">
        <f>IFERROR(VLOOKUP(H267,科目代码表!B:D,3,0),"")</f>
        <v/>
      </c>
      <c r="J267" t="str">
        <f>IFERROR(VLOOKUP(表2[[#This Row],[科目代码]],科目代码表!D:E,2,0),"")</f>
        <v/>
      </c>
      <c r="K267" t="str">
        <f>IF(ISBLANK(表2[[#This Row],[年]]),"","CNY")</f>
        <v/>
      </c>
    </row>
    <row r="268" spans="7:11" x14ac:dyDescent="0.25">
      <c r="G268" s="1" t="str">
        <f>IFERROR(VLOOKUP(H268,科目代码表!B:D,3,0),"")</f>
        <v/>
      </c>
      <c r="J268" t="str">
        <f>IFERROR(VLOOKUP(表2[[#This Row],[科目代码]],科目代码表!D:E,2,0),"")</f>
        <v/>
      </c>
      <c r="K268" t="str">
        <f>IF(ISBLANK(表2[[#This Row],[年]]),"","CNY")</f>
        <v/>
      </c>
    </row>
    <row r="269" spans="7:11" x14ac:dyDescent="0.25">
      <c r="G269" s="1" t="str">
        <f>IFERROR(VLOOKUP(H269,科目代码表!B:D,3,0),"")</f>
        <v/>
      </c>
      <c r="J269" t="str">
        <f>IFERROR(VLOOKUP(表2[[#This Row],[科目代码]],科目代码表!D:E,2,0),"")</f>
        <v/>
      </c>
      <c r="K269" t="str">
        <f>IF(ISBLANK(表2[[#This Row],[年]]),"","CNY")</f>
        <v/>
      </c>
    </row>
    <row r="270" spans="7:11" x14ac:dyDescent="0.25">
      <c r="G270" s="1" t="str">
        <f>IFERROR(VLOOKUP(H270,科目代码表!B:D,3,0),"")</f>
        <v/>
      </c>
      <c r="J270" t="str">
        <f>IFERROR(VLOOKUP(表2[[#This Row],[科目代码]],科目代码表!D:E,2,0),"")</f>
        <v/>
      </c>
      <c r="K270" t="str">
        <f>IF(ISBLANK(表2[[#This Row],[年]]),"","CNY")</f>
        <v/>
      </c>
    </row>
    <row r="271" spans="7:11" x14ac:dyDescent="0.25">
      <c r="G271" s="1" t="str">
        <f>IFERROR(VLOOKUP(H271,科目代码表!B:D,3,0),"")</f>
        <v/>
      </c>
      <c r="J271" t="str">
        <f>IFERROR(VLOOKUP(表2[[#This Row],[科目代码]],科目代码表!D:E,2,0),"")</f>
        <v/>
      </c>
      <c r="K271" t="str">
        <f>IF(ISBLANK(表2[[#This Row],[年]]),"","CNY")</f>
        <v/>
      </c>
    </row>
    <row r="272" spans="7:11" x14ac:dyDescent="0.25">
      <c r="G272" s="1" t="str">
        <f>IFERROR(VLOOKUP(H272,科目代码表!B:D,3,0),"")</f>
        <v/>
      </c>
      <c r="J272" t="str">
        <f>IFERROR(VLOOKUP(表2[[#This Row],[科目代码]],科目代码表!D:E,2,0),"")</f>
        <v/>
      </c>
      <c r="K272" t="str">
        <f>IF(ISBLANK(表2[[#This Row],[年]]),"","CNY")</f>
        <v/>
      </c>
    </row>
    <row r="273" spans="7:11" x14ac:dyDescent="0.25">
      <c r="G273" s="1" t="str">
        <f>IFERROR(VLOOKUP(H273,科目代码表!B:D,3,0),"")</f>
        <v/>
      </c>
      <c r="J273" t="str">
        <f>IFERROR(VLOOKUP(表2[[#This Row],[科目代码]],科目代码表!D:E,2,0),"")</f>
        <v/>
      </c>
      <c r="K273" t="str">
        <f>IF(ISBLANK(表2[[#This Row],[年]]),"","CNY")</f>
        <v/>
      </c>
    </row>
    <row r="274" spans="7:11" x14ac:dyDescent="0.25">
      <c r="G274" s="1" t="str">
        <f>IFERROR(VLOOKUP(H274,科目代码表!B:D,3,0),"")</f>
        <v/>
      </c>
      <c r="J274" t="str">
        <f>IFERROR(VLOOKUP(表2[[#This Row],[科目代码]],科目代码表!D:E,2,0),"")</f>
        <v/>
      </c>
      <c r="K274" t="str">
        <f>IF(ISBLANK(表2[[#This Row],[年]]),"","CNY")</f>
        <v/>
      </c>
    </row>
    <row r="275" spans="7:11" x14ac:dyDescent="0.25">
      <c r="G275" s="1" t="str">
        <f>IFERROR(VLOOKUP(H275,科目代码表!B:D,3,0),"")</f>
        <v/>
      </c>
      <c r="J275" t="str">
        <f>IFERROR(VLOOKUP(表2[[#This Row],[科目代码]],科目代码表!D:E,2,0),"")</f>
        <v/>
      </c>
      <c r="K275" t="str">
        <f>IF(ISBLANK(表2[[#This Row],[年]]),"","CNY")</f>
        <v/>
      </c>
    </row>
    <row r="276" spans="7:11" x14ac:dyDescent="0.25">
      <c r="G276" s="1" t="str">
        <f>IFERROR(VLOOKUP(H276,科目代码表!B:D,3,0),"")</f>
        <v/>
      </c>
      <c r="J276" t="str">
        <f>IFERROR(VLOOKUP(表2[[#This Row],[科目代码]],科目代码表!D:E,2,0),"")</f>
        <v/>
      </c>
      <c r="K276" t="str">
        <f>IF(ISBLANK(表2[[#This Row],[年]]),"","CNY")</f>
        <v/>
      </c>
    </row>
    <row r="277" spans="7:11" x14ac:dyDescent="0.25">
      <c r="G277" s="1" t="str">
        <f>IFERROR(VLOOKUP(H277,科目代码表!B:D,3,0),"")</f>
        <v/>
      </c>
      <c r="J277" t="str">
        <f>IFERROR(VLOOKUP(表2[[#This Row],[科目代码]],科目代码表!D:E,2,0),"")</f>
        <v/>
      </c>
      <c r="K277" t="str">
        <f>IF(ISBLANK(表2[[#This Row],[年]]),"","CNY")</f>
        <v/>
      </c>
    </row>
    <row r="278" spans="7:11" x14ac:dyDescent="0.25">
      <c r="G278" s="1" t="str">
        <f>IFERROR(VLOOKUP(H278,科目代码表!B:D,3,0),"")</f>
        <v/>
      </c>
      <c r="J278" t="str">
        <f>IFERROR(VLOOKUP(表2[[#This Row],[科目代码]],科目代码表!D:E,2,0),"")</f>
        <v/>
      </c>
      <c r="K278" t="str">
        <f>IF(ISBLANK(表2[[#This Row],[年]]),"","CNY")</f>
        <v/>
      </c>
    </row>
    <row r="279" spans="7:11" x14ac:dyDescent="0.25">
      <c r="G279" s="1" t="str">
        <f>IFERROR(VLOOKUP(H279,科目代码表!B:D,3,0),"")</f>
        <v/>
      </c>
      <c r="J279" t="str">
        <f>IFERROR(VLOOKUP(表2[[#This Row],[科目代码]],科目代码表!D:E,2,0),"")</f>
        <v/>
      </c>
      <c r="K279" t="str">
        <f>IF(ISBLANK(表2[[#This Row],[年]]),"","CNY")</f>
        <v/>
      </c>
    </row>
    <row r="280" spans="7:11" x14ac:dyDescent="0.25">
      <c r="G280" s="1" t="str">
        <f>IFERROR(VLOOKUP(H280,科目代码表!B:D,3,0),"")</f>
        <v/>
      </c>
      <c r="J280" t="str">
        <f>IFERROR(VLOOKUP(表2[[#This Row],[科目代码]],科目代码表!D:E,2,0),"")</f>
        <v/>
      </c>
      <c r="K280" t="str">
        <f>IF(ISBLANK(表2[[#This Row],[年]]),"","CNY")</f>
        <v/>
      </c>
    </row>
    <row r="281" spans="7:11" x14ac:dyDescent="0.25">
      <c r="G281" s="1" t="str">
        <f>IFERROR(VLOOKUP(H281,科目代码表!B:D,3,0),"")</f>
        <v/>
      </c>
      <c r="J281" t="str">
        <f>IFERROR(VLOOKUP(表2[[#This Row],[科目代码]],科目代码表!D:E,2,0),"")</f>
        <v/>
      </c>
      <c r="K281" t="str">
        <f>IF(ISBLANK(表2[[#This Row],[年]]),"","CNY")</f>
        <v/>
      </c>
    </row>
    <row r="282" spans="7:11" x14ac:dyDescent="0.25">
      <c r="G282" s="1" t="str">
        <f>IFERROR(VLOOKUP(H282,科目代码表!B:D,3,0),"")</f>
        <v/>
      </c>
      <c r="J282" t="str">
        <f>IFERROR(VLOOKUP(表2[[#This Row],[科目代码]],科目代码表!D:E,2,0),"")</f>
        <v/>
      </c>
      <c r="K282" t="str">
        <f>IF(ISBLANK(表2[[#This Row],[年]]),"","CNY")</f>
        <v/>
      </c>
    </row>
    <row r="283" spans="7:11" x14ac:dyDescent="0.25">
      <c r="G283" s="1" t="str">
        <f>IFERROR(VLOOKUP(H283,科目代码表!B:D,3,0),"")</f>
        <v/>
      </c>
      <c r="J283" t="str">
        <f>IFERROR(VLOOKUP(表2[[#This Row],[科目代码]],科目代码表!D:E,2,0),"")</f>
        <v/>
      </c>
      <c r="K283" t="str">
        <f>IF(ISBLANK(表2[[#This Row],[年]]),"","CNY")</f>
        <v/>
      </c>
    </row>
    <row r="284" spans="7:11" x14ac:dyDescent="0.25">
      <c r="G284" s="1" t="str">
        <f>IFERROR(VLOOKUP(H284,科目代码表!B:D,3,0),"")</f>
        <v/>
      </c>
      <c r="J284" t="str">
        <f>IFERROR(VLOOKUP(表2[[#This Row],[科目代码]],科目代码表!D:E,2,0),"")</f>
        <v/>
      </c>
      <c r="K284" t="str">
        <f>IF(ISBLANK(表2[[#This Row],[年]]),"","CNY")</f>
        <v/>
      </c>
    </row>
    <row r="285" spans="7:11" x14ac:dyDescent="0.25">
      <c r="G285" s="1" t="str">
        <f>IFERROR(VLOOKUP(H285,科目代码表!B:D,3,0),"")</f>
        <v/>
      </c>
      <c r="J285" t="str">
        <f>IFERROR(VLOOKUP(表2[[#This Row],[科目代码]],科目代码表!D:E,2,0),"")</f>
        <v/>
      </c>
      <c r="K285" t="str">
        <f>IF(ISBLANK(表2[[#This Row],[年]]),"","CNY")</f>
        <v/>
      </c>
    </row>
    <row r="286" spans="7:11" x14ac:dyDescent="0.25">
      <c r="G286" s="1" t="str">
        <f>IFERROR(VLOOKUP(H286,科目代码表!B:D,3,0),"")</f>
        <v/>
      </c>
      <c r="J286" t="str">
        <f>IFERROR(VLOOKUP(表2[[#This Row],[科目代码]],科目代码表!D:E,2,0),"")</f>
        <v/>
      </c>
      <c r="K286" t="str">
        <f>IF(ISBLANK(表2[[#This Row],[年]]),"","CNY")</f>
        <v/>
      </c>
    </row>
    <row r="287" spans="7:11" x14ac:dyDescent="0.25">
      <c r="G287" s="1" t="str">
        <f>IFERROR(VLOOKUP(H287,科目代码表!B:D,3,0),"")</f>
        <v/>
      </c>
      <c r="J287" t="str">
        <f>IFERROR(VLOOKUP(表2[[#This Row],[科目代码]],科目代码表!D:E,2,0),"")</f>
        <v/>
      </c>
      <c r="K287" t="str">
        <f>IF(ISBLANK(表2[[#This Row],[年]]),"","CNY")</f>
        <v/>
      </c>
    </row>
    <row r="288" spans="7:11" x14ac:dyDescent="0.25">
      <c r="G288" s="1" t="str">
        <f>IFERROR(VLOOKUP(H288,科目代码表!B:D,3,0),"")</f>
        <v/>
      </c>
      <c r="J288" t="str">
        <f>IFERROR(VLOOKUP(表2[[#This Row],[科目代码]],科目代码表!D:E,2,0),"")</f>
        <v/>
      </c>
      <c r="K288" t="str">
        <f>IF(ISBLANK(表2[[#This Row],[年]]),"","CNY")</f>
        <v/>
      </c>
    </row>
    <row r="289" spans="7:11" x14ac:dyDescent="0.25">
      <c r="G289" s="1" t="str">
        <f>IFERROR(VLOOKUP(H289,科目代码表!B:D,3,0),"")</f>
        <v/>
      </c>
      <c r="J289" t="str">
        <f>IFERROR(VLOOKUP(表2[[#This Row],[科目代码]],科目代码表!D:E,2,0),"")</f>
        <v/>
      </c>
      <c r="K289" t="str">
        <f>IF(ISBLANK(表2[[#This Row],[年]]),"","CNY")</f>
        <v/>
      </c>
    </row>
    <row r="290" spans="7:11" x14ac:dyDescent="0.25">
      <c r="G290" s="1" t="str">
        <f>IFERROR(VLOOKUP(H290,科目代码表!B:D,3,0),"")</f>
        <v/>
      </c>
      <c r="J290" t="str">
        <f>IFERROR(VLOOKUP(表2[[#This Row],[科目代码]],科目代码表!D:E,2,0),"")</f>
        <v/>
      </c>
      <c r="K290" t="str">
        <f>IF(ISBLANK(表2[[#This Row],[年]]),"","CNY")</f>
        <v/>
      </c>
    </row>
    <row r="291" spans="7:11" x14ac:dyDescent="0.25">
      <c r="G291" s="1" t="str">
        <f>IFERROR(VLOOKUP(H291,科目代码表!B:D,3,0),"")</f>
        <v/>
      </c>
      <c r="J291" t="str">
        <f>IFERROR(VLOOKUP(表2[[#This Row],[科目代码]],科目代码表!D:E,2,0),"")</f>
        <v/>
      </c>
      <c r="K291" t="str">
        <f>IF(ISBLANK(表2[[#This Row],[年]]),"","CNY")</f>
        <v/>
      </c>
    </row>
    <row r="292" spans="7:11" x14ac:dyDescent="0.25">
      <c r="G292" s="1" t="str">
        <f>IFERROR(VLOOKUP(H292,科目代码表!B:D,3,0),"")</f>
        <v/>
      </c>
      <c r="J292" t="str">
        <f>IFERROR(VLOOKUP(表2[[#This Row],[科目代码]],科目代码表!D:E,2,0),"")</f>
        <v/>
      </c>
      <c r="K292" t="str">
        <f>IF(ISBLANK(表2[[#This Row],[年]]),"","CNY")</f>
        <v/>
      </c>
    </row>
    <row r="293" spans="7:11" x14ac:dyDescent="0.25">
      <c r="G293" s="1" t="str">
        <f>IFERROR(VLOOKUP(H293,科目代码表!B:D,3,0),"")</f>
        <v/>
      </c>
      <c r="J293" t="str">
        <f>IFERROR(VLOOKUP(表2[[#This Row],[科目代码]],科目代码表!D:E,2,0),"")</f>
        <v/>
      </c>
      <c r="K293" t="str">
        <f>IF(ISBLANK(表2[[#This Row],[年]]),"","CNY")</f>
        <v/>
      </c>
    </row>
    <row r="294" spans="7:11" x14ac:dyDescent="0.25">
      <c r="G294" s="1" t="str">
        <f>IFERROR(VLOOKUP(H294,科目代码表!B:D,3,0),"")</f>
        <v/>
      </c>
      <c r="J294" t="str">
        <f>IFERROR(VLOOKUP(表2[[#This Row],[科目代码]],科目代码表!D:E,2,0),"")</f>
        <v/>
      </c>
      <c r="K294" t="str">
        <f>IF(ISBLANK(表2[[#This Row],[年]]),"","CNY")</f>
        <v/>
      </c>
    </row>
    <row r="295" spans="7:11" x14ac:dyDescent="0.25">
      <c r="G295" s="1" t="str">
        <f>IFERROR(VLOOKUP(H295,科目代码表!B:D,3,0),"")</f>
        <v/>
      </c>
      <c r="J295" t="str">
        <f>IFERROR(VLOOKUP(表2[[#This Row],[科目代码]],科目代码表!D:E,2,0),"")</f>
        <v/>
      </c>
      <c r="K295" t="str">
        <f>IF(ISBLANK(表2[[#This Row],[年]]),"","CNY")</f>
        <v/>
      </c>
    </row>
    <row r="296" spans="7:11" x14ac:dyDescent="0.25">
      <c r="G296" s="1" t="str">
        <f>IFERROR(VLOOKUP(H296,科目代码表!B:D,3,0),"")</f>
        <v/>
      </c>
      <c r="J296" t="str">
        <f>IFERROR(VLOOKUP(表2[[#This Row],[科目代码]],科目代码表!D:E,2,0),"")</f>
        <v/>
      </c>
      <c r="K296" t="str">
        <f>IF(ISBLANK(表2[[#This Row],[年]]),"","CNY")</f>
        <v/>
      </c>
    </row>
    <row r="297" spans="7:11" x14ac:dyDescent="0.25">
      <c r="G297" s="1" t="str">
        <f>IFERROR(VLOOKUP(H297,科目代码表!B:D,3,0),"")</f>
        <v/>
      </c>
      <c r="J297" t="str">
        <f>IFERROR(VLOOKUP(表2[[#This Row],[科目代码]],科目代码表!D:E,2,0),"")</f>
        <v/>
      </c>
      <c r="K297" t="str">
        <f>IF(ISBLANK(表2[[#This Row],[年]]),"","CNY")</f>
        <v/>
      </c>
    </row>
    <row r="298" spans="7:11" x14ac:dyDescent="0.25">
      <c r="G298" s="1" t="str">
        <f>IFERROR(VLOOKUP(H298,科目代码表!B:D,3,0),"")</f>
        <v/>
      </c>
      <c r="J298" t="str">
        <f>IFERROR(VLOOKUP(表2[[#This Row],[科目代码]],科目代码表!D:E,2,0),"")</f>
        <v/>
      </c>
      <c r="K298" t="str">
        <f>IF(ISBLANK(表2[[#This Row],[年]]),"","CNY")</f>
        <v/>
      </c>
    </row>
    <row r="299" spans="7:11" x14ac:dyDescent="0.25">
      <c r="G299" s="1" t="str">
        <f>IFERROR(VLOOKUP(H299,科目代码表!B:D,3,0),"")</f>
        <v/>
      </c>
      <c r="J299" t="str">
        <f>IFERROR(VLOOKUP(表2[[#This Row],[科目代码]],科目代码表!D:E,2,0),"")</f>
        <v/>
      </c>
      <c r="K299" t="str">
        <f>IF(ISBLANK(表2[[#This Row],[年]]),"","CNY")</f>
        <v/>
      </c>
    </row>
    <row r="300" spans="7:11" x14ac:dyDescent="0.25">
      <c r="G300" s="1" t="str">
        <f>IFERROR(VLOOKUP(H300,科目代码表!B:D,3,0),"")</f>
        <v/>
      </c>
      <c r="J300" t="str">
        <f>IFERROR(VLOOKUP(表2[[#This Row],[科目代码]],科目代码表!D:E,2,0),"")</f>
        <v/>
      </c>
      <c r="K300" t="str">
        <f>IF(ISBLANK(表2[[#This Row],[年]]),"","CNY")</f>
        <v/>
      </c>
    </row>
    <row r="301" spans="7:11" x14ac:dyDescent="0.25">
      <c r="G301" s="1" t="str">
        <f>IFERROR(VLOOKUP(H301,科目代码表!B:D,3,0),"")</f>
        <v/>
      </c>
      <c r="J301" t="str">
        <f>IFERROR(VLOOKUP(表2[[#This Row],[科目代码]],科目代码表!D:E,2,0),"")</f>
        <v/>
      </c>
      <c r="K301" t="str">
        <f>IF(ISBLANK(表2[[#This Row],[年]]),"","CNY")</f>
        <v/>
      </c>
    </row>
    <row r="302" spans="7:11" x14ac:dyDescent="0.25">
      <c r="G302" s="1" t="str">
        <f>IFERROR(VLOOKUP(H302,科目代码表!B:D,3,0),"")</f>
        <v/>
      </c>
      <c r="J302" t="str">
        <f>IFERROR(VLOOKUP(表2[[#This Row],[科目代码]],科目代码表!D:E,2,0),"")</f>
        <v/>
      </c>
      <c r="K302" t="str">
        <f>IF(ISBLANK(表2[[#This Row],[年]]),"","CNY")</f>
        <v/>
      </c>
    </row>
    <row r="303" spans="7:11" x14ac:dyDescent="0.25">
      <c r="G303" s="1" t="str">
        <f>IFERROR(VLOOKUP(H303,科目代码表!B:D,3,0),"")</f>
        <v/>
      </c>
      <c r="J303" t="str">
        <f>IFERROR(VLOOKUP(表2[[#This Row],[科目代码]],科目代码表!D:E,2,0),"")</f>
        <v/>
      </c>
      <c r="K303" t="str">
        <f>IF(ISBLANK(表2[[#This Row],[年]]),"","CNY")</f>
        <v/>
      </c>
    </row>
    <row r="304" spans="7:11" x14ac:dyDescent="0.25">
      <c r="G304" s="1" t="str">
        <f>IFERROR(VLOOKUP(H304,科目代码表!B:D,3,0),"")</f>
        <v/>
      </c>
      <c r="J304" t="str">
        <f>IFERROR(VLOOKUP(表2[[#This Row],[科目代码]],科目代码表!D:E,2,0),"")</f>
        <v/>
      </c>
      <c r="K304" t="str">
        <f>IF(ISBLANK(表2[[#This Row],[年]]),"","CNY")</f>
        <v/>
      </c>
    </row>
    <row r="305" spans="7:11" x14ac:dyDescent="0.25">
      <c r="G305" s="1" t="str">
        <f>IFERROR(VLOOKUP(H305,科目代码表!B:D,3,0),"")</f>
        <v/>
      </c>
      <c r="J305" t="str">
        <f>IFERROR(VLOOKUP(表2[[#This Row],[科目代码]],科目代码表!D:E,2,0),"")</f>
        <v/>
      </c>
      <c r="K305" t="str">
        <f>IF(ISBLANK(表2[[#This Row],[年]]),"","CNY")</f>
        <v/>
      </c>
    </row>
    <row r="306" spans="7:11" x14ac:dyDescent="0.25">
      <c r="G306" s="1" t="str">
        <f>IFERROR(VLOOKUP(H306,科目代码表!B:D,3,0),"")</f>
        <v/>
      </c>
      <c r="J306" t="str">
        <f>IFERROR(VLOOKUP(表2[[#This Row],[科目代码]],科目代码表!D:E,2,0),"")</f>
        <v/>
      </c>
      <c r="K306" t="str">
        <f>IF(ISBLANK(表2[[#This Row],[年]]),"","CNY")</f>
        <v/>
      </c>
    </row>
    <row r="307" spans="7:11" x14ac:dyDescent="0.25">
      <c r="G307" s="1" t="str">
        <f>IFERROR(VLOOKUP(H307,科目代码表!B:D,3,0),"")</f>
        <v/>
      </c>
      <c r="J307" t="str">
        <f>IFERROR(VLOOKUP(表2[[#This Row],[科目代码]],科目代码表!D:E,2,0),"")</f>
        <v/>
      </c>
      <c r="K307" t="str">
        <f>IF(ISBLANK(表2[[#This Row],[年]]),"","CNY")</f>
        <v/>
      </c>
    </row>
    <row r="308" spans="7:11" x14ac:dyDescent="0.25">
      <c r="G308" s="1" t="str">
        <f>IFERROR(VLOOKUP(H308,科目代码表!B:D,3,0),"")</f>
        <v/>
      </c>
      <c r="J308" t="str">
        <f>IFERROR(VLOOKUP(表2[[#This Row],[科目代码]],科目代码表!D:E,2,0),"")</f>
        <v/>
      </c>
      <c r="K308" t="str">
        <f>IF(ISBLANK(表2[[#This Row],[年]]),"","CNY")</f>
        <v/>
      </c>
    </row>
    <row r="309" spans="7:11" x14ac:dyDescent="0.25">
      <c r="G309" s="1" t="str">
        <f>IFERROR(VLOOKUP(H309,科目代码表!B:D,3,0),"")</f>
        <v/>
      </c>
      <c r="J309" t="str">
        <f>IFERROR(VLOOKUP(表2[[#This Row],[科目代码]],科目代码表!D:E,2,0),"")</f>
        <v/>
      </c>
      <c r="K309" t="str">
        <f>IF(ISBLANK(表2[[#This Row],[年]]),"","CNY")</f>
        <v/>
      </c>
    </row>
    <row r="310" spans="7:11" x14ac:dyDescent="0.25">
      <c r="G310" s="1" t="str">
        <f>IFERROR(VLOOKUP(H310,科目代码表!B:D,3,0),"")</f>
        <v/>
      </c>
      <c r="J310" t="str">
        <f>IFERROR(VLOOKUP(表2[[#This Row],[科目代码]],科目代码表!D:E,2,0),"")</f>
        <v/>
      </c>
      <c r="K310" t="str">
        <f>IF(ISBLANK(表2[[#This Row],[年]]),"","CNY")</f>
        <v/>
      </c>
    </row>
    <row r="311" spans="7:11" x14ac:dyDescent="0.25">
      <c r="G311" s="1" t="str">
        <f>IFERROR(VLOOKUP(H311,科目代码表!B:D,3,0),"")</f>
        <v/>
      </c>
      <c r="J311" t="str">
        <f>IFERROR(VLOOKUP(表2[[#This Row],[科目代码]],科目代码表!D:E,2,0),"")</f>
        <v/>
      </c>
      <c r="K311" t="str">
        <f>IF(ISBLANK(表2[[#This Row],[年]]),"","CNY")</f>
        <v/>
      </c>
    </row>
    <row r="312" spans="7:11" x14ac:dyDescent="0.25">
      <c r="G312" s="1" t="str">
        <f>IFERROR(VLOOKUP(H312,科目代码表!B:D,3,0),"")</f>
        <v/>
      </c>
      <c r="J312" t="str">
        <f>IFERROR(VLOOKUP(表2[[#This Row],[科目代码]],科目代码表!D:E,2,0),"")</f>
        <v/>
      </c>
      <c r="K312" t="str">
        <f>IF(ISBLANK(表2[[#This Row],[年]]),"","CNY")</f>
        <v/>
      </c>
    </row>
    <row r="313" spans="7:11" x14ac:dyDescent="0.25">
      <c r="G313" s="1" t="str">
        <f>IFERROR(VLOOKUP(H313,科目代码表!B:D,3,0),"")</f>
        <v/>
      </c>
      <c r="J313" t="str">
        <f>IFERROR(VLOOKUP(表2[[#This Row],[科目代码]],科目代码表!D:E,2,0),"")</f>
        <v/>
      </c>
      <c r="K313" t="str">
        <f>IF(ISBLANK(表2[[#This Row],[年]]),"","CNY")</f>
        <v/>
      </c>
    </row>
    <row r="314" spans="7:11" x14ac:dyDescent="0.25">
      <c r="G314" s="1" t="str">
        <f>IFERROR(VLOOKUP(H314,科目代码表!B:D,3,0),"")</f>
        <v/>
      </c>
      <c r="J314" t="str">
        <f>IFERROR(VLOOKUP(表2[[#This Row],[科目代码]],科目代码表!D:E,2,0),"")</f>
        <v/>
      </c>
      <c r="K314" t="str">
        <f>IF(ISBLANK(表2[[#This Row],[年]]),"","CNY")</f>
        <v/>
      </c>
    </row>
    <row r="315" spans="7:11" x14ac:dyDescent="0.25">
      <c r="G315" s="1" t="str">
        <f>IFERROR(VLOOKUP(H315,科目代码表!B:D,3,0),"")</f>
        <v/>
      </c>
      <c r="J315" t="str">
        <f>IFERROR(VLOOKUP(表2[[#This Row],[科目代码]],科目代码表!D:E,2,0),"")</f>
        <v/>
      </c>
      <c r="K315" t="str">
        <f>IF(ISBLANK(表2[[#This Row],[年]]),"","CNY")</f>
        <v/>
      </c>
    </row>
    <row r="316" spans="7:11" x14ac:dyDescent="0.25">
      <c r="G316" s="1" t="str">
        <f>IFERROR(VLOOKUP(H316,科目代码表!B:D,3,0),"")</f>
        <v/>
      </c>
      <c r="J316" t="str">
        <f>IFERROR(VLOOKUP(表2[[#This Row],[科目代码]],科目代码表!D:E,2,0),"")</f>
        <v/>
      </c>
      <c r="K316" t="str">
        <f>IF(ISBLANK(表2[[#This Row],[年]]),"","CNY")</f>
        <v/>
      </c>
    </row>
    <row r="317" spans="7:11" x14ac:dyDescent="0.25">
      <c r="G317" s="1" t="str">
        <f>IFERROR(VLOOKUP(H317,科目代码表!B:D,3,0),"")</f>
        <v/>
      </c>
      <c r="J317" t="str">
        <f>IFERROR(VLOOKUP(表2[[#This Row],[科目代码]],科目代码表!D:E,2,0),"")</f>
        <v/>
      </c>
      <c r="K317" t="str">
        <f>IF(ISBLANK(表2[[#This Row],[年]]),"","CNY")</f>
        <v/>
      </c>
    </row>
    <row r="318" spans="7:11" x14ac:dyDescent="0.25">
      <c r="G318" s="1" t="str">
        <f>IFERROR(VLOOKUP(H318,科目代码表!B:D,3,0),"")</f>
        <v/>
      </c>
      <c r="J318" t="str">
        <f>IFERROR(VLOOKUP(表2[[#This Row],[科目代码]],科目代码表!D:E,2,0),"")</f>
        <v/>
      </c>
      <c r="K318" t="str">
        <f>IF(ISBLANK(表2[[#This Row],[年]]),"","CNY")</f>
        <v/>
      </c>
    </row>
    <row r="319" spans="7:11" x14ac:dyDescent="0.25">
      <c r="G319" s="1" t="str">
        <f>IFERROR(VLOOKUP(H319,科目代码表!B:D,3,0),"")</f>
        <v/>
      </c>
      <c r="J319" t="str">
        <f>IFERROR(VLOOKUP(表2[[#This Row],[科目代码]],科目代码表!D:E,2,0),"")</f>
        <v/>
      </c>
      <c r="K319" t="str">
        <f>IF(ISBLANK(表2[[#This Row],[年]]),"","CNY")</f>
        <v/>
      </c>
    </row>
    <row r="320" spans="7:11" x14ac:dyDescent="0.25">
      <c r="G320" s="1" t="str">
        <f>IFERROR(VLOOKUP(H320,科目代码表!B:D,3,0),"")</f>
        <v/>
      </c>
      <c r="J320" t="str">
        <f>IFERROR(VLOOKUP(表2[[#This Row],[科目代码]],科目代码表!D:E,2,0),"")</f>
        <v/>
      </c>
      <c r="K320" t="str">
        <f>IF(ISBLANK(表2[[#This Row],[年]]),"","CNY")</f>
        <v/>
      </c>
    </row>
    <row r="321" spans="7:11" x14ac:dyDescent="0.25">
      <c r="G321" s="1" t="str">
        <f>IFERROR(VLOOKUP(H321,科目代码表!B:D,3,0),"")</f>
        <v/>
      </c>
      <c r="J321" t="str">
        <f>IFERROR(VLOOKUP(表2[[#This Row],[科目代码]],科目代码表!D:E,2,0),"")</f>
        <v/>
      </c>
      <c r="K321" t="str">
        <f>IF(ISBLANK(表2[[#This Row],[年]]),"","CNY")</f>
        <v/>
      </c>
    </row>
    <row r="322" spans="7:11" x14ac:dyDescent="0.25">
      <c r="G322" s="1" t="str">
        <f>IFERROR(VLOOKUP(H322,科目代码表!B:D,3,0),"")</f>
        <v/>
      </c>
      <c r="J322" t="str">
        <f>IFERROR(VLOOKUP(表2[[#This Row],[科目代码]],科目代码表!D:E,2,0),"")</f>
        <v/>
      </c>
      <c r="K322" t="str">
        <f>IF(ISBLANK(表2[[#This Row],[年]]),"","CNY")</f>
        <v/>
      </c>
    </row>
    <row r="323" spans="7:11" x14ac:dyDescent="0.25">
      <c r="G323" s="1" t="str">
        <f>IFERROR(VLOOKUP(H323,科目代码表!B:D,3,0),"")</f>
        <v/>
      </c>
      <c r="J323" t="str">
        <f>IFERROR(VLOOKUP(表2[[#This Row],[科目代码]],科目代码表!D:E,2,0),"")</f>
        <v/>
      </c>
      <c r="K323" t="str">
        <f>IF(ISBLANK(表2[[#This Row],[年]]),"","CNY")</f>
        <v/>
      </c>
    </row>
    <row r="324" spans="7:11" x14ac:dyDescent="0.25">
      <c r="G324" s="1" t="str">
        <f>IFERROR(VLOOKUP(H324,科目代码表!B:D,3,0),"")</f>
        <v/>
      </c>
      <c r="J324" t="str">
        <f>IFERROR(VLOOKUP(表2[[#This Row],[科目代码]],科目代码表!D:E,2,0),"")</f>
        <v/>
      </c>
      <c r="K324" t="str">
        <f>IF(ISBLANK(表2[[#This Row],[年]]),"","CNY")</f>
        <v/>
      </c>
    </row>
    <row r="325" spans="7:11" x14ac:dyDescent="0.25">
      <c r="G325" s="1" t="str">
        <f>IFERROR(VLOOKUP(H325,科目代码表!B:D,3,0),"")</f>
        <v/>
      </c>
      <c r="J325" t="str">
        <f>IFERROR(VLOOKUP(表2[[#This Row],[科目代码]],科目代码表!D:E,2,0),"")</f>
        <v/>
      </c>
      <c r="K325" t="str">
        <f>IF(ISBLANK(表2[[#This Row],[年]]),"","CNY")</f>
        <v/>
      </c>
    </row>
    <row r="326" spans="7:11" x14ac:dyDescent="0.25">
      <c r="G326" s="1" t="str">
        <f>IFERROR(VLOOKUP(H326,科目代码表!B:D,3,0),"")</f>
        <v/>
      </c>
      <c r="J326" t="str">
        <f>IFERROR(VLOOKUP(表2[[#This Row],[科目代码]],科目代码表!D:E,2,0),"")</f>
        <v/>
      </c>
      <c r="K326" t="str">
        <f>IF(ISBLANK(表2[[#This Row],[年]]),"","CNY")</f>
        <v/>
      </c>
    </row>
    <row r="327" spans="7:11" x14ac:dyDescent="0.25">
      <c r="G327" s="1" t="str">
        <f>IFERROR(VLOOKUP(H327,科目代码表!B:D,3,0),"")</f>
        <v/>
      </c>
      <c r="J327" t="str">
        <f>IFERROR(VLOOKUP(表2[[#This Row],[科目代码]],科目代码表!D:E,2,0),"")</f>
        <v/>
      </c>
      <c r="K327" t="str">
        <f>IF(ISBLANK(表2[[#This Row],[年]]),"","CNY")</f>
        <v/>
      </c>
    </row>
    <row r="328" spans="7:11" x14ac:dyDescent="0.25">
      <c r="G328" s="1" t="str">
        <f>IFERROR(VLOOKUP(H328,科目代码表!B:D,3,0),"")</f>
        <v/>
      </c>
      <c r="J328" t="str">
        <f>IFERROR(VLOOKUP(表2[[#This Row],[科目代码]],科目代码表!D:E,2,0),"")</f>
        <v/>
      </c>
      <c r="K328" t="str">
        <f>IF(ISBLANK(表2[[#This Row],[年]]),"","CNY")</f>
        <v/>
      </c>
    </row>
    <row r="329" spans="7:11" x14ac:dyDescent="0.25">
      <c r="G329" s="1" t="str">
        <f>IFERROR(VLOOKUP(H329,科目代码表!B:D,3,0),"")</f>
        <v/>
      </c>
      <c r="J329" t="str">
        <f>IFERROR(VLOOKUP(表2[[#This Row],[科目代码]],科目代码表!D:E,2,0),"")</f>
        <v/>
      </c>
      <c r="K329" t="str">
        <f>IF(ISBLANK(表2[[#This Row],[年]]),"","CNY")</f>
        <v/>
      </c>
    </row>
    <row r="330" spans="7:11" x14ac:dyDescent="0.25">
      <c r="G330" s="1" t="str">
        <f>IFERROR(VLOOKUP(H330,科目代码表!B:D,3,0),"")</f>
        <v/>
      </c>
      <c r="J330" t="str">
        <f>IFERROR(VLOOKUP(表2[[#This Row],[科目代码]],科目代码表!D:E,2,0),"")</f>
        <v/>
      </c>
      <c r="K330" t="str">
        <f>IF(ISBLANK(表2[[#This Row],[年]]),"","CNY")</f>
        <v/>
      </c>
    </row>
    <row r="331" spans="7:11" x14ac:dyDescent="0.25">
      <c r="G331" s="1" t="str">
        <f>IFERROR(VLOOKUP(H331,科目代码表!B:D,3,0),"")</f>
        <v/>
      </c>
      <c r="J331" t="str">
        <f>IFERROR(VLOOKUP(表2[[#This Row],[科目代码]],科目代码表!D:E,2,0),"")</f>
        <v/>
      </c>
      <c r="K331" t="str">
        <f>IF(ISBLANK(表2[[#This Row],[年]]),"","CNY")</f>
        <v/>
      </c>
    </row>
    <row r="332" spans="7:11" x14ac:dyDescent="0.25">
      <c r="G332" s="1" t="str">
        <f>IFERROR(VLOOKUP(H332,科目代码表!B:D,3,0),"")</f>
        <v/>
      </c>
      <c r="J332" t="str">
        <f>IFERROR(VLOOKUP(表2[[#This Row],[科目代码]],科目代码表!D:E,2,0),"")</f>
        <v/>
      </c>
      <c r="K332" t="str">
        <f>IF(ISBLANK(表2[[#This Row],[年]]),"","CNY")</f>
        <v/>
      </c>
    </row>
    <row r="333" spans="7:11" x14ac:dyDescent="0.25">
      <c r="G333" s="1" t="str">
        <f>IFERROR(VLOOKUP(H333,科目代码表!B:D,3,0),"")</f>
        <v/>
      </c>
      <c r="J333" t="str">
        <f>IFERROR(VLOOKUP(表2[[#This Row],[科目代码]],科目代码表!D:E,2,0),"")</f>
        <v/>
      </c>
      <c r="K333" t="str">
        <f>IF(ISBLANK(表2[[#This Row],[年]]),"","CNY")</f>
        <v/>
      </c>
    </row>
    <row r="334" spans="7:11" x14ac:dyDescent="0.25">
      <c r="G334" s="1" t="str">
        <f>IFERROR(VLOOKUP(H334,科目代码表!B:D,3,0),"")</f>
        <v/>
      </c>
      <c r="J334" t="str">
        <f>IFERROR(VLOOKUP(表2[[#This Row],[科目代码]],科目代码表!D:E,2,0),"")</f>
        <v/>
      </c>
      <c r="K334" t="str">
        <f>IF(ISBLANK(表2[[#This Row],[年]]),"","CNY")</f>
        <v/>
      </c>
    </row>
    <row r="335" spans="7:11" x14ac:dyDescent="0.25">
      <c r="G335" s="1" t="str">
        <f>IFERROR(VLOOKUP(H335,科目代码表!B:D,3,0),"")</f>
        <v/>
      </c>
      <c r="J335" t="str">
        <f>IFERROR(VLOOKUP(表2[[#This Row],[科目代码]],科目代码表!D:E,2,0),"")</f>
        <v/>
      </c>
      <c r="K335" t="str">
        <f>IF(ISBLANK(表2[[#This Row],[年]]),"","CNY")</f>
        <v/>
      </c>
    </row>
    <row r="336" spans="7:11" x14ac:dyDescent="0.25">
      <c r="G336" s="1" t="str">
        <f>IFERROR(VLOOKUP(H336,科目代码表!B:D,3,0),"")</f>
        <v/>
      </c>
      <c r="J336" t="str">
        <f>IFERROR(VLOOKUP(表2[[#This Row],[科目代码]],科目代码表!D:E,2,0),"")</f>
        <v/>
      </c>
      <c r="K336" t="str">
        <f>IF(ISBLANK(表2[[#This Row],[年]]),"","CNY")</f>
        <v/>
      </c>
    </row>
    <row r="337" spans="7:11" x14ac:dyDescent="0.25">
      <c r="G337" s="1" t="str">
        <f>IFERROR(VLOOKUP(H337,科目代码表!B:D,3,0),"")</f>
        <v/>
      </c>
      <c r="J337" t="str">
        <f>IFERROR(VLOOKUP(表2[[#This Row],[科目代码]],科目代码表!D:E,2,0),"")</f>
        <v/>
      </c>
      <c r="K337" t="str">
        <f>IF(ISBLANK(表2[[#This Row],[年]]),"","CNY")</f>
        <v/>
      </c>
    </row>
    <row r="338" spans="7:11" x14ac:dyDescent="0.25">
      <c r="G338" s="1" t="str">
        <f>IFERROR(VLOOKUP(H338,科目代码表!B:D,3,0),"")</f>
        <v/>
      </c>
      <c r="J338" t="str">
        <f>IFERROR(VLOOKUP(表2[[#This Row],[科目代码]],科目代码表!D:E,2,0),"")</f>
        <v/>
      </c>
      <c r="K338" t="str">
        <f>IF(ISBLANK(表2[[#This Row],[年]]),"","CNY")</f>
        <v/>
      </c>
    </row>
    <row r="339" spans="7:11" x14ac:dyDescent="0.25">
      <c r="G339" s="1" t="str">
        <f>IFERROR(VLOOKUP(H339,科目代码表!B:D,3,0),"")</f>
        <v/>
      </c>
      <c r="J339" t="str">
        <f>IFERROR(VLOOKUP(表2[[#This Row],[科目代码]],科目代码表!D:E,2,0),"")</f>
        <v/>
      </c>
      <c r="K339" t="str">
        <f>IF(ISBLANK(表2[[#This Row],[年]]),"","CNY")</f>
        <v/>
      </c>
    </row>
    <row r="340" spans="7:11" x14ac:dyDescent="0.25">
      <c r="G340" s="1" t="str">
        <f>IFERROR(VLOOKUP(H340,科目代码表!B:D,3,0),"")</f>
        <v/>
      </c>
      <c r="J340" t="str">
        <f>IFERROR(VLOOKUP(表2[[#This Row],[科目代码]],科目代码表!D:E,2,0),"")</f>
        <v/>
      </c>
      <c r="K340" t="str">
        <f>IF(ISBLANK(表2[[#This Row],[年]]),"","CNY")</f>
        <v/>
      </c>
    </row>
    <row r="341" spans="7:11" x14ac:dyDescent="0.25">
      <c r="G341" s="1" t="str">
        <f>IFERROR(VLOOKUP(H341,科目代码表!B:D,3,0),"")</f>
        <v/>
      </c>
      <c r="J341" t="str">
        <f>IFERROR(VLOOKUP(表2[[#This Row],[科目代码]],科目代码表!D:E,2,0),"")</f>
        <v/>
      </c>
      <c r="K341" t="str">
        <f>IF(ISBLANK(表2[[#This Row],[年]]),"","CNY")</f>
        <v/>
      </c>
    </row>
    <row r="342" spans="7:11" x14ac:dyDescent="0.25">
      <c r="G342" s="1" t="str">
        <f>IFERROR(VLOOKUP(H342,科目代码表!B:D,3,0),"")</f>
        <v/>
      </c>
      <c r="J342" t="str">
        <f>IFERROR(VLOOKUP(表2[[#This Row],[科目代码]],科目代码表!D:E,2,0),"")</f>
        <v/>
      </c>
      <c r="K342" t="str">
        <f>IF(ISBLANK(表2[[#This Row],[年]]),"","CNY")</f>
        <v/>
      </c>
    </row>
    <row r="343" spans="7:11" x14ac:dyDescent="0.25">
      <c r="G343" s="1" t="str">
        <f>IFERROR(VLOOKUP(H343,科目代码表!B:D,3,0),"")</f>
        <v/>
      </c>
      <c r="J343" t="str">
        <f>IFERROR(VLOOKUP(表2[[#This Row],[科目代码]],科目代码表!D:E,2,0),"")</f>
        <v/>
      </c>
      <c r="K343" t="str">
        <f>IF(ISBLANK(表2[[#This Row],[年]]),"","CNY")</f>
        <v/>
      </c>
    </row>
    <row r="344" spans="7:11" x14ac:dyDescent="0.25">
      <c r="G344" s="1" t="str">
        <f>IFERROR(VLOOKUP(H344,科目代码表!B:D,3,0),"")</f>
        <v/>
      </c>
      <c r="J344" t="str">
        <f>IFERROR(VLOOKUP(表2[[#This Row],[科目代码]],科目代码表!D:E,2,0),"")</f>
        <v/>
      </c>
      <c r="K344" t="str">
        <f>IF(ISBLANK(表2[[#This Row],[年]]),"","CNY")</f>
        <v/>
      </c>
    </row>
    <row r="345" spans="7:11" x14ac:dyDescent="0.25">
      <c r="G345" s="1" t="str">
        <f>IFERROR(VLOOKUP(H345,科目代码表!B:D,3,0),"")</f>
        <v/>
      </c>
      <c r="J345" t="str">
        <f>IFERROR(VLOOKUP(表2[[#This Row],[科目代码]],科目代码表!D:E,2,0),"")</f>
        <v/>
      </c>
      <c r="K345" t="str">
        <f>IF(ISBLANK(表2[[#This Row],[年]]),"","CNY")</f>
        <v/>
      </c>
    </row>
    <row r="346" spans="7:11" x14ac:dyDescent="0.25">
      <c r="G346" s="1" t="str">
        <f>IFERROR(VLOOKUP(H346,科目代码表!B:D,3,0),"")</f>
        <v/>
      </c>
      <c r="J346" t="str">
        <f>IFERROR(VLOOKUP(表2[[#This Row],[科目代码]],科目代码表!D:E,2,0),"")</f>
        <v/>
      </c>
      <c r="K346" t="str">
        <f>IF(ISBLANK(表2[[#This Row],[年]]),"","CNY")</f>
        <v/>
      </c>
    </row>
    <row r="347" spans="7:11" x14ac:dyDescent="0.25">
      <c r="G347" s="1" t="str">
        <f>IFERROR(VLOOKUP(H347,科目代码表!B:D,3,0),"")</f>
        <v/>
      </c>
      <c r="J347" t="str">
        <f>IFERROR(VLOOKUP(表2[[#This Row],[科目代码]],科目代码表!D:E,2,0),"")</f>
        <v/>
      </c>
      <c r="K347" t="str">
        <f>IF(ISBLANK(表2[[#This Row],[年]]),"","CNY")</f>
        <v/>
      </c>
    </row>
    <row r="348" spans="7:11" x14ac:dyDescent="0.25">
      <c r="G348" s="1" t="str">
        <f>IFERROR(VLOOKUP(H348,科目代码表!B:D,3,0),"")</f>
        <v/>
      </c>
      <c r="J348" t="str">
        <f>IFERROR(VLOOKUP(表2[[#This Row],[科目代码]],科目代码表!D:E,2,0),"")</f>
        <v/>
      </c>
      <c r="K348" t="str">
        <f>IF(ISBLANK(表2[[#This Row],[年]]),"","CNY")</f>
        <v/>
      </c>
    </row>
    <row r="349" spans="7:11" x14ac:dyDescent="0.25">
      <c r="G349" s="1" t="str">
        <f>IFERROR(VLOOKUP(H349,科目代码表!B:D,3,0),"")</f>
        <v/>
      </c>
      <c r="J349" t="str">
        <f>IFERROR(VLOOKUP(表2[[#This Row],[科目代码]],科目代码表!D:E,2,0),"")</f>
        <v/>
      </c>
      <c r="K349" t="str">
        <f>IF(ISBLANK(表2[[#This Row],[年]]),"","CNY")</f>
        <v/>
      </c>
    </row>
    <row r="350" spans="7:11" x14ac:dyDescent="0.25">
      <c r="G350" s="1" t="str">
        <f>IFERROR(VLOOKUP(H350,科目代码表!B:D,3,0),"")</f>
        <v/>
      </c>
      <c r="J350" t="str">
        <f>IFERROR(VLOOKUP(表2[[#This Row],[科目代码]],科目代码表!D:E,2,0),"")</f>
        <v/>
      </c>
      <c r="K350" t="str">
        <f>IF(ISBLANK(表2[[#This Row],[年]]),"","CNY")</f>
        <v/>
      </c>
    </row>
    <row r="351" spans="7:11" x14ac:dyDescent="0.25">
      <c r="G351" s="1" t="str">
        <f>IFERROR(VLOOKUP(H351,科目代码表!B:D,3,0),"")</f>
        <v/>
      </c>
      <c r="J351" t="str">
        <f>IFERROR(VLOOKUP(表2[[#This Row],[科目代码]],科目代码表!D:E,2,0),"")</f>
        <v/>
      </c>
      <c r="K351" t="str">
        <f>IF(ISBLANK(表2[[#This Row],[年]]),"","CNY")</f>
        <v/>
      </c>
    </row>
    <row r="352" spans="7:11" x14ac:dyDescent="0.25">
      <c r="G352" s="1" t="str">
        <f>IFERROR(VLOOKUP(H352,科目代码表!B:D,3,0),"")</f>
        <v/>
      </c>
      <c r="J352" t="str">
        <f>IFERROR(VLOOKUP(表2[[#This Row],[科目代码]],科目代码表!D:E,2,0),"")</f>
        <v/>
      </c>
      <c r="K352" t="str">
        <f>IF(ISBLANK(表2[[#This Row],[年]]),"","CNY")</f>
        <v/>
      </c>
    </row>
    <row r="353" spans="7:11" x14ac:dyDescent="0.25">
      <c r="G353" s="1" t="str">
        <f>IFERROR(VLOOKUP(H353,科目代码表!B:D,3,0),"")</f>
        <v/>
      </c>
      <c r="J353" t="str">
        <f>IFERROR(VLOOKUP(表2[[#This Row],[科目代码]],科目代码表!D:E,2,0),"")</f>
        <v/>
      </c>
      <c r="K353" t="str">
        <f>IF(ISBLANK(表2[[#This Row],[年]]),"","CNY")</f>
        <v/>
      </c>
    </row>
    <row r="354" spans="7:11" x14ac:dyDescent="0.25">
      <c r="G354" s="1" t="str">
        <f>IFERROR(VLOOKUP(H354,科目代码表!B:D,3,0),"")</f>
        <v/>
      </c>
      <c r="J354" t="str">
        <f>IFERROR(VLOOKUP(表2[[#This Row],[科目代码]],科目代码表!D:E,2,0),"")</f>
        <v/>
      </c>
      <c r="K354" t="str">
        <f>IF(ISBLANK(表2[[#This Row],[年]]),"","CNY")</f>
        <v/>
      </c>
    </row>
    <row r="355" spans="7:11" x14ac:dyDescent="0.25">
      <c r="G355" s="1" t="str">
        <f>IFERROR(VLOOKUP(H355,科目代码表!B:D,3,0),"")</f>
        <v/>
      </c>
      <c r="J355" t="str">
        <f>IFERROR(VLOOKUP(表2[[#This Row],[科目代码]],科目代码表!D:E,2,0),"")</f>
        <v/>
      </c>
      <c r="K355" t="str">
        <f>IF(ISBLANK(表2[[#This Row],[年]]),"","CNY")</f>
        <v/>
      </c>
    </row>
    <row r="356" spans="7:11" x14ac:dyDescent="0.25">
      <c r="G356" s="1" t="str">
        <f>IFERROR(VLOOKUP(H356,科目代码表!B:D,3,0),"")</f>
        <v/>
      </c>
      <c r="J356" t="str">
        <f>IFERROR(VLOOKUP(表2[[#This Row],[科目代码]],科目代码表!D:E,2,0),"")</f>
        <v/>
      </c>
      <c r="K356" t="str">
        <f>IF(ISBLANK(表2[[#This Row],[年]]),"","CNY")</f>
        <v/>
      </c>
    </row>
    <row r="357" spans="7:11" x14ac:dyDescent="0.25">
      <c r="G357" s="1" t="str">
        <f>IFERROR(VLOOKUP(H357,科目代码表!B:D,3,0),"")</f>
        <v/>
      </c>
      <c r="J357" t="str">
        <f>IFERROR(VLOOKUP(表2[[#This Row],[科目代码]],科目代码表!D:E,2,0),"")</f>
        <v/>
      </c>
      <c r="K357" t="str">
        <f>IF(ISBLANK(表2[[#This Row],[年]]),"","CNY")</f>
        <v/>
      </c>
    </row>
    <row r="358" spans="7:11" x14ac:dyDescent="0.25">
      <c r="G358" s="1" t="str">
        <f>IFERROR(VLOOKUP(H358,科目代码表!B:D,3,0),"")</f>
        <v/>
      </c>
      <c r="J358" t="str">
        <f>IFERROR(VLOOKUP(表2[[#This Row],[科目代码]],科目代码表!D:E,2,0),"")</f>
        <v/>
      </c>
      <c r="K358" t="str">
        <f>IF(ISBLANK(表2[[#This Row],[年]]),"","CNY")</f>
        <v/>
      </c>
    </row>
    <row r="359" spans="7:11" x14ac:dyDescent="0.25">
      <c r="G359" s="1" t="str">
        <f>IFERROR(VLOOKUP(H359,科目代码表!B:D,3,0),"")</f>
        <v/>
      </c>
      <c r="J359" t="str">
        <f>IFERROR(VLOOKUP(表2[[#This Row],[科目代码]],科目代码表!D:E,2,0),"")</f>
        <v/>
      </c>
      <c r="K359" t="str">
        <f>IF(ISBLANK(表2[[#This Row],[年]]),"","CNY")</f>
        <v/>
      </c>
    </row>
    <row r="360" spans="7:11" x14ac:dyDescent="0.25">
      <c r="G360" s="1" t="str">
        <f>IFERROR(VLOOKUP(H360,科目代码表!B:D,3,0),"")</f>
        <v/>
      </c>
      <c r="J360" t="str">
        <f>IFERROR(VLOOKUP(表2[[#This Row],[科目代码]],科目代码表!D:E,2,0),"")</f>
        <v/>
      </c>
      <c r="K360" t="str">
        <f>IF(ISBLANK(表2[[#This Row],[年]]),"","CNY")</f>
        <v/>
      </c>
    </row>
    <row r="361" spans="7:11" x14ac:dyDescent="0.25">
      <c r="G361" s="1" t="str">
        <f>IFERROR(VLOOKUP(H361,科目代码表!B:D,3,0),"")</f>
        <v/>
      </c>
      <c r="J361" t="str">
        <f>IFERROR(VLOOKUP(表2[[#This Row],[科目代码]],科目代码表!D:E,2,0),"")</f>
        <v/>
      </c>
      <c r="K361" t="str">
        <f>IF(ISBLANK(表2[[#This Row],[年]]),"","CNY")</f>
        <v/>
      </c>
    </row>
    <row r="362" spans="7:11" x14ac:dyDescent="0.25">
      <c r="G362" s="1" t="str">
        <f>IFERROR(VLOOKUP(H362,科目代码表!B:D,3,0),"")</f>
        <v/>
      </c>
      <c r="J362" t="str">
        <f>IFERROR(VLOOKUP(表2[[#This Row],[科目代码]],科目代码表!D:E,2,0),"")</f>
        <v/>
      </c>
      <c r="K362" t="str">
        <f>IF(ISBLANK(表2[[#This Row],[年]]),"","CNY")</f>
        <v/>
      </c>
    </row>
    <row r="363" spans="7:11" x14ac:dyDescent="0.25">
      <c r="G363" s="1" t="str">
        <f>IFERROR(VLOOKUP(H363,科目代码表!B:D,3,0),"")</f>
        <v/>
      </c>
      <c r="J363" t="str">
        <f>IFERROR(VLOOKUP(表2[[#This Row],[科目代码]],科目代码表!D:E,2,0),"")</f>
        <v/>
      </c>
      <c r="K363" t="str">
        <f>IF(ISBLANK(表2[[#This Row],[年]]),"","CNY")</f>
        <v/>
      </c>
    </row>
    <row r="364" spans="7:11" x14ac:dyDescent="0.25">
      <c r="G364" s="1" t="str">
        <f>IFERROR(VLOOKUP(H364,科目代码表!B:D,3,0),"")</f>
        <v/>
      </c>
      <c r="J364" t="str">
        <f>IFERROR(VLOOKUP(表2[[#This Row],[科目代码]],科目代码表!D:E,2,0),"")</f>
        <v/>
      </c>
      <c r="K364" t="str">
        <f>IF(ISBLANK(表2[[#This Row],[年]]),"","CNY")</f>
        <v/>
      </c>
    </row>
    <row r="365" spans="7:11" x14ac:dyDescent="0.25">
      <c r="G365" s="1" t="str">
        <f>IFERROR(VLOOKUP(H365,科目代码表!B:D,3,0),"")</f>
        <v/>
      </c>
      <c r="J365" t="str">
        <f>IFERROR(VLOOKUP(表2[[#This Row],[科目代码]],科目代码表!D:E,2,0),"")</f>
        <v/>
      </c>
      <c r="K365" t="str">
        <f>IF(ISBLANK(表2[[#This Row],[年]]),"","CNY")</f>
        <v/>
      </c>
    </row>
    <row r="366" spans="7:11" x14ac:dyDescent="0.25">
      <c r="G366" s="1" t="str">
        <f>IFERROR(VLOOKUP(H366,科目代码表!B:D,3,0),"")</f>
        <v/>
      </c>
      <c r="J366" t="str">
        <f>IFERROR(VLOOKUP(表2[[#This Row],[科目代码]],科目代码表!D:E,2,0),"")</f>
        <v/>
      </c>
      <c r="K366" t="str">
        <f>IF(ISBLANK(表2[[#This Row],[年]]),"","CNY")</f>
        <v/>
      </c>
    </row>
    <row r="367" spans="7:11" x14ac:dyDescent="0.25">
      <c r="G367" s="1" t="str">
        <f>IFERROR(VLOOKUP(H367,科目代码表!B:D,3,0),"")</f>
        <v/>
      </c>
      <c r="J367" t="str">
        <f>IFERROR(VLOOKUP(表2[[#This Row],[科目代码]],科目代码表!D:E,2,0),"")</f>
        <v/>
      </c>
      <c r="K367" t="str">
        <f>IF(ISBLANK(表2[[#This Row],[年]]),"","CNY")</f>
        <v/>
      </c>
    </row>
    <row r="368" spans="7:11" x14ac:dyDescent="0.25">
      <c r="G368" s="1" t="str">
        <f>IFERROR(VLOOKUP(H368,科目代码表!B:D,3,0),"")</f>
        <v/>
      </c>
      <c r="J368" t="str">
        <f>IFERROR(VLOOKUP(表2[[#This Row],[科目代码]],科目代码表!D:E,2,0),"")</f>
        <v/>
      </c>
      <c r="K368" t="str">
        <f>IF(ISBLANK(表2[[#This Row],[年]]),"","CNY")</f>
        <v/>
      </c>
    </row>
    <row r="369" spans="7:11" x14ac:dyDescent="0.25">
      <c r="G369" s="1" t="str">
        <f>IFERROR(VLOOKUP(H369,科目代码表!B:D,3,0),"")</f>
        <v/>
      </c>
      <c r="J369" t="str">
        <f>IFERROR(VLOOKUP(表2[[#This Row],[科目代码]],科目代码表!D:E,2,0),"")</f>
        <v/>
      </c>
      <c r="K369" t="str">
        <f>IF(ISBLANK(表2[[#This Row],[年]]),"","CNY")</f>
        <v/>
      </c>
    </row>
    <row r="370" spans="7:11" x14ac:dyDescent="0.25">
      <c r="G370" s="1" t="str">
        <f>IFERROR(VLOOKUP(H370,科目代码表!B:D,3,0),"")</f>
        <v/>
      </c>
      <c r="J370" t="str">
        <f>IFERROR(VLOOKUP(表2[[#This Row],[科目代码]],科目代码表!D:E,2,0),"")</f>
        <v/>
      </c>
      <c r="K370" t="str">
        <f>IF(ISBLANK(表2[[#This Row],[年]]),"","CNY")</f>
        <v/>
      </c>
    </row>
    <row r="371" spans="7:11" x14ac:dyDescent="0.25">
      <c r="G371" s="1" t="str">
        <f>IFERROR(VLOOKUP(H371,科目代码表!B:D,3,0),"")</f>
        <v/>
      </c>
      <c r="J371" t="str">
        <f>IFERROR(VLOOKUP(表2[[#This Row],[科目代码]],科目代码表!D:E,2,0),"")</f>
        <v/>
      </c>
      <c r="K371" t="str">
        <f>IF(ISBLANK(表2[[#This Row],[年]]),"","CNY")</f>
        <v/>
      </c>
    </row>
    <row r="372" spans="7:11" x14ac:dyDescent="0.25">
      <c r="G372" s="1" t="str">
        <f>IFERROR(VLOOKUP(H372,科目代码表!B:D,3,0),"")</f>
        <v/>
      </c>
      <c r="J372" t="str">
        <f>IFERROR(VLOOKUP(表2[[#This Row],[科目代码]],科目代码表!D:E,2,0),"")</f>
        <v/>
      </c>
      <c r="K372" t="str">
        <f>IF(ISBLANK(表2[[#This Row],[年]]),"","CNY")</f>
        <v/>
      </c>
    </row>
    <row r="373" spans="7:11" x14ac:dyDescent="0.25">
      <c r="G373" s="1" t="str">
        <f>IFERROR(VLOOKUP(H373,科目代码表!B:D,3,0),"")</f>
        <v/>
      </c>
      <c r="J373" t="str">
        <f>IFERROR(VLOOKUP(表2[[#This Row],[科目代码]],科目代码表!D:E,2,0),"")</f>
        <v/>
      </c>
      <c r="K373" t="str">
        <f>IF(ISBLANK(表2[[#This Row],[年]]),"","CNY")</f>
        <v/>
      </c>
    </row>
    <row r="374" spans="7:11" x14ac:dyDescent="0.25">
      <c r="G374" s="1" t="str">
        <f>IFERROR(VLOOKUP(H374,科目代码表!B:D,3,0),"")</f>
        <v/>
      </c>
      <c r="J374" t="str">
        <f>IFERROR(VLOOKUP(表2[[#This Row],[科目代码]],科目代码表!D:E,2,0),"")</f>
        <v/>
      </c>
      <c r="K374" t="str">
        <f>IF(ISBLANK(表2[[#This Row],[年]]),"","CNY")</f>
        <v/>
      </c>
    </row>
    <row r="375" spans="7:11" x14ac:dyDescent="0.25">
      <c r="G375" s="1" t="str">
        <f>IFERROR(VLOOKUP(H375,科目代码表!B:D,3,0),"")</f>
        <v/>
      </c>
      <c r="J375" t="str">
        <f>IFERROR(VLOOKUP(表2[[#This Row],[科目代码]],科目代码表!D:E,2,0),"")</f>
        <v/>
      </c>
      <c r="K375" t="str">
        <f>IF(ISBLANK(表2[[#This Row],[年]]),"","CNY")</f>
        <v/>
      </c>
    </row>
    <row r="376" spans="7:11" x14ac:dyDescent="0.25">
      <c r="G376" s="1" t="str">
        <f>IFERROR(VLOOKUP(H376,科目代码表!B:D,3,0),"")</f>
        <v/>
      </c>
      <c r="J376" t="str">
        <f>IFERROR(VLOOKUP(表2[[#This Row],[科目代码]],科目代码表!D:E,2,0),"")</f>
        <v/>
      </c>
      <c r="K376" t="str">
        <f>IF(ISBLANK(表2[[#This Row],[年]]),"","CNY")</f>
        <v/>
      </c>
    </row>
    <row r="377" spans="7:11" x14ac:dyDescent="0.25">
      <c r="G377" s="1" t="str">
        <f>IFERROR(VLOOKUP(H377,科目代码表!B:D,3,0),"")</f>
        <v/>
      </c>
      <c r="J377" t="str">
        <f>IFERROR(VLOOKUP(表2[[#This Row],[科目代码]],科目代码表!D:E,2,0),"")</f>
        <v/>
      </c>
      <c r="K377" t="str">
        <f>IF(ISBLANK(表2[[#This Row],[年]]),"","CNY")</f>
        <v/>
      </c>
    </row>
    <row r="378" spans="7:11" x14ac:dyDescent="0.25">
      <c r="G378" s="1" t="str">
        <f>IFERROR(VLOOKUP(H378,科目代码表!B:D,3,0),"")</f>
        <v/>
      </c>
      <c r="J378" t="str">
        <f>IFERROR(VLOOKUP(表2[[#This Row],[科目代码]],科目代码表!D:E,2,0),"")</f>
        <v/>
      </c>
      <c r="K378" t="str">
        <f>IF(ISBLANK(表2[[#This Row],[年]]),"","CNY")</f>
        <v/>
      </c>
    </row>
    <row r="379" spans="7:11" x14ac:dyDescent="0.25">
      <c r="G379" s="1" t="str">
        <f>IFERROR(VLOOKUP(H379,科目代码表!B:D,3,0),"")</f>
        <v/>
      </c>
      <c r="J379" t="str">
        <f>IFERROR(VLOOKUP(表2[[#This Row],[科目代码]],科目代码表!D:E,2,0),"")</f>
        <v/>
      </c>
      <c r="K379" t="str">
        <f>IF(ISBLANK(表2[[#This Row],[年]]),"","CNY")</f>
        <v/>
      </c>
    </row>
    <row r="380" spans="7:11" x14ac:dyDescent="0.25">
      <c r="G380" s="1" t="str">
        <f>IFERROR(VLOOKUP(H380,科目代码表!B:D,3,0),"")</f>
        <v/>
      </c>
      <c r="J380" t="str">
        <f>IFERROR(VLOOKUP(表2[[#This Row],[科目代码]],科目代码表!D:E,2,0),"")</f>
        <v/>
      </c>
      <c r="K380" t="str">
        <f>IF(ISBLANK(表2[[#This Row],[年]]),"","CNY")</f>
        <v/>
      </c>
    </row>
    <row r="381" spans="7:11" x14ac:dyDescent="0.25">
      <c r="G381" s="1" t="str">
        <f>IFERROR(VLOOKUP(H381,科目代码表!B:D,3,0),"")</f>
        <v/>
      </c>
      <c r="J381" t="str">
        <f>IFERROR(VLOOKUP(表2[[#This Row],[科目代码]],科目代码表!D:E,2,0),"")</f>
        <v/>
      </c>
      <c r="K381" t="str">
        <f>IF(ISBLANK(表2[[#This Row],[年]]),"","CNY")</f>
        <v/>
      </c>
    </row>
    <row r="382" spans="7:11" x14ac:dyDescent="0.25">
      <c r="G382" s="1" t="str">
        <f>IFERROR(VLOOKUP(H382,科目代码表!B:D,3,0),"")</f>
        <v/>
      </c>
      <c r="J382" t="str">
        <f>IFERROR(VLOOKUP(表2[[#This Row],[科目代码]],科目代码表!D:E,2,0),"")</f>
        <v/>
      </c>
      <c r="K382" t="str">
        <f>IF(ISBLANK(表2[[#This Row],[年]]),"","CNY")</f>
        <v/>
      </c>
    </row>
    <row r="383" spans="7:11" x14ac:dyDescent="0.25">
      <c r="G383" s="1" t="str">
        <f>IFERROR(VLOOKUP(H383,科目代码表!B:D,3,0),"")</f>
        <v/>
      </c>
      <c r="J383" t="str">
        <f>IFERROR(VLOOKUP(表2[[#This Row],[科目代码]],科目代码表!D:E,2,0),"")</f>
        <v/>
      </c>
      <c r="K383" t="str">
        <f>IF(ISBLANK(表2[[#This Row],[年]]),"","CNY")</f>
        <v/>
      </c>
    </row>
    <row r="384" spans="7:11" x14ac:dyDescent="0.25">
      <c r="G384" s="1" t="str">
        <f>IFERROR(VLOOKUP(H384,科目代码表!B:D,3,0),"")</f>
        <v/>
      </c>
      <c r="J384" t="str">
        <f>IFERROR(VLOOKUP(表2[[#This Row],[科目代码]],科目代码表!D:E,2,0),"")</f>
        <v/>
      </c>
      <c r="K384" t="str">
        <f>IF(ISBLANK(表2[[#This Row],[年]]),"","CNY")</f>
        <v/>
      </c>
    </row>
    <row r="385" spans="7:11" x14ac:dyDescent="0.25">
      <c r="G385" s="1" t="str">
        <f>IFERROR(VLOOKUP(H385,科目代码表!B:D,3,0),"")</f>
        <v/>
      </c>
      <c r="J385" t="str">
        <f>IFERROR(VLOOKUP(表2[[#This Row],[科目代码]],科目代码表!D:E,2,0),"")</f>
        <v/>
      </c>
      <c r="K385" t="str">
        <f>IF(ISBLANK(表2[[#This Row],[年]]),"","CNY")</f>
        <v/>
      </c>
    </row>
    <row r="386" spans="7:11" x14ac:dyDescent="0.25">
      <c r="G386" s="1" t="str">
        <f>IFERROR(VLOOKUP(H386,科目代码表!B:D,3,0),"")</f>
        <v/>
      </c>
      <c r="J386" t="str">
        <f>IFERROR(VLOOKUP(表2[[#This Row],[科目代码]],科目代码表!D:E,2,0),"")</f>
        <v/>
      </c>
      <c r="K386" t="str">
        <f>IF(ISBLANK(表2[[#This Row],[年]]),"","CNY")</f>
        <v/>
      </c>
    </row>
    <row r="387" spans="7:11" x14ac:dyDescent="0.25">
      <c r="G387" s="1" t="str">
        <f>IFERROR(VLOOKUP(H387,科目代码表!B:D,3,0),"")</f>
        <v/>
      </c>
      <c r="J387" t="str">
        <f>IFERROR(VLOOKUP(表2[[#This Row],[科目代码]],科目代码表!D:E,2,0),"")</f>
        <v/>
      </c>
      <c r="K387" t="str">
        <f>IF(ISBLANK(表2[[#This Row],[年]]),"","CNY")</f>
        <v/>
      </c>
    </row>
    <row r="388" spans="7:11" x14ac:dyDescent="0.25">
      <c r="G388" s="1" t="str">
        <f>IFERROR(VLOOKUP(H388,科目代码表!B:D,3,0),"")</f>
        <v/>
      </c>
      <c r="J388" t="str">
        <f>IFERROR(VLOOKUP(表2[[#This Row],[科目代码]],科目代码表!D:E,2,0),"")</f>
        <v/>
      </c>
      <c r="K388" t="str">
        <f>IF(ISBLANK(表2[[#This Row],[年]]),"","CNY")</f>
        <v/>
      </c>
    </row>
    <row r="389" spans="7:11" x14ac:dyDescent="0.25">
      <c r="G389" s="1" t="str">
        <f>IFERROR(VLOOKUP(H389,科目代码表!B:D,3,0),"")</f>
        <v/>
      </c>
      <c r="J389" t="str">
        <f>IFERROR(VLOOKUP(表2[[#This Row],[科目代码]],科目代码表!D:E,2,0),"")</f>
        <v/>
      </c>
      <c r="K389" t="str">
        <f>IF(ISBLANK(表2[[#This Row],[年]]),"","CNY")</f>
        <v/>
      </c>
    </row>
    <row r="390" spans="7:11" x14ac:dyDescent="0.25">
      <c r="G390" s="1" t="str">
        <f>IFERROR(VLOOKUP(H390,科目代码表!B:D,3,0),"")</f>
        <v/>
      </c>
      <c r="J390" t="str">
        <f>IFERROR(VLOOKUP(表2[[#This Row],[科目代码]],科目代码表!D:E,2,0),"")</f>
        <v/>
      </c>
      <c r="K390" t="str">
        <f>IF(ISBLANK(表2[[#This Row],[年]]),"","CNY")</f>
        <v/>
      </c>
    </row>
    <row r="391" spans="7:11" x14ac:dyDescent="0.25">
      <c r="G391" s="1" t="str">
        <f>IFERROR(VLOOKUP(H391,科目代码表!B:D,3,0),"")</f>
        <v/>
      </c>
      <c r="J391" t="str">
        <f>IFERROR(VLOOKUP(表2[[#This Row],[科目代码]],科目代码表!D:E,2,0),"")</f>
        <v/>
      </c>
      <c r="K391" t="str">
        <f>IF(ISBLANK(表2[[#This Row],[年]]),"","CNY")</f>
        <v/>
      </c>
    </row>
    <row r="392" spans="7:11" x14ac:dyDescent="0.25">
      <c r="G392" s="1" t="str">
        <f>IFERROR(VLOOKUP(H392,科目代码表!B:D,3,0),"")</f>
        <v/>
      </c>
      <c r="J392" t="str">
        <f>IFERROR(VLOOKUP(表2[[#This Row],[科目代码]],科目代码表!D:E,2,0),"")</f>
        <v/>
      </c>
      <c r="K392" t="str">
        <f>IF(ISBLANK(表2[[#This Row],[年]]),"","CNY")</f>
        <v/>
      </c>
    </row>
    <row r="393" spans="7:11" x14ac:dyDescent="0.25">
      <c r="G393" s="1" t="str">
        <f>IFERROR(VLOOKUP(H393,科目代码表!B:D,3,0),"")</f>
        <v/>
      </c>
      <c r="J393" t="str">
        <f>IFERROR(VLOOKUP(表2[[#This Row],[科目代码]],科目代码表!D:E,2,0),"")</f>
        <v/>
      </c>
      <c r="K393" t="str">
        <f>IF(ISBLANK(表2[[#This Row],[年]]),"","CNY")</f>
        <v/>
      </c>
    </row>
    <row r="394" spans="7:11" x14ac:dyDescent="0.25">
      <c r="G394" s="1" t="str">
        <f>IFERROR(VLOOKUP(H394,科目代码表!B:D,3,0),"")</f>
        <v/>
      </c>
      <c r="J394" t="str">
        <f>IFERROR(VLOOKUP(表2[[#This Row],[科目代码]],科目代码表!D:E,2,0),"")</f>
        <v/>
      </c>
      <c r="K394" t="str">
        <f>IF(ISBLANK(表2[[#This Row],[年]]),"","CNY")</f>
        <v/>
      </c>
    </row>
    <row r="395" spans="7:11" x14ac:dyDescent="0.25">
      <c r="G395" s="1" t="str">
        <f>IFERROR(VLOOKUP(H395,科目代码表!B:D,3,0),"")</f>
        <v/>
      </c>
      <c r="J395" t="str">
        <f>IFERROR(VLOOKUP(表2[[#This Row],[科目代码]],科目代码表!D:E,2,0),"")</f>
        <v/>
      </c>
      <c r="K395" t="str">
        <f>IF(ISBLANK(表2[[#This Row],[年]]),"","CNY")</f>
        <v/>
      </c>
    </row>
    <row r="396" spans="7:11" x14ac:dyDescent="0.25">
      <c r="G396" s="1" t="str">
        <f>IFERROR(VLOOKUP(H396,科目代码表!B:D,3,0),"")</f>
        <v/>
      </c>
      <c r="J396" t="str">
        <f>IFERROR(VLOOKUP(表2[[#This Row],[科目代码]],科目代码表!D:E,2,0),"")</f>
        <v/>
      </c>
      <c r="K396" t="str">
        <f>IF(ISBLANK(表2[[#This Row],[年]]),"","CNY")</f>
        <v/>
      </c>
    </row>
    <row r="397" spans="7:11" x14ac:dyDescent="0.25">
      <c r="G397" s="1" t="str">
        <f>IFERROR(VLOOKUP(H397,科目代码表!B:D,3,0),"")</f>
        <v/>
      </c>
      <c r="J397" t="str">
        <f>IFERROR(VLOOKUP(表2[[#This Row],[科目代码]],科目代码表!D:E,2,0),"")</f>
        <v/>
      </c>
      <c r="K397" t="str">
        <f>IF(ISBLANK(表2[[#This Row],[年]]),"","CNY")</f>
        <v/>
      </c>
    </row>
    <row r="398" spans="7:11" x14ac:dyDescent="0.25">
      <c r="G398" s="1" t="str">
        <f>IFERROR(VLOOKUP(H398,科目代码表!B:D,3,0),"")</f>
        <v/>
      </c>
      <c r="J398" t="str">
        <f>IFERROR(VLOOKUP(表2[[#This Row],[科目代码]],科目代码表!D:E,2,0),"")</f>
        <v/>
      </c>
      <c r="K398" t="str">
        <f>IF(ISBLANK(表2[[#This Row],[年]]),"","CNY")</f>
        <v/>
      </c>
    </row>
    <row r="399" spans="7:11" x14ac:dyDescent="0.25">
      <c r="G399" s="1" t="str">
        <f>IFERROR(VLOOKUP(H399,科目代码表!B:D,3,0),"")</f>
        <v/>
      </c>
      <c r="J399" t="str">
        <f>IFERROR(VLOOKUP(表2[[#This Row],[科目代码]],科目代码表!D:E,2,0),"")</f>
        <v/>
      </c>
      <c r="K399" t="str">
        <f>IF(ISBLANK(表2[[#This Row],[年]]),"","CNY")</f>
        <v/>
      </c>
    </row>
    <row r="400" spans="7:11" x14ac:dyDescent="0.25">
      <c r="G400" s="1" t="str">
        <f>IFERROR(VLOOKUP(H400,科目代码表!B:D,3,0),"")</f>
        <v/>
      </c>
      <c r="J400" t="str">
        <f>IFERROR(VLOOKUP(表2[[#This Row],[科目代码]],科目代码表!D:E,2,0),"")</f>
        <v/>
      </c>
      <c r="K400" t="str">
        <f>IF(ISBLANK(表2[[#This Row],[年]]),"","CNY")</f>
        <v/>
      </c>
    </row>
    <row r="401" spans="7:11" x14ac:dyDescent="0.25">
      <c r="G401" s="1" t="str">
        <f>IFERROR(VLOOKUP(H401,科目代码表!B:D,3,0),"")</f>
        <v/>
      </c>
      <c r="J401" t="str">
        <f>IFERROR(VLOOKUP(表2[[#This Row],[科目代码]],科目代码表!D:E,2,0),"")</f>
        <v/>
      </c>
      <c r="K401" t="str">
        <f>IF(ISBLANK(表2[[#This Row],[年]]),"","CNY")</f>
        <v/>
      </c>
    </row>
    <row r="402" spans="7:11" x14ac:dyDescent="0.25">
      <c r="G402" s="1" t="str">
        <f>IFERROR(VLOOKUP(H402,科目代码表!B:D,3,0),"")</f>
        <v/>
      </c>
      <c r="J402" t="str">
        <f>IFERROR(VLOOKUP(表2[[#This Row],[科目代码]],科目代码表!D:E,2,0),"")</f>
        <v/>
      </c>
      <c r="K402" t="str">
        <f>IF(ISBLANK(表2[[#This Row],[年]]),"","CNY")</f>
        <v/>
      </c>
    </row>
    <row r="403" spans="7:11" x14ac:dyDescent="0.25">
      <c r="G403" s="1" t="str">
        <f>IFERROR(VLOOKUP(H403,科目代码表!B:D,3,0),"")</f>
        <v/>
      </c>
      <c r="J403" t="str">
        <f>IFERROR(VLOOKUP(表2[[#This Row],[科目代码]],科目代码表!D:E,2,0),"")</f>
        <v/>
      </c>
      <c r="K403" t="str">
        <f>IF(ISBLANK(表2[[#This Row],[年]]),"","CNY")</f>
        <v/>
      </c>
    </row>
    <row r="404" spans="7:11" x14ac:dyDescent="0.25">
      <c r="G404" s="1" t="str">
        <f>IFERROR(VLOOKUP(H404,科目代码表!B:D,3,0),"")</f>
        <v/>
      </c>
      <c r="J404" t="str">
        <f>IFERROR(VLOOKUP(表2[[#This Row],[科目代码]],科目代码表!D:E,2,0),"")</f>
        <v/>
      </c>
      <c r="K404" t="str">
        <f>IF(ISBLANK(表2[[#This Row],[年]]),"","CNY")</f>
        <v/>
      </c>
    </row>
    <row r="405" spans="7:11" x14ac:dyDescent="0.25">
      <c r="G405" s="1" t="str">
        <f>IFERROR(VLOOKUP(H405,科目代码表!B:D,3,0),"")</f>
        <v/>
      </c>
      <c r="J405" t="str">
        <f>IFERROR(VLOOKUP(表2[[#This Row],[科目代码]],科目代码表!D:E,2,0),"")</f>
        <v/>
      </c>
      <c r="K405" t="str">
        <f>IF(ISBLANK(表2[[#This Row],[年]]),"","CNY")</f>
        <v/>
      </c>
    </row>
    <row r="406" spans="7:11" x14ac:dyDescent="0.25">
      <c r="G406" s="1" t="str">
        <f>IFERROR(VLOOKUP(H406,科目代码表!B:D,3,0),"")</f>
        <v/>
      </c>
      <c r="J406" t="str">
        <f>IFERROR(VLOOKUP(表2[[#This Row],[科目代码]],科目代码表!D:E,2,0),"")</f>
        <v/>
      </c>
      <c r="K406" t="str">
        <f>IF(ISBLANK(表2[[#This Row],[年]]),"","CNY")</f>
        <v/>
      </c>
    </row>
    <row r="407" spans="7:11" x14ac:dyDescent="0.25">
      <c r="G407" s="1" t="str">
        <f>IFERROR(VLOOKUP(H407,科目代码表!B:D,3,0),"")</f>
        <v/>
      </c>
      <c r="J407" t="str">
        <f>IFERROR(VLOOKUP(表2[[#This Row],[科目代码]],科目代码表!D:E,2,0),"")</f>
        <v/>
      </c>
      <c r="K407" t="str">
        <f>IF(ISBLANK(表2[[#This Row],[年]]),"","CNY")</f>
        <v/>
      </c>
    </row>
    <row r="408" spans="7:11" x14ac:dyDescent="0.25">
      <c r="G408" s="1" t="str">
        <f>IFERROR(VLOOKUP(H408,科目代码表!B:D,3,0),"")</f>
        <v/>
      </c>
      <c r="J408" t="str">
        <f>IFERROR(VLOOKUP(表2[[#This Row],[科目代码]],科目代码表!D:E,2,0),"")</f>
        <v/>
      </c>
      <c r="K408" t="str">
        <f>IF(ISBLANK(表2[[#This Row],[年]]),"","CNY")</f>
        <v/>
      </c>
    </row>
    <row r="409" spans="7:11" x14ac:dyDescent="0.25">
      <c r="G409" s="1" t="str">
        <f>IFERROR(VLOOKUP(H409,科目代码表!B:D,3,0),"")</f>
        <v/>
      </c>
      <c r="J409" t="str">
        <f>IFERROR(VLOOKUP(表2[[#This Row],[科目代码]],科目代码表!D:E,2,0),"")</f>
        <v/>
      </c>
      <c r="K409" t="str">
        <f>IF(ISBLANK(表2[[#This Row],[年]]),"","CNY")</f>
        <v/>
      </c>
    </row>
    <row r="410" spans="7:11" x14ac:dyDescent="0.25">
      <c r="G410" s="1" t="str">
        <f>IFERROR(VLOOKUP(H410,科目代码表!B:D,3,0),"")</f>
        <v/>
      </c>
      <c r="J410" t="str">
        <f>IFERROR(VLOOKUP(表2[[#This Row],[科目代码]],科目代码表!D:E,2,0),"")</f>
        <v/>
      </c>
      <c r="K410" t="str">
        <f>IF(ISBLANK(表2[[#This Row],[年]]),"","CNY")</f>
        <v/>
      </c>
    </row>
    <row r="411" spans="7:11" x14ac:dyDescent="0.25">
      <c r="G411" s="1" t="str">
        <f>IFERROR(VLOOKUP(H411,科目代码表!B:D,3,0),"")</f>
        <v/>
      </c>
      <c r="J411" t="str">
        <f>IFERROR(VLOOKUP(表2[[#This Row],[科目代码]],科目代码表!D:E,2,0),"")</f>
        <v/>
      </c>
      <c r="K411" t="str">
        <f>IF(ISBLANK(表2[[#This Row],[年]]),"","CNY")</f>
        <v/>
      </c>
    </row>
    <row r="412" spans="7:11" x14ac:dyDescent="0.25">
      <c r="G412" s="1" t="str">
        <f>IFERROR(VLOOKUP(H412,科目代码表!B:D,3,0),"")</f>
        <v/>
      </c>
      <c r="J412" t="str">
        <f>IFERROR(VLOOKUP(表2[[#This Row],[科目代码]],科目代码表!D:E,2,0),"")</f>
        <v/>
      </c>
      <c r="K412" t="str">
        <f>IF(ISBLANK(表2[[#This Row],[年]]),"","CNY")</f>
        <v/>
      </c>
    </row>
    <row r="413" spans="7:11" x14ac:dyDescent="0.25">
      <c r="G413" s="1" t="str">
        <f>IFERROR(VLOOKUP(H413,科目代码表!B:D,3,0),"")</f>
        <v/>
      </c>
      <c r="J413" t="str">
        <f>IFERROR(VLOOKUP(表2[[#This Row],[科目代码]],科目代码表!D:E,2,0),"")</f>
        <v/>
      </c>
      <c r="K413" t="str">
        <f>IF(ISBLANK(表2[[#This Row],[年]]),"","CNY")</f>
        <v/>
      </c>
    </row>
    <row r="414" spans="7:11" x14ac:dyDescent="0.25">
      <c r="G414" s="1" t="str">
        <f>IFERROR(VLOOKUP(H414,科目代码表!B:D,3,0),"")</f>
        <v/>
      </c>
      <c r="J414" t="str">
        <f>IFERROR(VLOOKUP(表2[[#This Row],[科目代码]],科目代码表!D:E,2,0),"")</f>
        <v/>
      </c>
      <c r="K414" t="str">
        <f>IF(ISBLANK(表2[[#This Row],[年]]),"","CNY")</f>
        <v/>
      </c>
    </row>
    <row r="415" spans="7:11" x14ac:dyDescent="0.25">
      <c r="G415" s="1" t="str">
        <f>IFERROR(VLOOKUP(H415,科目代码表!B:D,3,0),"")</f>
        <v/>
      </c>
      <c r="J415" t="str">
        <f>IFERROR(VLOOKUP(表2[[#This Row],[科目代码]],科目代码表!D:E,2,0),"")</f>
        <v/>
      </c>
      <c r="K415" t="str">
        <f>IF(ISBLANK(表2[[#This Row],[年]]),"","CNY")</f>
        <v/>
      </c>
    </row>
    <row r="416" spans="7:11" x14ac:dyDescent="0.25">
      <c r="G416" s="1" t="str">
        <f>IFERROR(VLOOKUP(H416,科目代码表!B:D,3,0),"")</f>
        <v/>
      </c>
      <c r="J416" t="str">
        <f>IFERROR(VLOOKUP(表2[[#This Row],[科目代码]],科目代码表!D:E,2,0),"")</f>
        <v/>
      </c>
      <c r="K416" t="str">
        <f>IF(ISBLANK(表2[[#This Row],[年]]),"","CNY")</f>
        <v/>
      </c>
    </row>
    <row r="417" spans="7:11" x14ac:dyDescent="0.25">
      <c r="G417" s="1" t="str">
        <f>IFERROR(VLOOKUP(H417,科目代码表!B:D,3,0),"")</f>
        <v/>
      </c>
      <c r="J417" t="str">
        <f>IFERROR(VLOOKUP(表2[[#This Row],[科目代码]],科目代码表!D:E,2,0),"")</f>
        <v/>
      </c>
      <c r="K417" t="str">
        <f>IF(ISBLANK(表2[[#This Row],[年]]),"","CNY")</f>
        <v/>
      </c>
    </row>
    <row r="418" spans="7:11" x14ac:dyDescent="0.25">
      <c r="G418" s="1" t="str">
        <f>IFERROR(VLOOKUP(H418,科目代码表!B:D,3,0),"")</f>
        <v/>
      </c>
      <c r="J418" t="str">
        <f>IFERROR(VLOOKUP(表2[[#This Row],[科目代码]],科目代码表!D:E,2,0),"")</f>
        <v/>
      </c>
      <c r="K418" t="str">
        <f>IF(ISBLANK(表2[[#This Row],[年]]),"","CNY")</f>
        <v/>
      </c>
    </row>
    <row r="419" spans="7:11" x14ac:dyDescent="0.25">
      <c r="G419" s="1" t="str">
        <f>IFERROR(VLOOKUP(H419,科目代码表!B:D,3,0),"")</f>
        <v/>
      </c>
      <c r="J419" t="str">
        <f>IFERROR(VLOOKUP(表2[[#This Row],[科目代码]],科目代码表!D:E,2,0),"")</f>
        <v/>
      </c>
      <c r="K419" t="str">
        <f>IF(ISBLANK(表2[[#This Row],[年]]),"","CNY")</f>
        <v/>
      </c>
    </row>
    <row r="420" spans="7:11" x14ac:dyDescent="0.25">
      <c r="G420" s="1" t="str">
        <f>IFERROR(VLOOKUP(H420,科目代码表!B:D,3,0),"")</f>
        <v/>
      </c>
      <c r="J420" t="str">
        <f>IFERROR(VLOOKUP(表2[[#This Row],[科目代码]],科目代码表!D:E,2,0),"")</f>
        <v/>
      </c>
      <c r="K420" t="str">
        <f>IF(ISBLANK(表2[[#This Row],[年]]),"","CNY")</f>
        <v/>
      </c>
    </row>
    <row r="421" spans="7:11" x14ac:dyDescent="0.25">
      <c r="G421" s="1" t="str">
        <f>IFERROR(VLOOKUP(H421,科目代码表!B:D,3,0),"")</f>
        <v/>
      </c>
      <c r="J421" t="str">
        <f>IFERROR(VLOOKUP(表2[[#This Row],[科目代码]],科目代码表!D:E,2,0),"")</f>
        <v/>
      </c>
      <c r="K421" t="str">
        <f>IF(ISBLANK(表2[[#This Row],[年]]),"","CNY")</f>
        <v/>
      </c>
    </row>
    <row r="422" spans="7:11" x14ac:dyDescent="0.25">
      <c r="G422" s="1" t="str">
        <f>IFERROR(VLOOKUP(H422,科目代码表!B:D,3,0),"")</f>
        <v/>
      </c>
      <c r="J422" t="str">
        <f>IFERROR(VLOOKUP(表2[[#This Row],[科目代码]],科目代码表!D:E,2,0),"")</f>
        <v/>
      </c>
      <c r="K422" t="str">
        <f>IF(ISBLANK(表2[[#This Row],[年]]),"","CNY")</f>
        <v/>
      </c>
    </row>
    <row r="423" spans="7:11" x14ac:dyDescent="0.25">
      <c r="G423" s="1" t="str">
        <f>IFERROR(VLOOKUP(H423,科目代码表!B:D,3,0),"")</f>
        <v/>
      </c>
      <c r="J423" t="str">
        <f>IFERROR(VLOOKUP(表2[[#This Row],[科目代码]],科目代码表!D:E,2,0),"")</f>
        <v/>
      </c>
      <c r="K423" t="str">
        <f>IF(ISBLANK(表2[[#This Row],[年]]),"","CNY")</f>
        <v/>
      </c>
    </row>
    <row r="424" spans="7:11" x14ac:dyDescent="0.25">
      <c r="G424" s="1" t="str">
        <f>IFERROR(VLOOKUP(H424,科目代码表!B:D,3,0),"")</f>
        <v/>
      </c>
      <c r="J424" t="str">
        <f>IFERROR(VLOOKUP(表2[[#This Row],[科目代码]],科目代码表!D:E,2,0),"")</f>
        <v/>
      </c>
      <c r="K424" t="str">
        <f>IF(ISBLANK(表2[[#This Row],[年]]),"","CNY")</f>
        <v/>
      </c>
    </row>
    <row r="425" spans="7:11" x14ac:dyDescent="0.25">
      <c r="G425" s="1" t="str">
        <f>IFERROR(VLOOKUP(H425,科目代码表!B:D,3,0),"")</f>
        <v/>
      </c>
      <c r="J425" t="str">
        <f>IFERROR(VLOOKUP(表2[[#This Row],[科目代码]],科目代码表!D:E,2,0),"")</f>
        <v/>
      </c>
      <c r="K425" t="str">
        <f>IF(ISBLANK(表2[[#This Row],[年]]),"","CNY")</f>
        <v/>
      </c>
    </row>
    <row r="426" spans="7:11" x14ac:dyDescent="0.25">
      <c r="G426" s="1" t="str">
        <f>IFERROR(VLOOKUP(H426,科目代码表!B:D,3,0),"")</f>
        <v/>
      </c>
      <c r="J426" t="str">
        <f>IFERROR(VLOOKUP(表2[[#This Row],[科目代码]],科目代码表!D:E,2,0),"")</f>
        <v/>
      </c>
      <c r="K426" t="str">
        <f>IF(ISBLANK(表2[[#This Row],[年]]),"","CNY")</f>
        <v/>
      </c>
    </row>
    <row r="427" spans="7:11" x14ac:dyDescent="0.25">
      <c r="G427" s="1" t="str">
        <f>IFERROR(VLOOKUP(H427,科目代码表!B:D,3,0),"")</f>
        <v/>
      </c>
      <c r="J427" t="str">
        <f>IFERROR(VLOOKUP(表2[[#This Row],[科目代码]],科目代码表!D:E,2,0),"")</f>
        <v/>
      </c>
      <c r="K427" t="str">
        <f>IF(ISBLANK(表2[[#This Row],[年]]),"","CNY")</f>
        <v/>
      </c>
    </row>
    <row r="428" spans="7:11" x14ac:dyDescent="0.25">
      <c r="G428" s="1" t="str">
        <f>IFERROR(VLOOKUP(H428,科目代码表!B:D,3,0),"")</f>
        <v/>
      </c>
      <c r="J428" t="str">
        <f>IFERROR(VLOOKUP(表2[[#This Row],[科目代码]],科目代码表!D:E,2,0),"")</f>
        <v/>
      </c>
      <c r="K428" t="str">
        <f>IF(ISBLANK(表2[[#This Row],[年]]),"","CNY")</f>
        <v/>
      </c>
    </row>
    <row r="429" spans="7:11" x14ac:dyDescent="0.25">
      <c r="G429" s="1" t="str">
        <f>IFERROR(VLOOKUP(H429,科目代码表!B:D,3,0),"")</f>
        <v/>
      </c>
      <c r="J429" t="str">
        <f>IFERROR(VLOOKUP(表2[[#This Row],[科目代码]],科目代码表!D:E,2,0),"")</f>
        <v/>
      </c>
      <c r="K429" t="str">
        <f>IF(ISBLANK(表2[[#This Row],[年]]),"","CNY")</f>
        <v/>
      </c>
    </row>
    <row r="430" spans="7:11" x14ac:dyDescent="0.25">
      <c r="G430" s="1" t="str">
        <f>IFERROR(VLOOKUP(H430,科目代码表!B:D,3,0),"")</f>
        <v/>
      </c>
      <c r="J430" t="str">
        <f>IFERROR(VLOOKUP(表2[[#This Row],[科目代码]],科目代码表!D:E,2,0),"")</f>
        <v/>
      </c>
      <c r="K430" t="str">
        <f>IF(ISBLANK(表2[[#This Row],[年]]),"","CNY")</f>
        <v/>
      </c>
    </row>
    <row r="431" spans="7:11" x14ac:dyDescent="0.25">
      <c r="G431" s="1" t="str">
        <f>IFERROR(VLOOKUP(H431,科目代码表!B:D,3,0),"")</f>
        <v/>
      </c>
      <c r="J431" t="str">
        <f>IFERROR(VLOOKUP(表2[[#This Row],[科目代码]],科目代码表!D:E,2,0),"")</f>
        <v/>
      </c>
      <c r="K431" t="str">
        <f>IF(ISBLANK(表2[[#This Row],[年]]),"","CNY")</f>
        <v/>
      </c>
    </row>
    <row r="432" spans="7:11" x14ac:dyDescent="0.25">
      <c r="G432" s="1" t="str">
        <f>IFERROR(VLOOKUP(H432,科目代码表!B:D,3,0),"")</f>
        <v/>
      </c>
      <c r="J432" t="str">
        <f>IFERROR(VLOOKUP(表2[[#This Row],[科目代码]],科目代码表!D:E,2,0),"")</f>
        <v/>
      </c>
      <c r="K432" t="str">
        <f>IF(ISBLANK(表2[[#This Row],[年]]),"","CNY")</f>
        <v/>
      </c>
    </row>
    <row r="433" spans="7:11" x14ac:dyDescent="0.25">
      <c r="G433" s="1" t="str">
        <f>IFERROR(VLOOKUP(H433,科目代码表!B:D,3,0),"")</f>
        <v/>
      </c>
      <c r="J433" t="str">
        <f>IFERROR(VLOOKUP(表2[[#This Row],[科目代码]],科目代码表!D:E,2,0),"")</f>
        <v/>
      </c>
      <c r="K433" t="str">
        <f>IF(ISBLANK(表2[[#This Row],[年]]),"","CNY")</f>
        <v/>
      </c>
    </row>
    <row r="434" spans="7:11" x14ac:dyDescent="0.25">
      <c r="G434" s="1" t="str">
        <f>IFERROR(VLOOKUP(H434,科目代码表!B:D,3,0),"")</f>
        <v/>
      </c>
      <c r="J434" t="str">
        <f>IFERROR(VLOOKUP(表2[[#This Row],[科目代码]],科目代码表!D:E,2,0),"")</f>
        <v/>
      </c>
      <c r="K434" t="str">
        <f>IF(ISBLANK(表2[[#This Row],[年]]),"","CNY")</f>
        <v/>
      </c>
    </row>
    <row r="435" spans="7:11" x14ac:dyDescent="0.25">
      <c r="G435" s="1" t="str">
        <f>IFERROR(VLOOKUP(H435,科目代码表!B:D,3,0),"")</f>
        <v/>
      </c>
      <c r="J435" t="str">
        <f>IFERROR(VLOOKUP(表2[[#This Row],[科目代码]],科目代码表!D:E,2,0),"")</f>
        <v/>
      </c>
      <c r="K435" t="str">
        <f>IF(ISBLANK(表2[[#This Row],[年]]),"","CNY")</f>
        <v/>
      </c>
    </row>
    <row r="436" spans="7:11" x14ac:dyDescent="0.25">
      <c r="G436" s="1" t="str">
        <f>IFERROR(VLOOKUP(H436,科目代码表!B:D,3,0),"")</f>
        <v/>
      </c>
      <c r="J436" t="str">
        <f>IFERROR(VLOOKUP(表2[[#This Row],[科目代码]],科目代码表!D:E,2,0),"")</f>
        <v/>
      </c>
      <c r="K436" t="str">
        <f>IF(ISBLANK(表2[[#This Row],[年]]),"","CNY")</f>
        <v/>
      </c>
    </row>
    <row r="437" spans="7:11" x14ac:dyDescent="0.25">
      <c r="G437" s="1" t="str">
        <f>IFERROR(VLOOKUP(H437,科目代码表!B:D,3,0),"")</f>
        <v/>
      </c>
      <c r="J437" t="str">
        <f>IFERROR(VLOOKUP(表2[[#This Row],[科目代码]],科目代码表!D:E,2,0),"")</f>
        <v/>
      </c>
      <c r="K437" t="str">
        <f>IF(ISBLANK(表2[[#This Row],[年]]),"","CNY")</f>
        <v/>
      </c>
    </row>
    <row r="438" spans="7:11" x14ac:dyDescent="0.25">
      <c r="G438" s="1" t="str">
        <f>IFERROR(VLOOKUP(H438,科目代码表!B:D,3,0),"")</f>
        <v/>
      </c>
      <c r="J438" t="str">
        <f>IFERROR(VLOOKUP(表2[[#This Row],[科目代码]],科目代码表!D:E,2,0),"")</f>
        <v/>
      </c>
      <c r="K438" t="str">
        <f>IF(ISBLANK(表2[[#This Row],[年]]),"","CNY")</f>
        <v/>
      </c>
    </row>
    <row r="439" spans="7:11" x14ac:dyDescent="0.25">
      <c r="G439" s="1" t="str">
        <f>IFERROR(VLOOKUP(H439,科目代码表!B:D,3,0),"")</f>
        <v/>
      </c>
      <c r="J439" t="str">
        <f>IFERROR(VLOOKUP(表2[[#This Row],[科目代码]],科目代码表!D:E,2,0),"")</f>
        <v/>
      </c>
      <c r="K439" t="str">
        <f>IF(ISBLANK(表2[[#This Row],[年]]),"","CNY")</f>
        <v/>
      </c>
    </row>
    <row r="440" spans="7:11" x14ac:dyDescent="0.25">
      <c r="G440" s="1" t="str">
        <f>IFERROR(VLOOKUP(H440,科目代码表!B:D,3,0),"")</f>
        <v/>
      </c>
      <c r="J440" t="str">
        <f>IFERROR(VLOOKUP(表2[[#This Row],[科目代码]],科目代码表!D:E,2,0),"")</f>
        <v/>
      </c>
      <c r="K440" t="str">
        <f>IF(ISBLANK(表2[[#This Row],[年]]),"","CNY")</f>
        <v/>
      </c>
    </row>
    <row r="441" spans="7:11" x14ac:dyDescent="0.25">
      <c r="G441" s="1" t="str">
        <f>IFERROR(VLOOKUP(H441,科目代码表!B:D,3,0),"")</f>
        <v/>
      </c>
      <c r="J441" t="str">
        <f>IFERROR(VLOOKUP(表2[[#This Row],[科目代码]],科目代码表!D:E,2,0),"")</f>
        <v/>
      </c>
      <c r="K441" t="str">
        <f>IF(ISBLANK(表2[[#This Row],[年]]),"","CNY")</f>
        <v/>
      </c>
    </row>
    <row r="442" spans="7:11" x14ac:dyDescent="0.25">
      <c r="G442" s="1" t="str">
        <f>IFERROR(VLOOKUP(H442,科目代码表!B:D,3,0),"")</f>
        <v/>
      </c>
      <c r="J442" t="str">
        <f>IFERROR(VLOOKUP(表2[[#This Row],[科目代码]],科目代码表!D:E,2,0),"")</f>
        <v/>
      </c>
      <c r="K442" t="str">
        <f>IF(ISBLANK(表2[[#This Row],[年]]),"","CNY")</f>
        <v/>
      </c>
    </row>
    <row r="443" spans="7:11" x14ac:dyDescent="0.25">
      <c r="G443" s="1" t="str">
        <f>IFERROR(VLOOKUP(H443,科目代码表!B:D,3,0),"")</f>
        <v/>
      </c>
      <c r="J443" t="str">
        <f>IFERROR(VLOOKUP(表2[[#This Row],[科目代码]],科目代码表!D:E,2,0),"")</f>
        <v/>
      </c>
      <c r="K443" t="str">
        <f>IF(ISBLANK(表2[[#This Row],[年]]),"","CNY")</f>
        <v/>
      </c>
    </row>
    <row r="444" spans="7:11" x14ac:dyDescent="0.25">
      <c r="G444" s="1" t="str">
        <f>IFERROR(VLOOKUP(H444,科目代码表!B:D,3,0),"")</f>
        <v/>
      </c>
      <c r="J444" t="str">
        <f>IFERROR(VLOOKUP(表2[[#This Row],[科目代码]],科目代码表!D:E,2,0),"")</f>
        <v/>
      </c>
      <c r="K444" t="str">
        <f>IF(ISBLANK(表2[[#This Row],[年]]),"","CNY")</f>
        <v/>
      </c>
    </row>
    <row r="445" spans="7:11" x14ac:dyDescent="0.25">
      <c r="G445" s="1" t="str">
        <f>IFERROR(VLOOKUP(H445,科目代码表!B:D,3,0),"")</f>
        <v/>
      </c>
      <c r="J445" t="str">
        <f>IFERROR(VLOOKUP(表2[[#This Row],[科目代码]],科目代码表!D:E,2,0),"")</f>
        <v/>
      </c>
      <c r="K445" t="str">
        <f>IF(ISBLANK(表2[[#This Row],[年]]),"","CNY")</f>
        <v/>
      </c>
    </row>
    <row r="446" spans="7:11" x14ac:dyDescent="0.25">
      <c r="G446" s="1" t="str">
        <f>IFERROR(VLOOKUP(H446,科目代码表!B:D,3,0),"")</f>
        <v/>
      </c>
      <c r="J446" t="str">
        <f>IFERROR(VLOOKUP(表2[[#This Row],[科目代码]],科目代码表!D:E,2,0),"")</f>
        <v/>
      </c>
      <c r="K446" t="str">
        <f>IF(ISBLANK(表2[[#This Row],[年]]),"","CNY")</f>
        <v/>
      </c>
    </row>
    <row r="447" spans="7:11" x14ac:dyDescent="0.25">
      <c r="G447" s="1" t="str">
        <f>IFERROR(VLOOKUP(H447,科目代码表!B:D,3,0),"")</f>
        <v/>
      </c>
      <c r="J447" t="str">
        <f>IFERROR(VLOOKUP(表2[[#This Row],[科目代码]],科目代码表!D:E,2,0),"")</f>
        <v/>
      </c>
      <c r="K447" t="str">
        <f>IF(ISBLANK(表2[[#This Row],[年]]),"","CNY")</f>
        <v/>
      </c>
    </row>
    <row r="448" spans="7:11" x14ac:dyDescent="0.25">
      <c r="G448" s="1" t="str">
        <f>IFERROR(VLOOKUP(H448,科目代码表!B:D,3,0),"")</f>
        <v/>
      </c>
      <c r="J448" t="str">
        <f>IFERROR(VLOOKUP(表2[[#This Row],[科目代码]],科目代码表!D:E,2,0),"")</f>
        <v/>
      </c>
      <c r="K448" t="str">
        <f>IF(ISBLANK(表2[[#This Row],[年]]),"","CNY")</f>
        <v/>
      </c>
    </row>
    <row r="449" spans="7:11" x14ac:dyDescent="0.25">
      <c r="G449" s="1" t="str">
        <f>IFERROR(VLOOKUP(H449,科目代码表!B:D,3,0),"")</f>
        <v/>
      </c>
      <c r="J449" t="str">
        <f>IFERROR(VLOOKUP(表2[[#This Row],[科目代码]],科目代码表!D:E,2,0),"")</f>
        <v/>
      </c>
      <c r="K449" t="str">
        <f>IF(ISBLANK(表2[[#This Row],[年]]),"","CNY")</f>
        <v/>
      </c>
    </row>
    <row r="450" spans="7:11" x14ac:dyDescent="0.25">
      <c r="G450" s="1" t="str">
        <f>IFERROR(VLOOKUP(H450,科目代码表!B:D,3,0),"")</f>
        <v/>
      </c>
      <c r="J450" t="str">
        <f>IFERROR(VLOOKUP(表2[[#This Row],[科目代码]],科目代码表!D:E,2,0),"")</f>
        <v/>
      </c>
      <c r="K450" t="str">
        <f>IF(ISBLANK(表2[[#This Row],[年]]),"","CNY")</f>
        <v/>
      </c>
    </row>
    <row r="451" spans="7:11" x14ac:dyDescent="0.25">
      <c r="G451" s="1" t="str">
        <f>IFERROR(VLOOKUP(H451,科目代码表!B:D,3,0),"")</f>
        <v/>
      </c>
      <c r="J451" t="str">
        <f>IFERROR(VLOOKUP(表2[[#This Row],[科目代码]],科目代码表!D:E,2,0),"")</f>
        <v/>
      </c>
      <c r="K451" t="str">
        <f>IF(ISBLANK(表2[[#This Row],[年]]),"","CNY")</f>
        <v/>
      </c>
    </row>
    <row r="452" spans="7:11" x14ac:dyDescent="0.25">
      <c r="G452" s="1" t="str">
        <f>IFERROR(VLOOKUP(H452,科目代码表!B:D,3,0),"")</f>
        <v/>
      </c>
      <c r="J452" t="str">
        <f>IFERROR(VLOOKUP(表2[[#This Row],[科目代码]],科目代码表!D:E,2,0),"")</f>
        <v/>
      </c>
      <c r="K452" t="str">
        <f>IF(ISBLANK(表2[[#This Row],[年]]),"","CNY")</f>
        <v/>
      </c>
    </row>
    <row r="453" spans="7:11" x14ac:dyDescent="0.25">
      <c r="G453" s="1" t="str">
        <f>IFERROR(VLOOKUP(H453,科目代码表!B:D,3,0),"")</f>
        <v/>
      </c>
      <c r="J453" t="str">
        <f>IFERROR(VLOOKUP(表2[[#This Row],[科目代码]],科目代码表!D:E,2,0),"")</f>
        <v/>
      </c>
      <c r="K453" t="str">
        <f>IF(ISBLANK(表2[[#This Row],[年]]),"","CNY")</f>
        <v/>
      </c>
    </row>
    <row r="454" spans="7:11" x14ac:dyDescent="0.25">
      <c r="G454" s="1" t="str">
        <f>IFERROR(VLOOKUP(H454,科目代码表!B:D,3,0),"")</f>
        <v/>
      </c>
      <c r="J454" t="str">
        <f>IFERROR(VLOOKUP(表2[[#This Row],[科目代码]],科目代码表!D:E,2,0),"")</f>
        <v/>
      </c>
      <c r="K454" t="str">
        <f>IF(ISBLANK(表2[[#This Row],[年]]),"","CNY")</f>
        <v/>
      </c>
    </row>
    <row r="455" spans="7:11" x14ac:dyDescent="0.25">
      <c r="G455" s="1" t="str">
        <f>IFERROR(VLOOKUP(H455,科目代码表!B:D,3,0),"")</f>
        <v/>
      </c>
      <c r="J455" t="str">
        <f>IFERROR(VLOOKUP(表2[[#This Row],[科目代码]],科目代码表!D:E,2,0),"")</f>
        <v/>
      </c>
      <c r="K455" t="str">
        <f>IF(ISBLANK(表2[[#This Row],[年]]),"","CNY")</f>
        <v/>
      </c>
    </row>
    <row r="456" spans="7:11" x14ac:dyDescent="0.25">
      <c r="G456" s="1" t="str">
        <f>IFERROR(VLOOKUP(H456,科目代码表!B:D,3,0),"")</f>
        <v/>
      </c>
      <c r="J456" t="str">
        <f>IFERROR(VLOOKUP(表2[[#This Row],[科目代码]],科目代码表!D:E,2,0),"")</f>
        <v/>
      </c>
      <c r="K456" t="str">
        <f>IF(ISBLANK(表2[[#This Row],[年]]),"","CNY")</f>
        <v/>
      </c>
    </row>
    <row r="457" spans="7:11" x14ac:dyDescent="0.25">
      <c r="G457" s="1" t="str">
        <f>IFERROR(VLOOKUP(H457,科目代码表!B:D,3,0),"")</f>
        <v/>
      </c>
      <c r="J457" t="str">
        <f>IFERROR(VLOOKUP(表2[[#This Row],[科目代码]],科目代码表!D:E,2,0),"")</f>
        <v/>
      </c>
      <c r="K457" t="str">
        <f>IF(ISBLANK(表2[[#This Row],[年]]),"","CNY")</f>
        <v/>
      </c>
    </row>
    <row r="458" spans="7:11" x14ac:dyDescent="0.25">
      <c r="G458" s="1" t="str">
        <f>IFERROR(VLOOKUP(H458,科目代码表!B:D,3,0),"")</f>
        <v/>
      </c>
      <c r="J458" t="str">
        <f>IFERROR(VLOOKUP(表2[[#This Row],[科目代码]],科目代码表!D:E,2,0),"")</f>
        <v/>
      </c>
      <c r="K458" t="str">
        <f>IF(ISBLANK(表2[[#This Row],[年]]),"","CNY")</f>
        <v/>
      </c>
    </row>
    <row r="459" spans="7:11" x14ac:dyDescent="0.25">
      <c r="G459" s="1" t="str">
        <f>IFERROR(VLOOKUP(H459,科目代码表!B:D,3,0),"")</f>
        <v/>
      </c>
      <c r="J459" t="str">
        <f>IFERROR(VLOOKUP(表2[[#This Row],[科目代码]],科目代码表!D:E,2,0),"")</f>
        <v/>
      </c>
      <c r="K459" t="str">
        <f>IF(ISBLANK(表2[[#This Row],[年]]),"","CNY")</f>
        <v/>
      </c>
    </row>
    <row r="460" spans="7:11" x14ac:dyDescent="0.25">
      <c r="G460" s="1" t="str">
        <f>IFERROR(VLOOKUP(H460,科目代码表!B:D,3,0),"")</f>
        <v/>
      </c>
      <c r="J460" t="str">
        <f>IFERROR(VLOOKUP(表2[[#This Row],[科目代码]],科目代码表!D:E,2,0),"")</f>
        <v/>
      </c>
      <c r="K460" t="str">
        <f>IF(ISBLANK(表2[[#This Row],[年]]),"","CNY")</f>
        <v/>
      </c>
    </row>
    <row r="461" spans="7:11" x14ac:dyDescent="0.25">
      <c r="G461" s="1" t="str">
        <f>IFERROR(VLOOKUP(H461,科目代码表!B:D,3,0),"")</f>
        <v/>
      </c>
      <c r="J461" t="str">
        <f>IFERROR(VLOOKUP(表2[[#This Row],[科目代码]],科目代码表!D:E,2,0),"")</f>
        <v/>
      </c>
      <c r="K461" t="str">
        <f>IF(ISBLANK(表2[[#This Row],[年]]),"","CNY")</f>
        <v/>
      </c>
    </row>
    <row r="462" spans="7:11" x14ac:dyDescent="0.25">
      <c r="G462" s="1" t="str">
        <f>IFERROR(VLOOKUP(H462,科目代码表!B:D,3,0),"")</f>
        <v/>
      </c>
      <c r="J462" t="str">
        <f>IFERROR(VLOOKUP(表2[[#This Row],[科目代码]],科目代码表!D:E,2,0),"")</f>
        <v/>
      </c>
      <c r="K462" t="str">
        <f>IF(ISBLANK(表2[[#This Row],[年]]),"","CNY")</f>
        <v/>
      </c>
    </row>
    <row r="463" spans="7:11" x14ac:dyDescent="0.25">
      <c r="G463" s="1" t="str">
        <f>IFERROR(VLOOKUP(H463,科目代码表!B:D,3,0),"")</f>
        <v/>
      </c>
      <c r="J463" t="str">
        <f>IFERROR(VLOOKUP(表2[[#This Row],[科目代码]],科目代码表!D:E,2,0),"")</f>
        <v/>
      </c>
      <c r="K463" t="str">
        <f>IF(ISBLANK(表2[[#This Row],[年]]),"","CNY")</f>
        <v/>
      </c>
    </row>
    <row r="464" spans="7:11" x14ac:dyDescent="0.25">
      <c r="G464" s="1" t="str">
        <f>IFERROR(VLOOKUP(H464,科目代码表!B:D,3,0),"")</f>
        <v/>
      </c>
      <c r="J464" t="str">
        <f>IFERROR(VLOOKUP(表2[[#This Row],[科目代码]],科目代码表!D:E,2,0),"")</f>
        <v/>
      </c>
      <c r="K464" t="str">
        <f>IF(ISBLANK(表2[[#This Row],[年]]),"","CNY")</f>
        <v/>
      </c>
    </row>
    <row r="465" spans="7:11" x14ac:dyDescent="0.25">
      <c r="G465" s="1" t="str">
        <f>IFERROR(VLOOKUP(H465,科目代码表!B:D,3,0),"")</f>
        <v/>
      </c>
      <c r="J465" t="str">
        <f>IFERROR(VLOOKUP(表2[[#This Row],[科目代码]],科目代码表!D:E,2,0),"")</f>
        <v/>
      </c>
      <c r="K465" t="str">
        <f>IF(ISBLANK(表2[[#This Row],[年]]),"","CNY")</f>
        <v/>
      </c>
    </row>
    <row r="466" spans="7:11" x14ac:dyDescent="0.25">
      <c r="G466" s="1" t="str">
        <f>IFERROR(VLOOKUP(H466,科目代码表!B:D,3,0),"")</f>
        <v/>
      </c>
      <c r="J466" t="str">
        <f>IFERROR(VLOOKUP(表2[[#This Row],[科目代码]],科目代码表!D:E,2,0),"")</f>
        <v/>
      </c>
      <c r="K466" t="str">
        <f>IF(ISBLANK(表2[[#This Row],[年]]),"","CNY")</f>
        <v/>
      </c>
    </row>
    <row r="467" spans="7:11" x14ac:dyDescent="0.25">
      <c r="G467" s="1" t="str">
        <f>IFERROR(VLOOKUP(H467,科目代码表!B:D,3,0),"")</f>
        <v/>
      </c>
      <c r="J467" t="str">
        <f>IFERROR(VLOOKUP(表2[[#This Row],[科目代码]],科目代码表!D:E,2,0),"")</f>
        <v/>
      </c>
      <c r="K467" t="str">
        <f>IF(ISBLANK(表2[[#This Row],[年]]),"","CNY")</f>
        <v/>
      </c>
    </row>
    <row r="468" spans="7:11" x14ac:dyDescent="0.25">
      <c r="G468" s="1" t="str">
        <f>IFERROR(VLOOKUP(H468,科目代码表!B:D,3,0),"")</f>
        <v/>
      </c>
      <c r="J468" t="str">
        <f>IFERROR(VLOOKUP(表2[[#This Row],[科目代码]],科目代码表!D:E,2,0),"")</f>
        <v/>
      </c>
      <c r="K468" t="str">
        <f>IF(ISBLANK(表2[[#This Row],[年]]),"","CNY")</f>
        <v/>
      </c>
    </row>
    <row r="469" spans="7:11" x14ac:dyDescent="0.25">
      <c r="G469" s="1" t="str">
        <f>IFERROR(VLOOKUP(H469,科目代码表!B:D,3,0),"")</f>
        <v/>
      </c>
      <c r="J469" t="str">
        <f>IFERROR(VLOOKUP(表2[[#This Row],[科目代码]],科目代码表!D:E,2,0),"")</f>
        <v/>
      </c>
      <c r="K469" t="str">
        <f>IF(ISBLANK(表2[[#This Row],[年]]),"","CNY")</f>
        <v/>
      </c>
    </row>
    <row r="470" spans="7:11" x14ac:dyDescent="0.25">
      <c r="G470" s="1" t="str">
        <f>IFERROR(VLOOKUP(H470,科目代码表!B:D,3,0),"")</f>
        <v/>
      </c>
      <c r="J470" t="str">
        <f>IFERROR(VLOOKUP(表2[[#This Row],[科目代码]],科目代码表!D:E,2,0),"")</f>
        <v/>
      </c>
      <c r="K470" t="str">
        <f>IF(ISBLANK(表2[[#This Row],[年]]),"","CNY")</f>
        <v/>
      </c>
    </row>
    <row r="471" spans="7:11" x14ac:dyDescent="0.25">
      <c r="G471" s="1" t="str">
        <f>IFERROR(VLOOKUP(H471,科目代码表!B:D,3,0),"")</f>
        <v/>
      </c>
      <c r="J471" t="str">
        <f>IFERROR(VLOOKUP(表2[[#This Row],[科目代码]],科目代码表!D:E,2,0),"")</f>
        <v/>
      </c>
      <c r="K471" t="str">
        <f>IF(ISBLANK(表2[[#This Row],[年]]),"","CNY")</f>
        <v/>
      </c>
    </row>
    <row r="472" spans="7:11" x14ac:dyDescent="0.25">
      <c r="G472" s="1" t="str">
        <f>IFERROR(VLOOKUP(H472,科目代码表!B:D,3,0),"")</f>
        <v/>
      </c>
      <c r="J472" t="str">
        <f>IFERROR(VLOOKUP(表2[[#This Row],[科目代码]],科目代码表!D:E,2,0),"")</f>
        <v/>
      </c>
      <c r="K472" t="str">
        <f>IF(ISBLANK(表2[[#This Row],[年]]),"","CNY")</f>
        <v/>
      </c>
    </row>
    <row r="473" spans="7:11" x14ac:dyDescent="0.25">
      <c r="G473" s="1" t="str">
        <f>IFERROR(VLOOKUP(H473,科目代码表!B:D,3,0),"")</f>
        <v/>
      </c>
      <c r="J473" t="str">
        <f>IFERROR(VLOOKUP(表2[[#This Row],[科目代码]],科目代码表!D:E,2,0),"")</f>
        <v/>
      </c>
      <c r="K473" t="str">
        <f>IF(ISBLANK(表2[[#This Row],[年]]),"","CNY")</f>
        <v/>
      </c>
    </row>
    <row r="474" spans="7:11" x14ac:dyDescent="0.25">
      <c r="G474" s="1" t="str">
        <f>IFERROR(VLOOKUP(H474,科目代码表!B:D,3,0),"")</f>
        <v/>
      </c>
      <c r="J474" t="str">
        <f>IFERROR(VLOOKUP(表2[[#This Row],[科目代码]],科目代码表!D:E,2,0),"")</f>
        <v/>
      </c>
      <c r="K474" t="str">
        <f>IF(ISBLANK(表2[[#This Row],[年]]),"","CNY")</f>
        <v/>
      </c>
    </row>
    <row r="475" spans="7:11" x14ac:dyDescent="0.25">
      <c r="G475" s="1" t="str">
        <f>IFERROR(VLOOKUP(H475,科目代码表!B:D,3,0),"")</f>
        <v/>
      </c>
      <c r="J475" t="str">
        <f>IFERROR(VLOOKUP(表2[[#This Row],[科目代码]],科目代码表!D:E,2,0),"")</f>
        <v/>
      </c>
      <c r="K475" t="str">
        <f>IF(ISBLANK(表2[[#This Row],[年]]),"","CNY")</f>
        <v/>
      </c>
    </row>
    <row r="476" spans="7:11" x14ac:dyDescent="0.25">
      <c r="G476" s="1" t="str">
        <f>IFERROR(VLOOKUP(H476,科目代码表!B:D,3,0),"")</f>
        <v/>
      </c>
      <c r="J476" t="str">
        <f>IFERROR(VLOOKUP(表2[[#This Row],[科目代码]],科目代码表!D:E,2,0),"")</f>
        <v/>
      </c>
      <c r="K476" t="str">
        <f>IF(ISBLANK(表2[[#This Row],[年]]),"","CNY")</f>
        <v/>
      </c>
    </row>
    <row r="477" spans="7:11" x14ac:dyDescent="0.25">
      <c r="G477" s="1" t="str">
        <f>IFERROR(VLOOKUP(H477,科目代码表!B:D,3,0),"")</f>
        <v/>
      </c>
      <c r="J477" t="str">
        <f>IFERROR(VLOOKUP(表2[[#This Row],[科目代码]],科目代码表!D:E,2,0),"")</f>
        <v/>
      </c>
      <c r="K477" t="str">
        <f>IF(ISBLANK(表2[[#This Row],[年]]),"","CNY")</f>
        <v/>
      </c>
    </row>
    <row r="478" spans="7:11" x14ac:dyDescent="0.25">
      <c r="G478" s="1" t="str">
        <f>IFERROR(VLOOKUP(H478,科目代码表!B:D,3,0),"")</f>
        <v/>
      </c>
      <c r="J478" t="str">
        <f>IFERROR(VLOOKUP(表2[[#This Row],[科目代码]],科目代码表!D:E,2,0),"")</f>
        <v/>
      </c>
      <c r="K478" t="str">
        <f>IF(ISBLANK(表2[[#This Row],[年]]),"","CNY")</f>
        <v/>
      </c>
    </row>
    <row r="479" spans="7:11" x14ac:dyDescent="0.25">
      <c r="G479" s="1" t="str">
        <f>IFERROR(VLOOKUP(H479,科目代码表!B:D,3,0),"")</f>
        <v/>
      </c>
      <c r="J479" t="str">
        <f>IFERROR(VLOOKUP(表2[[#This Row],[科目代码]],科目代码表!D:E,2,0),"")</f>
        <v/>
      </c>
      <c r="K479" t="str">
        <f>IF(ISBLANK(表2[[#This Row],[年]]),"","CNY")</f>
        <v/>
      </c>
    </row>
    <row r="480" spans="7:11" x14ac:dyDescent="0.25">
      <c r="G480" s="1" t="str">
        <f>IFERROR(VLOOKUP(H480,科目代码表!B:D,3,0),"")</f>
        <v/>
      </c>
      <c r="J480" t="str">
        <f>IFERROR(VLOOKUP(表2[[#This Row],[科目代码]],科目代码表!D:E,2,0),"")</f>
        <v/>
      </c>
      <c r="K480" t="str">
        <f>IF(ISBLANK(表2[[#This Row],[年]]),"","CNY")</f>
        <v/>
      </c>
    </row>
    <row r="481" spans="7:11" x14ac:dyDescent="0.25">
      <c r="G481" s="1" t="str">
        <f>IFERROR(VLOOKUP(H481,科目代码表!B:D,3,0),"")</f>
        <v/>
      </c>
      <c r="J481" t="str">
        <f>IFERROR(VLOOKUP(表2[[#This Row],[科目代码]],科目代码表!D:E,2,0),"")</f>
        <v/>
      </c>
      <c r="K481" t="str">
        <f>IF(ISBLANK(表2[[#This Row],[年]]),"","CNY")</f>
        <v/>
      </c>
    </row>
    <row r="482" spans="7:11" x14ac:dyDescent="0.25">
      <c r="G482" s="1" t="str">
        <f>IFERROR(VLOOKUP(H482,科目代码表!B:D,3,0),"")</f>
        <v/>
      </c>
      <c r="J482" t="str">
        <f>IFERROR(VLOOKUP(表2[[#This Row],[科目代码]],科目代码表!D:E,2,0),"")</f>
        <v/>
      </c>
      <c r="K482" t="str">
        <f>IF(ISBLANK(表2[[#This Row],[年]]),"","CNY")</f>
        <v/>
      </c>
    </row>
    <row r="483" spans="7:11" x14ac:dyDescent="0.25">
      <c r="G483" s="1" t="str">
        <f>IFERROR(VLOOKUP(H483,科目代码表!B:D,3,0),"")</f>
        <v/>
      </c>
      <c r="J483" t="str">
        <f>IFERROR(VLOOKUP(表2[[#This Row],[科目代码]],科目代码表!D:E,2,0),"")</f>
        <v/>
      </c>
      <c r="K483" t="str">
        <f>IF(ISBLANK(表2[[#This Row],[年]]),"","CNY")</f>
        <v/>
      </c>
    </row>
    <row r="484" spans="7:11" x14ac:dyDescent="0.25">
      <c r="G484" s="1" t="str">
        <f>IFERROR(VLOOKUP(H484,科目代码表!B:D,3,0),"")</f>
        <v/>
      </c>
      <c r="J484" t="str">
        <f>IFERROR(VLOOKUP(表2[[#This Row],[科目代码]],科目代码表!D:E,2,0),"")</f>
        <v/>
      </c>
      <c r="K484" t="str">
        <f>IF(ISBLANK(表2[[#This Row],[年]]),"","CNY")</f>
        <v/>
      </c>
    </row>
    <row r="485" spans="7:11" x14ac:dyDescent="0.25">
      <c r="G485" s="1" t="str">
        <f>IFERROR(VLOOKUP(H485,科目代码表!B:D,3,0),"")</f>
        <v/>
      </c>
      <c r="J485" t="str">
        <f>IFERROR(VLOOKUP(表2[[#This Row],[科目代码]],科目代码表!D:E,2,0),"")</f>
        <v/>
      </c>
      <c r="K485" t="str">
        <f>IF(ISBLANK(表2[[#This Row],[年]]),"","CNY")</f>
        <v/>
      </c>
    </row>
    <row r="486" spans="7:11" x14ac:dyDescent="0.25">
      <c r="G486" s="1" t="str">
        <f>IFERROR(VLOOKUP(H486,科目代码表!B:D,3,0),"")</f>
        <v/>
      </c>
      <c r="J486" t="str">
        <f>IFERROR(VLOOKUP(表2[[#This Row],[科目代码]],科目代码表!D:E,2,0),"")</f>
        <v/>
      </c>
      <c r="K486" t="str">
        <f>IF(ISBLANK(表2[[#This Row],[年]]),"","CNY")</f>
        <v/>
      </c>
    </row>
    <row r="487" spans="7:11" x14ac:dyDescent="0.25">
      <c r="G487" s="1" t="str">
        <f>IFERROR(VLOOKUP(H487,科目代码表!B:D,3,0),"")</f>
        <v/>
      </c>
      <c r="J487" t="str">
        <f>IFERROR(VLOOKUP(表2[[#This Row],[科目代码]],科目代码表!D:E,2,0),"")</f>
        <v/>
      </c>
      <c r="K487" t="str">
        <f>IF(ISBLANK(表2[[#This Row],[年]]),"","CNY")</f>
        <v/>
      </c>
    </row>
    <row r="488" spans="7:11" x14ac:dyDescent="0.25">
      <c r="G488" s="1" t="str">
        <f>IFERROR(VLOOKUP(H488,科目代码表!B:D,3,0),"")</f>
        <v/>
      </c>
      <c r="J488" t="str">
        <f>IFERROR(VLOOKUP(表2[[#This Row],[科目代码]],科目代码表!D:E,2,0),"")</f>
        <v/>
      </c>
      <c r="K488" t="str">
        <f>IF(ISBLANK(表2[[#This Row],[年]]),"","CNY")</f>
        <v/>
      </c>
    </row>
    <row r="489" spans="7:11" x14ac:dyDescent="0.25">
      <c r="G489" s="1" t="str">
        <f>IFERROR(VLOOKUP(H489,科目代码表!B:D,3,0),"")</f>
        <v/>
      </c>
      <c r="J489" t="str">
        <f>IFERROR(VLOOKUP(表2[[#This Row],[科目代码]],科目代码表!D:E,2,0),"")</f>
        <v/>
      </c>
      <c r="K489" t="str">
        <f>IF(ISBLANK(表2[[#This Row],[年]]),"","CNY")</f>
        <v/>
      </c>
    </row>
    <row r="490" spans="7:11" x14ac:dyDescent="0.25">
      <c r="G490" s="1" t="str">
        <f>IFERROR(VLOOKUP(H490,科目代码表!B:D,3,0),"")</f>
        <v/>
      </c>
      <c r="J490" t="str">
        <f>IFERROR(VLOOKUP(表2[[#This Row],[科目代码]],科目代码表!D:E,2,0),"")</f>
        <v/>
      </c>
      <c r="K490" t="str">
        <f>IF(ISBLANK(表2[[#This Row],[年]]),"","CNY")</f>
        <v/>
      </c>
    </row>
    <row r="491" spans="7:11" x14ac:dyDescent="0.25">
      <c r="G491" s="1" t="str">
        <f>IFERROR(VLOOKUP(H491,科目代码表!B:D,3,0),"")</f>
        <v/>
      </c>
      <c r="J491" t="str">
        <f>IFERROR(VLOOKUP(表2[[#This Row],[科目代码]],科目代码表!D:E,2,0),"")</f>
        <v/>
      </c>
      <c r="K491" t="str">
        <f>IF(ISBLANK(表2[[#This Row],[年]]),"","CNY")</f>
        <v/>
      </c>
    </row>
    <row r="492" spans="7:11" x14ac:dyDescent="0.25">
      <c r="G492" s="1" t="str">
        <f>IFERROR(VLOOKUP(H492,科目代码表!B:D,3,0),"")</f>
        <v/>
      </c>
      <c r="J492" t="str">
        <f>IFERROR(VLOOKUP(表2[[#This Row],[科目代码]],科目代码表!D:E,2,0),"")</f>
        <v/>
      </c>
      <c r="K492" t="str">
        <f>IF(ISBLANK(表2[[#This Row],[年]]),"","CNY")</f>
        <v/>
      </c>
    </row>
    <row r="493" spans="7:11" x14ac:dyDescent="0.25">
      <c r="G493" s="1" t="str">
        <f>IFERROR(VLOOKUP(H493,科目代码表!B:D,3,0),"")</f>
        <v/>
      </c>
      <c r="J493" t="str">
        <f>IFERROR(VLOOKUP(表2[[#This Row],[科目代码]],科目代码表!D:E,2,0),"")</f>
        <v/>
      </c>
      <c r="K493" t="str">
        <f>IF(ISBLANK(表2[[#This Row],[年]]),"","CNY")</f>
        <v/>
      </c>
    </row>
    <row r="494" spans="7:11" x14ac:dyDescent="0.25">
      <c r="G494" s="1" t="str">
        <f>IFERROR(VLOOKUP(H494,科目代码表!B:D,3,0),"")</f>
        <v/>
      </c>
      <c r="J494" t="str">
        <f>IFERROR(VLOOKUP(表2[[#This Row],[科目代码]],科目代码表!D:E,2,0),"")</f>
        <v/>
      </c>
      <c r="K494" t="str">
        <f>IF(ISBLANK(表2[[#This Row],[年]]),"","CNY")</f>
        <v/>
      </c>
    </row>
    <row r="495" spans="7:11" x14ac:dyDescent="0.25">
      <c r="G495" s="1" t="str">
        <f>IFERROR(VLOOKUP(H495,科目代码表!B:D,3,0),"")</f>
        <v/>
      </c>
      <c r="J495" t="str">
        <f>IFERROR(VLOOKUP(表2[[#This Row],[科目代码]],科目代码表!D:E,2,0),"")</f>
        <v/>
      </c>
      <c r="K495" t="str">
        <f>IF(ISBLANK(表2[[#This Row],[年]]),"","CNY")</f>
        <v/>
      </c>
    </row>
    <row r="496" spans="7:11" x14ac:dyDescent="0.25">
      <c r="G496" s="1" t="str">
        <f>IFERROR(VLOOKUP(H496,科目代码表!B:D,3,0),"")</f>
        <v/>
      </c>
      <c r="J496" t="str">
        <f>IFERROR(VLOOKUP(表2[[#This Row],[科目代码]],科目代码表!D:E,2,0),"")</f>
        <v/>
      </c>
      <c r="K496" t="str">
        <f>IF(ISBLANK(表2[[#This Row],[年]]),"","CNY")</f>
        <v/>
      </c>
    </row>
    <row r="497" spans="7:11" x14ac:dyDescent="0.25">
      <c r="G497" s="1" t="str">
        <f>IFERROR(VLOOKUP(H497,科目代码表!B:D,3,0),"")</f>
        <v/>
      </c>
      <c r="J497" t="str">
        <f>IFERROR(VLOOKUP(表2[[#This Row],[科目代码]],科目代码表!D:E,2,0),"")</f>
        <v/>
      </c>
      <c r="K497" t="str">
        <f>IF(ISBLANK(表2[[#This Row],[年]]),"","CNY")</f>
        <v/>
      </c>
    </row>
    <row r="498" spans="7:11" x14ac:dyDescent="0.25">
      <c r="G498" s="1" t="str">
        <f>IFERROR(VLOOKUP(H498,科目代码表!B:D,3,0),"")</f>
        <v/>
      </c>
      <c r="J498" t="str">
        <f>IFERROR(VLOOKUP(表2[[#This Row],[科目代码]],科目代码表!D:E,2,0),"")</f>
        <v/>
      </c>
      <c r="K498" t="str">
        <f>IF(ISBLANK(表2[[#This Row],[年]]),"","CNY")</f>
        <v/>
      </c>
    </row>
    <row r="499" spans="7:11" x14ac:dyDescent="0.25">
      <c r="G499" s="1" t="str">
        <f>IFERROR(VLOOKUP(H499,科目代码表!B:D,3,0),"")</f>
        <v/>
      </c>
      <c r="J499" t="str">
        <f>IFERROR(VLOOKUP(表2[[#This Row],[科目代码]],科目代码表!D:E,2,0),"")</f>
        <v/>
      </c>
      <c r="K499" t="str">
        <f>IF(ISBLANK(表2[[#This Row],[年]]),"","CNY")</f>
        <v/>
      </c>
    </row>
    <row r="500" spans="7:11" x14ac:dyDescent="0.25">
      <c r="G500" s="1" t="str">
        <f>IFERROR(VLOOKUP(H500,科目代码表!B:D,3,0),"")</f>
        <v/>
      </c>
      <c r="J500" t="str">
        <f>IFERROR(VLOOKUP(表2[[#This Row],[科目代码]],科目代码表!D:E,2,0),"")</f>
        <v/>
      </c>
      <c r="K500" t="str">
        <f>IF(ISBLANK(表2[[#This Row],[年]]),"","CNY")</f>
        <v/>
      </c>
    </row>
    <row r="501" spans="7:11" x14ac:dyDescent="0.25">
      <c r="G501" s="1" t="str">
        <f>IFERROR(VLOOKUP(H501,科目代码表!B:D,3,0),"")</f>
        <v/>
      </c>
      <c r="J501" t="str">
        <f>IFERROR(VLOOKUP(表2[[#This Row],[科目代码]],科目代码表!D:E,2,0),"")</f>
        <v/>
      </c>
      <c r="K501" t="str">
        <f>IF(ISBLANK(表2[[#This Row],[年]]),"","CNY")</f>
        <v/>
      </c>
    </row>
    <row r="502" spans="7:11" x14ac:dyDescent="0.25">
      <c r="G502" s="1" t="str">
        <f>IFERROR(VLOOKUP(H502,科目代码表!B:D,3,0),"")</f>
        <v/>
      </c>
      <c r="J502" t="str">
        <f>IFERROR(VLOOKUP(表2[[#This Row],[科目代码]],科目代码表!D:E,2,0),"")</f>
        <v/>
      </c>
      <c r="K502" t="str">
        <f>IF(ISBLANK(表2[[#This Row],[年]]),"","CNY")</f>
        <v/>
      </c>
    </row>
    <row r="503" spans="7:11" x14ac:dyDescent="0.25">
      <c r="G503" s="1" t="str">
        <f>IFERROR(VLOOKUP(H503,科目代码表!B:D,3,0),"")</f>
        <v/>
      </c>
      <c r="J503" t="str">
        <f>IFERROR(VLOOKUP(表2[[#This Row],[科目代码]],科目代码表!D:E,2,0),"")</f>
        <v/>
      </c>
      <c r="K503" t="str">
        <f>IF(ISBLANK(表2[[#This Row],[年]]),"","CNY")</f>
        <v/>
      </c>
    </row>
    <row r="504" spans="7:11" x14ac:dyDescent="0.25">
      <c r="G504" s="1" t="str">
        <f>IFERROR(VLOOKUP(H504,科目代码表!B:D,3,0),"")</f>
        <v/>
      </c>
      <c r="J504" t="str">
        <f>IFERROR(VLOOKUP(表2[[#This Row],[科目代码]],科目代码表!D:E,2,0),"")</f>
        <v/>
      </c>
      <c r="K504" t="str">
        <f>IF(ISBLANK(表2[[#This Row],[年]]),"","CNY")</f>
        <v/>
      </c>
    </row>
    <row r="505" spans="7:11" x14ac:dyDescent="0.25">
      <c r="G505" s="1" t="str">
        <f>IFERROR(VLOOKUP(H505,科目代码表!B:D,3,0),"")</f>
        <v/>
      </c>
      <c r="J505" t="str">
        <f>IFERROR(VLOOKUP(表2[[#This Row],[科目代码]],科目代码表!D:E,2,0),"")</f>
        <v/>
      </c>
      <c r="K505" t="str">
        <f>IF(ISBLANK(表2[[#This Row],[年]]),"","CNY")</f>
        <v/>
      </c>
    </row>
    <row r="506" spans="7:11" x14ac:dyDescent="0.25">
      <c r="G506" s="1" t="str">
        <f>IFERROR(VLOOKUP(H506,科目代码表!B:D,3,0),"")</f>
        <v/>
      </c>
      <c r="J506" t="str">
        <f>IFERROR(VLOOKUP(表2[[#This Row],[科目代码]],科目代码表!D:E,2,0),"")</f>
        <v/>
      </c>
      <c r="K506" t="str">
        <f>IF(ISBLANK(表2[[#This Row],[年]]),"","CNY")</f>
        <v/>
      </c>
    </row>
    <row r="507" spans="7:11" x14ac:dyDescent="0.25">
      <c r="G507" s="1" t="str">
        <f>IFERROR(VLOOKUP(H507,科目代码表!B:D,3,0),"")</f>
        <v/>
      </c>
      <c r="J507" t="str">
        <f>IFERROR(VLOOKUP(表2[[#This Row],[科目代码]],科目代码表!D:E,2,0),"")</f>
        <v/>
      </c>
      <c r="K507" t="str">
        <f>IF(ISBLANK(表2[[#This Row],[年]]),"","CNY")</f>
        <v/>
      </c>
    </row>
    <row r="508" spans="7:11" x14ac:dyDescent="0.25">
      <c r="G508" s="1" t="str">
        <f>IFERROR(VLOOKUP(H508,科目代码表!B:D,3,0),"")</f>
        <v/>
      </c>
      <c r="J508" t="str">
        <f>IFERROR(VLOOKUP(表2[[#This Row],[科目代码]],科目代码表!D:E,2,0),"")</f>
        <v/>
      </c>
      <c r="K508" t="str">
        <f>IF(ISBLANK(表2[[#This Row],[年]]),"","CNY")</f>
        <v/>
      </c>
    </row>
    <row r="509" spans="7:11" x14ac:dyDescent="0.25">
      <c r="G509" s="1" t="str">
        <f>IFERROR(VLOOKUP(H509,科目代码表!B:D,3,0),"")</f>
        <v/>
      </c>
      <c r="J509" t="str">
        <f>IFERROR(VLOOKUP(表2[[#This Row],[科目代码]],科目代码表!D:E,2,0),"")</f>
        <v/>
      </c>
      <c r="K509" t="str">
        <f>IF(ISBLANK(表2[[#This Row],[年]]),"","CNY")</f>
        <v/>
      </c>
    </row>
    <row r="510" spans="7:11" x14ac:dyDescent="0.25">
      <c r="G510" s="1" t="str">
        <f>IFERROR(VLOOKUP(H510,科目代码表!B:D,3,0),"")</f>
        <v/>
      </c>
      <c r="J510" t="str">
        <f>IFERROR(VLOOKUP(表2[[#This Row],[科目代码]],科目代码表!D:E,2,0),"")</f>
        <v/>
      </c>
      <c r="K510" t="str">
        <f>IF(ISBLANK(表2[[#This Row],[年]]),"","CNY")</f>
        <v/>
      </c>
    </row>
    <row r="511" spans="7:11" x14ac:dyDescent="0.25">
      <c r="G511" s="1" t="str">
        <f>IFERROR(VLOOKUP(H511,科目代码表!B:D,3,0),"")</f>
        <v/>
      </c>
      <c r="J511" t="str">
        <f>IFERROR(VLOOKUP(表2[[#This Row],[科目代码]],科目代码表!D:E,2,0),"")</f>
        <v/>
      </c>
      <c r="K511" t="str">
        <f>IF(ISBLANK(表2[[#This Row],[年]]),"","CNY")</f>
        <v/>
      </c>
    </row>
    <row r="512" spans="7:11" x14ac:dyDescent="0.25">
      <c r="G512" s="1" t="str">
        <f>IFERROR(VLOOKUP(H512,科目代码表!B:D,3,0),"")</f>
        <v/>
      </c>
      <c r="J512" t="str">
        <f>IFERROR(VLOOKUP(表2[[#This Row],[科目代码]],科目代码表!D:E,2,0),"")</f>
        <v/>
      </c>
      <c r="K512" t="str">
        <f>IF(ISBLANK(表2[[#This Row],[年]]),"","CNY")</f>
        <v/>
      </c>
    </row>
    <row r="513" spans="7:11" x14ac:dyDescent="0.25">
      <c r="G513" s="1" t="str">
        <f>IFERROR(VLOOKUP(H513,科目代码表!B:D,3,0),"")</f>
        <v/>
      </c>
      <c r="J513" t="str">
        <f>IFERROR(VLOOKUP(表2[[#This Row],[科目代码]],科目代码表!D:E,2,0),"")</f>
        <v/>
      </c>
      <c r="K513" t="str">
        <f>IF(ISBLANK(表2[[#This Row],[年]]),"","CNY")</f>
        <v/>
      </c>
    </row>
    <row r="514" spans="7:11" x14ac:dyDescent="0.25">
      <c r="G514" s="1" t="str">
        <f>IFERROR(VLOOKUP(H514,科目代码表!B:D,3,0),"")</f>
        <v/>
      </c>
      <c r="J514" t="str">
        <f>IFERROR(VLOOKUP(表2[[#This Row],[科目代码]],科目代码表!D:E,2,0),"")</f>
        <v/>
      </c>
      <c r="K514" t="str">
        <f>IF(ISBLANK(表2[[#This Row],[年]]),"","CNY")</f>
        <v/>
      </c>
    </row>
    <row r="515" spans="7:11" x14ac:dyDescent="0.25">
      <c r="G515" s="1" t="str">
        <f>IFERROR(VLOOKUP(H515,科目代码表!B:D,3,0),"")</f>
        <v/>
      </c>
      <c r="J515" t="str">
        <f>IFERROR(VLOOKUP(表2[[#This Row],[科目代码]],科目代码表!D:E,2,0),"")</f>
        <v/>
      </c>
      <c r="K515" t="str">
        <f>IF(ISBLANK(表2[[#This Row],[年]]),"","CNY")</f>
        <v/>
      </c>
    </row>
    <row r="516" spans="7:11" x14ac:dyDescent="0.25">
      <c r="G516" s="1" t="str">
        <f>IFERROR(VLOOKUP(H516,科目代码表!B:D,3,0),"")</f>
        <v/>
      </c>
      <c r="J516" t="str">
        <f>IFERROR(VLOOKUP(表2[[#This Row],[科目代码]],科目代码表!D:E,2,0),"")</f>
        <v/>
      </c>
      <c r="K516" t="str">
        <f>IF(ISBLANK(表2[[#This Row],[年]]),"","CNY")</f>
        <v/>
      </c>
    </row>
    <row r="517" spans="7:11" x14ac:dyDescent="0.25">
      <c r="G517" s="1" t="str">
        <f>IFERROR(VLOOKUP(H517,科目代码表!B:D,3,0),"")</f>
        <v/>
      </c>
      <c r="J517" t="str">
        <f>IFERROR(VLOOKUP(表2[[#This Row],[科目代码]],科目代码表!D:E,2,0),"")</f>
        <v/>
      </c>
      <c r="K517" t="str">
        <f>IF(ISBLANK(表2[[#This Row],[年]]),"","CNY")</f>
        <v/>
      </c>
    </row>
    <row r="518" spans="7:11" x14ac:dyDescent="0.25">
      <c r="G518" s="1" t="str">
        <f>IFERROR(VLOOKUP(H518,科目代码表!B:D,3,0),"")</f>
        <v/>
      </c>
      <c r="J518" t="str">
        <f>IFERROR(VLOOKUP(表2[[#This Row],[科目代码]],科目代码表!D:E,2,0),"")</f>
        <v/>
      </c>
      <c r="K518" t="str">
        <f>IF(ISBLANK(表2[[#This Row],[年]]),"","CNY")</f>
        <v/>
      </c>
    </row>
    <row r="519" spans="7:11" x14ac:dyDescent="0.25">
      <c r="G519" s="1" t="str">
        <f>IFERROR(VLOOKUP(H519,科目代码表!B:D,3,0),"")</f>
        <v/>
      </c>
      <c r="J519" t="str">
        <f>IFERROR(VLOOKUP(表2[[#This Row],[科目代码]],科目代码表!D:E,2,0),"")</f>
        <v/>
      </c>
      <c r="K519" t="str">
        <f>IF(ISBLANK(表2[[#This Row],[年]]),"","CNY")</f>
        <v/>
      </c>
    </row>
    <row r="520" spans="7:11" x14ac:dyDescent="0.25">
      <c r="G520" s="1" t="str">
        <f>IFERROR(VLOOKUP(H520,科目代码表!B:D,3,0),"")</f>
        <v/>
      </c>
      <c r="J520" t="str">
        <f>IFERROR(VLOOKUP(表2[[#This Row],[科目代码]],科目代码表!D:E,2,0),"")</f>
        <v/>
      </c>
      <c r="K520" t="str">
        <f>IF(ISBLANK(表2[[#This Row],[年]]),"","CNY")</f>
        <v/>
      </c>
    </row>
    <row r="521" spans="7:11" x14ac:dyDescent="0.25">
      <c r="G521" s="1" t="str">
        <f>IFERROR(VLOOKUP(H521,科目代码表!B:D,3,0),"")</f>
        <v/>
      </c>
      <c r="J521" t="str">
        <f>IFERROR(VLOOKUP(表2[[#This Row],[科目代码]],科目代码表!D:E,2,0),"")</f>
        <v/>
      </c>
      <c r="K521" t="str">
        <f>IF(ISBLANK(表2[[#This Row],[年]]),"","CNY")</f>
        <v/>
      </c>
    </row>
    <row r="522" spans="7:11" x14ac:dyDescent="0.25">
      <c r="G522" s="1" t="str">
        <f>IFERROR(VLOOKUP(H522,科目代码表!B:D,3,0),"")</f>
        <v/>
      </c>
      <c r="J522" t="str">
        <f>IFERROR(VLOOKUP(表2[[#This Row],[科目代码]],科目代码表!D:E,2,0),"")</f>
        <v/>
      </c>
      <c r="K522" t="str">
        <f>IF(ISBLANK(表2[[#This Row],[年]]),"","CNY")</f>
        <v/>
      </c>
    </row>
    <row r="523" spans="7:11" x14ac:dyDescent="0.25">
      <c r="G523" s="1" t="str">
        <f>IFERROR(VLOOKUP(H523,科目代码表!B:D,3,0),"")</f>
        <v/>
      </c>
      <c r="J523" t="str">
        <f>IFERROR(VLOOKUP(表2[[#This Row],[科目代码]],科目代码表!D:E,2,0),"")</f>
        <v/>
      </c>
      <c r="K523" t="str">
        <f>IF(ISBLANK(表2[[#This Row],[年]]),"","CNY")</f>
        <v/>
      </c>
    </row>
    <row r="524" spans="7:11" x14ac:dyDescent="0.25">
      <c r="G524" s="1" t="str">
        <f>IFERROR(VLOOKUP(H524,科目代码表!B:D,3,0),"")</f>
        <v/>
      </c>
      <c r="J524" t="str">
        <f>IFERROR(VLOOKUP(表2[[#This Row],[科目代码]],科目代码表!D:E,2,0),"")</f>
        <v/>
      </c>
      <c r="K524" t="str">
        <f>IF(ISBLANK(表2[[#This Row],[年]]),"","CNY")</f>
        <v/>
      </c>
    </row>
    <row r="525" spans="7:11" x14ac:dyDescent="0.25">
      <c r="G525" s="1" t="str">
        <f>IFERROR(VLOOKUP(H525,科目代码表!B:D,3,0),"")</f>
        <v/>
      </c>
      <c r="J525" t="str">
        <f>IFERROR(VLOOKUP(表2[[#This Row],[科目代码]],科目代码表!D:E,2,0),"")</f>
        <v/>
      </c>
      <c r="K525" t="str">
        <f>IF(ISBLANK(表2[[#This Row],[年]]),"","CNY")</f>
        <v/>
      </c>
    </row>
    <row r="526" spans="7:11" x14ac:dyDescent="0.25">
      <c r="G526" s="1" t="str">
        <f>IFERROR(VLOOKUP(H526,科目代码表!B:D,3,0),"")</f>
        <v/>
      </c>
      <c r="J526" t="str">
        <f>IFERROR(VLOOKUP(表2[[#This Row],[科目代码]],科目代码表!D:E,2,0),"")</f>
        <v/>
      </c>
      <c r="K526" t="str">
        <f>IF(ISBLANK(表2[[#This Row],[年]]),"","CNY")</f>
        <v/>
      </c>
    </row>
    <row r="527" spans="7:11" x14ac:dyDescent="0.25">
      <c r="G527" s="1" t="str">
        <f>IFERROR(VLOOKUP(H527,科目代码表!B:D,3,0),"")</f>
        <v/>
      </c>
      <c r="J527" t="str">
        <f>IFERROR(VLOOKUP(表2[[#This Row],[科目代码]],科目代码表!D:E,2,0),"")</f>
        <v/>
      </c>
      <c r="K527" t="str">
        <f>IF(ISBLANK(表2[[#This Row],[年]]),"","CNY")</f>
        <v/>
      </c>
    </row>
    <row r="528" spans="7:11" x14ac:dyDescent="0.25">
      <c r="G528" s="1" t="str">
        <f>IFERROR(VLOOKUP(H528,科目代码表!B:D,3,0),"")</f>
        <v/>
      </c>
      <c r="J528" t="str">
        <f>IFERROR(VLOOKUP(表2[[#This Row],[科目代码]],科目代码表!D:E,2,0),"")</f>
        <v/>
      </c>
      <c r="K528" t="str">
        <f>IF(ISBLANK(表2[[#This Row],[年]]),"","CNY")</f>
        <v/>
      </c>
    </row>
    <row r="529" spans="7:11" x14ac:dyDescent="0.25">
      <c r="G529" s="1" t="str">
        <f>IFERROR(VLOOKUP(H529,科目代码表!B:D,3,0),"")</f>
        <v/>
      </c>
      <c r="J529" t="str">
        <f>IFERROR(VLOOKUP(表2[[#This Row],[科目代码]],科目代码表!D:E,2,0),"")</f>
        <v/>
      </c>
      <c r="K529" t="str">
        <f>IF(ISBLANK(表2[[#This Row],[年]]),"","CNY")</f>
        <v/>
      </c>
    </row>
    <row r="530" spans="7:11" x14ac:dyDescent="0.25">
      <c r="G530" s="1" t="str">
        <f>IFERROR(VLOOKUP(H530,科目代码表!B:D,3,0),"")</f>
        <v/>
      </c>
      <c r="J530" t="str">
        <f>IFERROR(VLOOKUP(表2[[#This Row],[科目代码]],科目代码表!D:E,2,0),"")</f>
        <v/>
      </c>
      <c r="K530" t="str">
        <f>IF(ISBLANK(表2[[#This Row],[年]]),"","CNY")</f>
        <v/>
      </c>
    </row>
    <row r="531" spans="7:11" x14ac:dyDescent="0.25">
      <c r="G531" s="1" t="str">
        <f>IFERROR(VLOOKUP(H531,科目代码表!B:D,3,0),"")</f>
        <v/>
      </c>
      <c r="J531" t="str">
        <f>IFERROR(VLOOKUP(表2[[#This Row],[科目代码]],科目代码表!D:E,2,0),"")</f>
        <v/>
      </c>
      <c r="K531" t="str">
        <f>IF(ISBLANK(表2[[#This Row],[年]]),"","CNY")</f>
        <v/>
      </c>
    </row>
    <row r="532" spans="7:11" x14ac:dyDescent="0.25">
      <c r="G532" s="1" t="str">
        <f>IFERROR(VLOOKUP(H532,科目代码表!B:D,3,0),"")</f>
        <v/>
      </c>
      <c r="J532" t="str">
        <f>IFERROR(VLOOKUP(表2[[#This Row],[科目代码]],科目代码表!D:E,2,0),"")</f>
        <v/>
      </c>
      <c r="K532" t="str">
        <f>IF(ISBLANK(表2[[#This Row],[年]]),"","CNY")</f>
        <v/>
      </c>
    </row>
    <row r="533" spans="7:11" x14ac:dyDescent="0.25">
      <c r="G533" s="1" t="str">
        <f>IFERROR(VLOOKUP(H533,科目代码表!B:D,3,0),"")</f>
        <v/>
      </c>
      <c r="J533" t="str">
        <f>IFERROR(VLOOKUP(表2[[#This Row],[科目代码]],科目代码表!D:E,2,0),"")</f>
        <v/>
      </c>
      <c r="K533" t="str">
        <f>IF(ISBLANK(表2[[#This Row],[年]]),"","CNY")</f>
        <v/>
      </c>
    </row>
    <row r="534" spans="7:11" x14ac:dyDescent="0.25">
      <c r="G534" s="1" t="str">
        <f>IFERROR(VLOOKUP(H534,科目代码表!B:D,3,0),"")</f>
        <v/>
      </c>
      <c r="J534" t="str">
        <f>IFERROR(VLOOKUP(表2[[#This Row],[科目代码]],科目代码表!D:E,2,0),"")</f>
        <v/>
      </c>
      <c r="K534" t="str">
        <f>IF(ISBLANK(表2[[#This Row],[年]]),"","CNY")</f>
        <v/>
      </c>
    </row>
    <row r="535" spans="7:11" x14ac:dyDescent="0.25">
      <c r="G535" s="1" t="str">
        <f>IFERROR(VLOOKUP(H535,科目代码表!B:D,3,0),"")</f>
        <v/>
      </c>
      <c r="J535" t="str">
        <f>IFERROR(VLOOKUP(表2[[#This Row],[科目代码]],科目代码表!D:E,2,0),"")</f>
        <v/>
      </c>
      <c r="K535" t="str">
        <f>IF(ISBLANK(表2[[#This Row],[年]]),"","CNY")</f>
        <v/>
      </c>
    </row>
    <row r="536" spans="7:11" x14ac:dyDescent="0.25">
      <c r="G536" s="1" t="str">
        <f>IFERROR(VLOOKUP(H536,科目代码表!B:D,3,0),"")</f>
        <v/>
      </c>
      <c r="J536" t="str">
        <f>IFERROR(VLOOKUP(表2[[#This Row],[科目代码]],科目代码表!D:E,2,0),"")</f>
        <v/>
      </c>
      <c r="K536" t="str">
        <f>IF(ISBLANK(表2[[#This Row],[年]]),"","CNY")</f>
        <v/>
      </c>
    </row>
    <row r="537" spans="7:11" x14ac:dyDescent="0.25">
      <c r="G537" s="1" t="str">
        <f>IFERROR(VLOOKUP(H537,科目代码表!B:D,3,0),"")</f>
        <v/>
      </c>
      <c r="J537" t="str">
        <f>IFERROR(VLOOKUP(表2[[#This Row],[科目代码]],科目代码表!D:E,2,0),"")</f>
        <v/>
      </c>
      <c r="K537" t="str">
        <f>IF(ISBLANK(表2[[#This Row],[年]]),"","CNY")</f>
        <v/>
      </c>
    </row>
    <row r="538" spans="7:11" x14ac:dyDescent="0.25">
      <c r="G538" s="1" t="str">
        <f>IFERROR(VLOOKUP(H538,科目代码表!B:D,3,0),"")</f>
        <v/>
      </c>
      <c r="J538" t="str">
        <f>IFERROR(VLOOKUP(表2[[#This Row],[科目代码]],科目代码表!D:E,2,0),"")</f>
        <v/>
      </c>
      <c r="K538" t="str">
        <f>IF(ISBLANK(表2[[#This Row],[年]]),"","CNY")</f>
        <v/>
      </c>
    </row>
    <row r="539" spans="7:11" x14ac:dyDescent="0.25">
      <c r="G539" s="1" t="str">
        <f>IFERROR(VLOOKUP(H539,科目代码表!B:D,3,0),"")</f>
        <v/>
      </c>
      <c r="J539" t="str">
        <f>IFERROR(VLOOKUP(表2[[#This Row],[科目代码]],科目代码表!D:E,2,0),"")</f>
        <v/>
      </c>
      <c r="K539" t="str">
        <f>IF(ISBLANK(表2[[#This Row],[年]]),"","CNY")</f>
        <v/>
      </c>
    </row>
    <row r="540" spans="7:11" x14ac:dyDescent="0.25">
      <c r="G540" s="1" t="str">
        <f>IFERROR(VLOOKUP(H540,科目代码表!B:D,3,0),"")</f>
        <v/>
      </c>
      <c r="J540" t="str">
        <f>IFERROR(VLOOKUP(表2[[#This Row],[科目代码]],科目代码表!D:E,2,0),"")</f>
        <v/>
      </c>
      <c r="K540" t="str">
        <f>IF(ISBLANK(表2[[#This Row],[年]]),"","CNY")</f>
        <v/>
      </c>
    </row>
    <row r="541" spans="7:11" x14ac:dyDescent="0.25">
      <c r="G541" s="1" t="str">
        <f>IFERROR(VLOOKUP(H541,科目代码表!B:D,3,0),"")</f>
        <v/>
      </c>
      <c r="J541" t="str">
        <f>IFERROR(VLOOKUP(表2[[#This Row],[科目代码]],科目代码表!D:E,2,0),"")</f>
        <v/>
      </c>
      <c r="K541" t="str">
        <f>IF(ISBLANK(表2[[#This Row],[年]]),"","CNY")</f>
        <v/>
      </c>
    </row>
    <row r="542" spans="7:11" x14ac:dyDescent="0.25">
      <c r="G542" s="1" t="str">
        <f>IFERROR(VLOOKUP(H542,科目代码表!B:D,3,0),"")</f>
        <v/>
      </c>
      <c r="J542" t="str">
        <f>IFERROR(VLOOKUP(表2[[#This Row],[科目代码]],科目代码表!D:E,2,0),"")</f>
        <v/>
      </c>
      <c r="K542" t="str">
        <f>IF(ISBLANK(表2[[#This Row],[年]]),"","CNY")</f>
        <v/>
      </c>
    </row>
    <row r="543" spans="7:11" x14ac:dyDescent="0.25">
      <c r="G543" s="1" t="str">
        <f>IFERROR(VLOOKUP(H543,科目代码表!B:D,3,0),"")</f>
        <v/>
      </c>
      <c r="J543" t="str">
        <f>IFERROR(VLOOKUP(表2[[#This Row],[科目代码]],科目代码表!D:E,2,0),"")</f>
        <v/>
      </c>
      <c r="K543" t="str">
        <f>IF(ISBLANK(表2[[#This Row],[年]]),"","CNY")</f>
        <v/>
      </c>
    </row>
    <row r="544" spans="7:11" x14ac:dyDescent="0.25">
      <c r="G544" s="1" t="str">
        <f>IFERROR(VLOOKUP(H544,科目代码表!B:D,3,0),"")</f>
        <v/>
      </c>
      <c r="J544" t="str">
        <f>IFERROR(VLOOKUP(表2[[#This Row],[科目代码]],科目代码表!D:E,2,0),"")</f>
        <v/>
      </c>
      <c r="K544" t="str">
        <f>IF(ISBLANK(表2[[#This Row],[年]]),"","CNY")</f>
        <v/>
      </c>
    </row>
    <row r="545" spans="7:11" x14ac:dyDescent="0.25">
      <c r="G545" s="1" t="str">
        <f>IFERROR(VLOOKUP(H545,科目代码表!B:D,3,0),"")</f>
        <v/>
      </c>
      <c r="J545" t="str">
        <f>IFERROR(VLOOKUP(表2[[#This Row],[科目代码]],科目代码表!D:E,2,0),"")</f>
        <v/>
      </c>
      <c r="K545" t="str">
        <f>IF(ISBLANK(表2[[#This Row],[年]]),"","CNY")</f>
        <v/>
      </c>
    </row>
    <row r="546" spans="7:11" x14ac:dyDescent="0.25">
      <c r="G546" s="1" t="str">
        <f>IFERROR(VLOOKUP(H546,科目代码表!B:D,3,0),"")</f>
        <v/>
      </c>
      <c r="J546" t="str">
        <f>IFERROR(VLOOKUP(表2[[#This Row],[科目代码]],科目代码表!D:E,2,0),"")</f>
        <v/>
      </c>
      <c r="K546" t="str">
        <f>IF(ISBLANK(表2[[#This Row],[年]]),"","CNY")</f>
        <v/>
      </c>
    </row>
    <row r="547" spans="7:11" x14ac:dyDescent="0.25">
      <c r="G547" s="1" t="str">
        <f>IFERROR(VLOOKUP(H547,科目代码表!B:D,3,0),"")</f>
        <v/>
      </c>
      <c r="J547" t="str">
        <f>IFERROR(VLOOKUP(表2[[#This Row],[科目代码]],科目代码表!D:E,2,0),"")</f>
        <v/>
      </c>
      <c r="K547" t="str">
        <f>IF(ISBLANK(表2[[#This Row],[年]]),"","CNY")</f>
        <v/>
      </c>
    </row>
    <row r="548" spans="7:11" x14ac:dyDescent="0.25">
      <c r="G548" s="1" t="str">
        <f>IFERROR(VLOOKUP(H548,科目代码表!B:D,3,0),"")</f>
        <v/>
      </c>
      <c r="J548" t="str">
        <f>IFERROR(VLOOKUP(表2[[#This Row],[科目代码]],科目代码表!D:E,2,0),"")</f>
        <v/>
      </c>
      <c r="K548" t="str">
        <f>IF(ISBLANK(表2[[#This Row],[年]]),"","CNY")</f>
        <v/>
      </c>
    </row>
    <row r="549" spans="7:11" x14ac:dyDescent="0.25">
      <c r="G549" s="1" t="str">
        <f>IFERROR(VLOOKUP(H549,科目代码表!B:D,3,0),"")</f>
        <v/>
      </c>
      <c r="J549" t="str">
        <f>IFERROR(VLOOKUP(表2[[#This Row],[科目代码]],科目代码表!D:E,2,0),"")</f>
        <v/>
      </c>
      <c r="K549" t="str">
        <f>IF(ISBLANK(表2[[#This Row],[年]]),"","CNY")</f>
        <v/>
      </c>
    </row>
    <row r="550" spans="7:11" x14ac:dyDescent="0.25">
      <c r="G550" s="1" t="str">
        <f>IFERROR(VLOOKUP(H550,科目代码表!B:D,3,0),"")</f>
        <v/>
      </c>
      <c r="J550" t="str">
        <f>IFERROR(VLOOKUP(表2[[#This Row],[科目代码]],科目代码表!D:E,2,0),"")</f>
        <v/>
      </c>
      <c r="K550" t="str">
        <f>IF(ISBLANK(表2[[#This Row],[年]]),"","CNY")</f>
        <v/>
      </c>
    </row>
    <row r="551" spans="7:11" x14ac:dyDescent="0.25">
      <c r="G551" s="1" t="str">
        <f>IFERROR(VLOOKUP(H551,科目代码表!B:D,3,0),"")</f>
        <v/>
      </c>
      <c r="J551" t="str">
        <f>IFERROR(VLOOKUP(表2[[#This Row],[科目代码]],科目代码表!D:E,2,0),"")</f>
        <v/>
      </c>
      <c r="K551" t="str">
        <f>IF(ISBLANK(表2[[#This Row],[年]]),"","CNY")</f>
        <v/>
      </c>
    </row>
    <row r="552" spans="7:11" x14ac:dyDescent="0.25">
      <c r="G552" s="1" t="str">
        <f>IFERROR(VLOOKUP(H552,科目代码表!B:D,3,0),"")</f>
        <v/>
      </c>
      <c r="J552" t="str">
        <f>IFERROR(VLOOKUP(表2[[#This Row],[科目代码]],科目代码表!D:E,2,0),"")</f>
        <v/>
      </c>
      <c r="K552" t="str">
        <f>IF(ISBLANK(表2[[#This Row],[年]]),"","CNY")</f>
        <v/>
      </c>
    </row>
    <row r="553" spans="7:11" x14ac:dyDescent="0.25">
      <c r="G553" s="1" t="str">
        <f>IFERROR(VLOOKUP(H553,科目代码表!B:D,3,0),"")</f>
        <v/>
      </c>
      <c r="J553" t="str">
        <f>IFERROR(VLOOKUP(表2[[#This Row],[科目代码]],科目代码表!D:E,2,0),"")</f>
        <v/>
      </c>
      <c r="K553" t="str">
        <f>IF(ISBLANK(表2[[#This Row],[年]]),"","CNY")</f>
        <v/>
      </c>
    </row>
    <row r="554" spans="7:11" x14ac:dyDescent="0.25">
      <c r="G554" s="1" t="str">
        <f>IFERROR(VLOOKUP(H554,科目代码表!B:D,3,0),"")</f>
        <v/>
      </c>
      <c r="J554" t="str">
        <f>IFERROR(VLOOKUP(表2[[#This Row],[科目代码]],科目代码表!D:E,2,0),"")</f>
        <v/>
      </c>
      <c r="K554" t="str">
        <f>IF(ISBLANK(表2[[#This Row],[年]]),"","CNY")</f>
        <v/>
      </c>
    </row>
    <row r="555" spans="7:11" x14ac:dyDescent="0.25">
      <c r="G555" s="1" t="str">
        <f>IFERROR(VLOOKUP(H555,科目代码表!B:D,3,0),"")</f>
        <v/>
      </c>
      <c r="J555" t="str">
        <f>IFERROR(VLOOKUP(表2[[#This Row],[科目代码]],科目代码表!D:E,2,0),"")</f>
        <v/>
      </c>
      <c r="K555" t="str">
        <f>IF(ISBLANK(表2[[#This Row],[年]]),"","CNY")</f>
        <v/>
      </c>
    </row>
    <row r="556" spans="7:11" x14ac:dyDescent="0.25">
      <c r="G556" s="1" t="str">
        <f>IFERROR(VLOOKUP(H556,科目代码表!B:D,3,0),"")</f>
        <v/>
      </c>
      <c r="J556" t="str">
        <f>IFERROR(VLOOKUP(表2[[#This Row],[科目代码]],科目代码表!D:E,2,0),"")</f>
        <v/>
      </c>
      <c r="K556" t="str">
        <f>IF(ISBLANK(表2[[#This Row],[年]]),"","CNY")</f>
        <v/>
      </c>
    </row>
    <row r="557" spans="7:11" x14ac:dyDescent="0.25">
      <c r="G557" s="1" t="str">
        <f>IFERROR(VLOOKUP(H557,科目代码表!B:D,3,0),"")</f>
        <v/>
      </c>
      <c r="J557" t="str">
        <f>IFERROR(VLOOKUP(表2[[#This Row],[科目代码]],科目代码表!D:E,2,0),"")</f>
        <v/>
      </c>
      <c r="K557" t="str">
        <f>IF(ISBLANK(表2[[#This Row],[年]]),"","CNY")</f>
        <v/>
      </c>
    </row>
    <row r="558" spans="7:11" x14ac:dyDescent="0.25">
      <c r="G558" s="1" t="str">
        <f>IFERROR(VLOOKUP(H558,科目代码表!B:D,3,0),"")</f>
        <v/>
      </c>
      <c r="J558" t="str">
        <f>IFERROR(VLOOKUP(表2[[#This Row],[科目代码]],科目代码表!D:E,2,0),"")</f>
        <v/>
      </c>
      <c r="K558" t="str">
        <f>IF(ISBLANK(表2[[#This Row],[年]]),"","CNY")</f>
        <v/>
      </c>
    </row>
    <row r="559" spans="7:11" x14ac:dyDescent="0.25">
      <c r="G559" s="1" t="str">
        <f>IFERROR(VLOOKUP(H559,科目代码表!B:D,3,0),"")</f>
        <v/>
      </c>
      <c r="J559" t="str">
        <f>IFERROR(VLOOKUP(表2[[#This Row],[科目代码]],科目代码表!D:E,2,0),"")</f>
        <v/>
      </c>
      <c r="K559" t="str">
        <f>IF(ISBLANK(表2[[#This Row],[年]]),"","CNY")</f>
        <v/>
      </c>
    </row>
    <row r="560" spans="7:11" x14ac:dyDescent="0.25">
      <c r="G560" s="1" t="str">
        <f>IFERROR(VLOOKUP(H560,科目代码表!B:D,3,0),"")</f>
        <v/>
      </c>
      <c r="J560" t="str">
        <f>IFERROR(VLOOKUP(表2[[#This Row],[科目代码]],科目代码表!D:E,2,0),"")</f>
        <v/>
      </c>
      <c r="K560" t="str">
        <f>IF(ISBLANK(表2[[#This Row],[年]]),"","CNY")</f>
        <v/>
      </c>
    </row>
    <row r="561" spans="7:11" x14ac:dyDescent="0.25">
      <c r="G561" s="1" t="str">
        <f>IFERROR(VLOOKUP(H561,科目代码表!B:D,3,0),"")</f>
        <v/>
      </c>
      <c r="J561" t="str">
        <f>IFERROR(VLOOKUP(表2[[#This Row],[科目代码]],科目代码表!D:E,2,0),"")</f>
        <v/>
      </c>
      <c r="K561" t="str">
        <f>IF(ISBLANK(表2[[#This Row],[年]]),"","CNY")</f>
        <v/>
      </c>
    </row>
    <row r="562" spans="7:11" x14ac:dyDescent="0.25">
      <c r="G562" s="1" t="str">
        <f>IFERROR(VLOOKUP(H562,科目代码表!B:D,3,0),"")</f>
        <v/>
      </c>
      <c r="J562" t="str">
        <f>IFERROR(VLOOKUP(表2[[#This Row],[科目代码]],科目代码表!D:E,2,0),"")</f>
        <v/>
      </c>
      <c r="K562" t="str">
        <f>IF(ISBLANK(表2[[#This Row],[年]]),"","CNY")</f>
        <v/>
      </c>
    </row>
    <row r="563" spans="7:11" x14ac:dyDescent="0.25">
      <c r="G563" s="1" t="str">
        <f>IFERROR(VLOOKUP(H563,科目代码表!B:D,3,0),"")</f>
        <v/>
      </c>
      <c r="J563" t="str">
        <f>IFERROR(VLOOKUP(表2[[#This Row],[科目代码]],科目代码表!D:E,2,0),"")</f>
        <v/>
      </c>
      <c r="K563" t="str">
        <f>IF(ISBLANK(表2[[#This Row],[年]]),"","CNY")</f>
        <v/>
      </c>
    </row>
    <row r="564" spans="7:11" x14ac:dyDescent="0.25">
      <c r="G564" s="1" t="str">
        <f>IFERROR(VLOOKUP(H564,科目代码表!B:D,3,0),"")</f>
        <v/>
      </c>
      <c r="J564" t="str">
        <f>IFERROR(VLOOKUP(表2[[#This Row],[科目代码]],科目代码表!D:E,2,0),"")</f>
        <v/>
      </c>
      <c r="K564" t="str">
        <f>IF(ISBLANK(表2[[#This Row],[年]]),"","CNY")</f>
        <v/>
      </c>
    </row>
    <row r="565" spans="7:11" x14ac:dyDescent="0.25">
      <c r="G565" s="1" t="str">
        <f>IFERROR(VLOOKUP(H565,科目代码表!B:D,3,0),"")</f>
        <v/>
      </c>
      <c r="J565" t="str">
        <f>IFERROR(VLOOKUP(表2[[#This Row],[科目代码]],科目代码表!D:E,2,0),"")</f>
        <v/>
      </c>
      <c r="K565" t="str">
        <f>IF(ISBLANK(表2[[#This Row],[年]]),"","CNY")</f>
        <v/>
      </c>
    </row>
    <row r="566" spans="7:11" x14ac:dyDescent="0.25">
      <c r="G566" s="1" t="str">
        <f>IFERROR(VLOOKUP(H566,科目代码表!B:D,3,0),"")</f>
        <v/>
      </c>
      <c r="J566" t="str">
        <f>IFERROR(VLOOKUP(表2[[#This Row],[科目代码]],科目代码表!D:E,2,0),"")</f>
        <v/>
      </c>
      <c r="K566" t="str">
        <f>IF(ISBLANK(表2[[#This Row],[年]]),"","CNY")</f>
        <v/>
      </c>
    </row>
    <row r="567" spans="7:11" x14ac:dyDescent="0.25">
      <c r="G567" s="1" t="str">
        <f>IFERROR(VLOOKUP(H567,科目代码表!B:D,3,0),"")</f>
        <v/>
      </c>
      <c r="J567" t="str">
        <f>IFERROR(VLOOKUP(表2[[#This Row],[科目代码]],科目代码表!D:E,2,0),"")</f>
        <v/>
      </c>
      <c r="K567" t="str">
        <f>IF(ISBLANK(表2[[#This Row],[年]]),"","CNY")</f>
        <v/>
      </c>
    </row>
    <row r="568" spans="7:11" x14ac:dyDescent="0.25">
      <c r="G568" s="1" t="str">
        <f>IFERROR(VLOOKUP(H568,科目代码表!B:D,3,0),"")</f>
        <v/>
      </c>
      <c r="J568" t="str">
        <f>IFERROR(VLOOKUP(表2[[#This Row],[科目代码]],科目代码表!D:E,2,0),"")</f>
        <v/>
      </c>
      <c r="K568" t="str">
        <f>IF(ISBLANK(表2[[#This Row],[年]]),"","CNY")</f>
        <v/>
      </c>
    </row>
    <row r="569" spans="7:11" x14ac:dyDescent="0.25">
      <c r="G569" s="1" t="str">
        <f>IFERROR(VLOOKUP(H569,科目代码表!B:D,3,0),"")</f>
        <v/>
      </c>
      <c r="J569" t="str">
        <f>IFERROR(VLOOKUP(表2[[#This Row],[科目代码]],科目代码表!D:E,2,0),"")</f>
        <v/>
      </c>
      <c r="K569" t="str">
        <f>IF(ISBLANK(表2[[#This Row],[年]]),"","CNY")</f>
        <v/>
      </c>
    </row>
    <row r="570" spans="7:11" x14ac:dyDescent="0.25">
      <c r="G570" s="1" t="str">
        <f>IFERROR(VLOOKUP(H570,科目代码表!B:D,3,0),"")</f>
        <v/>
      </c>
      <c r="J570" t="str">
        <f>IFERROR(VLOOKUP(表2[[#This Row],[科目代码]],科目代码表!D:E,2,0),"")</f>
        <v/>
      </c>
      <c r="K570" t="str">
        <f>IF(ISBLANK(表2[[#This Row],[年]]),"","CNY")</f>
        <v/>
      </c>
    </row>
    <row r="571" spans="7:11" x14ac:dyDescent="0.25">
      <c r="G571" s="1" t="str">
        <f>IFERROR(VLOOKUP(H571,科目代码表!B:D,3,0),"")</f>
        <v/>
      </c>
      <c r="J571" t="str">
        <f>IFERROR(VLOOKUP(表2[[#This Row],[科目代码]],科目代码表!D:E,2,0),"")</f>
        <v/>
      </c>
      <c r="K571" t="str">
        <f>IF(ISBLANK(表2[[#This Row],[年]]),"","CNY")</f>
        <v/>
      </c>
    </row>
    <row r="572" spans="7:11" x14ac:dyDescent="0.25">
      <c r="G572" s="1" t="str">
        <f>IFERROR(VLOOKUP(H572,科目代码表!B:D,3,0),"")</f>
        <v/>
      </c>
      <c r="J572" t="str">
        <f>IFERROR(VLOOKUP(表2[[#This Row],[科目代码]],科目代码表!D:E,2,0),"")</f>
        <v/>
      </c>
      <c r="K572" t="str">
        <f>IF(ISBLANK(表2[[#This Row],[年]]),"","CNY")</f>
        <v/>
      </c>
    </row>
    <row r="573" spans="7:11" x14ac:dyDescent="0.25">
      <c r="G573" s="1" t="str">
        <f>IFERROR(VLOOKUP(H573,科目代码表!B:D,3,0),"")</f>
        <v/>
      </c>
      <c r="J573" t="str">
        <f>IFERROR(VLOOKUP(表2[[#This Row],[科目代码]],科目代码表!D:E,2,0),"")</f>
        <v/>
      </c>
      <c r="K573" t="str">
        <f>IF(ISBLANK(表2[[#This Row],[年]]),"","CNY")</f>
        <v/>
      </c>
    </row>
    <row r="574" spans="7:11" x14ac:dyDescent="0.25">
      <c r="G574" s="1" t="str">
        <f>IFERROR(VLOOKUP(H574,科目代码表!B:D,3,0),"")</f>
        <v/>
      </c>
      <c r="J574" t="str">
        <f>IFERROR(VLOOKUP(表2[[#This Row],[科目代码]],科目代码表!D:E,2,0),"")</f>
        <v/>
      </c>
      <c r="K574" t="str">
        <f>IF(ISBLANK(表2[[#This Row],[年]]),"","CNY")</f>
        <v/>
      </c>
    </row>
    <row r="575" spans="7:11" x14ac:dyDescent="0.25">
      <c r="G575" s="1" t="str">
        <f>IFERROR(VLOOKUP(H575,科目代码表!B:D,3,0),"")</f>
        <v/>
      </c>
      <c r="J575" t="str">
        <f>IFERROR(VLOOKUP(表2[[#This Row],[科目代码]],科目代码表!D:E,2,0),"")</f>
        <v/>
      </c>
      <c r="K575" t="str">
        <f>IF(ISBLANK(表2[[#This Row],[年]]),"","CNY")</f>
        <v/>
      </c>
    </row>
    <row r="576" spans="7:11" x14ac:dyDescent="0.25">
      <c r="G576" s="1" t="str">
        <f>IFERROR(VLOOKUP(H576,科目代码表!B:D,3,0),"")</f>
        <v/>
      </c>
      <c r="J576" t="str">
        <f>IFERROR(VLOOKUP(表2[[#This Row],[科目代码]],科目代码表!D:E,2,0),"")</f>
        <v/>
      </c>
      <c r="K576" t="str">
        <f>IF(ISBLANK(表2[[#This Row],[年]]),"","CNY")</f>
        <v/>
      </c>
    </row>
    <row r="577" spans="7:11" x14ac:dyDescent="0.25">
      <c r="G577" s="1" t="str">
        <f>IFERROR(VLOOKUP(H577,科目代码表!B:D,3,0),"")</f>
        <v/>
      </c>
      <c r="J577" t="str">
        <f>IFERROR(VLOOKUP(表2[[#This Row],[科目代码]],科目代码表!D:E,2,0),"")</f>
        <v/>
      </c>
      <c r="K577" t="str">
        <f>IF(ISBLANK(表2[[#This Row],[年]]),"","CNY")</f>
        <v/>
      </c>
    </row>
    <row r="578" spans="7:11" x14ac:dyDescent="0.25">
      <c r="G578" s="1" t="str">
        <f>IFERROR(VLOOKUP(H578,科目代码表!B:D,3,0),"")</f>
        <v/>
      </c>
      <c r="J578" t="str">
        <f>IFERROR(VLOOKUP(表2[[#This Row],[科目代码]],科目代码表!D:E,2,0),"")</f>
        <v/>
      </c>
      <c r="K578" t="str">
        <f>IF(ISBLANK(表2[[#This Row],[年]]),"","CNY")</f>
        <v/>
      </c>
    </row>
    <row r="579" spans="7:11" x14ac:dyDescent="0.25">
      <c r="G579" s="1" t="str">
        <f>IFERROR(VLOOKUP(H579,科目代码表!B:D,3,0),"")</f>
        <v/>
      </c>
      <c r="J579" t="str">
        <f>IFERROR(VLOOKUP(表2[[#This Row],[科目代码]],科目代码表!D:E,2,0),"")</f>
        <v/>
      </c>
      <c r="K579" t="str">
        <f>IF(ISBLANK(表2[[#This Row],[年]]),"","CNY")</f>
        <v/>
      </c>
    </row>
    <row r="580" spans="7:11" x14ac:dyDescent="0.25">
      <c r="G580" s="1" t="str">
        <f>IFERROR(VLOOKUP(H580,科目代码表!B:D,3,0),"")</f>
        <v/>
      </c>
      <c r="J580" t="str">
        <f>IFERROR(VLOOKUP(表2[[#This Row],[科目代码]],科目代码表!D:E,2,0),"")</f>
        <v/>
      </c>
      <c r="K580" t="str">
        <f>IF(ISBLANK(表2[[#This Row],[年]]),"","CNY")</f>
        <v/>
      </c>
    </row>
    <row r="581" spans="7:11" x14ac:dyDescent="0.25">
      <c r="G581" s="1" t="str">
        <f>IFERROR(VLOOKUP(H581,科目代码表!B:D,3,0),"")</f>
        <v/>
      </c>
      <c r="J581" t="str">
        <f>IFERROR(VLOOKUP(表2[[#This Row],[科目代码]],科目代码表!D:E,2,0),"")</f>
        <v/>
      </c>
      <c r="K581" t="str">
        <f>IF(ISBLANK(表2[[#This Row],[年]]),"","CNY")</f>
        <v/>
      </c>
    </row>
    <row r="582" spans="7:11" x14ac:dyDescent="0.25">
      <c r="G582" s="1" t="str">
        <f>IFERROR(VLOOKUP(H582,科目代码表!B:D,3,0),"")</f>
        <v/>
      </c>
      <c r="J582" t="str">
        <f>IFERROR(VLOOKUP(表2[[#This Row],[科目代码]],科目代码表!D:E,2,0),"")</f>
        <v/>
      </c>
      <c r="K582" t="str">
        <f>IF(ISBLANK(表2[[#This Row],[年]]),"","CNY")</f>
        <v/>
      </c>
    </row>
    <row r="583" spans="7:11" x14ac:dyDescent="0.25">
      <c r="G583" s="1" t="str">
        <f>IFERROR(VLOOKUP(H583,科目代码表!B:D,3,0),"")</f>
        <v/>
      </c>
      <c r="J583" t="str">
        <f>IFERROR(VLOOKUP(表2[[#This Row],[科目代码]],科目代码表!D:E,2,0),"")</f>
        <v/>
      </c>
      <c r="K583" t="str">
        <f>IF(ISBLANK(表2[[#This Row],[年]]),"","CNY")</f>
        <v/>
      </c>
    </row>
    <row r="584" spans="7:11" x14ac:dyDescent="0.25">
      <c r="G584" s="1" t="str">
        <f>IFERROR(VLOOKUP(H584,科目代码表!B:D,3,0),"")</f>
        <v/>
      </c>
      <c r="J584" t="str">
        <f>IFERROR(VLOOKUP(表2[[#This Row],[科目代码]],科目代码表!D:E,2,0),"")</f>
        <v/>
      </c>
      <c r="K584" t="str">
        <f>IF(ISBLANK(表2[[#This Row],[年]]),"","CNY")</f>
        <v/>
      </c>
    </row>
    <row r="585" spans="7:11" x14ac:dyDescent="0.25">
      <c r="G585" s="1" t="str">
        <f>IFERROR(VLOOKUP(H585,科目代码表!B:D,3,0),"")</f>
        <v/>
      </c>
      <c r="J585" t="str">
        <f>IFERROR(VLOOKUP(表2[[#This Row],[科目代码]],科目代码表!D:E,2,0),"")</f>
        <v/>
      </c>
      <c r="K585" t="str">
        <f>IF(ISBLANK(表2[[#This Row],[年]]),"","CNY")</f>
        <v/>
      </c>
    </row>
    <row r="586" spans="7:11" x14ac:dyDescent="0.25">
      <c r="G586" s="1" t="str">
        <f>IFERROR(VLOOKUP(H586,科目代码表!B:D,3,0),"")</f>
        <v/>
      </c>
      <c r="J586" t="str">
        <f>IFERROR(VLOOKUP(表2[[#This Row],[科目代码]],科目代码表!D:E,2,0),"")</f>
        <v/>
      </c>
      <c r="K586" t="str">
        <f>IF(ISBLANK(表2[[#This Row],[年]]),"","CNY")</f>
        <v/>
      </c>
    </row>
    <row r="587" spans="7:11" x14ac:dyDescent="0.25">
      <c r="G587" s="1" t="str">
        <f>IFERROR(VLOOKUP(H587,科目代码表!B:D,3,0),"")</f>
        <v/>
      </c>
      <c r="J587" t="str">
        <f>IFERROR(VLOOKUP(表2[[#This Row],[科目代码]],科目代码表!D:E,2,0),"")</f>
        <v/>
      </c>
      <c r="K587" t="str">
        <f>IF(ISBLANK(表2[[#This Row],[年]]),"","CNY")</f>
        <v/>
      </c>
    </row>
    <row r="588" spans="7:11" x14ac:dyDescent="0.25">
      <c r="G588" s="1" t="str">
        <f>IFERROR(VLOOKUP(H588,科目代码表!B:D,3,0),"")</f>
        <v/>
      </c>
      <c r="J588" t="str">
        <f>IFERROR(VLOOKUP(表2[[#This Row],[科目代码]],科目代码表!D:E,2,0),"")</f>
        <v/>
      </c>
      <c r="K588" t="str">
        <f>IF(ISBLANK(表2[[#This Row],[年]]),"","CNY")</f>
        <v/>
      </c>
    </row>
    <row r="589" spans="7:11" x14ac:dyDescent="0.25">
      <c r="G589" s="1" t="str">
        <f>IFERROR(VLOOKUP(H589,科目代码表!B:D,3,0),"")</f>
        <v/>
      </c>
      <c r="J589" t="str">
        <f>IFERROR(VLOOKUP(表2[[#This Row],[科目代码]],科目代码表!D:E,2,0),"")</f>
        <v/>
      </c>
      <c r="K589" t="str">
        <f>IF(ISBLANK(表2[[#This Row],[年]]),"","CNY")</f>
        <v/>
      </c>
    </row>
    <row r="590" spans="7:11" x14ac:dyDescent="0.25">
      <c r="G590" s="1" t="str">
        <f>IFERROR(VLOOKUP(H590,科目代码表!B:D,3,0),"")</f>
        <v/>
      </c>
      <c r="J590" t="str">
        <f>IFERROR(VLOOKUP(表2[[#This Row],[科目代码]],科目代码表!D:E,2,0),"")</f>
        <v/>
      </c>
      <c r="K590" t="str">
        <f>IF(ISBLANK(表2[[#This Row],[年]]),"","CNY")</f>
        <v/>
      </c>
    </row>
    <row r="591" spans="7:11" x14ac:dyDescent="0.25">
      <c r="G591" s="1" t="str">
        <f>IFERROR(VLOOKUP(H591,科目代码表!B:D,3,0),"")</f>
        <v/>
      </c>
      <c r="J591" t="str">
        <f>IFERROR(VLOOKUP(表2[[#This Row],[科目代码]],科目代码表!D:E,2,0),"")</f>
        <v/>
      </c>
      <c r="K591" t="str">
        <f>IF(ISBLANK(表2[[#This Row],[年]]),"","CNY")</f>
        <v/>
      </c>
    </row>
    <row r="592" spans="7:11" x14ac:dyDescent="0.25">
      <c r="G592" s="1" t="str">
        <f>IFERROR(VLOOKUP(H592,科目代码表!B:D,3,0),"")</f>
        <v/>
      </c>
      <c r="J592" t="str">
        <f>IFERROR(VLOOKUP(表2[[#This Row],[科目代码]],科目代码表!D:E,2,0),"")</f>
        <v/>
      </c>
      <c r="K592" t="str">
        <f>IF(ISBLANK(表2[[#This Row],[年]]),"","CNY")</f>
        <v/>
      </c>
    </row>
    <row r="593" spans="7:11" x14ac:dyDescent="0.25">
      <c r="G593" s="1" t="str">
        <f>IFERROR(VLOOKUP(H593,科目代码表!B:D,3,0),"")</f>
        <v/>
      </c>
      <c r="J593" t="str">
        <f>IFERROR(VLOOKUP(表2[[#This Row],[科目代码]],科目代码表!D:E,2,0),"")</f>
        <v/>
      </c>
      <c r="K593" t="str">
        <f>IF(ISBLANK(表2[[#This Row],[年]]),"","CNY")</f>
        <v/>
      </c>
    </row>
    <row r="594" spans="7:11" x14ac:dyDescent="0.25">
      <c r="G594" s="1" t="str">
        <f>IFERROR(VLOOKUP(H594,科目代码表!B:D,3,0),"")</f>
        <v/>
      </c>
      <c r="J594" t="str">
        <f>IFERROR(VLOOKUP(表2[[#This Row],[科目代码]],科目代码表!D:E,2,0),"")</f>
        <v/>
      </c>
      <c r="K594" t="str">
        <f>IF(ISBLANK(表2[[#This Row],[年]]),"","CNY")</f>
        <v/>
      </c>
    </row>
    <row r="595" spans="7:11" x14ac:dyDescent="0.25">
      <c r="G595" s="1" t="str">
        <f>IFERROR(VLOOKUP(H595,科目代码表!B:D,3,0),"")</f>
        <v/>
      </c>
      <c r="J595" t="str">
        <f>IFERROR(VLOOKUP(表2[[#This Row],[科目代码]],科目代码表!D:E,2,0),"")</f>
        <v/>
      </c>
      <c r="K595" t="str">
        <f>IF(ISBLANK(表2[[#This Row],[年]]),"","CNY")</f>
        <v/>
      </c>
    </row>
    <row r="596" spans="7:11" x14ac:dyDescent="0.25">
      <c r="G596" s="1" t="str">
        <f>IFERROR(VLOOKUP(H596,科目代码表!B:D,3,0),"")</f>
        <v/>
      </c>
      <c r="J596" t="str">
        <f>IFERROR(VLOOKUP(表2[[#This Row],[科目代码]],科目代码表!D:E,2,0),"")</f>
        <v/>
      </c>
      <c r="K596" t="str">
        <f>IF(ISBLANK(表2[[#This Row],[年]]),"","CNY")</f>
        <v/>
      </c>
    </row>
    <row r="597" spans="7:11" x14ac:dyDescent="0.25">
      <c r="G597" s="1" t="str">
        <f>IFERROR(VLOOKUP(H597,科目代码表!B:D,3,0),"")</f>
        <v/>
      </c>
      <c r="J597" t="str">
        <f>IFERROR(VLOOKUP(表2[[#This Row],[科目代码]],科目代码表!D:E,2,0),"")</f>
        <v/>
      </c>
      <c r="K597" t="str">
        <f>IF(ISBLANK(表2[[#This Row],[年]]),"","CNY")</f>
        <v/>
      </c>
    </row>
    <row r="598" spans="7:11" x14ac:dyDescent="0.25">
      <c r="G598" s="1" t="str">
        <f>IFERROR(VLOOKUP(H598,科目代码表!B:D,3,0),"")</f>
        <v/>
      </c>
      <c r="J598" t="str">
        <f>IFERROR(VLOOKUP(表2[[#This Row],[科目代码]],科目代码表!D:E,2,0),"")</f>
        <v/>
      </c>
      <c r="K598" t="str">
        <f>IF(ISBLANK(表2[[#This Row],[年]]),"","CNY")</f>
        <v/>
      </c>
    </row>
    <row r="599" spans="7:11" x14ac:dyDescent="0.25">
      <c r="G599" s="1" t="str">
        <f>IFERROR(VLOOKUP(H599,科目代码表!B:D,3,0),"")</f>
        <v/>
      </c>
      <c r="J599" t="str">
        <f>IFERROR(VLOOKUP(表2[[#This Row],[科目代码]],科目代码表!D:E,2,0),"")</f>
        <v/>
      </c>
      <c r="K599" t="str">
        <f>IF(ISBLANK(表2[[#This Row],[年]]),"","CNY")</f>
        <v/>
      </c>
    </row>
    <row r="600" spans="7:11" x14ac:dyDescent="0.25">
      <c r="G600" s="1" t="str">
        <f>IFERROR(VLOOKUP(H600,科目代码表!B:D,3,0),"")</f>
        <v/>
      </c>
      <c r="J600" t="str">
        <f>IFERROR(VLOOKUP(表2[[#This Row],[科目代码]],科目代码表!D:E,2,0),"")</f>
        <v/>
      </c>
      <c r="K600" t="str">
        <f>IF(ISBLANK(表2[[#This Row],[年]]),"","CNY")</f>
        <v/>
      </c>
    </row>
    <row r="601" spans="7:11" x14ac:dyDescent="0.25">
      <c r="G601" s="1" t="str">
        <f>IFERROR(VLOOKUP(H601,科目代码表!B:D,3,0),"")</f>
        <v/>
      </c>
      <c r="J601" t="str">
        <f>IFERROR(VLOOKUP(表2[[#This Row],[科目代码]],科目代码表!D:E,2,0),"")</f>
        <v/>
      </c>
      <c r="K601" t="str">
        <f>IF(ISBLANK(表2[[#This Row],[年]]),"","CNY")</f>
        <v/>
      </c>
    </row>
    <row r="602" spans="7:11" x14ac:dyDescent="0.25">
      <c r="G602" s="1" t="str">
        <f>IFERROR(VLOOKUP(H602,科目代码表!B:D,3,0),"")</f>
        <v/>
      </c>
      <c r="J602" t="str">
        <f>IFERROR(VLOOKUP(表2[[#This Row],[科目代码]],科目代码表!D:E,2,0),"")</f>
        <v/>
      </c>
      <c r="K602" t="str">
        <f>IF(ISBLANK(表2[[#This Row],[年]]),"","CNY")</f>
        <v/>
      </c>
    </row>
    <row r="603" spans="7:11" x14ac:dyDescent="0.25">
      <c r="G603" s="1" t="str">
        <f>IFERROR(VLOOKUP(H603,科目代码表!B:D,3,0),"")</f>
        <v/>
      </c>
      <c r="J603" t="str">
        <f>IFERROR(VLOOKUP(表2[[#This Row],[科目代码]],科目代码表!D:E,2,0),"")</f>
        <v/>
      </c>
      <c r="K603" t="str">
        <f>IF(ISBLANK(表2[[#This Row],[年]]),"","CNY")</f>
        <v/>
      </c>
    </row>
    <row r="604" spans="7:11" x14ac:dyDescent="0.25">
      <c r="G604" s="1" t="str">
        <f>IFERROR(VLOOKUP(H604,科目代码表!B:D,3,0),"")</f>
        <v/>
      </c>
      <c r="J604" t="str">
        <f>IFERROR(VLOOKUP(表2[[#This Row],[科目代码]],科目代码表!D:E,2,0),"")</f>
        <v/>
      </c>
      <c r="K604" t="str">
        <f>IF(ISBLANK(表2[[#This Row],[年]]),"","CNY")</f>
        <v/>
      </c>
    </row>
    <row r="605" spans="7:11" x14ac:dyDescent="0.25">
      <c r="G605" s="1" t="str">
        <f>IFERROR(VLOOKUP(H605,科目代码表!B:D,3,0),"")</f>
        <v/>
      </c>
      <c r="J605" t="str">
        <f>IFERROR(VLOOKUP(表2[[#This Row],[科目代码]],科目代码表!D:E,2,0),"")</f>
        <v/>
      </c>
      <c r="K605" t="str">
        <f>IF(ISBLANK(表2[[#This Row],[年]]),"","CNY")</f>
        <v/>
      </c>
    </row>
    <row r="606" spans="7:11" x14ac:dyDescent="0.25">
      <c r="G606" s="1" t="str">
        <f>IFERROR(VLOOKUP(H606,科目代码表!B:D,3,0),"")</f>
        <v/>
      </c>
      <c r="J606" t="str">
        <f>IFERROR(VLOOKUP(表2[[#This Row],[科目代码]],科目代码表!D:E,2,0),"")</f>
        <v/>
      </c>
      <c r="K606" t="str">
        <f>IF(ISBLANK(表2[[#This Row],[年]]),"","CNY")</f>
        <v/>
      </c>
    </row>
    <row r="607" spans="7:11" x14ac:dyDescent="0.25">
      <c r="G607" s="1" t="str">
        <f>IFERROR(VLOOKUP(H607,科目代码表!B:D,3,0),"")</f>
        <v/>
      </c>
      <c r="J607" t="str">
        <f>IFERROR(VLOOKUP(表2[[#This Row],[科目代码]],科目代码表!D:E,2,0),"")</f>
        <v/>
      </c>
      <c r="K607" t="str">
        <f>IF(ISBLANK(表2[[#This Row],[年]]),"","CNY")</f>
        <v/>
      </c>
    </row>
    <row r="608" spans="7:11" x14ac:dyDescent="0.25">
      <c r="G608" s="1" t="str">
        <f>IFERROR(VLOOKUP(H608,科目代码表!B:D,3,0),"")</f>
        <v/>
      </c>
      <c r="J608" t="str">
        <f>IFERROR(VLOOKUP(表2[[#This Row],[科目代码]],科目代码表!D:E,2,0),"")</f>
        <v/>
      </c>
      <c r="K608" t="str">
        <f>IF(ISBLANK(表2[[#This Row],[年]]),"","CNY")</f>
        <v/>
      </c>
    </row>
    <row r="609" spans="7:11" x14ac:dyDescent="0.25">
      <c r="G609" s="1" t="str">
        <f>IFERROR(VLOOKUP(H609,科目代码表!B:D,3,0),"")</f>
        <v/>
      </c>
      <c r="J609" t="str">
        <f>IFERROR(VLOOKUP(表2[[#This Row],[科目代码]],科目代码表!D:E,2,0),"")</f>
        <v/>
      </c>
      <c r="K609" t="str">
        <f>IF(ISBLANK(表2[[#This Row],[年]]),"","CNY")</f>
        <v/>
      </c>
    </row>
    <row r="610" spans="7:11" x14ac:dyDescent="0.25">
      <c r="G610" s="1" t="str">
        <f>IFERROR(VLOOKUP(H610,科目代码表!B:D,3,0),"")</f>
        <v/>
      </c>
      <c r="J610" t="str">
        <f>IFERROR(VLOOKUP(表2[[#This Row],[科目代码]],科目代码表!D:E,2,0),"")</f>
        <v/>
      </c>
      <c r="K610" t="str">
        <f>IF(ISBLANK(表2[[#This Row],[年]]),"","CNY")</f>
        <v/>
      </c>
    </row>
    <row r="611" spans="7:11" x14ac:dyDescent="0.25">
      <c r="G611" s="1" t="str">
        <f>IFERROR(VLOOKUP(H611,科目代码表!B:D,3,0),"")</f>
        <v/>
      </c>
      <c r="J611" t="str">
        <f>IFERROR(VLOOKUP(表2[[#This Row],[科目代码]],科目代码表!D:E,2,0),"")</f>
        <v/>
      </c>
      <c r="K611" t="str">
        <f>IF(ISBLANK(表2[[#This Row],[年]]),"","CNY")</f>
        <v/>
      </c>
    </row>
    <row r="612" spans="7:11" x14ac:dyDescent="0.25">
      <c r="G612" s="1" t="str">
        <f>IFERROR(VLOOKUP(H612,科目代码表!B:D,3,0),"")</f>
        <v/>
      </c>
      <c r="J612" t="str">
        <f>IFERROR(VLOOKUP(表2[[#This Row],[科目代码]],科目代码表!D:E,2,0),"")</f>
        <v/>
      </c>
      <c r="K612" t="str">
        <f>IF(ISBLANK(表2[[#This Row],[年]]),"","CNY")</f>
        <v/>
      </c>
    </row>
    <row r="613" spans="7:11" x14ac:dyDescent="0.25">
      <c r="G613" s="1" t="str">
        <f>IFERROR(VLOOKUP(H613,科目代码表!B:D,3,0),"")</f>
        <v/>
      </c>
      <c r="J613" t="str">
        <f>IFERROR(VLOOKUP(表2[[#This Row],[科目代码]],科目代码表!D:E,2,0),"")</f>
        <v/>
      </c>
      <c r="K613" t="str">
        <f>IF(ISBLANK(表2[[#This Row],[年]]),"","CNY")</f>
        <v/>
      </c>
    </row>
    <row r="614" spans="7:11" x14ac:dyDescent="0.25">
      <c r="G614" s="1" t="str">
        <f>IFERROR(VLOOKUP(H614,科目代码表!B:D,3,0),"")</f>
        <v/>
      </c>
      <c r="J614" t="str">
        <f>IFERROR(VLOOKUP(表2[[#This Row],[科目代码]],科目代码表!D:E,2,0),"")</f>
        <v/>
      </c>
      <c r="K614" t="str">
        <f>IF(ISBLANK(表2[[#This Row],[年]]),"","CNY")</f>
        <v/>
      </c>
    </row>
    <row r="615" spans="7:11" x14ac:dyDescent="0.25">
      <c r="G615" s="1" t="str">
        <f>IFERROR(VLOOKUP(H615,科目代码表!B:D,3,0),"")</f>
        <v/>
      </c>
      <c r="J615" t="str">
        <f>IFERROR(VLOOKUP(表2[[#This Row],[科目代码]],科目代码表!D:E,2,0),"")</f>
        <v/>
      </c>
      <c r="K615" t="str">
        <f>IF(ISBLANK(表2[[#This Row],[年]]),"","CNY")</f>
        <v/>
      </c>
    </row>
    <row r="616" spans="7:11" x14ac:dyDescent="0.25">
      <c r="G616" s="1" t="str">
        <f>IFERROR(VLOOKUP(H616,科目代码表!B:D,3,0),"")</f>
        <v/>
      </c>
      <c r="J616" t="str">
        <f>IFERROR(VLOOKUP(表2[[#This Row],[科目代码]],科目代码表!D:E,2,0),"")</f>
        <v/>
      </c>
      <c r="K616" t="str">
        <f>IF(ISBLANK(表2[[#This Row],[年]]),"","CNY")</f>
        <v/>
      </c>
    </row>
    <row r="617" spans="7:11" x14ac:dyDescent="0.25">
      <c r="G617" s="1" t="str">
        <f>IFERROR(VLOOKUP(H617,科目代码表!B:D,3,0),"")</f>
        <v/>
      </c>
      <c r="J617" t="str">
        <f>IFERROR(VLOOKUP(表2[[#This Row],[科目代码]],科目代码表!D:E,2,0),"")</f>
        <v/>
      </c>
      <c r="K617" t="str">
        <f>IF(ISBLANK(表2[[#This Row],[年]]),"","CNY")</f>
        <v/>
      </c>
    </row>
    <row r="618" spans="7:11" x14ac:dyDescent="0.25">
      <c r="G618" s="1" t="str">
        <f>IFERROR(VLOOKUP(H618,科目代码表!B:D,3,0),"")</f>
        <v/>
      </c>
      <c r="J618" t="str">
        <f>IFERROR(VLOOKUP(表2[[#This Row],[科目代码]],科目代码表!D:E,2,0),"")</f>
        <v/>
      </c>
      <c r="K618" t="str">
        <f>IF(ISBLANK(表2[[#This Row],[年]]),"","CNY")</f>
        <v/>
      </c>
    </row>
    <row r="619" spans="7:11" x14ac:dyDescent="0.25">
      <c r="G619" s="1" t="str">
        <f>IFERROR(VLOOKUP(H619,科目代码表!B:D,3,0),"")</f>
        <v/>
      </c>
      <c r="J619" t="str">
        <f>IFERROR(VLOOKUP(表2[[#This Row],[科目代码]],科目代码表!D:E,2,0),"")</f>
        <v/>
      </c>
      <c r="K619" t="str">
        <f>IF(ISBLANK(表2[[#This Row],[年]]),"","CNY")</f>
        <v/>
      </c>
    </row>
    <row r="620" spans="7:11" x14ac:dyDescent="0.25">
      <c r="G620" s="1" t="str">
        <f>IFERROR(VLOOKUP(H620,科目代码表!B:D,3,0),"")</f>
        <v/>
      </c>
      <c r="J620" t="str">
        <f>IFERROR(VLOOKUP(表2[[#This Row],[科目代码]],科目代码表!D:E,2,0),"")</f>
        <v/>
      </c>
      <c r="K620" t="str">
        <f>IF(ISBLANK(表2[[#This Row],[年]]),"","CNY")</f>
        <v/>
      </c>
    </row>
    <row r="621" spans="7:11" x14ac:dyDescent="0.25">
      <c r="G621" s="1" t="str">
        <f>IFERROR(VLOOKUP(H621,科目代码表!B:D,3,0),"")</f>
        <v/>
      </c>
      <c r="J621" t="str">
        <f>IFERROR(VLOOKUP(表2[[#This Row],[科目代码]],科目代码表!D:E,2,0),"")</f>
        <v/>
      </c>
      <c r="K621" t="str">
        <f>IF(ISBLANK(表2[[#This Row],[年]]),"","CNY")</f>
        <v/>
      </c>
    </row>
    <row r="622" spans="7:11" x14ac:dyDescent="0.25">
      <c r="G622" s="1" t="str">
        <f>IFERROR(VLOOKUP(H622,科目代码表!B:D,3,0),"")</f>
        <v/>
      </c>
      <c r="J622" t="str">
        <f>IFERROR(VLOOKUP(表2[[#This Row],[科目代码]],科目代码表!D:E,2,0),"")</f>
        <v/>
      </c>
      <c r="K622" t="str">
        <f>IF(ISBLANK(表2[[#This Row],[年]]),"","CNY")</f>
        <v/>
      </c>
    </row>
    <row r="623" spans="7:11" x14ac:dyDescent="0.25">
      <c r="G623" s="1" t="str">
        <f>IFERROR(VLOOKUP(H623,科目代码表!B:D,3,0),"")</f>
        <v/>
      </c>
      <c r="J623" t="str">
        <f>IFERROR(VLOOKUP(表2[[#This Row],[科目代码]],科目代码表!D:E,2,0),"")</f>
        <v/>
      </c>
      <c r="K623" t="str">
        <f>IF(ISBLANK(表2[[#This Row],[年]]),"","CNY")</f>
        <v/>
      </c>
    </row>
    <row r="624" spans="7:11" x14ac:dyDescent="0.25">
      <c r="G624" s="1" t="str">
        <f>IFERROR(VLOOKUP(H624,科目代码表!B:D,3,0),"")</f>
        <v/>
      </c>
      <c r="J624" t="str">
        <f>IFERROR(VLOOKUP(表2[[#This Row],[科目代码]],科目代码表!D:E,2,0),"")</f>
        <v/>
      </c>
      <c r="K624" t="str">
        <f>IF(ISBLANK(表2[[#This Row],[年]]),"","CNY")</f>
        <v/>
      </c>
    </row>
    <row r="625" spans="7:11" x14ac:dyDescent="0.25">
      <c r="G625" s="1" t="str">
        <f>IFERROR(VLOOKUP(H625,科目代码表!B:D,3,0),"")</f>
        <v/>
      </c>
      <c r="J625" t="str">
        <f>IFERROR(VLOOKUP(表2[[#This Row],[科目代码]],科目代码表!D:E,2,0),"")</f>
        <v/>
      </c>
      <c r="K625" t="str">
        <f>IF(ISBLANK(表2[[#This Row],[年]]),"","CNY")</f>
        <v/>
      </c>
    </row>
    <row r="626" spans="7:11" x14ac:dyDescent="0.25">
      <c r="G626" s="1" t="str">
        <f>IFERROR(VLOOKUP(H626,科目代码表!B:D,3,0),"")</f>
        <v/>
      </c>
      <c r="J626" t="str">
        <f>IFERROR(VLOOKUP(表2[[#This Row],[科目代码]],科目代码表!D:E,2,0),"")</f>
        <v/>
      </c>
      <c r="K626" t="str">
        <f>IF(ISBLANK(表2[[#This Row],[年]]),"","CNY")</f>
        <v/>
      </c>
    </row>
    <row r="627" spans="7:11" x14ac:dyDescent="0.25">
      <c r="G627" s="1" t="str">
        <f>IFERROR(VLOOKUP(H627,科目代码表!B:D,3,0),"")</f>
        <v/>
      </c>
      <c r="J627" t="str">
        <f>IFERROR(VLOOKUP(表2[[#This Row],[科目代码]],科目代码表!D:E,2,0),"")</f>
        <v/>
      </c>
      <c r="K627" t="str">
        <f>IF(ISBLANK(表2[[#This Row],[年]]),"","CNY")</f>
        <v/>
      </c>
    </row>
    <row r="628" spans="7:11" x14ac:dyDescent="0.25">
      <c r="G628" s="1" t="str">
        <f>IFERROR(VLOOKUP(H628,科目代码表!B:D,3,0),"")</f>
        <v/>
      </c>
      <c r="J628" t="str">
        <f>IFERROR(VLOOKUP(表2[[#This Row],[科目代码]],科目代码表!D:E,2,0),"")</f>
        <v/>
      </c>
      <c r="K628" t="str">
        <f>IF(ISBLANK(表2[[#This Row],[年]]),"","CNY")</f>
        <v/>
      </c>
    </row>
    <row r="629" spans="7:11" x14ac:dyDescent="0.25">
      <c r="G629" s="1" t="str">
        <f>IFERROR(VLOOKUP(H629,科目代码表!B:D,3,0),"")</f>
        <v/>
      </c>
      <c r="J629" t="str">
        <f>IFERROR(VLOOKUP(表2[[#This Row],[科目代码]],科目代码表!D:E,2,0),"")</f>
        <v/>
      </c>
      <c r="K629" t="str">
        <f>IF(ISBLANK(表2[[#This Row],[年]]),"","CNY")</f>
        <v/>
      </c>
    </row>
    <row r="630" spans="7:11" x14ac:dyDescent="0.25">
      <c r="G630" s="1" t="str">
        <f>IFERROR(VLOOKUP(H630,科目代码表!B:D,3,0),"")</f>
        <v/>
      </c>
      <c r="J630" t="str">
        <f>IFERROR(VLOOKUP(表2[[#This Row],[科目代码]],科目代码表!D:E,2,0),"")</f>
        <v/>
      </c>
      <c r="K630" t="str">
        <f>IF(ISBLANK(表2[[#This Row],[年]]),"","CNY")</f>
        <v/>
      </c>
    </row>
    <row r="631" spans="7:11" x14ac:dyDescent="0.25">
      <c r="G631" s="1" t="str">
        <f>IFERROR(VLOOKUP(H631,科目代码表!B:D,3,0),"")</f>
        <v/>
      </c>
      <c r="J631" t="str">
        <f>IFERROR(VLOOKUP(表2[[#This Row],[科目代码]],科目代码表!D:E,2,0),"")</f>
        <v/>
      </c>
      <c r="K631" t="str">
        <f>IF(ISBLANK(表2[[#This Row],[年]]),"","CNY")</f>
        <v/>
      </c>
    </row>
    <row r="632" spans="7:11" x14ac:dyDescent="0.25">
      <c r="G632" s="1" t="str">
        <f>IFERROR(VLOOKUP(H632,科目代码表!B:D,3,0),"")</f>
        <v/>
      </c>
      <c r="J632" t="str">
        <f>IFERROR(VLOOKUP(表2[[#This Row],[科目代码]],科目代码表!D:E,2,0),"")</f>
        <v/>
      </c>
      <c r="K632" t="str">
        <f>IF(ISBLANK(表2[[#This Row],[年]]),"","CNY")</f>
        <v/>
      </c>
    </row>
    <row r="633" spans="7:11" x14ac:dyDescent="0.25">
      <c r="G633" s="1" t="str">
        <f>IFERROR(VLOOKUP(H633,科目代码表!B:D,3,0),"")</f>
        <v/>
      </c>
      <c r="J633" t="str">
        <f>IFERROR(VLOOKUP(表2[[#This Row],[科目代码]],科目代码表!D:E,2,0),"")</f>
        <v/>
      </c>
      <c r="K633" t="str">
        <f>IF(ISBLANK(表2[[#This Row],[年]]),"","CNY")</f>
        <v/>
      </c>
    </row>
    <row r="634" spans="7:11" x14ac:dyDescent="0.25">
      <c r="G634" s="1" t="str">
        <f>IFERROR(VLOOKUP(H634,科目代码表!B:D,3,0),"")</f>
        <v/>
      </c>
      <c r="J634" t="str">
        <f>IFERROR(VLOOKUP(表2[[#This Row],[科目代码]],科目代码表!D:E,2,0),"")</f>
        <v/>
      </c>
      <c r="K634" t="str">
        <f>IF(ISBLANK(表2[[#This Row],[年]]),"","CNY")</f>
        <v/>
      </c>
    </row>
    <row r="635" spans="7:11" x14ac:dyDescent="0.25">
      <c r="G635" s="1" t="str">
        <f>IFERROR(VLOOKUP(H635,科目代码表!B:D,3,0),"")</f>
        <v/>
      </c>
      <c r="J635" t="str">
        <f>IFERROR(VLOOKUP(表2[[#This Row],[科目代码]],科目代码表!D:E,2,0),"")</f>
        <v/>
      </c>
      <c r="K635" t="str">
        <f>IF(ISBLANK(表2[[#This Row],[年]]),"","CNY")</f>
        <v/>
      </c>
    </row>
    <row r="636" spans="7:11" x14ac:dyDescent="0.25">
      <c r="G636" s="1" t="str">
        <f>IFERROR(VLOOKUP(H636,科目代码表!B:D,3,0),"")</f>
        <v/>
      </c>
      <c r="J636" t="str">
        <f>IFERROR(VLOOKUP(表2[[#This Row],[科目代码]],科目代码表!D:E,2,0),"")</f>
        <v/>
      </c>
      <c r="K636" t="str">
        <f>IF(ISBLANK(表2[[#This Row],[年]]),"","CNY")</f>
        <v/>
      </c>
    </row>
    <row r="637" spans="7:11" x14ac:dyDescent="0.25">
      <c r="G637" s="1" t="str">
        <f>IFERROR(VLOOKUP(H637,科目代码表!B:D,3,0),"")</f>
        <v/>
      </c>
      <c r="J637" t="str">
        <f>IFERROR(VLOOKUP(表2[[#This Row],[科目代码]],科目代码表!D:E,2,0),"")</f>
        <v/>
      </c>
      <c r="K637" t="str">
        <f>IF(ISBLANK(表2[[#This Row],[年]]),"","CNY")</f>
        <v/>
      </c>
    </row>
    <row r="638" spans="7:11" x14ac:dyDescent="0.25">
      <c r="G638" s="1" t="str">
        <f>IFERROR(VLOOKUP(H638,科目代码表!B:D,3,0),"")</f>
        <v/>
      </c>
      <c r="J638" t="str">
        <f>IFERROR(VLOOKUP(表2[[#This Row],[科目代码]],科目代码表!D:E,2,0),"")</f>
        <v/>
      </c>
      <c r="K638" t="str">
        <f>IF(ISBLANK(表2[[#This Row],[年]]),"","CNY")</f>
        <v/>
      </c>
    </row>
    <row r="639" spans="7:11" x14ac:dyDescent="0.25">
      <c r="G639" s="1" t="str">
        <f>IFERROR(VLOOKUP(H639,科目代码表!B:D,3,0),"")</f>
        <v/>
      </c>
      <c r="J639" t="str">
        <f>IFERROR(VLOOKUP(表2[[#This Row],[科目代码]],科目代码表!D:E,2,0),"")</f>
        <v/>
      </c>
      <c r="K639" t="str">
        <f>IF(ISBLANK(表2[[#This Row],[年]]),"","CNY")</f>
        <v/>
      </c>
    </row>
    <row r="640" spans="7:11" x14ac:dyDescent="0.25">
      <c r="G640" s="1" t="str">
        <f>IFERROR(VLOOKUP(H640,科目代码表!B:D,3,0),"")</f>
        <v/>
      </c>
      <c r="J640" t="str">
        <f>IFERROR(VLOOKUP(表2[[#This Row],[科目代码]],科目代码表!D:E,2,0),"")</f>
        <v/>
      </c>
      <c r="K640" t="str">
        <f>IF(ISBLANK(表2[[#This Row],[年]]),"","CNY")</f>
        <v/>
      </c>
    </row>
    <row r="641" spans="7:11" x14ac:dyDescent="0.25">
      <c r="G641" s="1" t="str">
        <f>IFERROR(VLOOKUP(H641,科目代码表!B:D,3,0),"")</f>
        <v/>
      </c>
      <c r="J641" t="str">
        <f>IFERROR(VLOOKUP(表2[[#This Row],[科目代码]],科目代码表!D:E,2,0),"")</f>
        <v/>
      </c>
      <c r="K641" t="str">
        <f>IF(ISBLANK(表2[[#This Row],[年]]),"","CNY")</f>
        <v/>
      </c>
    </row>
    <row r="642" spans="7:11" x14ac:dyDescent="0.25">
      <c r="G642" s="1" t="str">
        <f>IFERROR(VLOOKUP(H642,科目代码表!B:D,3,0),"")</f>
        <v/>
      </c>
      <c r="J642" t="str">
        <f>IFERROR(VLOOKUP(表2[[#This Row],[科目代码]],科目代码表!D:E,2,0),"")</f>
        <v/>
      </c>
      <c r="K642" t="str">
        <f>IF(ISBLANK(表2[[#This Row],[年]]),"","CNY")</f>
        <v/>
      </c>
    </row>
    <row r="643" spans="7:11" x14ac:dyDescent="0.25">
      <c r="G643" s="1" t="str">
        <f>IFERROR(VLOOKUP(H643,科目代码表!B:D,3,0),"")</f>
        <v/>
      </c>
      <c r="J643" t="str">
        <f>IFERROR(VLOOKUP(表2[[#This Row],[科目代码]],科目代码表!D:E,2,0),"")</f>
        <v/>
      </c>
      <c r="K643" t="str">
        <f>IF(ISBLANK(表2[[#This Row],[年]]),"","CNY")</f>
        <v/>
      </c>
    </row>
    <row r="644" spans="7:11" x14ac:dyDescent="0.25">
      <c r="G644" s="1" t="str">
        <f>IFERROR(VLOOKUP(H644,科目代码表!B:D,3,0),"")</f>
        <v/>
      </c>
      <c r="J644" t="str">
        <f>IFERROR(VLOOKUP(表2[[#This Row],[科目代码]],科目代码表!D:E,2,0),"")</f>
        <v/>
      </c>
      <c r="K644" t="str">
        <f>IF(ISBLANK(表2[[#This Row],[年]]),"","CNY")</f>
        <v/>
      </c>
    </row>
    <row r="645" spans="7:11" x14ac:dyDescent="0.25">
      <c r="G645" s="1" t="str">
        <f>IFERROR(VLOOKUP(H645,科目代码表!B:D,3,0),"")</f>
        <v/>
      </c>
      <c r="J645" t="str">
        <f>IFERROR(VLOOKUP(表2[[#This Row],[科目代码]],科目代码表!D:E,2,0),"")</f>
        <v/>
      </c>
      <c r="K645" t="str">
        <f>IF(ISBLANK(表2[[#This Row],[年]]),"","CNY")</f>
        <v/>
      </c>
    </row>
    <row r="646" spans="7:11" x14ac:dyDescent="0.25">
      <c r="G646" s="1" t="str">
        <f>IFERROR(VLOOKUP(H646,科目代码表!B:D,3,0),"")</f>
        <v/>
      </c>
      <c r="J646" t="str">
        <f>IFERROR(VLOOKUP(表2[[#This Row],[科目代码]],科目代码表!D:E,2,0),"")</f>
        <v/>
      </c>
      <c r="K646" t="str">
        <f>IF(ISBLANK(表2[[#This Row],[年]]),"","CNY")</f>
        <v/>
      </c>
    </row>
    <row r="647" spans="7:11" x14ac:dyDescent="0.25">
      <c r="G647" s="1" t="str">
        <f>IFERROR(VLOOKUP(H647,科目代码表!B:D,3,0),"")</f>
        <v/>
      </c>
      <c r="J647" t="str">
        <f>IFERROR(VLOOKUP(表2[[#This Row],[科目代码]],科目代码表!D:E,2,0),"")</f>
        <v/>
      </c>
      <c r="K647" t="str">
        <f>IF(ISBLANK(表2[[#This Row],[年]]),"","CNY")</f>
        <v/>
      </c>
    </row>
    <row r="648" spans="7:11" x14ac:dyDescent="0.25">
      <c r="G648" s="1" t="str">
        <f>IFERROR(VLOOKUP(H648,科目代码表!B:D,3,0),"")</f>
        <v/>
      </c>
      <c r="J648" t="str">
        <f>IFERROR(VLOOKUP(表2[[#This Row],[科目代码]],科目代码表!D:E,2,0),"")</f>
        <v/>
      </c>
      <c r="K648" t="str">
        <f>IF(ISBLANK(表2[[#This Row],[年]]),"","CNY")</f>
        <v/>
      </c>
    </row>
    <row r="649" spans="7:11" x14ac:dyDescent="0.25">
      <c r="G649" s="1" t="str">
        <f>IFERROR(VLOOKUP(H649,科目代码表!B:D,3,0),"")</f>
        <v/>
      </c>
      <c r="J649" t="str">
        <f>IFERROR(VLOOKUP(表2[[#This Row],[科目代码]],科目代码表!D:E,2,0),"")</f>
        <v/>
      </c>
      <c r="K649" t="str">
        <f>IF(ISBLANK(表2[[#This Row],[年]]),"","CNY")</f>
        <v/>
      </c>
    </row>
    <row r="650" spans="7:11" x14ac:dyDescent="0.25">
      <c r="G650" s="1" t="str">
        <f>IFERROR(VLOOKUP(H650,科目代码表!B:D,3,0),"")</f>
        <v/>
      </c>
      <c r="J650" t="str">
        <f>IFERROR(VLOOKUP(表2[[#This Row],[科目代码]],科目代码表!D:E,2,0),"")</f>
        <v/>
      </c>
      <c r="K650" t="str">
        <f>IF(ISBLANK(表2[[#This Row],[年]]),"","CNY")</f>
        <v/>
      </c>
    </row>
    <row r="651" spans="7:11" x14ac:dyDescent="0.25">
      <c r="G651" s="1" t="str">
        <f>IFERROR(VLOOKUP(H651,科目代码表!B:D,3,0),"")</f>
        <v/>
      </c>
      <c r="J651" t="str">
        <f>IFERROR(VLOOKUP(表2[[#This Row],[科目代码]],科目代码表!D:E,2,0),"")</f>
        <v/>
      </c>
      <c r="K651" t="str">
        <f>IF(ISBLANK(表2[[#This Row],[年]]),"","CNY")</f>
        <v/>
      </c>
    </row>
    <row r="652" spans="7:11" x14ac:dyDescent="0.25">
      <c r="G652" s="1" t="str">
        <f>IFERROR(VLOOKUP(H652,科目代码表!B:D,3,0),"")</f>
        <v/>
      </c>
      <c r="J652" t="str">
        <f>IFERROR(VLOOKUP(表2[[#This Row],[科目代码]],科目代码表!D:E,2,0),"")</f>
        <v/>
      </c>
      <c r="K652" t="str">
        <f>IF(ISBLANK(表2[[#This Row],[年]]),"","CNY")</f>
        <v/>
      </c>
    </row>
    <row r="653" spans="7:11" x14ac:dyDescent="0.25">
      <c r="G653" s="1" t="str">
        <f>IFERROR(VLOOKUP(H653,科目代码表!B:D,3,0),"")</f>
        <v/>
      </c>
      <c r="J653" t="str">
        <f>IFERROR(VLOOKUP(表2[[#This Row],[科目代码]],科目代码表!D:E,2,0),"")</f>
        <v/>
      </c>
      <c r="K653" t="str">
        <f>IF(ISBLANK(表2[[#This Row],[年]]),"","CNY")</f>
        <v/>
      </c>
    </row>
    <row r="654" spans="7:11" x14ac:dyDescent="0.25">
      <c r="G654" s="1" t="str">
        <f>IFERROR(VLOOKUP(H654,科目代码表!B:D,3,0),"")</f>
        <v/>
      </c>
      <c r="J654" t="str">
        <f>IFERROR(VLOOKUP(表2[[#This Row],[科目代码]],科目代码表!D:E,2,0),"")</f>
        <v/>
      </c>
      <c r="K654" t="str">
        <f>IF(ISBLANK(表2[[#This Row],[年]]),"","CNY")</f>
        <v/>
      </c>
    </row>
    <row r="655" spans="7:11" x14ac:dyDescent="0.25">
      <c r="G655" s="1" t="str">
        <f>IFERROR(VLOOKUP(H655,科目代码表!B:D,3,0),"")</f>
        <v/>
      </c>
      <c r="J655" t="str">
        <f>IFERROR(VLOOKUP(表2[[#This Row],[科目代码]],科目代码表!D:E,2,0),"")</f>
        <v/>
      </c>
      <c r="K655" t="str">
        <f>IF(ISBLANK(表2[[#This Row],[年]]),"","CNY")</f>
        <v/>
      </c>
    </row>
    <row r="656" spans="7:11" x14ac:dyDescent="0.25">
      <c r="G656" s="1" t="str">
        <f>IFERROR(VLOOKUP(H656,科目代码表!B:D,3,0),"")</f>
        <v/>
      </c>
      <c r="J656" t="str">
        <f>IFERROR(VLOOKUP(表2[[#This Row],[科目代码]],科目代码表!D:E,2,0),"")</f>
        <v/>
      </c>
      <c r="K656" t="str">
        <f>IF(ISBLANK(表2[[#This Row],[年]]),"","CNY")</f>
        <v/>
      </c>
    </row>
    <row r="657" spans="7:11" x14ac:dyDescent="0.25">
      <c r="G657" s="1" t="str">
        <f>IFERROR(VLOOKUP(H657,科目代码表!B:D,3,0),"")</f>
        <v/>
      </c>
      <c r="J657" t="str">
        <f>IFERROR(VLOOKUP(表2[[#This Row],[科目代码]],科目代码表!D:E,2,0),"")</f>
        <v/>
      </c>
      <c r="K657" t="str">
        <f>IF(ISBLANK(表2[[#This Row],[年]]),"","CNY")</f>
        <v/>
      </c>
    </row>
    <row r="658" spans="7:11" x14ac:dyDescent="0.25">
      <c r="G658" s="1" t="str">
        <f>IFERROR(VLOOKUP(H658,科目代码表!B:D,3,0),"")</f>
        <v/>
      </c>
      <c r="J658" t="str">
        <f>IFERROR(VLOOKUP(表2[[#This Row],[科目代码]],科目代码表!D:E,2,0),"")</f>
        <v/>
      </c>
      <c r="K658" t="str">
        <f>IF(ISBLANK(表2[[#This Row],[年]]),"","CNY")</f>
        <v/>
      </c>
    </row>
    <row r="659" spans="7:11" x14ac:dyDescent="0.25">
      <c r="G659" s="1" t="str">
        <f>IFERROR(VLOOKUP(H659,科目代码表!B:D,3,0),"")</f>
        <v/>
      </c>
      <c r="J659" t="str">
        <f>IFERROR(VLOOKUP(表2[[#This Row],[科目代码]],科目代码表!D:E,2,0),"")</f>
        <v/>
      </c>
      <c r="K659" t="str">
        <f>IF(ISBLANK(表2[[#This Row],[年]]),"","CNY")</f>
        <v/>
      </c>
    </row>
    <row r="660" spans="7:11" x14ac:dyDescent="0.25">
      <c r="G660" s="1" t="str">
        <f>IFERROR(VLOOKUP(H660,科目代码表!B:D,3,0),"")</f>
        <v/>
      </c>
      <c r="J660" t="str">
        <f>IFERROR(VLOOKUP(表2[[#This Row],[科目代码]],科目代码表!D:E,2,0),"")</f>
        <v/>
      </c>
      <c r="K660" t="str">
        <f>IF(ISBLANK(表2[[#This Row],[年]]),"","CNY")</f>
        <v/>
      </c>
    </row>
    <row r="661" spans="7:11" x14ac:dyDescent="0.25">
      <c r="G661" s="1" t="str">
        <f>IFERROR(VLOOKUP(H661,科目代码表!B:D,3,0),"")</f>
        <v/>
      </c>
      <c r="J661" t="str">
        <f>IFERROR(VLOOKUP(表2[[#This Row],[科目代码]],科目代码表!D:E,2,0),"")</f>
        <v/>
      </c>
      <c r="K661" t="str">
        <f>IF(ISBLANK(表2[[#This Row],[年]]),"","CNY")</f>
        <v/>
      </c>
    </row>
    <row r="662" spans="7:11" x14ac:dyDescent="0.25">
      <c r="G662" s="1" t="str">
        <f>IFERROR(VLOOKUP(H662,科目代码表!B:D,3,0),"")</f>
        <v/>
      </c>
      <c r="J662" t="str">
        <f>IFERROR(VLOOKUP(表2[[#This Row],[科目代码]],科目代码表!D:E,2,0),"")</f>
        <v/>
      </c>
      <c r="K662" t="str">
        <f>IF(ISBLANK(表2[[#This Row],[年]]),"","CNY")</f>
        <v/>
      </c>
    </row>
    <row r="663" spans="7:11" x14ac:dyDescent="0.25">
      <c r="G663" s="1" t="str">
        <f>IFERROR(VLOOKUP(H663,科目代码表!B:D,3,0),"")</f>
        <v/>
      </c>
      <c r="J663" t="str">
        <f>IFERROR(VLOOKUP(表2[[#This Row],[科目代码]],科目代码表!D:E,2,0),"")</f>
        <v/>
      </c>
      <c r="K663" t="str">
        <f>IF(ISBLANK(表2[[#This Row],[年]]),"","CNY")</f>
        <v/>
      </c>
    </row>
    <row r="664" spans="7:11" x14ac:dyDescent="0.25">
      <c r="G664" s="1" t="str">
        <f>IFERROR(VLOOKUP(H664,科目代码表!B:D,3,0),"")</f>
        <v/>
      </c>
      <c r="J664" t="str">
        <f>IFERROR(VLOOKUP(表2[[#This Row],[科目代码]],科目代码表!D:E,2,0),"")</f>
        <v/>
      </c>
      <c r="K664" t="str">
        <f>IF(ISBLANK(表2[[#This Row],[年]]),"","CNY")</f>
        <v/>
      </c>
    </row>
    <row r="665" spans="7:11" x14ac:dyDescent="0.25">
      <c r="G665" s="1" t="str">
        <f>IFERROR(VLOOKUP(H665,科目代码表!B:D,3,0),"")</f>
        <v/>
      </c>
      <c r="J665" t="str">
        <f>IFERROR(VLOOKUP(表2[[#This Row],[科目代码]],科目代码表!D:E,2,0),"")</f>
        <v/>
      </c>
      <c r="K665" t="str">
        <f>IF(ISBLANK(表2[[#This Row],[年]]),"","CNY")</f>
        <v/>
      </c>
    </row>
    <row r="666" spans="7:11" x14ac:dyDescent="0.25">
      <c r="G666" s="1" t="str">
        <f>IFERROR(VLOOKUP(H666,科目代码表!B:D,3,0),"")</f>
        <v/>
      </c>
      <c r="J666" t="str">
        <f>IFERROR(VLOOKUP(表2[[#This Row],[科目代码]],科目代码表!D:E,2,0),"")</f>
        <v/>
      </c>
      <c r="K666" t="str">
        <f>IF(ISBLANK(表2[[#This Row],[年]]),"","CNY")</f>
        <v/>
      </c>
    </row>
    <row r="667" spans="7:11" x14ac:dyDescent="0.25">
      <c r="G667" s="1" t="str">
        <f>IFERROR(VLOOKUP(H667,科目代码表!B:D,3,0),"")</f>
        <v/>
      </c>
      <c r="J667" t="str">
        <f>IFERROR(VLOOKUP(表2[[#This Row],[科目代码]],科目代码表!D:E,2,0),"")</f>
        <v/>
      </c>
      <c r="K667" t="str">
        <f>IF(ISBLANK(表2[[#This Row],[年]]),"","CNY")</f>
        <v/>
      </c>
    </row>
    <row r="668" spans="7:11" x14ac:dyDescent="0.25">
      <c r="G668" s="1" t="str">
        <f>IFERROR(VLOOKUP(H668,科目代码表!B:D,3,0),"")</f>
        <v/>
      </c>
      <c r="J668" t="str">
        <f>IFERROR(VLOOKUP(表2[[#This Row],[科目代码]],科目代码表!D:E,2,0),"")</f>
        <v/>
      </c>
      <c r="K668" t="str">
        <f>IF(ISBLANK(表2[[#This Row],[年]]),"","CNY")</f>
        <v/>
      </c>
    </row>
    <row r="669" spans="7:11" x14ac:dyDescent="0.25">
      <c r="G669" s="1" t="str">
        <f>IFERROR(VLOOKUP(H669,科目代码表!B:D,3,0),"")</f>
        <v/>
      </c>
      <c r="J669" t="str">
        <f>IFERROR(VLOOKUP(表2[[#This Row],[科目代码]],科目代码表!D:E,2,0),"")</f>
        <v/>
      </c>
      <c r="K669" t="str">
        <f>IF(ISBLANK(表2[[#This Row],[年]]),"","CNY")</f>
        <v/>
      </c>
    </row>
    <row r="670" spans="7:11" x14ac:dyDescent="0.25">
      <c r="G670" s="1" t="str">
        <f>IFERROR(VLOOKUP(H670,科目代码表!B:D,3,0),"")</f>
        <v/>
      </c>
      <c r="J670" t="str">
        <f>IFERROR(VLOOKUP(表2[[#This Row],[科目代码]],科目代码表!D:E,2,0),"")</f>
        <v/>
      </c>
      <c r="K670" t="str">
        <f>IF(ISBLANK(表2[[#This Row],[年]]),"","CNY")</f>
        <v/>
      </c>
    </row>
    <row r="671" spans="7:11" x14ac:dyDescent="0.25">
      <c r="G671" s="1" t="str">
        <f>IFERROR(VLOOKUP(H671,科目代码表!B:D,3,0),"")</f>
        <v/>
      </c>
      <c r="J671" t="str">
        <f>IFERROR(VLOOKUP(表2[[#This Row],[科目代码]],科目代码表!D:E,2,0),"")</f>
        <v/>
      </c>
      <c r="K671" t="str">
        <f>IF(ISBLANK(表2[[#This Row],[年]]),"","CNY")</f>
        <v/>
      </c>
    </row>
    <row r="672" spans="7:11" x14ac:dyDescent="0.25">
      <c r="G672" s="1" t="str">
        <f>IFERROR(VLOOKUP(H672,科目代码表!B:D,3,0),"")</f>
        <v/>
      </c>
      <c r="J672" t="str">
        <f>IFERROR(VLOOKUP(表2[[#This Row],[科目代码]],科目代码表!D:E,2,0),"")</f>
        <v/>
      </c>
      <c r="K672" t="str">
        <f>IF(ISBLANK(表2[[#This Row],[年]]),"","CNY")</f>
        <v/>
      </c>
    </row>
    <row r="673" spans="7:11" x14ac:dyDescent="0.25">
      <c r="G673" s="1" t="str">
        <f>IFERROR(VLOOKUP(H673,科目代码表!B:D,3,0),"")</f>
        <v/>
      </c>
      <c r="J673" t="str">
        <f>IFERROR(VLOOKUP(表2[[#This Row],[科目代码]],科目代码表!D:E,2,0),"")</f>
        <v/>
      </c>
      <c r="K673" t="str">
        <f>IF(ISBLANK(表2[[#This Row],[年]]),"","CNY")</f>
        <v/>
      </c>
    </row>
    <row r="674" spans="7:11" x14ac:dyDescent="0.25">
      <c r="G674" s="1" t="str">
        <f>IFERROR(VLOOKUP(H674,科目代码表!B:D,3,0),"")</f>
        <v/>
      </c>
      <c r="J674" t="str">
        <f>IFERROR(VLOOKUP(表2[[#This Row],[科目代码]],科目代码表!D:E,2,0),"")</f>
        <v/>
      </c>
      <c r="K674" t="str">
        <f>IF(ISBLANK(表2[[#This Row],[年]]),"","CNY")</f>
        <v/>
      </c>
    </row>
    <row r="675" spans="7:11" x14ac:dyDescent="0.25">
      <c r="G675" s="1" t="str">
        <f>IFERROR(VLOOKUP(H675,科目代码表!B:D,3,0),"")</f>
        <v/>
      </c>
      <c r="J675" t="str">
        <f>IFERROR(VLOOKUP(表2[[#This Row],[科目代码]],科目代码表!D:E,2,0),"")</f>
        <v/>
      </c>
      <c r="K675" t="str">
        <f>IF(ISBLANK(表2[[#This Row],[年]]),"","CNY")</f>
        <v/>
      </c>
    </row>
    <row r="676" spans="7:11" x14ac:dyDescent="0.25">
      <c r="G676" s="1" t="str">
        <f>IFERROR(VLOOKUP(H676,科目代码表!B:D,3,0),"")</f>
        <v/>
      </c>
      <c r="J676" t="str">
        <f>IFERROR(VLOOKUP(表2[[#This Row],[科目代码]],科目代码表!D:E,2,0),"")</f>
        <v/>
      </c>
      <c r="K676" t="str">
        <f>IF(ISBLANK(表2[[#This Row],[年]]),"","CNY")</f>
        <v/>
      </c>
    </row>
    <row r="677" spans="7:11" x14ac:dyDescent="0.25">
      <c r="G677" s="1" t="str">
        <f>IFERROR(VLOOKUP(H677,科目代码表!B:D,3,0),"")</f>
        <v/>
      </c>
      <c r="J677" t="str">
        <f>IFERROR(VLOOKUP(表2[[#This Row],[科目代码]],科目代码表!D:E,2,0),"")</f>
        <v/>
      </c>
      <c r="K677" t="str">
        <f>IF(ISBLANK(表2[[#This Row],[年]]),"","CNY")</f>
        <v/>
      </c>
    </row>
    <row r="678" spans="7:11" x14ac:dyDescent="0.25">
      <c r="G678" s="1" t="str">
        <f>IFERROR(VLOOKUP(H678,科目代码表!B:D,3,0),"")</f>
        <v/>
      </c>
      <c r="J678" t="str">
        <f>IFERROR(VLOOKUP(表2[[#This Row],[科目代码]],科目代码表!D:E,2,0),"")</f>
        <v/>
      </c>
      <c r="K678" t="str">
        <f>IF(ISBLANK(表2[[#This Row],[年]]),"","CNY")</f>
        <v/>
      </c>
    </row>
    <row r="679" spans="7:11" x14ac:dyDescent="0.25">
      <c r="G679" s="1" t="str">
        <f>IFERROR(VLOOKUP(H679,科目代码表!B:D,3,0),"")</f>
        <v/>
      </c>
      <c r="J679" t="str">
        <f>IFERROR(VLOOKUP(表2[[#This Row],[科目代码]],科目代码表!D:E,2,0),"")</f>
        <v/>
      </c>
      <c r="K679" t="str">
        <f>IF(ISBLANK(表2[[#This Row],[年]]),"","CNY")</f>
        <v/>
      </c>
    </row>
    <row r="680" spans="7:11" x14ac:dyDescent="0.25">
      <c r="G680" s="1" t="str">
        <f>IFERROR(VLOOKUP(H680,科目代码表!B:D,3,0),"")</f>
        <v/>
      </c>
      <c r="J680" t="str">
        <f>IFERROR(VLOOKUP(表2[[#This Row],[科目代码]],科目代码表!D:E,2,0),"")</f>
        <v/>
      </c>
      <c r="K680" t="str">
        <f>IF(ISBLANK(表2[[#This Row],[年]]),"","CNY")</f>
        <v/>
      </c>
    </row>
    <row r="681" spans="7:11" x14ac:dyDescent="0.25">
      <c r="G681" s="1" t="str">
        <f>IFERROR(VLOOKUP(H681,科目代码表!B:D,3,0),"")</f>
        <v/>
      </c>
      <c r="J681" t="str">
        <f>IFERROR(VLOOKUP(表2[[#This Row],[科目代码]],科目代码表!D:E,2,0),"")</f>
        <v/>
      </c>
      <c r="K681" t="str">
        <f>IF(ISBLANK(表2[[#This Row],[年]]),"","CNY")</f>
        <v/>
      </c>
    </row>
    <row r="682" spans="7:11" x14ac:dyDescent="0.25">
      <c r="G682" s="1" t="str">
        <f>IFERROR(VLOOKUP(H682,科目代码表!B:D,3,0),"")</f>
        <v/>
      </c>
      <c r="J682" t="str">
        <f>IFERROR(VLOOKUP(表2[[#This Row],[科目代码]],科目代码表!D:E,2,0),"")</f>
        <v/>
      </c>
      <c r="K682" t="str">
        <f>IF(ISBLANK(表2[[#This Row],[年]]),"","CNY")</f>
        <v/>
      </c>
    </row>
    <row r="683" spans="7:11" x14ac:dyDescent="0.25">
      <c r="G683" s="1" t="str">
        <f>IFERROR(VLOOKUP(H683,科目代码表!B:D,3,0),"")</f>
        <v/>
      </c>
      <c r="J683" t="str">
        <f>IFERROR(VLOOKUP(表2[[#This Row],[科目代码]],科目代码表!D:E,2,0),"")</f>
        <v/>
      </c>
      <c r="K683" t="str">
        <f>IF(ISBLANK(表2[[#This Row],[年]]),"","CNY")</f>
        <v/>
      </c>
    </row>
    <row r="684" spans="7:11" x14ac:dyDescent="0.25">
      <c r="G684" s="1" t="str">
        <f>IFERROR(VLOOKUP(H684,科目代码表!B:D,3,0),"")</f>
        <v/>
      </c>
      <c r="J684" t="str">
        <f>IFERROR(VLOOKUP(表2[[#This Row],[科目代码]],科目代码表!D:E,2,0),"")</f>
        <v/>
      </c>
      <c r="K684" t="str">
        <f>IF(ISBLANK(表2[[#This Row],[年]]),"","CNY")</f>
        <v/>
      </c>
    </row>
    <row r="685" spans="7:11" x14ac:dyDescent="0.25">
      <c r="G685" s="1" t="str">
        <f>IFERROR(VLOOKUP(H685,科目代码表!B:D,3,0),"")</f>
        <v/>
      </c>
      <c r="J685" t="str">
        <f>IFERROR(VLOOKUP(表2[[#This Row],[科目代码]],科目代码表!D:E,2,0),"")</f>
        <v/>
      </c>
      <c r="K685" t="str">
        <f>IF(ISBLANK(表2[[#This Row],[年]]),"","CNY")</f>
        <v/>
      </c>
    </row>
    <row r="686" spans="7:11" x14ac:dyDescent="0.25">
      <c r="G686" s="1" t="str">
        <f>IFERROR(VLOOKUP(H686,科目代码表!B:D,3,0),"")</f>
        <v/>
      </c>
      <c r="J686" t="str">
        <f>IFERROR(VLOOKUP(表2[[#This Row],[科目代码]],科目代码表!D:E,2,0),"")</f>
        <v/>
      </c>
      <c r="K686" t="str">
        <f>IF(ISBLANK(表2[[#This Row],[年]]),"","CNY")</f>
        <v/>
      </c>
    </row>
    <row r="687" spans="7:11" x14ac:dyDescent="0.25">
      <c r="G687" s="1" t="str">
        <f>IFERROR(VLOOKUP(H687,科目代码表!B:D,3,0),"")</f>
        <v/>
      </c>
      <c r="J687" t="str">
        <f>IFERROR(VLOOKUP(表2[[#This Row],[科目代码]],科目代码表!D:E,2,0),"")</f>
        <v/>
      </c>
      <c r="K687" t="str">
        <f>IF(ISBLANK(表2[[#This Row],[年]]),"","CNY")</f>
        <v/>
      </c>
    </row>
    <row r="688" spans="7:11" x14ac:dyDescent="0.25">
      <c r="G688" s="1" t="str">
        <f>IFERROR(VLOOKUP(H688,科目代码表!B:D,3,0),"")</f>
        <v/>
      </c>
      <c r="J688" t="str">
        <f>IFERROR(VLOOKUP(表2[[#This Row],[科目代码]],科目代码表!D:E,2,0),"")</f>
        <v/>
      </c>
      <c r="K688" t="str">
        <f>IF(ISBLANK(表2[[#This Row],[年]]),"","CNY")</f>
        <v/>
      </c>
    </row>
    <row r="689" spans="7:11" x14ac:dyDescent="0.25">
      <c r="G689" s="1" t="str">
        <f>IFERROR(VLOOKUP(H689,科目代码表!B:D,3,0),"")</f>
        <v/>
      </c>
      <c r="J689" t="str">
        <f>IFERROR(VLOOKUP(表2[[#This Row],[科目代码]],科目代码表!D:E,2,0),"")</f>
        <v/>
      </c>
      <c r="K689" t="str">
        <f>IF(ISBLANK(表2[[#This Row],[年]]),"","CNY")</f>
        <v/>
      </c>
    </row>
    <row r="690" spans="7:11" x14ac:dyDescent="0.25">
      <c r="G690" s="1" t="str">
        <f>IFERROR(VLOOKUP(H690,科目代码表!B:D,3,0),"")</f>
        <v/>
      </c>
      <c r="J690" t="str">
        <f>IFERROR(VLOOKUP(表2[[#This Row],[科目代码]],科目代码表!D:E,2,0),"")</f>
        <v/>
      </c>
      <c r="K690" t="str">
        <f>IF(ISBLANK(表2[[#This Row],[年]]),"","CNY")</f>
        <v/>
      </c>
    </row>
    <row r="691" spans="7:11" x14ac:dyDescent="0.25">
      <c r="G691" s="1" t="str">
        <f>IFERROR(VLOOKUP(H691,科目代码表!B:D,3,0),"")</f>
        <v/>
      </c>
      <c r="J691" t="str">
        <f>IFERROR(VLOOKUP(表2[[#This Row],[科目代码]],科目代码表!D:E,2,0),"")</f>
        <v/>
      </c>
      <c r="K691" t="str">
        <f>IF(ISBLANK(表2[[#This Row],[年]]),"","CNY")</f>
        <v/>
      </c>
    </row>
    <row r="692" spans="7:11" x14ac:dyDescent="0.25">
      <c r="G692" s="1" t="str">
        <f>IFERROR(VLOOKUP(H692,科目代码表!B:D,3,0),"")</f>
        <v/>
      </c>
      <c r="J692" t="str">
        <f>IFERROR(VLOOKUP(表2[[#This Row],[科目代码]],科目代码表!D:E,2,0),"")</f>
        <v/>
      </c>
      <c r="K692" t="str">
        <f>IF(ISBLANK(表2[[#This Row],[年]]),"","CNY")</f>
        <v/>
      </c>
    </row>
    <row r="693" spans="7:11" x14ac:dyDescent="0.25">
      <c r="G693" s="1" t="str">
        <f>IFERROR(VLOOKUP(H693,科目代码表!B:D,3,0),"")</f>
        <v/>
      </c>
      <c r="J693" t="str">
        <f>IFERROR(VLOOKUP(表2[[#This Row],[科目代码]],科目代码表!D:E,2,0),"")</f>
        <v/>
      </c>
      <c r="K693" t="str">
        <f>IF(ISBLANK(表2[[#This Row],[年]]),"","CNY")</f>
        <v/>
      </c>
    </row>
    <row r="694" spans="7:11" x14ac:dyDescent="0.25">
      <c r="G694" s="1" t="str">
        <f>IFERROR(VLOOKUP(H694,科目代码表!B:D,3,0),"")</f>
        <v/>
      </c>
      <c r="J694" t="str">
        <f>IFERROR(VLOOKUP(表2[[#This Row],[科目代码]],科目代码表!D:E,2,0),"")</f>
        <v/>
      </c>
      <c r="K694" t="str">
        <f>IF(ISBLANK(表2[[#This Row],[年]]),"","CNY")</f>
        <v/>
      </c>
    </row>
    <row r="695" spans="7:11" x14ac:dyDescent="0.25">
      <c r="G695" s="1" t="str">
        <f>IFERROR(VLOOKUP(H695,科目代码表!B:D,3,0),"")</f>
        <v/>
      </c>
      <c r="J695" t="str">
        <f>IFERROR(VLOOKUP(表2[[#This Row],[科目代码]],科目代码表!D:E,2,0),"")</f>
        <v/>
      </c>
      <c r="K695" t="str">
        <f>IF(ISBLANK(表2[[#This Row],[年]]),"","CNY")</f>
        <v/>
      </c>
    </row>
    <row r="696" spans="7:11" x14ac:dyDescent="0.25">
      <c r="G696" s="1" t="str">
        <f>IFERROR(VLOOKUP(H696,科目代码表!B:D,3,0),"")</f>
        <v/>
      </c>
      <c r="J696" t="str">
        <f>IFERROR(VLOOKUP(表2[[#This Row],[科目代码]],科目代码表!D:E,2,0),"")</f>
        <v/>
      </c>
      <c r="K696" t="str">
        <f>IF(ISBLANK(表2[[#This Row],[年]]),"","CNY")</f>
        <v/>
      </c>
    </row>
    <row r="697" spans="7:11" x14ac:dyDescent="0.25">
      <c r="G697" s="1" t="str">
        <f>IFERROR(VLOOKUP(H697,科目代码表!B:D,3,0),"")</f>
        <v/>
      </c>
      <c r="J697" t="str">
        <f>IFERROR(VLOOKUP(表2[[#This Row],[科目代码]],科目代码表!D:E,2,0),"")</f>
        <v/>
      </c>
      <c r="K697" t="str">
        <f>IF(ISBLANK(表2[[#This Row],[年]]),"","CNY")</f>
        <v/>
      </c>
    </row>
    <row r="698" spans="7:11" x14ac:dyDescent="0.25">
      <c r="G698" s="1" t="str">
        <f>IFERROR(VLOOKUP(H698,科目代码表!B:D,3,0),"")</f>
        <v/>
      </c>
      <c r="J698" t="str">
        <f>IFERROR(VLOOKUP(表2[[#This Row],[科目代码]],科目代码表!D:E,2,0),"")</f>
        <v/>
      </c>
      <c r="K698" t="str">
        <f>IF(ISBLANK(表2[[#This Row],[年]]),"","CNY")</f>
        <v/>
      </c>
    </row>
    <row r="699" spans="7:11" x14ac:dyDescent="0.25">
      <c r="G699" s="1" t="str">
        <f>IFERROR(VLOOKUP(H699,科目代码表!B:D,3,0),"")</f>
        <v/>
      </c>
      <c r="J699" t="str">
        <f>IFERROR(VLOOKUP(表2[[#This Row],[科目代码]],科目代码表!D:E,2,0),"")</f>
        <v/>
      </c>
      <c r="K699" t="str">
        <f>IF(ISBLANK(表2[[#This Row],[年]]),"","CNY")</f>
        <v/>
      </c>
    </row>
    <row r="700" spans="7:11" x14ac:dyDescent="0.25">
      <c r="G700" s="1" t="str">
        <f>IFERROR(VLOOKUP(H700,科目代码表!B:D,3,0),"")</f>
        <v/>
      </c>
      <c r="J700" t="str">
        <f>IFERROR(VLOOKUP(表2[[#This Row],[科目代码]],科目代码表!D:E,2,0),"")</f>
        <v/>
      </c>
      <c r="K700" t="str">
        <f>IF(ISBLANK(表2[[#This Row],[年]]),"","CNY")</f>
        <v/>
      </c>
    </row>
    <row r="701" spans="7:11" x14ac:dyDescent="0.25">
      <c r="G701" s="1" t="str">
        <f>IFERROR(VLOOKUP(H701,科目代码表!B:D,3,0),"")</f>
        <v/>
      </c>
      <c r="J701" t="str">
        <f>IFERROR(VLOOKUP(表2[[#This Row],[科目代码]],科目代码表!D:E,2,0),"")</f>
        <v/>
      </c>
      <c r="K701" t="str">
        <f>IF(ISBLANK(表2[[#This Row],[年]]),"","CNY")</f>
        <v/>
      </c>
    </row>
    <row r="702" spans="7:11" x14ac:dyDescent="0.25">
      <c r="G702" s="1" t="str">
        <f>IFERROR(VLOOKUP(H702,科目代码表!B:D,3,0),"")</f>
        <v/>
      </c>
      <c r="J702" t="str">
        <f>IFERROR(VLOOKUP(表2[[#This Row],[科目代码]],科目代码表!D:E,2,0),"")</f>
        <v/>
      </c>
      <c r="K702" t="str">
        <f>IF(ISBLANK(表2[[#This Row],[年]]),"","CNY")</f>
        <v/>
      </c>
    </row>
    <row r="703" spans="7:11" x14ac:dyDescent="0.25">
      <c r="G703" s="1" t="str">
        <f>IFERROR(VLOOKUP(H703,科目代码表!B:D,3,0),"")</f>
        <v/>
      </c>
      <c r="J703" t="str">
        <f>IFERROR(VLOOKUP(表2[[#This Row],[科目代码]],科目代码表!D:E,2,0),"")</f>
        <v/>
      </c>
      <c r="K703" t="str">
        <f>IF(ISBLANK(表2[[#This Row],[年]]),"","CNY")</f>
        <v/>
      </c>
    </row>
    <row r="704" spans="7:11" x14ac:dyDescent="0.25">
      <c r="G704" s="1" t="str">
        <f>IFERROR(VLOOKUP(H704,科目代码表!B:D,3,0),"")</f>
        <v/>
      </c>
      <c r="J704" t="str">
        <f>IFERROR(VLOOKUP(表2[[#This Row],[科目代码]],科目代码表!D:E,2,0),"")</f>
        <v/>
      </c>
      <c r="K704" t="str">
        <f>IF(ISBLANK(表2[[#This Row],[年]]),"","CNY")</f>
        <v/>
      </c>
    </row>
    <row r="705" spans="7:11" x14ac:dyDescent="0.25">
      <c r="G705" s="1" t="str">
        <f>IFERROR(VLOOKUP(H705,科目代码表!B:D,3,0),"")</f>
        <v/>
      </c>
      <c r="J705" t="str">
        <f>IFERROR(VLOOKUP(表2[[#This Row],[科目代码]],科目代码表!D:E,2,0),"")</f>
        <v/>
      </c>
      <c r="K705" t="str">
        <f>IF(ISBLANK(表2[[#This Row],[年]]),"","CNY")</f>
        <v/>
      </c>
    </row>
    <row r="706" spans="7:11" x14ac:dyDescent="0.25">
      <c r="G706" s="1" t="str">
        <f>IFERROR(VLOOKUP(H706,科目代码表!B:D,3,0),"")</f>
        <v/>
      </c>
      <c r="J706" t="str">
        <f>IFERROR(VLOOKUP(表2[[#This Row],[科目代码]],科目代码表!D:E,2,0),"")</f>
        <v/>
      </c>
      <c r="K706" t="str">
        <f>IF(ISBLANK(表2[[#This Row],[年]]),"","CNY")</f>
        <v/>
      </c>
    </row>
    <row r="707" spans="7:11" x14ac:dyDescent="0.25">
      <c r="G707" s="1" t="str">
        <f>IFERROR(VLOOKUP(H707,科目代码表!B:D,3,0),"")</f>
        <v/>
      </c>
      <c r="J707" t="str">
        <f>IFERROR(VLOOKUP(表2[[#This Row],[科目代码]],科目代码表!D:E,2,0),"")</f>
        <v/>
      </c>
      <c r="K707" t="str">
        <f>IF(ISBLANK(表2[[#This Row],[年]]),"","CNY")</f>
        <v/>
      </c>
    </row>
    <row r="708" spans="7:11" x14ac:dyDescent="0.25">
      <c r="G708" s="1" t="str">
        <f>IFERROR(VLOOKUP(H708,科目代码表!B:D,3,0),"")</f>
        <v/>
      </c>
      <c r="J708" t="str">
        <f>IFERROR(VLOOKUP(表2[[#This Row],[科目代码]],科目代码表!D:E,2,0),"")</f>
        <v/>
      </c>
      <c r="K708" t="str">
        <f>IF(ISBLANK(表2[[#This Row],[年]]),"","CNY")</f>
        <v/>
      </c>
    </row>
    <row r="709" spans="7:11" x14ac:dyDescent="0.25">
      <c r="G709" s="1" t="str">
        <f>IFERROR(VLOOKUP(H709,科目代码表!B:D,3,0),"")</f>
        <v/>
      </c>
      <c r="J709" t="str">
        <f>IFERROR(VLOOKUP(表2[[#This Row],[科目代码]],科目代码表!D:E,2,0),"")</f>
        <v/>
      </c>
      <c r="K709" t="str">
        <f>IF(ISBLANK(表2[[#This Row],[年]]),"","CNY")</f>
        <v/>
      </c>
    </row>
    <row r="710" spans="7:11" x14ac:dyDescent="0.25">
      <c r="G710" s="1" t="str">
        <f>IFERROR(VLOOKUP(H710,科目代码表!B:D,3,0),"")</f>
        <v/>
      </c>
      <c r="J710" t="str">
        <f>IFERROR(VLOOKUP(表2[[#This Row],[科目代码]],科目代码表!D:E,2,0),"")</f>
        <v/>
      </c>
      <c r="K710" t="str">
        <f>IF(ISBLANK(表2[[#This Row],[年]]),"","CNY")</f>
        <v/>
      </c>
    </row>
    <row r="711" spans="7:11" x14ac:dyDescent="0.25">
      <c r="G711" s="1" t="str">
        <f>IFERROR(VLOOKUP(H711,科目代码表!B:D,3,0),"")</f>
        <v/>
      </c>
      <c r="J711" t="str">
        <f>IFERROR(VLOOKUP(表2[[#This Row],[科目代码]],科目代码表!D:E,2,0),"")</f>
        <v/>
      </c>
      <c r="K711" t="str">
        <f>IF(ISBLANK(表2[[#This Row],[年]]),"","CNY")</f>
        <v/>
      </c>
    </row>
    <row r="712" spans="7:11" x14ac:dyDescent="0.25">
      <c r="G712" s="1" t="str">
        <f>IFERROR(VLOOKUP(H712,科目代码表!B:D,3,0),"")</f>
        <v/>
      </c>
      <c r="J712" t="str">
        <f>IFERROR(VLOOKUP(表2[[#This Row],[科目代码]],科目代码表!D:E,2,0),"")</f>
        <v/>
      </c>
      <c r="K712" t="str">
        <f>IF(ISBLANK(表2[[#This Row],[年]]),"","CNY")</f>
        <v/>
      </c>
    </row>
    <row r="713" spans="7:11" x14ac:dyDescent="0.25">
      <c r="G713" s="1" t="str">
        <f>IFERROR(VLOOKUP(H713,科目代码表!B:D,3,0),"")</f>
        <v/>
      </c>
      <c r="J713" t="str">
        <f>IFERROR(VLOOKUP(表2[[#This Row],[科目代码]],科目代码表!D:E,2,0),"")</f>
        <v/>
      </c>
      <c r="K713" t="str">
        <f>IF(ISBLANK(表2[[#This Row],[年]]),"","CNY")</f>
        <v/>
      </c>
    </row>
    <row r="714" spans="7:11" x14ac:dyDescent="0.25">
      <c r="G714" s="1" t="str">
        <f>IFERROR(VLOOKUP(H714,科目代码表!B:D,3,0),"")</f>
        <v/>
      </c>
      <c r="J714" t="str">
        <f>IFERROR(VLOOKUP(表2[[#This Row],[科目代码]],科目代码表!D:E,2,0),"")</f>
        <v/>
      </c>
      <c r="K714" t="str">
        <f>IF(ISBLANK(表2[[#This Row],[年]]),"","CNY")</f>
        <v/>
      </c>
    </row>
    <row r="715" spans="7:11" x14ac:dyDescent="0.25">
      <c r="G715" s="1" t="str">
        <f>IFERROR(VLOOKUP(H715,科目代码表!B:D,3,0),"")</f>
        <v/>
      </c>
      <c r="J715" t="str">
        <f>IFERROR(VLOOKUP(表2[[#This Row],[科目代码]],科目代码表!D:E,2,0),"")</f>
        <v/>
      </c>
      <c r="K715" t="str">
        <f>IF(ISBLANK(表2[[#This Row],[年]]),"","CNY")</f>
        <v/>
      </c>
    </row>
    <row r="716" spans="7:11" x14ac:dyDescent="0.25">
      <c r="G716" s="1" t="str">
        <f>IFERROR(VLOOKUP(H716,科目代码表!B:D,3,0),"")</f>
        <v/>
      </c>
      <c r="J716" t="str">
        <f>IFERROR(VLOOKUP(表2[[#This Row],[科目代码]],科目代码表!D:E,2,0),"")</f>
        <v/>
      </c>
      <c r="K716" t="str">
        <f>IF(ISBLANK(表2[[#This Row],[年]]),"","CNY")</f>
        <v/>
      </c>
    </row>
    <row r="717" spans="7:11" x14ac:dyDescent="0.25">
      <c r="G717" s="1" t="str">
        <f>IFERROR(VLOOKUP(H717,科目代码表!B:D,3,0),"")</f>
        <v/>
      </c>
      <c r="J717" t="str">
        <f>IFERROR(VLOOKUP(表2[[#This Row],[科目代码]],科目代码表!D:E,2,0),"")</f>
        <v/>
      </c>
      <c r="K717" t="str">
        <f>IF(ISBLANK(表2[[#This Row],[年]]),"","CNY")</f>
        <v/>
      </c>
    </row>
    <row r="718" spans="7:11" x14ac:dyDescent="0.25">
      <c r="G718" s="1" t="str">
        <f>IFERROR(VLOOKUP(H718,科目代码表!B:D,3,0),"")</f>
        <v/>
      </c>
      <c r="J718" t="str">
        <f>IFERROR(VLOOKUP(表2[[#This Row],[科目代码]],科目代码表!D:E,2,0),"")</f>
        <v/>
      </c>
      <c r="K718" t="str">
        <f>IF(ISBLANK(表2[[#This Row],[年]]),"","CNY")</f>
        <v/>
      </c>
    </row>
    <row r="719" spans="7:11" x14ac:dyDescent="0.25">
      <c r="G719" s="1" t="str">
        <f>IFERROR(VLOOKUP(H719,科目代码表!B:D,3,0),"")</f>
        <v/>
      </c>
      <c r="J719" t="str">
        <f>IFERROR(VLOOKUP(表2[[#This Row],[科目代码]],科目代码表!D:E,2,0),"")</f>
        <v/>
      </c>
      <c r="K719" t="str">
        <f>IF(ISBLANK(表2[[#This Row],[年]]),"","CNY")</f>
        <v/>
      </c>
    </row>
    <row r="720" spans="7:11" x14ac:dyDescent="0.25">
      <c r="G720" s="1" t="str">
        <f>IFERROR(VLOOKUP(H720,科目代码表!B:D,3,0),"")</f>
        <v/>
      </c>
      <c r="J720" t="str">
        <f>IFERROR(VLOOKUP(表2[[#This Row],[科目代码]],科目代码表!D:E,2,0),"")</f>
        <v/>
      </c>
      <c r="K720" t="str">
        <f>IF(ISBLANK(表2[[#This Row],[年]]),"","CNY")</f>
        <v/>
      </c>
    </row>
    <row r="721" spans="7:11" x14ac:dyDescent="0.25">
      <c r="G721" s="1" t="str">
        <f>IFERROR(VLOOKUP(H721,科目代码表!B:D,3,0),"")</f>
        <v/>
      </c>
      <c r="J721" t="str">
        <f>IFERROR(VLOOKUP(表2[[#This Row],[科目代码]],科目代码表!D:E,2,0),"")</f>
        <v/>
      </c>
      <c r="K721" t="str">
        <f>IF(ISBLANK(表2[[#This Row],[年]]),"","CNY")</f>
        <v/>
      </c>
    </row>
    <row r="722" spans="7:11" x14ac:dyDescent="0.25">
      <c r="G722" s="1" t="str">
        <f>IFERROR(VLOOKUP(H722,科目代码表!B:D,3,0),"")</f>
        <v/>
      </c>
      <c r="J722" t="str">
        <f>IFERROR(VLOOKUP(表2[[#This Row],[科目代码]],科目代码表!D:E,2,0),"")</f>
        <v/>
      </c>
      <c r="K722" t="str">
        <f>IF(ISBLANK(表2[[#This Row],[年]]),"","CNY")</f>
        <v/>
      </c>
    </row>
    <row r="723" spans="7:11" x14ac:dyDescent="0.25">
      <c r="G723" s="1" t="str">
        <f>IFERROR(VLOOKUP(H723,科目代码表!B:D,3,0),"")</f>
        <v/>
      </c>
      <c r="J723" t="str">
        <f>IFERROR(VLOOKUP(表2[[#This Row],[科目代码]],科目代码表!D:E,2,0),"")</f>
        <v/>
      </c>
      <c r="K723" t="str">
        <f>IF(ISBLANK(表2[[#This Row],[年]]),"","CNY")</f>
        <v/>
      </c>
    </row>
    <row r="724" spans="7:11" x14ac:dyDescent="0.25">
      <c r="G724" s="1" t="str">
        <f>IFERROR(VLOOKUP(H724,科目代码表!B:D,3,0),"")</f>
        <v/>
      </c>
      <c r="J724" t="str">
        <f>IFERROR(VLOOKUP(表2[[#This Row],[科目代码]],科目代码表!D:E,2,0),"")</f>
        <v/>
      </c>
      <c r="K724" t="str">
        <f>IF(ISBLANK(表2[[#This Row],[年]]),"","CNY")</f>
        <v/>
      </c>
    </row>
    <row r="725" spans="7:11" x14ac:dyDescent="0.25">
      <c r="G725" s="1" t="str">
        <f>IFERROR(VLOOKUP(H725,科目代码表!B:D,3,0),"")</f>
        <v/>
      </c>
      <c r="J725" t="str">
        <f>IFERROR(VLOOKUP(表2[[#This Row],[科目代码]],科目代码表!D:E,2,0),"")</f>
        <v/>
      </c>
      <c r="K725" t="str">
        <f>IF(ISBLANK(表2[[#This Row],[年]]),"","CNY")</f>
        <v/>
      </c>
    </row>
    <row r="726" spans="7:11" x14ac:dyDescent="0.25">
      <c r="G726" s="1" t="str">
        <f>IFERROR(VLOOKUP(H726,科目代码表!B:D,3,0),"")</f>
        <v/>
      </c>
      <c r="J726" t="str">
        <f>IFERROR(VLOOKUP(表2[[#This Row],[科目代码]],科目代码表!D:E,2,0),"")</f>
        <v/>
      </c>
      <c r="K726" t="str">
        <f>IF(ISBLANK(表2[[#This Row],[年]]),"","CNY")</f>
        <v/>
      </c>
    </row>
    <row r="727" spans="7:11" x14ac:dyDescent="0.25">
      <c r="G727" s="1" t="str">
        <f>IFERROR(VLOOKUP(H727,科目代码表!B:D,3,0),"")</f>
        <v/>
      </c>
      <c r="J727" t="str">
        <f>IFERROR(VLOOKUP(表2[[#This Row],[科目代码]],科目代码表!D:E,2,0),"")</f>
        <v/>
      </c>
      <c r="K727" t="str">
        <f>IF(ISBLANK(表2[[#This Row],[年]]),"","CNY")</f>
        <v/>
      </c>
    </row>
    <row r="728" spans="7:11" x14ac:dyDescent="0.25">
      <c r="G728" s="1" t="str">
        <f>IFERROR(VLOOKUP(H728,科目代码表!B:D,3,0),"")</f>
        <v/>
      </c>
      <c r="J728" t="str">
        <f>IFERROR(VLOOKUP(表2[[#This Row],[科目代码]],科目代码表!D:E,2,0),"")</f>
        <v/>
      </c>
      <c r="K728" t="str">
        <f>IF(ISBLANK(表2[[#This Row],[年]]),"","CNY")</f>
        <v/>
      </c>
    </row>
    <row r="729" spans="7:11" x14ac:dyDescent="0.25">
      <c r="G729" s="1" t="str">
        <f>IFERROR(VLOOKUP(H729,科目代码表!B:D,3,0),"")</f>
        <v/>
      </c>
      <c r="J729" t="str">
        <f>IFERROR(VLOOKUP(表2[[#This Row],[科目代码]],科目代码表!D:E,2,0),"")</f>
        <v/>
      </c>
      <c r="K729" t="str">
        <f>IF(ISBLANK(表2[[#This Row],[年]]),"","CNY")</f>
        <v/>
      </c>
    </row>
    <row r="730" spans="7:11" x14ac:dyDescent="0.25">
      <c r="G730" s="1" t="str">
        <f>IFERROR(VLOOKUP(H730,科目代码表!B:D,3,0),"")</f>
        <v/>
      </c>
      <c r="J730" t="str">
        <f>IFERROR(VLOOKUP(表2[[#This Row],[科目代码]],科目代码表!D:E,2,0),"")</f>
        <v/>
      </c>
      <c r="K730" t="str">
        <f>IF(ISBLANK(表2[[#This Row],[年]]),"","CNY")</f>
        <v/>
      </c>
    </row>
    <row r="731" spans="7:11" x14ac:dyDescent="0.25">
      <c r="G731" s="1" t="str">
        <f>IFERROR(VLOOKUP(H731,科目代码表!B:D,3,0),"")</f>
        <v/>
      </c>
      <c r="J731" t="str">
        <f>IFERROR(VLOOKUP(表2[[#This Row],[科目代码]],科目代码表!D:E,2,0),"")</f>
        <v/>
      </c>
      <c r="K731" t="str">
        <f>IF(ISBLANK(表2[[#This Row],[年]]),"","CNY")</f>
        <v/>
      </c>
    </row>
    <row r="732" spans="7:11" x14ac:dyDescent="0.25">
      <c r="G732" s="1" t="str">
        <f>IFERROR(VLOOKUP(H732,科目代码表!B:D,3,0),"")</f>
        <v/>
      </c>
      <c r="J732" t="str">
        <f>IFERROR(VLOOKUP(表2[[#This Row],[科目代码]],科目代码表!D:E,2,0),"")</f>
        <v/>
      </c>
      <c r="K732" t="str">
        <f>IF(ISBLANK(表2[[#This Row],[年]]),"","CNY")</f>
        <v/>
      </c>
    </row>
    <row r="733" spans="7:11" x14ac:dyDescent="0.25">
      <c r="G733" s="1" t="str">
        <f>IFERROR(VLOOKUP(H733,科目代码表!B:D,3,0),"")</f>
        <v/>
      </c>
      <c r="J733" t="str">
        <f>IFERROR(VLOOKUP(表2[[#This Row],[科目代码]],科目代码表!D:E,2,0),"")</f>
        <v/>
      </c>
      <c r="K733" t="str">
        <f>IF(ISBLANK(表2[[#This Row],[年]]),"","CNY")</f>
        <v/>
      </c>
    </row>
    <row r="734" spans="7:11" x14ac:dyDescent="0.25">
      <c r="G734" s="1" t="str">
        <f>IFERROR(VLOOKUP(H734,科目代码表!B:D,3,0),"")</f>
        <v/>
      </c>
      <c r="J734" t="str">
        <f>IFERROR(VLOOKUP(表2[[#This Row],[科目代码]],科目代码表!D:E,2,0),"")</f>
        <v/>
      </c>
      <c r="K734" t="str">
        <f>IF(ISBLANK(表2[[#This Row],[年]]),"","CNY")</f>
        <v/>
      </c>
    </row>
    <row r="735" spans="7:11" x14ac:dyDescent="0.25">
      <c r="G735" s="1" t="str">
        <f>IFERROR(VLOOKUP(H735,科目代码表!B:D,3,0),"")</f>
        <v/>
      </c>
      <c r="J735" t="str">
        <f>IFERROR(VLOOKUP(表2[[#This Row],[科目代码]],科目代码表!D:E,2,0),"")</f>
        <v/>
      </c>
      <c r="K735" t="str">
        <f>IF(ISBLANK(表2[[#This Row],[年]]),"","CNY")</f>
        <v/>
      </c>
    </row>
    <row r="736" spans="7:11" x14ac:dyDescent="0.25">
      <c r="G736" s="1" t="str">
        <f>IFERROR(VLOOKUP(H736,科目代码表!B:D,3,0),"")</f>
        <v/>
      </c>
      <c r="J736" t="str">
        <f>IFERROR(VLOOKUP(表2[[#This Row],[科目代码]],科目代码表!D:E,2,0),"")</f>
        <v/>
      </c>
      <c r="K736" t="str">
        <f>IF(ISBLANK(表2[[#This Row],[年]]),"","CNY")</f>
        <v/>
      </c>
    </row>
    <row r="737" spans="7:11" x14ac:dyDescent="0.25">
      <c r="G737" s="1" t="str">
        <f>IFERROR(VLOOKUP(H737,科目代码表!B:D,3,0),"")</f>
        <v/>
      </c>
      <c r="J737" t="str">
        <f>IFERROR(VLOOKUP(表2[[#This Row],[科目代码]],科目代码表!D:E,2,0),"")</f>
        <v/>
      </c>
      <c r="K737" t="str">
        <f>IF(ISBLANK(表2[[#This Row],[年]]),"","CNY")</f>
        <v/>
      </c>
    </row>
    <row r="738" spans="7:11" x14ac:dyDescent="0.25">
      <c r="G738" s="1" t="str">
        <f>IFERROR(VLOOKUP(H738,科目代码表!B:D,3,0),"")</f>
        <v/>
      </c>
      <c r="J738" t="str">
        <f>IFERROR(VLOOKUP(表2[[#This Row],[科目代码]],科目代码表!D:E,2,0),"")</f>
        <v/>
      </c>
      <c r="K738" t="str">
        <f>IF(ISBLANK(表2[[#This Row],[年]]),"","CNY")</f>
        <v/>
      </c>
    </row>
    <row r="739" spans="7:11" x14ac:dyDescent="0.25">
      <c r="G739" s="1" t="str">
        <f>IFERROR(VLOOKUP(H739,科目代码表!B:D,3,0),"")</f>
        <v/>
      </c>
      <c r="J739" t="str">
        <f>IFERROR(VLOOKUP(表2[[#This Row],[科目代码]],科目代码表!D:E,2,0),"")</f>
        <v/>
      </c>
      <c r="K739" t="str">
        <f>IF(ISBLANK(表2[[#This Row],[年]]),"","CNY")</f>
        <v/>
      </c>
    </row>
    <row r="740" spans="7:11" x14ac:dyDescent="0.25">
      <c r="G740" s="1" t="str">
        <f>IFERROR(VLOOKUP(H740,科目代码表!B:D,3,0),"")</f>
        <v/>
      </c>
      <c r="J740" t="str">
        <f>IFERROR(VLOOKUP(表2[[#This Row],[科目代码]],科目代码表!D:E,2,0),"")</f>
        <v/>
      </c>
      <c r="K740" t="str">
        <f>IF(ISBLANK(表2[[#This Row],[年]]),"","CNY")</f>
        <v/>
      </c>
    </row>
    <row r="741" spans="7:11" x14ac:dyDescent="0.25">
      <c r="G741" s="1" t="str">
        <f>IFERROR(VLOOKUP(H741,科目代码表!B:D,3,0),"")</f>
        <v/>
      </c>
      <c r="J741" t="str">
        <f>IFERROR(VLOOKUP(表2[[#This Row],[科目代码]],科目代码表!D:E,2,0),"")</f>
        <v/>
      </c>
      <c r="K741" t="str">
        <f>IF(ISBLANK(表2[[#This Row],[年]]),"","CNY")</f>
        <v/>
      </c>
    </row>
    <row r="742" spans="7:11" x14ac:dyDescent="0.25">
      <c r="G742" s="1" t="str">
        <f>IFERROR(VLOOKUP(H742,科目代码表!B:D,3,0),"")</f>
        <v/>
      </c>
      <c r="J742" t="str">
        <f>IFERROR(VLOOKUP(表2[[#This Row],[科目代码]],科目代码表!D:E,2,0),"")</f>
        <v/>
      </c>
      <c r="K742" t="str">
        <f>IF(ISBLANK(表2[[#This Row],[年]]),"","CNY")</f>
        <v/>
      </c>
    </row>
    <row r="743" spans="7:11" x14ac:dyDescent="0.25">
      <c r="G743" s="1" t="str">
        <f>IFERROR(VLOOKUP(H743,科目代码表!B:D,3,0),"")</f>
        <v/>
      </c>
      <c r="J743" t="str">
        <f>IFERROR(VLOOKUP(表2[[#This Row],[科目代码]],科目代码表!D:E,2,0),"")</f>
        <v/>
      </c>
      <c r="K743" t="str">
        <f>IF(ISBLANK(表2[[#This Row],[年]]),"","CNY")</f>
        <v/>
      </c>
    </row>
    <row r="744" spans="7:11" x14ac:dyDescent="0.25">
      <c r="G744" s="1" t="str">
        <f>IFERROR(VLOOKUP(H744,科目代码表!B:D,3,0),"")</f>
        <v/>
      </c>
      <c r="J744" t="str">
        <f>IFERROR(VLOOKUP(表2[[#This Row],[科目代码]],科目代码表!D:E,2,0),"")</f>
        <v/>
      </c>
      <c r="K744" t="str">
        <f>IF(ISBLANK(表2[[#This Row],[年]]),"","CNY")</f>
        <v/>
      </c>
    </row>
    <row r="745" spans="7:11" x14ac:dyDescent="0.25">
      <c r="G745" s="1" t="str">
        <f>IFERROR(VLOOKUP(H745,科目代码表!B:D,3,0),"")</f>
        <v/>
      </c>
      <c r="J745" t="str">
        <f>IFERROR(VLOOKUP(表2[[#This Row],[科目代码]],科目代码表!D:E,2,0),"")</f>
        <v/>
      </c>
      <c r="K745" t="str">
        <f>IF(ISBLANK(表2[[#This Row],[年]]),"","CNY")</f>
        <v/>
      </c>
    </row>
    <row r="746" spans="7:11" x14ac:dyDescent="0.25">
      <c r="G746" s="1" t="str">
        <f>IFERROR(VLOOKUP(H746,科目代码表!B:D,3,0),"")</f>
        <v/>
      </c>
      <c r="J746" t="str">
        <f>IFERROR(VLOOKUP(表2[[#This Row],[科目代码]],科目代码表!D:E,2,0),"")</f>
        <v/>
      </c>
      <c r="K746" t="str">
        <f>IF(ISBLANK(表2[[#This Row],[年]]),"","CNY")</f>
        <v/>
      </c>
    </row>
    <row r="747" spans="7:11" x14ac:dyDescent="0.25">
      <c r="G747" s="1" t="str">
        <f>IFERROR(VLOOKUP(H747,科目代码表!B:D,3,0),"")</f>
        <v/>
      </c>
      <c r="J747" t="str">
        <f>IFERROR(VLOOKUP(表2[[#This Row],[科目代码]],科目代码表!D:E,2,0),"")</f>
        <v/>
      </c>
      <c r="K747" t="str">
        <f>IF(ISBLANK(表2[[#This Row],[年]]),"","CNY")</f>
        <v/>
      </c>
    </row>
    <row r="748" spans="7:11" x14ac:dyDescent="0.25">
      <c r="G748" s="1" t="str">
        <f>IFERROR(VLOOKUP(H748,科目代码表!B:D,3,0),"")</f>
        <v/>
      </c>
      <c r="J748" t="str">
        <f>IFERROR(VLOOKUP(表2[[#This Row],[科目代码]],科目代码表!D:E,2,0),"")</f>
        <v/>
      </c>
      <c r="K748" t="str">
        <f>IF(ISBLANK(表2[[#This Row],[年]]),"","CNY")</f>
        <v/>
      </c>
    </row>
    <row r="749" spans="7:11" x14ac:dyDescent="0.25">
      <c r="G749" s="1" t="str">
        <f>IFERROR(VLOOKUP(H749,科目代码表!B:D,3,0),"")</f>
        <v/>
      </c>
      <c r="J749" t="str">
        <f>IFERROR(VLOOKUP(表2[[#This Row],[科目代码]],科目代码表!D:E,2,0),"")</f>
        <v/>
      </c>
      <c r="K749" t="str">
        <f>IF(ISBLANK(表2[[#This Row],[年]]),"","CNY")</f>
        <v/>
      </c>
    </row>
    <row r="750" spans="7:11" x14ac:dyDescent="0.25">
      <c r="G750" s="1" t="str">
        <f>IFERROR(VLOOKUP(H750,科目代码表!B:D,3,0),"")</f>
        <v/>
      </c>
      <c r="J750" t="str">
        <f>IFERROR(VLOOKUP(表2[[#This Row],[科目代码]],科目代码表!D:E,2,0),"")</f>
        <v/>
      </c>
      <c r="K750" t="str">
        <f>IF(ISBLANK(表2[[#This Row],[年]]),"","CNY")</f>
        <v/>
      </c>
    </row>
    <row r="751" spans="7:11" x14ac:dyDescent="0.25">
      <c r="G751" s="1" t="str">
        <f>IFERROR(VLOOKUP(H751,科目代码表!B:D,3,0),"")</f>
        <v/>
      </c>
      <c r="J751" t="str">
        <f>IFERROR(VLOOKUP(表2[[#This Row],[科目代码]],科目代码表!D:E,2,0),"")</f>
        <v/>
      </c>
      <c r="K751" t="str">
        <f>IF(ISBLANK(表2[[#This Row],[年]]),"","CNY")</f>
        <v/>
      </c>
    </row>
    <row r="752" spans="7:11" x14ac:dyDescent="0.25">
      <c r="G752" s="1" t="str">
        <f>IFERROR(VLOOKUP(H752,科目代码表!B:D,3,0),"")</f>
        <v/>
      </c>
      <c r="J752" t="str">
        <f>IFERROR(VLOOKUP(表2[[#This Row],[科目代码]],科目代码表!D:E,2,0),"")</f>
        <v/>
      </c>
      <c r="K752" t="str">
        <f>IF(ISBLANK(表2[[#This Row],[年]]),"","CNY")</f>
        <v/>
      </c>
    </row>
    <row r="753" spans="7:11" x14ac:dyDescent="0.25">
      <c r="G753" s="1" t="str">
        <f>IFERROR(VLOOKUP(H753,科目代码表!B:D,3,0),"")</f>
        <v/>
      </c>
      <c r="J753" t="str">
        <f>IFERROR(VLOOKUP(表2[[#This Row],[科目代码]],科目代码表!D:E,2,0),"")</f>
        <v/>
      </c>
      <c r="K753" t="str">
        <f>IF(ISBLANK(表2[[#This Row],[年]]),"","CNY")</f>
        <v/>
      </c>
    </row>
    <row r="754" spans="7:11" x14ac:dyDescent="0.25">
      <c r="G754" s="1" t="str">
        <f>IFERROR(VLOOKUP(H754,科目代码表!B:D,3,0),"")</f>
        <v/>
      </c>
      <c r="J754" t="str">
        <f>IFERROR(VLOOKUP(表2[[#This Row],[科目代码]],科目代码表!D:E,2,0),"")</f>
        <v/>
      </c>
      <c r="K754" t="str">
        <f>IF(ISBLANK(表2[[#This Row],[年]]),"","CNY")</f>
        <v/>
      </c>
    </row>
    <row r="755" spans="7:11" x14ac:dyDescent="0.25">
      <c r="G755" s="1" t="str">
        <f>IFERROR(VLOOKUP(H755,科目代码表!B:D,3,0),"")</f>
        <v/>
      </c>
      <c r="J755" t="str">
        <f>IFERROR(VLOOKUP(表2[[#This Row],[科目代码]],科目代码表!D:E,2,0),"")</f>
        <v/>
      </c>
      <c r="K755" t="str">
        <f>IF(ISBLANK(表2[[#This Row],[年]]),"","CNY")</f>
        <v/>
      </c>
    </row>
    <row r="756" spans="7:11" x14ac:dyDescent="0.25">
      <c r="G756" s="1" t="str">
        <f>IFERROR(VLOOKUP(H756,科目代码表!B:D,3,0),"")</f>
        <v/>
      </c>
      <c r="J756" t="str">
        <f>IFERROR(VLOOKUP(表2[[#This Row],[科目代码]],科目代码表!D:E,2,0),"")</f>
        <v/>
      </c>
      <c r="K756" t="str">
        <f>IF(ISBLANK(表2[[#This Row],[年]]),"","CNY")</f>
        <v/>
      </c>
    </row>
    <row r="757" spans="7:11" x14ac:dyDescent="0.25">
      <c r="G757" s="1" t="str">
        <f>IFERROR(VLOOKUP(H757,科目代码表!B:D,3,0),"")</f>
        <v/>
      </c>
      <c r="J757" t="str">
        <f>IFERROR(VLOOKUP(表2[[#This Row],[科目代码]],科目代码表!D:E,2,0),"")</f>
        <v/>
      </c>
      <c r="K757" t="str">
        <f>IF(ISBLANK(表2[[#This Row],[年]]),"","CNY")</f>
        <v/>
      </c>
    </row>
    <row r="758" spans="7:11" x14ac:dyDescent="0.25">
      <c r="G758" s="1" t="str">
        <f>IFERROR(VLOOKUP(H758,科目代码表!B:D,3,0),"")</f>
        <v/>
      </c>
      <c r="J758" t="str">
        <f>IFERROR(VLOOKUP(表2[[#This Row],[科目代码]],科目代码表!D:E,2,0),"")</f>
        <v/>
      </c>
      <c r="K758" t="str">
        <f>IF(ISBLANK(表2[[#This Row],[年]]),"","CNY")</f>
        <v/>
      </c>
    </row>
    <row r="759" spans="7:11" x14ac:dyDescent="0.25">
      <c r="G759" s="1" t="str">
        <f>IFERROR(VLOOKUP(H759,科目代码表!B:D,3,0),"")</f>
        <v/>
      </c>
      <c r="J759" t="str">
        <f>IFERROR(VLOOKUP(表2[[#This Row],[科目代码]],科目代码表!D:E,2,0),"")</f>
        <v/>
      </c>
      <c r="K759" t="str">
        <f>IF(ISBLANK(表2[[#This Row],[年]]),"","CNY")</f>
        <v/>
      </c>
    </row>
    <row r="760" spans="7:11" x14ac:dyDescent="0.25">
      <c r="G760" s="1" t="str">
        <f>IFERROR(VLOOKUP(H760,科目代码表!B:D,3,0),"")</f>
        <v/>
      </c>
      <c r="J760" t="str">
        <f>IFERROR(VLOOKUP(表2[[#This Row],[科目代码]],科目代码表!D:E,2,0),"")</f>
        <v/>
      </c>
      <c r="K760" t="str">
        <f>IF(ISBLANK(表2[[#This Row],[年]]),"","CNY")</f>
        <v/>
      </c>
    </row>
    <row r="761" spans="7:11" x14ac:dyDescent="0.25">
      <c r="G761" s="1" t="str">
        <f>IFERROR(VLOOKUP(H761,科目代码表!B:D,3,0),"")</f>
        <v/>
      </c>
      <c r="J761" t="str">
        <f>IFERROR(VLOOKUP(表2[[#This Row],[科目代码]],科目代码表!D:E,2,0),"")</f>
        <v/>
      </c>
      <c r="K761" t="str">
        <f>IF(ISBLANK(表2[[#This Row],[年]]),"","CNY")</f>
        <v/>
      </c>
    </row>
    <row r="762" spans="7:11" x14ac:dyDescent="0.25">
      <c r="G762" s="1" t="str">
        <f>IFERROR(VLOOKUP(H762,科目代码表!B:D,3,0),"")</f>
        <v/>
      </c>
      <c r="J762" t="str">
        <f>IFERROR(VLOOKUP(表2[[#This Row],[科目代码]],科目代码表!D:E,2,0),"")</f>
        <v/>
      </c>
      <c r="K762" t="str">
        <f>IF(ISBLANK(表2[[#This Row],[年]]),"","CNY")</f>
        <v/>
      </c>
    </row>
    <row r="763" spans="7:11" x14ac:dyDescent="0.25">
      <c r="G763" s="1" t="str">
        <f>IFERROR(VLOOKUP(H763,科目代码表!B:D,3,0),"")</f>
        <v/>
      </c>
      <c r="J763" t="str">
        <f>IFERROR(VLOOKUP(表2[[#This Row],[科目代码]],科目代码表!D:E,2,0),"")</f>
        <v/>
      </c>
      <c r="K763" t="str">
        <f>IF(ISBLANK(表2[[#This Row],[年]]),"","CNY")</f>
        <v/>
      </c>
    </row>
    <row r="764" spans="7:11" x14ac:dyDescent="0.25">
      <c r="G764" s="1" t="str">
        <f>IFERROR(VLOOKUP(H764,科目代码表!B:D,3,0),"")</f>
        <v/>
      </c>
      <c r="J764" t="str">
        <f>IFERROR(VLOOKUP(表2[[#This Row],[科目代码]],科目代码表!D:E,2,0),"")</f>
        <v/>
      </c>
      <c r="K764" t="str">
        <f>IF(ISBLANK(表2[[#This Row],[年]]),"","CNY")</f>
        <v/>
      </c>
    </row>
    <row r="765" spans="7:11" x14ac:dyDescent="0.25">
      <c r="G765" s="1" t="str">
        <f>IFERROR(VLOOKUP(H765,科目代码表!B:D,3,0),"")</f>
        <v/>
      </c>
      <c r="J765" t="str">
        <f>IFERROR(VLOOKUP(表2[[#This Row],[科目代码]],科目代码表!D:E,2,0),"")</f>
        <v/>
      </c>
      <c r="K765" t="str">
        <f>IF(ISBLANK(表2[[#This Row],[年]]),"","CNY")</f>
        <v/>
      </c>
    </row>
    <row r="766" spans="7:11" x14ac:dyDescent="0.25">
      <c r="G766" s="1" t="str">
        <f>IFERROR(VLOOKUP(H766,科目代码表!B:D,3,0),"")</f>
        <v/>
      </c>
      <c r="J766" t="str">
        <f>IFERROR(VLOOKUP(表2[[#This Row],[科目代码]],科目代码表!D:E,2,0),"")</f>
        <v/>
      </c>
      <c r="K766" t="str">
        <f>IF(ISBLANK(表2[[#This Row],[年]]),"","CNY")</f>
        <v/>
      </c>
    </row>
    <row r="767" spans="7:11" x14ac:dyDescent="0.25">
      <c r="G767" s="1" t="str">
        <f>IFERROR(VLOOKUP(H767,科目代码表!B:D,3,0),"")</f>
        <v/>
      </c>
      <c r="J767" t="str">
        <f>IFERROR(VLOOKUP(表2[[#This Row],[科目代码]],科目代码表!D:E,2,0),"")</f>
        <v/>
      </c>
      <c r="K767" t="str">
        <f>IF(ISBLANK(表2[[#This Row],[年]]),"","CNY")</f>
        <v/>
      </c>
    </row>
    <row r="768" spans="7:11" x14ac:dyDescent="0.25">
      <c r="G768" s="1" t="str">
        <f>IFERROR(VLOOKUP(H768,科目代码表!B:D,3,0),"")</f>
        <v/>
      </c>
      <c r="J768" t="str">
        <f>IFERROR(VLOOKUP(表2[[#This Row],[科目代码]],科目代码表!D:E,2,0),"")</f>
        <v/>
      </c>
      <c r="K768" t="str">
        <f>IF(ISBLANK(表2[[#This Row],[年]]),"","CNY")</f>
        <v/>
      </c>
    </row>
    <row r="769" spans="7:11" x14ac:dyDescent="0.25">
      <c r="G769" s="1" t="str">
        <f>IFERROR(VLOOKUP(H769,科目代码表!B:D,3,0),"")</f>
        <v/>
      </c>
      <c r="J769" t="str">
        <f>IFERROR(VLOOKUP(表2[[#This Row],[科目代码]],科目代码表!D:E,2,0),"")</f>
        <v/>
      </c>
      <c r="K769" t="str">
        <f>IF(ISBLANK(表2[[#This Row],[年]]),"","CNY")</f>
        <v/>
      </c>
    </row>
    <row r="770" spans="7:11" x14ac:dyDescent="0.25">
      <c r="G770" s="1" t="str">
        <f>IFERROR(VLOOKUP(H770,科目代码表!B:D,3,0),"")</f>
        <v/>
      </c>
      <c r="J770" t="str">
        <f>IFERROR(VLOOKUP(表2[[#This Row],[科目代码]],科目代码表!D:E,2,0),"")</f>
        <v/>
      </c>
      <c r="K770" t="str">
        <f>IF(ISBLANK(表2[[#This Row],[年]]),"","CNY")</f>
        <v/>
      </c>
    </row>
    <row r="771" spans="7:11" x14ac:dyDescent="0.25">
      <c r="G771" s="1" t="str">
        <f>IFERROR(VLOOKUP(H771,科目代码表!B:D,3,0),"")</f>
        <v/>
      </c>
      <c r="J771" t="str">
        <f>IFERROR(VLOOKUP(表2[[#This Row],[科目代码]],科目代码表!D:E,2,0),"")</f>
        <v/>
      </c>
      <c r="K771" t="str">
        <f>IF(ISBLANK(表2[[#This Row],[年]]),"","CNY")</f>
        <v/>
      </c>
    </row>
    <row r="772" spans="7:11" x14ac:dyDescent="0.25">
      <c r="G772" s="1" t="str">
        <f>IFERROR(VLOOKUP(H772,科目代码表!B:D,3,0),"")</f>
        <v/>
      </c>
      <c r="J772" t="str">
        <f>IFERROR(VLOOKUP(表2[[#This Row],[科目代码]],科目代码表!D:E,2,0),"")</f>
        <v/>
      </c>
      <c r="K772" t="str">
        <f>IF(ISBLANK(表2[[#This Row],[年]]),"","CNY")</f>
        <v/>
      </c>
    </row>
    <row r="773" spans="7:11" x14ac:dyDescent="0.25">
      <c r="G773" s="1" t="str">
        <f>IFERROR(VLOOKUP(H773,科目代码表!B:D,3,0),"")</f>
        <v/>
      </c>
      <c r="J773" t="str">
        <f>IFERROR(VLOOKUP(表2[[#This Row],[科目代码]],科目代码表!D:E,2,0),"")</f>
        <v/>
      </c>
      <c r="K773" t="str">
        <f>IF(ISBLANK(表2[[#This Row],[年]]),"","CNY")</f>
        <v/>
      </c>
    </row>
    <row r="774" spans="7:11" x14ac:dyDescent="0.25">
      <c r="G774" s="1" t="str">
        <f>IFERROR(VLOOKUP(H774,科目代码表!B:D,3,0),"")</f>
        <v/>
      </c>
      <c r="J774" t="str">
        <f>IFERROR(VLOOKUP(表2[[#This Row],[科目代码]],科目代码表!D:E,2,0),"")</f>
        <v/>
      </c>
      <c r="K774" t="str">
        <f>IF(ISBLANK(表2[[#This Row],[年]]),"","CNY")</f>
        <v/>
      </c>
    </row>
    <row r="775" spans="7:11" x14ac:dyDescent="0.25">
      <c r="G775" s="1" t="str">
        <f>IFERROR(VLOOKUP(H775,科目代码表!B:D,3,0),"")</f>
        <v/>
      </c>
      <c r="J775" t="str">
        <f>IFERROR(VLOOKUP(表2[[#This Row],[科目代码]],科目代码表!D:E,2,0),"")</f>
        <v/>
      </c>
      <c r="K775" t="str">
        <f>IF(ISBLANK(表2[[#This Row],[年]]),"","CNY")</f>
        <v/>
      </c>
    </row>
    <row r="776" spans="7:11" x14ac:dyDescent="0.25">
      <c r="G776" s="1" t="str">
        <f>IFERROR(VLOOKUP(H776,科目代码表!B:D,3,0),"")</f>
        <v/>
      </c>
      <c r="J776" t="str">
        <f>IFERROR(VLOOKUP(表2[[#This Row],[科目代码]],科目代码表!D:E,2,0),"")</f>
        <v/>
      </c>
      <c r="K776" t="str">
        <f>IF(ISBLANK(表2[[#This Row],[年]]),"","CNY")</f>
        <v/>
      </c>
    </row>
    <row r="777" spans="7:11" x14ac:dyDescent="0.25">
      <c r="G777" s="1" t="str">
        <f>IFERROR(VLOOKUP(H777,科目代码表!B:D,3,0),"")</f>
        <v/>
      </c>
      <c r="J777" t="str">
        <f>IFERROR(VLOOKUP(表2[[#This Row],[科目代码]],科目代码表!D:E,2,0),"")</f>
        <v/>
      </c>
      <c r="K777" t="str">
        <f>IF(ISBLANK(表2[[#This Row],[年]]),"","CNY")</f>
        <v/>
      </c>
    </row>
    <row r="778" spans="7:11" x14ac:dyDescent="0.25">
      <c r="G778" s="1" t="str">
        <f>IFERROR(VLOOKUP(H778,科目代码表!B:D,3,0),"")</f>
        <v/>
      </c>
      <c r="J778" t="str">
        <f>IFERROR(VLOOKUP(表2[[#This Row],[科目代码]],科目代码表!D:E,2,0),"")</f>
        <v/>
      </c>
      <c r="K778" t="str">
        <f>IF(ISBLANK(表2[[#This Row],[年]]),"","CNY")</f>
        <v/>
      </c>
    </row>
    <row r="779" spans="7:11" x14ac:dyDescent="0.25">
      <c r="G779" s="1" t="str">
        <f>IFERROR(VLOOKUP(H779,科目代码表!B:D,3,0),"")</f>
        <v/>
      </c>
      <c r="J779" t="str">
        <f>IFERROR(VLOOKUP(表2[[#This Row],[科目代码]],科目代码表!D:E,2,0),"")</f>
        <v/>
      </c>
      <c r="K779" t="str">
        <f>IF(ISBLANK(表2[[#This Row],[年]]),"","CNY")</f>
        <v/>
      </c>
    </row>
    <row r="780" spans="7:11" x14ac:dyDescent="0.25">
      <c r="G780" s="1" t="str">
        <f>IFERROR(VLOOKUP(H780,科目代码表!B:D,3,0),"")</f>
        <v/>
      </c>
      <c r="J780" t="str">
        <f>IFERROR(VLOOKUP(表2[[#This Row],[科目代码]],科目代码表!D:E,2,0),"")</f>
        <v/>
      </c>
      <c r="K780" t="str">
        <f>IF(ISBLANK(表2[[#This Row],[年]]),"","CNY")</f>
        <v/>
      </c>
    </row>
    <row r="781" spans="7:11" x14ac:dyDescent="0.25">
      <c r="G781" s="1" t="str">
        <f>IFERROR(VLOOKUP(H781,科目代码表!B:D,3,0),"")</f>
        <v/>
      </c>
      <c r="J781" t="str">
        <f>IFERROR(VLOOKUP(表2[[#This Row],[科目代码]],科目代码表!D:E,2,0),"")</f>
        <v/>
      </c>
      <c r="K781" t="str">
        <f>IF(ISBLANK(表2[[#This Row],[年]]),"","CNY")</f>
        <v/>
      </c>
    </row>
    <row r="782" spans="7:11" x14ac:dyDescent="0.25">
      <c r="G782" s="1" t="str">
        <f>IFERROR(VLOOKUP(H782,科目代码表!B:D,3,0),"")</f>
        <v/>
      </c>
      <c r="J782" t="str">
        <f>IFERROR(VLOOKUP(表2[[#This Row],[科目代码]],科目代码表!D:E,2,0),"")</f>
        <v/>
      </c>
      <c r="K782" t="str">
        <f>IF(ISBLANK(表2[[#This Row],[年]]),"","CNY")</f>
        <v/>
      </c>
    </row>
    <row r="783" spans="7:11" x14ac:dyDescent="0.25">
      <c r="G783" s="1" t="str">
        <f>IFERROR(VLOOKUP(H783,科目代码表!B:D,3,0),"")</f>
        <v/>
      </c>
      <c r="J783" t="str">
        <f>IFERROR(VLOOKUP(表2[[#This Row],[科目代码]],科目代码表!D:E,2,0),"")</f>
        <v/>
      </c>
      <c r="K783" t="str">
        <f>IF(ISBLANK(表2[[#This Row],[年]]),"","CNY")</f>
        <v/>
      </c>
    </row>
    <row r="784" spans="7:11" x14ac:dyDescent="0.25">
      <c r="G784" s="1" t="str">
        <f>IFERROR(VLOOKUP(H784,科目代码表!B:D,3,0),"")</f>
        <v/>
      </c>
      <c r="J784" t="str">
        <f>IFERROR(VLOOKUP(表2[[#This Row],[科目代码]],科目代码表!D:E,2,0),"")</f>
        <v/>
      </c>
      <c r="K784" t="str">
        <f>IF(ISBLANK(表2[[#This Row],[年]]),"","CNY")</f>
        <v/>
      </c>
    </row>
    <row r="785" spans="7:11" x14ac:dyDescent="0.25">
      <c r="G785" s="1" t="str">
        <f>IFERROR(VLOOKUP(H785,科目代码表!B:D,3,0),"")</f>
        <v/>
      </c>
      <c r="J785" t="str">
        <f>IFERROR(VLOOKUP(表2[[#This Row],[科目代码]],科目代码表!D:E,2,0),"")</f>
        <v/>
      </c>
      <c r="K785" t="str">
        <f>IF(ISBLANK(表2[[#This Row],[年]]),"","CNY")</f>
        <v/>
      </c>
    </row>
    <row r="786" spans="7:11" x14ac:dyDescent="0.25">
      <c r="G786" s="1" t="str">
        <f>IFERROR(VLOOKUP(H786,科目代码表!B:D,3,0),"")</f>
        <v/>
      </c>
      <c r="J786" t="str">
        <f>IFERROR(VLOOKUP(表2[[#This Row],[科目代码]],科目代码表!D:E,2,0),"")</f>
        <v/>
      </c>
      <c r="K786" t="str">
        <f>IF(ISBLANK(表2[[#This Row],[年]]),"","CNY")</f>
        <v/>
      </c>
    </row>
    <row r="787" spans="7:11" x14ac:dyDescent="0.25">
      <c r="G787" s="1" t="str">
        <f>IFERROR(VLOOKUP(H787,科目代码表!B:D,3,0),"")</f>
        <v/>
      </c>
      <c r="J787" t="str">
        <f>IFERROR(VLOOKUP(表2[[#This Row],[科目代码]],科目代码表!D:E,2,0),"")</f>
        <v/>
      </c>
      <c r="K787" t="str">
        <f>IF(ISBLANK(表2[[#This Row],[年]]),"","CNY")</f>
        <v/>
      </c>
    </row>
    <row r="788" spans="7:11" x14ac:dyDescent="0.25">
      <c r="G788" s="1" t="str">
        <f>IFERROR(VLOOKUP(H788,科目代码表!B:D,3,0),"")</f>
        <v/>
      </c>
      <c r="J788" t="str">
        <f>IFERROR(VLOOKUP(表2[[#This Row],[科目代码]],科目代码表!D:E,2,0),"")</f>
        <v/>
      </c>
      <c r="K788" t="str">
        <f>IF(ISBLANK(表2[[#This Row],[年]]),"","CNY")</f>
        <v/>
      </c>
    </row>
    <row r="789" spans="7:11" x14ac:dyDescent="0.25">
      <c r="G789" s="1" t="str">
        <f>IFERROR(VLOOKUP(H789,科目代码表!B:D,3,0),"")</f>
        <v/>
      </c>
      <c r="J789" t="str">
        <f>IFERROR(VLOOKUP(表2[[#This Row],[科目代码]],科目代码表!D:E,2,0),"")</f>
        <v/>
      </c>
      <c r="K789" t="str">
        <f>IF(ISBLANK(表2[[#This Row],[年]]),"","CNY")</f>
        <v/>
      </c>
    </row>
    <row r="790" spans="7:11" x14ac:dyDescent="0.25">
      <c r="G790" s="1" t="str">
        <f>IFERROR(VLOOKUP(H790,科目代码表!B:D,3,0),"")</f>
        <v/>
      </c>
      <c r="J790" t="str">
        <f>IFERROR(VLOOKUP(表2[[#This Row],[科目代码]],科目代码表!D:E,2,0),"")</f>
        <v/>
      </c>
      <c r="K790" t="str">
        <f>IF(ISBLANK(表2[[#This Row],[年]]),"","CNY")</f>
        <v/>
      </c>
    </row>
    <row r="791" spans="7:11" x14ac:dyDescent="0.25">
      <c r="G791" s="1" t="str">
        <f>IFERROR(VLOOKUP(H791,科目代码表!B:D,3,0),"")</f>
        <v/>
      </c>
      <c r="J791" t="str">
        <f>IFERROR(VLOOKUP(表2[[#This Row],[科目代码]],科目代码表!D:E,2,0),"")</f>
        <v/>
      </c>
      <c r="K791" t="str">
        <f>IF(ISBLANK(表2[[#This Row],[年]]),"","CNY")</f>
        <v/>
      </c>
    </row>
    <row r="792" spans="7:11" x14ac:dyDescent="0.25">
      <c r="G792" s="1" t="str">
        <f>IFERROR(VLOOKUP(H792,科目代码表!B:D,3,0),"")</f>
        <v/>
      </c>
      <c r="J792" t="str">
        <f>IFERROR(VLOOKUP(表2[[#This Row],[科目代码]],科目代码表!D:E,2,0),"")</f>
        <v/>
      </c>
      <c r="K792" t="str">
        <f>IF(ISBLANK(表2[[#This Row],[年]]),"","CNY")</f>
        <v/>
      </c>
    </row>
    <row r="793" spans="7:11" x14ac:dyDescent="0.25">
      <c r="G793" s="1" t="str">
        <f>IFERROR(VLOOKUP(H793,科目代码表!B:D,3,0),"")</f>
        <v/>
      </c>
      <c r="J793" t="str">
        <f>IFERROR(VLOOKUP(表2[[#This Row],[科目代码]],科目代码表!D:E,2,0),"")</f>
        <v/>
      </c>
      <c r="K793" t="str">
        <f>IF(ISBLANK(表2[[#This Row],[年]]),"","CNY")</f>
        <v/>
      </c>
    </row>
    <row r="794" spans="7:11" x14ac:dyDescent="0.25">
      <c r="G794" s="1" t="str">
        <f>IFERROR(VLOOKUP(H794,科目代码表!B:D,3,0),"")</f>
        <v/>
      </c>
      <c r="J794" t="str">
        <f>IFERROR(VLOOKUP(表2[[#This Row],[科目代码]],科目代码表!D:E,2,0),"")</f>
        <v/>
      </c>
      <c r="K794" t="str">
        <f>IF(ISBLANK(表2[[#This Row],[年]]),"","CNY")</f>
        <v/>
      </c>
    </row>
    <row r="795" spans="7:11" x14ac:dyDescent="0.25">
      <c r="G795" s="1" t="str">
        <f>IFERROR(VLOOKUP(H795,科目代码表!B:D,3,0),"")</f>
        <v/>
      </c>
      <c r="J795" t="str">
        <f>IFERROR(VLOOKUP(表2[[#This Row],[科目代码]],科目代码表!D:E,2,0),"")</f>
        <v/>
      </c>
      <c r="K795" t="str">
        <f>IF(ISBLANK(表2[[#This Row],[年]]),"","CNY")</f>
        <v/>
      </c>
    </row>
    <row r="796" spans="7:11" x14ac:dyDescent="0.25">
      <c r="G796" s="1" t="str">
        <f>IFERROR(VLOOKUP(H796,科目代码表!B:D,3,0),"")</f>
        <v/>
      </c>
      <c r="J796" t="str">
        <f>IFERROR(VLOOKUP(表2[[#This Row],[科目代码]],科目代码表!D:E,2,0),"")</f>
        <v/>
      </c>
      <c r="K796" t="str">
        <f>IF(ISBLANK(表2[[#This Row],[年]]),"","CNY")</f>
        <v/>
      </c>
    </row>
    <row r="797" spans="7:11" x14ac:dyDescent="0.25">
      <c r="G797" s="1" t="str">
        <f>IFERROR(VLOOKUP(H797,科目代码表!B:D,3,0),"")</f>
        <v/>
      </c>
      <c r="J797" t="str">
        <f>IFERROR(VLOOKUP(表2[[#This Row],[科目代码]],科目代码表!D:E,2,0),"")</f>
        <v/>
      </c>
      <c r="K797" t="str">
        <f>IF(ISBLANK(表2[[#This Row],[年]]),"","CNY")</f>
        <v/>
      </c>
    </row>
    <row r="798" spans="7:11" x14ac:dyDescent="0.25">
      <c r="G798" s="1" t="str">
        <f>IFERROR(VLOOKUP(H798,科目代码表!B:D,3,0),"")</f>
        <v/>
      </c>
      <c r="J798" t="str">
        <f>IFERROR(VLOOKUP(表2[[#This Row],[科目代码]],科目代码表!D:E,2,0),"")</f>
        <v/>
      </c>
      <c r="K798" t="str">
        <f>IF(ISBLANK(表2[[#This Row],[年]]),"","CNY")</f>
        <v/>
      </c>
    </row>
    <row r="799" spans="7:11" x14ac:dyDescent="0.25">
      <c r="G799" s="1" t="str">
        <f>IFERROR(VLOOKUP(H799,科目代码表!B:D,3,0),"")</f>
        <v/>
      </c>
      <c r="J799" t="str">
        <f>IFERROR(VLOOKUP(表2[[#This Row],[科目代码]],科目代码表!D:E,2,0),"")</f>
        <v/>
      </c>
      <c r="K799" t="str">
        <f>IF(ISBLANK(表2[[#This Row],[年]]),"","CNY")</f>
        <v/>
      </c>
    </row>
    <row r="800" spans="7:11" x14ac:dyDescent="0.25">
      <c r="G800" s="1" t="str">
        <f>IFERROR(VLOOKUP(H800,科目代码表!B:D,3,0),"")</f>
        <v/>
      </c>
      <c r="J800" t="str">
        <f>IFERROR(VLOOKUP(表2[[#This Row],[科目代码]],科目代码表!D:E,2,0),"")</f>
        <v/>
      </c>
      <c r="K800" t="str">
        <f>IF(ISBLANK(表2[[#This Row],[年]]),"","CNY")</f>
        <v/>
      </c>
    </row>
    <row r="801" spans="7:11" x14ac:dyDescent="0.25">
      <c r="G801" s="1" t="str">
        <f>IFERROR(VLOOKUP(H801,科目代码表!B:D,3,0),"")</f>
        <v/>
      </c>
      <c r="J801" t="str">
        <f>IFERROR(VLOOKUP(表2[[#This Row],[科目代码]],科目代码表!D:E,2,0),"")</f>
        <v/>
      </c>
      <c r="K801" t="str">
        <f>IF(ISBLANK(表2[[#This Row],[年]]),"","CNY")</f>
        <v/>
      </c>
    </row>
    <row r="802" spans="7:11" x14ac:dyDescent="0.25">
      <c r="G802" s="1" t="str">
        <f>IFERROR(VLOOKUP(H802,科目代码表!B:D,3,0),"")</f>
        <v/>
      </c>
      <c r="J802" t="str">
        <f>IFERROR(VLOOKUP(表2[[#This Row],[科目代码]],科目代码表!D:E,2,0),"")</f>
        <v/>
      </c>
      <c r="K802" t="str">
        <f>IF(ISBLANK(表2[[#This Row],[年]]),"","CNY")</f>
        <v/>
      </c>
    </row>
    <row r="803" spans="7:11" x14ac:dyDescent="0.25">
      <c r="G803" s="1" t="str">
        <f>IFERROR(VLOOKUP(H803,科目代码表!B:D,3,0),"")</f>
        <v/>
      </c>
      <c r="J803" t="str">
        <f>IFERROR(VLOOKUP(表2[[#This Row],[科目代码]],科目代码表!D:E,2,0),"")</f>
        <v/>
      </c>
      <c r="K803" t="str">
        <f>IF(ISBLANK(表2[[#This Row],[年]]),"","CNY")</f>
        <v/>
      </c>
    </row>
    <row r="804" spans="7:11" x14ac:dyDescent="0.25">
      <c r="G804" s="1" t="str">
        <f>IFERROR(VLOOKUP(H804,科目代码表!B:D,3,0),"")</f>
        <v/>
      </c>
      <c r="J804" t="str">
        <f>IFERROR(VLOOKUP(表2[[#This Row],[科目代码]],科目代码表!D:E,2,0),"")</f>
        <v/>
      </c>
      <c r="K804" t="str">
        <f>IF(ISBLANK(表2[[#This Row],[年]]),"","CNY")</f>
        <v/>
      </c>
    </row>
    <row r="805" spans="7:11" x14ac:dyDescent="0.25">
      <c r="G805" s="1" t="str">
        <f>IFERROR(VLOOKUP(H805,科目代码表!B:D,3,0),"")</f>
        <v/>
      </c>
      <c r="J805" t="str">
        <f>IFERROR(VLOOKUP(表2[[#This Row],[科目代码]],科目代码表!D:E,2,0),"")</f>
        <v/>
      </c>
      <c r="K805" t="str">
        <f>IF(ISBLANK(表2[[#This Row],[年]]),"","CNY")</f>
        <v/>
      </c>
    </row>
    <row r="806" spans="7:11" x14ac:dyDescent="0.25">
      <c r="G806" s="1" t="str">
        <f>IFERROR(VLOOKUP(H806,科目代码表!B:D,3,0),"")</f>
        <v/>
      </c>
      <c r="J806" t="str">
        <f>IFERROR(VLOOKUP(表2[[#This Row],[科目代码]],科目代码表!D:E,2,0),"")</f>
        <v/>
      </c>
      <c r="K806" t="str">
        <f>IF(ISBLANK(表2[[#This Row],[年]]),"","CNY")</f>
        <v/>
      </c>
    </row>
    <row r="807" spans="7:11" x14ac:dyDescent="0.25">
      <c r="G807" s="1" t="str">
        <f>IFERROR(VLOOKUP(H807,科目代码表!B:D,3,0),"")</f>
        <v/>
      </c>
      <c r="J807" t="str">
        <f>IFERROR(VLOOKUP(表2[[#This Row],[科目代码]],科目代码表!D:E,2,0),"")</f>
        <v/>
      </c>
      <c r="K807" t="str">
        <f>IF(ISBLANK(表2[[#This Row],[年]]),"","CNY")</f>
        <v/>
      </c>
    </row>
    <row r="808" spans="7:11" x14ac:dyDescent="0.25">
      <c r="G808" s="1" t="str">
        <f>IFERROR(VLOOKUP(H808,科目代码表!B:D,3,0),"")</f>
        <v/>
      </c>
      <c r="J808" t="str">
        <f>IFERROR(VLOOKUP(表2[[#This Row],[科目代码]],科目代码表!D:E,2,0),"")</f>
        <v/>
      </c>
      <c r="K808" t="str">
        <f>IF(ISBLANK(表2[[#This Row],[年]]),"","CNY")</f>
        <v/>
      </c>
    </row>
    <row r="809" spans="7:11" x14ac:dyDescent="0.25">
      <c r="G809" s="1" t="str">
        <f>IFERROR(VLOOKUP(H809,科目代码表!B:D,3,0),"")</f>
        <v/>
      </c>
      <c r="J809" t="str">
        <f>IFERROR(VLOOKUP(表2[[#This Row],[科目代码]],科目代码表!D:E,2,0),"")</f>
        <v/>
      </c>
      <c r="K809" t="str">
        <f>IF(ISBLANK(表2[[#This Row],[年]]),"","CNY")</f>
        <v/>
      </c>
    </row>
    <row r="810" spans="7:11" x14ac:dyDescent="0.25">
      <c r="G810" s="1" t="str">
        <f>IFERROR(VLOOKUP(H810,科目代码表!B:D,3,0),"")</f>
        <v/>
      </c>
      <c r="J810" t="str">
        <f>IFERROR(VLOOKUP(表2[[#This Row],[科目代码]],科目代码表!D:E,2,0),"")</f>
        <v/>
      </c>
      <c r="K810" t="str">
        <f>IF(ISBLANK(表2[[#This Row],[年]]),"","CNY")</f>
        <v/>
      </c>
    </row>
    <row r="811" spans="7:11" x14ac:dyDescent="0.25">
      <c r="G811" s="1" t="str">
        <f>IFERROR(VLOOKUP(H811,科目代码表!B:D,3,0),"")</f>
        <v/>
      </c>
      <c r="J811" t="str">
        <f>IFERROR(VLOOKUP(表2[[#This Row],[科目代码]],科目代码表!D:E,2,0),"")</f>
        <v/>
      </c>
      <c r="K811" t="str">
        <f>IF(ISBLANK(表2[[#This Row],[年]]),"","CNY")</f>
        <v/>
      </c>
    </row>
    <row r="812" spans="7:11" x14ac:dyDescent="0.25">
      <c r="G812" s="1" t="str">
        <f>IFERROR(VLOOKUP(H812,科目代码表!B:D,3,0),"")</f>
        <v/>
      </c>
      <c r="J812" t="str">
        <f>IFERROR(VLOOKUP(表2[[#This Row],[科目代码]],科目代码表!D:E,2,0),"")</f>
        <v/>
      </c>
      <c r="K812" t="str">
        <f>IF(ISBLANK(表2[[#This Row],[年]]),"","CNY")</f>
        <v/>
      </c>
    </row>
    <row r="813" spans="7:11" x14ac:dyDescent="0.25">
      <c r="G813" s="1" t="str">
        <f>IFERROR(VLOOKUP(H813,科目代码表!B:D,3,0),"")</f>
        <v/>
      </c>
      <c r="J813" t="str">
        <f>IFERROR(VLOOKUP(表2[[#This Row],[科目代码]],科目代码表!D:E,2,0),"")</f>
        <v/>
      </c>
      <c r="K813" t="str">
        <f>IF(ISBLANK(表2[[#This Row],[年]]),"","CNY")</f>
        <v/>
      </c>
    </row>
    <row r="814" spans="7:11" x14ac:dyDescent="0.25">
      <c r="G814" s="1" t="str">
        <f>IFERROR(VLOOKUP(H814,科目代码表!B:D,3,0),"")</f>
        <v/>
      </c>
      <c r="J814" t="str">
        <f>IFERROR(VLOOKUP(表2[[#This Row],[科目代码]],科目代码表!D:E,2,0),"")</f>
        <v/>
      </c>
      <c r="K814" t="str">
        <f>IF(ISBLANK(表2[[#This Row],[年]]),"","CNY")</f>
        <v/>
      </c>
    </row>
    <row r="815" spans="7:11" x14ac:dyDescent="0.25">
      <c r="G815" s="1" t="str">
        <f>IFERROR(VLOOKUP(H815,科目代码表!B:D,3,0),"")</f>
        <v/>
      </c>
      <c r="J815" t="str">
        <f>IFERROR(VLOOKUP(表2[[#This Row],[科目代码]],科目代码表!D:E,2,0),"")</f>
        <v/>
      </c>
      <c r="K815" t="str">
        <f>IF(ISBLANK(表2[[#This Row],[年]]),"","CNY")</f>
        <v/>
      </c>
    </row>
    <row r="816" spans="7:11" x14ac:dyDescent="0.25">
      <c r="G816" s="1" t="str">
        <f>IFERROR(VLOOKUP(H816,科目代码表!B:D,3,0),"")</f>
        <v/>
      </c>
      <c r="J816" t="str">
        <f>IFERROR(VLOOKUP(表2[[#This Row],[科目代码]],科目代码表!D:E,2,0),"")</f>
        <v/>
      </c>
      <c r="K816" t="str">
        <f>IF(ISBLANK(表2[[#This Row],[年]]),"","CNY")</f>
        <v/>
      </c>
    </row>
    <row r="817" spans="7:11" x14ac:dyDescent="0.25">
      <c r="G817" s="1" t="str">
        <f>IFERROR(VLOOKUP(H817,科目代码表!B:D,3,0),"")</f>
        <v/>
      </c>
      <c r="J817" t="str">
        <f>IFERROR(VLOOKUP(表2[[#This Row],[科目代码]],科目代码表!D:E,2,0),"")</f>
        <v/>
      </c>
      <c r="K817" t="str">
        <f>IF(ISBLANK(表2[[#This Row],[年]]),"","CNY")</f>
        <v/>
      </c>
    </row>
    <row r="818" spans="7:11" x14ac:dyDescent="0.25">
      <c r="G818" s="1" t="str">
        <f>IFERROR(VLOOKUP(H818,科目代码表!B:D,3,0),"")</f>
        <v/>
      </c>
      <c r="J818" t="str">
        <f>IFERROR(VLOOKUP(表2[[#This Row],[科目代码]],科目代码表!D:E,2,0),"")</f>
        <v/>
      </c>
      <c r="K818" t="str">
        <f>IF(ISBLANK(表2[[#This Row],[年]]),"","CNY")</f>
        <v/>
      </c>
    </row>
    <row r="819" spans="7:11" x14ac:dyDescent="0.25">
      <c r="G819" s="1" t="str">
        <f>IFERROR(VLOOKUP(H819,科目代码表!B:D,3,0),"")</f>
        <v/>
      </c>
      <c r="J819" t="str">
        <f>IFERROR(VLOOKUP(表2[[#This Row],[科目代码]],科目代码表!D:E,2,0),"")</f>
        <v/>
      </c>
      <c r="K819" t="str">
        <f>IF(ISBLANK(表2[[#This Row],[年]]),"","CNY")</f>
        <v/>
      </c>
    </row>
    <row r="820" spans="7:11" x14ac:dyDescent="0.25">
      <c r="G820" s="1" t="str">
        <f>IFERROR(VLOOKUP(H820,科目代码表!B:D,3,0),"")</f>
        <v/>
      </c>
      <c r="J820" t="str">
        <f>IFERROR(VLOOKUP(表2[[#This Row],[科目代码]],科目代码表!D:E,2,0),"")</f>
        <v/>
      </c>
      <c r="K820" t="str">
        <f>IF(ISBLANK(表2[[#This Row],[年]]),"","CNY")</f>
        <v/>
      </c>
    </row>
    <row r="821" spans="7:11" x14ac:dyDescent="0.25">
      <c r="G821" s="1" t="str">
        <f>IFERROR(VLOOKUP(H821,科目代码表!B:D,3,0),"")</f>
        <v/>
      </c>
      <c r="J821" t="str">
        <f>IFERROR(VLOOKUP(表2[[#This Row],[科目代码]],科目代码表!D:E,2,0),"")</f>
        <v/>
      </c>
      <c r="K821" t="str">
        <f>IF(ISBLANK(表2[[#This Row],[年]]),"","CNY")</f>
        <v/>
      </c>
    </row>
    <row r="822" spans="7:11" x14ac:dyDescent="0.25">
      <c r="G822" s="1" t="str">
        <f>IFERROR(VLOOKUP(H822,科目代码表!B:D,3,0),"")</f>
        <v/>
      </c>
      <c r="J822" t="str">
        <f>IFERROR(VLOOKUP(表2[[#This Row],[科目代码]],科目代码表!D:E,2,0),"")</f>
        <v/>
      </c>
      <c r="K822" t="str">
        <f>IF(ISBLANK(表2[[#This Row],[年]]),"","CNY")</f>
        <v/>
      </c>
    </row>
    <row r="823" spans="7:11" x14ac:dyDescent="0.25">
      <c r="G823" s="1" t="str">
        <f>IFERROR(VLOOKUP(H823,科目代码表!B:D,3,0),"")</f>
        <v/>
      </c>
      <c r="J823" t="str">
        <f>IFERROR(VLOOKUP(表2[[#This Row],[科目代码]],科目代码表!D:E,2,0),"")</f>
        <v/>
      </c>
      <c r="K823" t="str">
        <f>IF(ISBLANK(表2[[#This Row],[年]]),"","CNY")</f>
        <v/>
      </c>
    </row>
    <row r="824" spans="7:11" x14ac:dyDescent="0.25">
      <c r="G824" s="1" t="str">
        <f>IFERROR(VLOOKUP(H824,科目代码表!B:D,3,0),"")</f>
        <v/>
      </c>
      <c r="J824" t="str">
        <f>IFERROR(VLOOKUP(表2[[#This Row],[科目代码]],科目代码表!D:E,2,0),"")</f>
        <v/>
      </c>
      <c r="K824" t="str">
        <f>IF(ISBLANK(表2[[#This Row],[年]]),"","CNY")</f>
        <v/>
      </c>
    </row>
    <row r="825" spans="7:11" x14ac:dyDescent="0.25">
      <c r="G825" s="1" t="str">
        <f>IFERROR(VLOOKUP(H825,科目代码表!B:D,3,0),"")</f>
        <v/>
      </c>
      <c r="J825" t="str">
        <f>IFERROR(VLOOKUP(表2[[#This Row],[科目代码]],科目代码表!D:E,2,0),"")</f>
        <v/>
      </c>
      <c r="K825" t="str">
        <f>IF(ISBLANK(表2[[#This Row],[年]]),"","CNY")</f>
        <v/>
      </c>
    </row>
    <row r="826" spans="7:11" x14ac:dyDescent="0.25">
      <c r="G826" s="1" t="str">
        <f>IFERROR(VLOOKUP(H826,科目代码表!B:D,3,0),"")</f>
        <v/>
      </c>
      <c r="J826" t="str">
        <f>IFERROR(VLOOKUP(表2[[#This Row],[科目代码]],科目代码表!D:E,2,0),"")</f>
        <v/>
      </c>
      <c r="K826" t="str">
        <f>IF(ISBLANK(表2[[#This Row],[年]]),"","CNY")</f>
        <v/>
      </c>
    </row>
    <row r="827" spans="7:11" x14ac:dyDescent="0.25">
      <c r="G827" s="1" t="str">
        <f>IFERROR(VLOOKUP(H827,科目代码表!B:D,3,0),"")</f>
        <v/>
      </c>
      <c r="J827" t="str">
        <f>IFERROR(VLOOKUP(表2[[#This Row],[科目代码]],科目代码表!D:E,2,0),"")</f>
        <v/>
      </c>
      <c r="K827" t="str">
        <f>IF(ISBLANK(表2[[#This Row],[年]]),"","CNY")</f>
        <v/>
      </c>
    </row>
    <row r="828" spans="7:11" x14ac:dyDescent="0.25">
      <c r="G828" s="1" t="str">
        <f>IFERROR(VLOOKUP(H828,科目代码表!B:D,3,0),"")</f>
        <v/>
      </c>
      <c r="J828" t="str">
        <f>IFERROR(VLOOKUP(表2[[#This Row],[科目代码]],科目代码表!D:E,2,0),"")</f>
        <v/>
      </c>
      <c r="K828" t="str">
        <f>IF(ISBLANK(表2[[#This Row],[年]]),"","CNY")</f>
        <v/>
      </c>
    </row>
    <row r="829" spans="7:11" x14ac:dyDescent="0.25">
      <c r="G829" s="1" t="str">
        <f>IFERROR(VLOOKUP(H829,科目代码表!B:D,3,0),"")</f>
        <v/>
      </c>
      <c r="J829" t="str">
        <f>IFERROR(VLOOKUP(表2[[#This Row],[科目代码]],科目代码表!D:E,2,0),"")</f>
        <v/>
      </c>
      <c r="K829" t="str">
        <f>IF(ISBLANK(表2[[#This Row],[年]]),"","CNY")</f>
        <v/>
      </c>
    </row>
    <row r="830" spans="7:11" x14ac:dyDescent="0.25">
      <c r="G830" s="1" t="str">
        <f>IFERROR(VLOOKUP(H830,科目代码表!B:D,3,0),"")</f>
        <v/>
      </c>
      <c r="J830" t="str">
        <f>IFERROR(VLOOKUP(表2[[#This Row],[科目代码]],科目代码表!D:E,2,0),"")</f>
        <v/>
      </c>
      <c r="K830" t="str">
        <f>IF(ISBLANK(表2[[#This Row],[年]]),"","CNY")</f>
        <v/>
      </c>
    </row>
    <row r="831" spans="7:11" x14ac:dyDescent="0.25">
      <c r="G831" s="1" t="str">
        <f>IFERROR(VLOOKUP(H831,科目代码表!B:D,3,0),"")</f>
        <v/>
      </c>
      <c r="J831" t="str">
        <f>IFERROR(VLOOKUP(表2[[#This Row],[科目代码]],科目代码表!D:E,2,0),"")</f>
        <v/>
      </c>
      <c r="K831" t="str">
        <f>IF(ISBLANK(表2[[#This Row],[年]]),"","CNY")</f>
        <v/>
      </c>
    </row>
    <row r="832" spans="7:11" x14ac:dyDescent="0.25">
      <c r="G832" s="1" t="str">
        <f>IFERROR(VLOOKUP(H832,科目代码表!B:D,3,0),"")</f>
        <v/>
      </c>
      <c r="J832" t="str">
        <f>IFERROR(VLOOKUP(表2[[#This Row],[科目代码]],科目代码表!D:E,2,0),"")</f>
        <v/>
      </c>
      <c r="K832" t="str">
        <f>IF(ISBLANK(表2[[#This Row],[年]]),"","CNY")</f>
        <v/>
      </c>
    </row>
    <row r="833" spans="7:11" x14ac:dyDescent="0.25">
      <c r="G833" s="1" t="str">
        <f>IFERROR(VLOOKUP(H833,科目代码表!B:D,3,0),"")</f>
        <v/>
      </c>
      <c r="J833" t="str">
        <f>IFERROR(VLOOKUP(表2[[#This Row],[科目代码]],科目代码表!D:E,2,0),"")</f>
        <v/>
      </c>
      <c r="K833" t="str">
        <f>IF(ISBLANK(表2[[#This Row],[年]]),"","CNY")</f>
        <v/>
      </c>
    </row>
    <row r="834" spans="7:11" x14ac:dyDescent="0.25">
      <c r="G834" s="1" t="str">
        <f>IFERROR(VLOOKUP(H834,科目代码表!B:D,3,0),"")</f>
        <v/>
      </c>
      <c r="J834" t="str">
        <f>IFERROR(VLOOKUP(表2[[#This Row],[科目代码]],科目代码表!D:E,2,0),"")</f>
        <v/>
      </c>
      <c r="K834" t="str">
        <f>IF(ISBLANK(表2[[#This Row],[年]]),"","CNY")</f>
        <v/>
      </c>
    </row>
    <row r="835" spans="7:11" x14ac:dyDescent="0.25">
      <c r="G835" s="1" t="str">
        <f>IFERROR(VLOOKUP(H835,科目代码表!B:D,3,0),"")</f>
        <v/>
      </c>
      <c r="J835" t="str">
        <f>IFERROR(VLOOKUP(表2[[#This Row],[科目代码]],科目代码表!D:E,2,0),"")</f>
        <v/>
      </c>
      <c r="K835" t="str">
        <f>IF(ISBLANK(表2[[#This Row],[年]]),"","CNY")</f>
        <v/>
      </c>
    </row>
    <row r="836" spans="7:11" x14ac:dyDescent="0.25">
      <c r="G836" s="1" t="str">
        <f>IFERROR(VLOOKUP(H836,科目代码表!B:D,3,0),"")</f>
        <v/>
      </c>
      <c r="J836" t="str">
        <f>IFERROR(VLOOKUP(表2[[#This Row],[科目代码]],科目代码表!D:E,2,0),"")</f>
        <v/>
      </c>
      <c r="K836" t="str">
        <f>IF(ISBLANK(表2[[#This Row],[年]]),"","CNY")</f>
        <v/>
      </c>
    </row>
    <row r="837" spans="7:11" x14ac:dyDescent="0.25">
      <c r="G837" s="1" t="str">
        <f>IFERROR(VLOOKUP(H837,科目代码表!B:D,3,0),"")</f>
        <v/>
      </c>
      <c r="J837" t="str">
        <f>IFERROR(VLOOKUP(表2[[#This Row],[科目代码]],科目代码表!D:E,2,0),"")</f>
        <v/>
      </c>
      <c r="K837" t="str">
        <f>IF(ISBLANK(表2[[#This Row],[年]]),"","CNY")</f>
        <v/>
      </c>
    </row>
    <row r="838" spans="7:11" x14ac:dyDescent="0.25">
      <c r="G838" s="1" t="str">
        <f>IFERROR(VLOOKUP(H838,科目代码表!B:D,3,0),"")</f>
        <v/>
      </c>
      <c r="J838" t="str">
        <f>IFERROR(VLOOKUP(表2[[#This Row],[科目代码]],科目代码表!D:E,2,0),"")</f>
        <v/>
      </c>
      <c r="K838" t="str">
        <f>IF(ISBLANK(表2[[#This Row],[年]]),"","CNY")</f>
        <v/>
      </c>
    </row>
    <row r="839" spans="7:11" x14ac:dyDescent="0.25">
      <c r="G839" s="1" t="str">
        <f>IFERROR(VLOOKUP(H839,科目代码表!B:D,3,0),"")</f>
        <v/>
      </c>
      <c r="J839" t="str">
        <f>IFERROR(VLOOKUP(表2[[#This Row],[科目代码]],科目代码表!D:E,2,0),"")</f>
        <v/>
      </c>
      <c r="K839" t="str">
        <f>IF(ISBLANK(表2[[#This Row],[年]]),"","CNY")</f>
        <v/>
      </c>
    </row>
    <row r="840" spans="7:11" x14ac:dyDescent="0.25">
      <c r="G840" s="1" t="str">
        <f>IFERROR(VLOOKUP(H840,科目代码表!B:D,3,0),"")</f>
        <v/>
      </c>
      <c r="J840" t="str">
        <f>IFERROR(VLOOKUP(表2[[#This Row],[科目代码]],科目代码表!D:E,2,0),"")</f>
        <v/>
      </c>
      <c r="K840" t="str">
        <f>IF(ISBLANK(表2[[#This Row],[年]]),"","CNY")</f>
        <v/>
      </c>
    </row>
    <row r="841" spans="7:11" x14ac:dyDescent="0.25">
      <c r="G841" s="1" t="str">
        <f>IFERROR(VLOOKUP(H841,科目代码表!B:D,3,0),"")</f>
        <v/>
      </c>
      <c r="J841" t="str">
        <f>IFERROR(VLOOKUP(表2[[#This Row],[科目代码]],科目代码表!D:E,2,0),"")</f>
        <v/>
      </c>
      <c r="K841" t="str">
        <f>IF(ISBLANK(表2[[#This Row],[年]]),"","CNY")</f>
        <v/>
      </c>
    </row>
    <row r="842" spans="7:11" x14ac:dyDescent="0.25">
      <c r="G842" s="1" t="str">
        <f>IFERROR(VLOOKUP(H842,科目代码表!B:D,3,0),"")</f>
        <v/>
      </c>
      <c r="J842" t="str">
        <f>IFERROR(VLOOKUP(表2[[#This Row],[科目代码]],科目代码表!D:E,2,0),"")</f>
        <v/>
      </c>
      <c r="K842" t="str">
        <f>IF(ISBLANK(表2[[#This Row],[年]]),"","CNY")</f>
        <v/>
      </c>
    </row>
    <row r="843" spans="7:11" x14ac:dyDescent="0.25">
      <c r="G843" s="1" t="str">
        <f>IFERROR(VLOOKUP(H843,科目代码表!B:D,3,0),"")</f>
        <v/>
      </c>
      <c r="J843" t="str">
        <f>IFERROR(VLOOKUP(表2[[#This Row],[科目代码]],科目代码表!D:E,2,0),"")</f>
        <v/>
      </c>
      <c r="K843" t="str">
        <f>IF(ISBLANK(表2[[#This Row],[年]]),"","CNY")</f>
        <v/>
      </c>
    </row>
    <row r="844" spans="7:11" x14ac:dyDescent="0.25">
      <c r="G844" s="1" t="str">
        <f>IFERROR(VLOOKUP(H844,科目代码表!B:D,3,0),"")</f>
        <v/>
      </c>
      <c r="J844" t="str">
        <f>IFERROR(VLOOKUP(表2[[#This Row],[科目代码]],科目代码表!D:E,2,0),"")</f>
        <v/>
      </c>
      <c r="K844" t="str">
        <f>IF(ISBLANK(表2[[#This Row],[年]]),"","CNY")</f>
        <v/>
      </c>
    </row>
    <row r="845" spans="7:11" x14ac:dyDescent="0.25">
      <c r="G845" s="1" t="str">
        <f>IFERROR(VLOOKUP(H845,科目代码表!B:D,3,0),"")</f>
        <v/>
      </c>
      <c r="J845" t="str">
        <f>IFERROR(VLOOKUP(表2[[#This Row],[科目代码]],科目代码表!D:E,2,0),"")</f>
        <v/>
      </c>
      <c r="K845" t="str">
        <f>IF(ISBLANK(表2[[#This Row],[年]]),"","CNY")</f>
        <v/>
      </c>
    </row>
    <row r="846" spans="7:11" x14ac:dyDescent="0.25">
      <c r="G846" s="1" t="str">
        <f>IFERROR(VLOOKUP(H846,科目代码表!B:D,3,0),"")</f>
        <v/>
      </c>
      <c r="J846" t="str">
        <f>IFERROR(VLOOKUP(表2[[#This Row],[科目代码]],科目代码表!D:E,2,0),"")</f>
        <v/>
      </c>
      <c r="K846" t="str">
        <f>IF(ISBLANK(表2[[#This Row],[年]]),"","CNY")</f>
        <v/>
      </c>
    </row>
    <row r="847" spans="7:11" x14ac:dyDescent="0.25">
      <c r="G847" s="1" t="str">
        <f>IFERROR(VLOOKUP(H847,科目代码表!B:D,3,0),"")</f>
        <v/>
      </c>
      <c r="J847" t="str">
        <f>IFERROR(VLOOKUP(表2[[#This Row],[科目代码]],科目代码表!D:E,2,0),"")</f>
        <v/>
      </c>
      <c r="K847" t="str">
        <f>IF(ISBLANK(表2[[#This Row],[年]]),"","CNY")</f>
        <v/>
      </c>
    </row>
    <row r="848" spans="7:11" x14ac:dyDescent="0.25">
      <c r="G848" s="1" t="str">
        <f>IFERROR(VLOOKUP(H848,科目代码表!B:D,3,0),"")</f>
        <v/>
      </c>
      <c r="J848" t="str">
        <f>IFERROR(VLOOKUP(表2[[#This Row],[科目代码]],科目代码表!D:E,2,0),"")</f>
        <v/>
      </c>
      <c r="K848" t="str">
        <f>IF(ISBLANK(表2[[#This Row],[年]]),"","CNY")</f>
        <v/>
      </c>
    </row>
    <row r="849" spans="7:11" x14ac:dyDescent="0.25">
      <c r="G849" s="1" t="str">
        <f>IFERROR(VLOOKUP(H849,科目代码表!B:D,3,0),"")</f>
        <v/>
      </c>
      <c r="J849" t="str">
        <f>IFERROR(VLOOKUP(表2[[#This Row],[科目代码]],科目代码表!D:E,2,0),"")</f>
        <v/>
      </c>
      <c r="K849" t="str">
        <f>IF(ISBLANK(表2[[#This Row],[年]]),"","CNY")</f>
        <v/>
      </c>
    </row>
    <row r="850" spans="7:11" x14ac:dyDescent="0.25">
      <c r="G850" s="1" t="str">
        <f>IFERROR(VLOOKUP(H850,科目代码表!B:D,3,0),"")</f>
        <v/>
      </c>
      <c r="J850" t="str">
        <f>IFERROR(VLOOKUP(表2[[#This Row],[科目代码]],科目代码表!D:E,2,0),"")</f>
        <v/>
      </c>
      <c r="K850" t="str">
        <f>IF(ISBLANK(表2[[#This Row],[年]]),"","CNY")</f>
        <v/>
      </c>
    </row>
    <row r="851" spans="7:11" x14ac:dyDescent="0.25">
      <c r="G851" s="1" t="str">
        <f>IFERROR(VLOOKUP(H851,科目代码表!B:D,3,0),"")</f>
        <v/>
      </c>
      <c r="J851" t="str">
        <f>IFERROR(VLOOKUP(表2[[#This Row],[科目代码]],科目代码表!D:E,2,0),"")</f>
        <v/>
      </c>
      <c r="K851" t="str">
        <f>IF(ISBLANK(表2[[#This Row],[年]]),"","CNY")</f>
        <v/>
      </c>
    </row>
    <row r="852" spans="7:11" x14ac:dyDescent="0.25">
      <c r="G852" s="1" t="str">
        <f>IFERROR(VLOOKUP(H852,科目代码表!B:D,3,0),"")</f>
        <v/>
      </c>
      <c r="J852" t="str">
        <f>IFERROR(VLOOKUP(表2[[#This Row],[科目代码]],科目代码表!D:E,2,0),"")</f>
        <v/>
      </c>
      <c r="K852" t="str">
        <f>IF(ISBLANK(表2[[#This Row],[年]]),"","CNY")</f>
        <v/>
      </c>
    </row>
    <row r="853" spans="7:11" x14ac:dyDescent="0.25">
      <c r="G853" s="1" t="str">
        <f>IFERROR(VLOOKUP(H853,科目代码表!B:D,3,0),"")</f>
        <v/>
      </c>
      <c r="J853" t="str">
        <f>IFERROR(VLOOKUP(表2[[#This Row],[科目代码]],科目代码表!D:E,2,0),"")</f>
        <v/>
      </c>
      <c r="K853" t="str">
        <f>IF(ISBLANK(表2[[#This Row],[年]]),"","CNY")</f>
        <v/>
      </c>
    </row>
    <row r="854" spans="7:11" x14ac:dyDescent="0.25">
      <c r="G854" s="1" t="str">
        <f>IFERROR(VLOOKUP(H854,科目代码表!B:D,3,0),"")</f>
        <v/>
      </c>
      <c r="J854" t="str">
        <f>IFERROR(VLOOKUP(表2[[#This Row],[科目代码]],科目代码表!D:E,2,0),"")</f>
        <v/>
      </c>
      <c r="K854" t="str">
        <f>IF(ISBLANK(表2[[#This Row],[年]]),"","CNY")</f>
        <v/>
      </c>
    </row>
    <row r="855" spans="7:11" x14ac:dyDescent="0.25">
      <c r="G855" s="1" t="str">
        <f>IFERROR(VLOOKUP(H855,科目代码表!B:D,3,0),"")</f>
        <v/>
      </c>
      <c r="J855" t="str">
        <f>IFERROR(VLOOKUP(表2[[#This Row],[科目代码]],科目代码表!D:E,2,0),"")</f>
        <v/>
      </c>
      <c r="K855" t="str">
        <f>IF(ISBLANK(表2[[#This Row],[年]]),"","CNY")</f>
        <v/>
      </c>
    </row>
    <row r="856" spans="7:11" x14ac:dyDescent="0.25">
      <c r="G856" s="1" t="str">
        <f>IFERROR(VLOOKUP(H856,科目代码表!B:D,3,0),"")</f>
        <v/>
      </c>
      <c r="J856" t="str">
        <f>IFERROR(VLOOKUP(表2[[#This Row],[科目代码]],科目代码表!D:E,2,0),"")</f>
        <v/>
      </c>
      <c r="K856" t="str">
        <f>IF(ISBLANK(表2[[#This Row],[年]]),"","CNY")</f>
        <v/>
      </c>
    </row>
    <row r="857" spans="7:11" x14ac:dyDescent="0.25">
      <c r="G857" s="1" t="str">
        <f>IFERROR(VLOOKUP(H857,科目代码表!B:D,3,0),"")</f>
        <v/>
      </c>
      <c r="J857" t="str">
        <f>IFERROR(VLOOKUP(表2[[#This Row],[科目代码]],科目代码表!D:E,2,0),"")</f>
        <v/>
      </c>
      <c r="K857" t="str">
        <f>IF(ISBLANK(表2[[#This Row],[年]]),"","CNY")</f>
        <v/>
      </c>
    </row>
    <row r="858" spans="7:11" x14ac:dyDescent="0.25">
      <c r="G858" s="1" t="str">
        <f>IFERROR(VLOOKUP(H858,科目代码表!B:D,3,0),"")</f>
        <v/>
      </c>
      <c r="J858" t="str">
        <f>IFERROR(VLOOKUP(表2[[#This Row],[科目代码]],科目代码表!D:E,2,0),"")</f>
        <v/>
      </c>
      <c r="K858" t="str">
        <f>IF(ISBLANK(表2[[#This Row],[年]]),"","CNY")</f>
        <v/>
      </c>
    </row>
    <row r="859" spans="7:11" x14ac:dyDescent="0.25">
      <c r="G859" s="1" t="str">
        <f>IFERROR(VLOOKUP(H859,科目代码表!B:D,3,0),"")</f>
        <v/>
      </c>
      <c r="J859" t="str">
        <f>IFERROR(VLOOKUP(表2[[#This Row],[科目代码]],科目代码表!D:E,2,0),"")</f>
        <v/>
      </c>
      <c r="K859" t="str">
        <f>IF(ISBLANK(表2[[#This Row],[年]]),"","CNY")</f>
        <v/>
      </c>
    </row>
    <row r="860" spans="7:11" x14ac:dyDescent="0.25">
      <c r="G860" s="1" t="str">
        <f>IFERROR(VLOOKUP(H860,科目代码表!B:D,3,0),"")</f>
        <v/>
      </c>
      <c r="J860" t="str">
        <f>IFERROR(VLOOKUP(表2[[#This Row],[科目代码]],科目代码表!D:E,2,0),"")</f>
        <v/>
      </c>
      <c r="K860" t="str">
        <f>IF(ISBLANK(表2[[#This Row],[年]]),"","CNY")</f>
        <v/>
      </c>
    </row>
    <row r="861" spans="7:11" x14ac:dyDescent="0.25">
      <c r="G861" s="1" t="str">
        <f>IFERROR(VLOOKUP(H861,科目代码表!B:D,3,0),"")</f>
        <v/>
      </c>
      <c r="J861" t="str">
        <f>IFERROR(VLOOKUP(表2[[#This Row],[科目代码]],科目代码表!D:E,2,0),"")</f>
        <v/>
      </c>
      <c r="K861" t="str">
        <f>IF(ISBLANK(表2[[#This Row],[年]]),"","CNY")</f>
        <v/>
      </c>
    </row>
    <row r="862" spans="7:11" x14ac:dyDescent="0.25">
      <c r="G862" s="1" t="str">
        <f>IFERROR(VLOOKUP(H862,科目代码表!B:D,3,0),"")</f>
        <v/>
      </c>
      <c r="J862" t="str">
        <f>IFERROR(VLOOKUP(表2[[#This Row],[科目代码]],科目代码表!D:E,2,0),"")</f>
        <v/>
      </c>
      <c r="K862" t="str">
        <f>IF(ISBLANK(表2[[#This Row],[年]]),"","CNY")</f>
        <v/>
      </c>
    </row>
    <row r="863" spans="7:11" x14ac:dyDescent="0.25">
      <c r="G863" s="1" t="str">
        <f>IFERROR(VLOOKUP(H863,科目代码表!B:D,3,0),"")</f>
        <v/>
      </c>
      <c r="J863" t="str">
        <f>IFERROR(VLOOKUP(表2[[#This Row],[科目代码]],科目代码表!D:E,2,0),"")</f>
        <v/>
      </c>
      <c r="K863" t="str">
        <f>IF(ISBLANK(表2[[#This Row],[年]]),"","CNY")</f>
        <v/>
      </c>
    </row>
    <row r="864" spans="7:11" x14ac:dyDescent="0.25">
      <c r="G864" s="1" t="str">
        <f>IFERROR(VLOOKUP(H864,科目代码表!B:D,3,0),"")</f>
        <v/>
      </c>
      <c r="J864" t="str">
        <f>IFERROR(VLOOKUP(表2[[#This Row],[科目代码]],科目代码表!D:E,2,0),"")</f>
        <v/>
      </c>
      <c r="K864" t="str">
        <f>IF(ISBLANK(表2[[#This Row],[年]]),"","CNY")</f>
        <v/>
      </c>
    </row>
    <row r="865" spans="7:11" x14ac:dyDescent="0.25">
      <c r="G865" s="1" t="str">
        <f>IFERROR(VLOOKUP(H865,科目代码表!B:D,3,0),"")</f>
        <v/>
      </c>
      <c r="J865" t="str">
        <f>IFERROR(VLOOKUP(表2[[#This Row],[科目代码]],科目代码表!D:E,2,0),"")</f>
        <v/>
      </c>
      <c r="K865" t="str">
        <f>IF(ISBLANK(表2[[#This Row],[年]]),"","CNY")</f>
        <v/>
      </c>
    </row>
    <row r="866" spans="7:11" x14ac:dyDescent="0.25">
      <c r="G866" s="1" t="str">
        <f>IFERROR(VLOOKUP(H866,科目代码表!B:D,3,0),"")</f>
        <v/>
      </c>
      <c r="J866" t="str">
        <f>IFERROR(VLOOKUP(表2[[#This Row],[科目代码]],科目代码表!D:E,2,0),"")</f>
        <v/>
      </c>
      <c r="K866" t="str">
        <f>IF(ISBLANK(表2[[#This Row],[年]]),"","CNY")</f>
        <v/>
      </c>
    </row>
    <row r="867" spans="7:11" x14ac:dyDescent="0.25">
      <c r="G867" s="1" t="str">
        <f>IFERROR(VLOOKUP(H867,科目代码表!B:D,3,0),"")</f>
        <v/>
      </c>
      <c r="J867" t="str">
        <f>IFERROR(VLOOKUP(表2[[#This Row],[科目代码]],科目代码表!D:E,2,0),"")</f>
        <v/>
      </c>
      <c r="K867" t="str">
        <f>IF(ISBLANK(表2[[#This Row],[年]]),"","CNY")</f>
        <v/>
      </c>
    </row>
    <row r="868" spans="7:11" x14ac:dyDescent="0.25">
      <c r="G868" s="1" t="str">
        <f>IFERROR(VLOOKUP(H868,科目代码表!B:D,3,0),"")</f>
        <v/>
      </c>
      <c r="J868" t="str">
        <f>IFERROR(VLOOKUP(表2[[#This Row],[科目代码]],科目代码表!D:E,2,0),"")</f>
        <v/>
      </c>
      <c r="K868" t="str">
        <f>IF(ISBLANK(表2[[#This Row],[年]]),"","CNY")</f>
        <v/>
      </c>
    </row>
    <row r="869" spans="7:11" x14ac:dyDescent="0.25">
      <c r="G869" s="1" t="str">
        <f>IFERROR(VLOOKUP(H869,科目代码表!B:D,3,0),"")</f>
        <v/>
      </c>
      <c r="J869" t="str">
        <f>IFERROR(VLOOKUP(表2[[#This Row],[科目代码]],科目代码表!D:E,2,0),"")</f>
        <v/>
      </c>
      <c r="K869" t="str">
        <f>IF(ISBLANK(表2[[#This Row],[年]]),"","CNY")</f>
        <v/>
      </c>
    </row>
    <row r="870" spans="7:11" x14ac:dyDescent="0.25">
      <c r="G870" s="1" t="str">
        <f>IFERROR(VLOOKUP(H870,科目代码表!B:D,3,0),"")</f>
        <v/>
      </c>
      <c r="J870" t="str">
        <f>IFERROR(VLOOKUP(表2[[#This Row],[科目代码]],科目代码表!D:E,2,0),"")</f>
        <v/>
      </c>
      <c r="K870" t="str">
        <f>IF(ISBLANK(表2[[#This Row],[年]]),"","CNY")</f>
        <v/>
      </c>
    </row>
    <row r="871" spans="7:11" x14ac:dyDescent="0.25">
      <c r="G871" s="1" t="str">
        <f>IFERROR(VLOOKUP(H871,科目代码表!B:D,3,0),"")</f>
        <v/>
      </c>
      <c r="J871" t="str">
        <f>IFERROR(VLOOKUP(表2[[#This Row],[科目代码]],科目代码表!D:E,2,0),"")</f>
        <v/>
      </c>
      <c r="K871" t="str">
        <f>IF(ISBLANK(表2[[#This Row],[年]]),"","CNY")</f>
        <v/>
      </c>
    </row>
    <row r="872" spans="7:11" x14ac:dyDescent="0.25">
      <c r="G872" s="1" t="str">
        <f>IFERROR(VLOOKUP(H872,科目代码表!B:D,3,0),"")</f>
        <v/>
      </c>
      <c r="J872" t="str">
        <f>IFERROR(VLOOKUP(表2[[#This Row],[科目代码]],科目代码表!D:E,2,0),"")</f>
        <v/>
      </c>
      <c r="K872" t="str">
        <f>IF(ISBLANK(表2[[#This Row],[年]]),"","CNY")</f>
        <v/>
      </c>
    </row>
    <row r="873" spans="7:11" x14ac:dyDescent="0.25">
      <c r="G873" s="1" t="str">
        <f>IFERROR(VLOOKUP(H873,科目代码表!B:D,3,0),"")</f>
        <v/>
      </c>
      <c r="J873" t="str">
        <f>IFERROR(VLOOKUP(表2[[#This Row],[科目代码]],科目代码表!D:E,2,0),"")</f>
        <v/>
      </c>
      <c r="K873" t="str">
        <f>IF(ISBLANK(表2[[#This Row],[年]]),"","CNY")</f>
        <v/>
      </c>
    </row>
    <row r="874" spans="7:11" x14ac:dyDescent="0.25">
      <c r="G874" s="1" t="str">
        <f>IFERROR(VLOOKUP(H874,科目代码表!B:D,3,0),"")</f>
        <v/>
      </c>
      <c r="J874" t="str">
        <f>IFERROR(VLOOKUP(表2[[#This Row],[科目代码]],科目代码表!D:E,2,0),"")</f>
        <v/>
      </c>
      <c r="K874" t="str">
        <f>IF(ISBLANK(表2[[#This Row],[年]]),"","CNY")</f>
        <v/>
      </c>
    </row>
    <row r="875" spans="7:11" x14ac:dyDescent="0.25">
      <c r="G875" s="1" t="str">
        <f>IFERROR(VLOOKUP(H875,科目代码表!B:D,3,0),"")</f>
        <v/>
      </c>
      <c r="J875" t="str">
        <f>IFERROR(VLOOKUP(表2[[#This Row],[科目代码]],科目代码表!D:E,2,0),"")</f>
        <v/>
      </c>
      <c r="K875" t="str">
        <f>IF(ISBLANK(表2[[#This Row],[年]]),"","CNY")</f>
        <v/>
      </c>
    </row>
    <row r="876" spans="7:11" x14ac:dyDescent="0.25">
      <c r="G876" s="1" t="str">
        <f>IFERROR(VLOOKUP(H876,科目代码表!B:D,3,0),"")</f>
        <v/>
      </c>
      <c r="J876" t="str">
        <f>IFERROR(VLOOKUP(表2[[#This Row],[科目代码]],科目代码表!D:E,2,0),"")</f>
        <v/>
      </c>
      <c r="K876" t="str">
        <f>IF(ISBLANK(表2[[#This Row],[年]]),"","CNY")</f>
        <v/>
      </c>
    </row>
    <row r="877" spans="7:11" x14ac:dyDescent="0.25">
      <c r="G877" s="1" t="str">
        <f>IFERROR(VLOOKUP(H877,科目代码表!B:D,3,0),"")</f>
        <v/>
      </c>
      <c r="J877" t="str">
        <f>IFERROR(VLOOKUP(表2[[#This Row],[科目代码]],科目代码表!D:E,2,0),"")</f>
        <v/>
      </c>
      <c r="K877" t="str">
        <f>IF(ISBLANK(表2[[#This Row],[年]]),"","CNY")</f>
        <v/>
      </c>
    </row>
    <row r="878" spans="7:11" x14ac:dyDescent="0.25">
      <c r="G878" s="1" t="str">
        <f>IFERROR(VLOOKUP(H878,科目代码表!B:D,3,0),"")</f>
        <v/>
      </c>
      <c r="J878" t="str">
        <f>IFERROR(VLOOKUP(表2[[#This Row],[科目代码]],科目代码表!D:E,2,0),"")</f>
        <v/>
      </c>
      <c r="K878" t="str">
        <f>IF(ISBLANK(表2[[#This Row],[年]]),"","CNY")</f>
        <v/>
      </c>
    </row>
    <row r="879" spans="7:11" x14ac:dyDescent="0.25">
      <c r="G879" s="1" t="str">
        <f>IFERROR(VLOOKUP(H879,科目代码表!B:D,3,0),"")</f>
        <v/>
      </c>
      <c r="J879" t="str">
        <f>IFERROR(VLOOKUP(表2[[#This Row],[科目代码]],科目代码表!D:E,2,0),"")</f>
        <v/>
      </c>
      <c r="K879" t="str">
        <f>IF(ISBLANK(表2[[#This Row],[年]]),"","CNY")</f>
        <v/>
      </c>
    </row>
    <row r="880" spans="7:11" x14ac:dyDescent="0.25">
      <c r="G880" s="1" t="str">
        <f>IFERROR(VLOOKUP(H880,科目代码表!B:D,3,0),"")</f>
        <v/>
      </c>
      <c r="J880" t="str">
        <f>IFERROR(VLOOKUP(表2[[#This Row],[科目代码]],科目代码表!D:E,2,0),"")</f>
        <v/>
      </c>
      <c r="K880" t="str">
        <f>IF(ISBLANK(表2[[#This Row],[年]]),"","CNY")</f>
        <v/>
      </c>
    </row>
    <row r="881" spans="7:11" x14ac:dyDescent="0.25">
      <c r="G881" s="1" t="str">
        <f>IFERROR(VLOOKUP(H881,科目代码表!B:D,3,0),"")</f>
        <v/>
      </c>
      <c r="J881" t="str">
        <f>IFERROR(VLOOKUP(表2[[#This Row],[科目代码]],科目代码表!D:E,2,0),"")</f>
        <v/>
      </c>
      <c r="K881" t="str">
        <f>IF(ISBLANK(表2[[#This Row],[年]]),"","CNY")</f>
        <v/>
      </c>
    </row>
    <row r="882" spans="7:11" x14ac:dyDescent="0.25">
      <c r="G882" s="1" t="str">
        <f>IFERROR(VLOOKUP(H882,科目代码表!B:D,3,0),"")</f>
        <v/>
      </c>
      <c r="J882" t="str">
        <f>IFERROR(VLOOKUP(表2[[#This Row],[科目代码]],科目代码表!D:E,2,0),"")</f>
        <v/>
      </c>
      <c r="K882" t="str">
        <f>IF(ISBLANK(表2[[#This Row],[年]]),"","CNY")</f>
        <v/>
      </c>
    </row>
    <row r="883" spans="7:11" x14ac:dyDescent="0.25">
      <c r="G883" s="1" t="str">
        <f>IFERROR(VLOOKUP(H883,科目代码表!B:D,3,0),"")</f>
        <v/>
      </c>
      <c r="J883" t="str">
        <f>IFERROR(VLOOKUP(表2[[#This Row],[科目代码]],科目代码表!D:E,2,0),"")</f>
        <v/>
      </c>
      <c r="K883" t="str">
        <f>IF(ISBLANK(表2[[#This Row],[年]]),"","CNY")</f>
        <v/>
      </c>
    </row>
    <row r="884" spans="7:11" x14ac:dyDescent="0.25">
      <c r="G884" s="1" t="str">
        <f>IFERROR(VLOOKUP(H884,科目代码表!B:D,3,0),"")</f>
        <v/>
      </c>
      <c r="J884" t="str">
        <f>IFERROR(VLOOKUP(表2[[#This Row],[科目代码]],科目代码表!D:E,2,0),"")</f>
        <v/>
      </c>
      <c r="K884" t="str">
        <f>IF(ISBLANK(表2[[#This Row],[年]]),"","CNY")</f>
        <v/>
      </c>
    </row>
    <row r="885" spans="7:11" x14ac:dyDescent="0.25">
      <c r="G885" s="1" t="str">
        <f>IFERROR(VLOOKUP(H885,科目代码表!B:D,3,0),"")</f>
        <v/>
      </c>
      <c r="J885" t="str">
        <f>IFERROR(VLOOKUP(表2[[#This Row],[科目代码]],科目代码表!D:E,2,0),"")</f>
        <v/>
      </c>
      <c r="K885" t="str">
        <f>IF(ISBLANK(表2[[#This Row],[年]]),"","CNY")</f>
        <v/>
      </c>
    </row>
    <row r="886" spans="7:11" x14ac:dyDescent="0.25">
      <c r="G886" s="1" t="str">
        <f>IFERROR(VLOOKUP(H886,科目代码表!B:D,3,0),"")</f>
        <v/>
      </c>
      <c r="J886" t="str">
        <f>IFERROR(VLOOKUP(表2[[#This Row],[科目代码]],科目代码表!D:E,2,0),"")</f>
        <v/>
      </c>
      <c r="K886" t="str">
        <f>IF(ISBLANK(表2[[#This Row],[年]]),"","CNY")</f>
        <v/>
      </c>
    </row>
    <row r="887" spans="7:11" x14ac:dyDescent="0.25">
      <c r="G887" s="1" t="str">
        <f>IFERROR(VLOOKUP(H887,科目代码表!B:D,3,0),"")</f>
        <v/>
      </c>
      <c r="J887" t="str">
        <f>IFERROR(VLOOKUP(表2[[#This Row],[科目代码]],科目代码表!D:E,2,0),"")</f>
        <v/>
      </c>
      <c r="K887" t="str">
        <f>IF(ISBLANK(表2[[#This Row],[年]]),"","CNY")</f>
        <v/>
      </c>
    </row>
    <row r="888" spans="7:11" x14ac:dyDescent="0.25">
      <c r="G888" s="1" t="str">
        <f>IFERROR(VLOOKUP(H888,科目代码表!B:D,3,0),"")</f>
        <v/>
      </c>
      <c r="J888" t="str">
        <f>IFERROR(VLOOKUP(表2[[#This Row],[科目代码]],科目代码表!D:E,2,0),"")</f>
        <v/>
      </c>
      <c r="K888" t="str">
        <f>IF(ISBLANK(表2[[#This Row],[年]]),"","CNY")</f>
        <v/>
      </c>
    </row>
    <row r="889" spans="7:11" x14ac:dyDescent="0.25">
      <c r="G889" s="1" t="str">
        <f>IFERROR(VLOOKUP(H889,科目代码表!B:D,3,0),"")</f>
        <v/>
      </c>
      <c r="J889" t="str">
        <f>IFERROR(VLOOKUP(表2[[#This Row],[科目代码]],科目代码表!D:E,2,0),"")</f>
        <v/>
      </c>
      <c r="K889" t="str">
        <f>IF(ISBLANK(表2[[#This Row],[年]]),"","CNY")</f>
        <v/>
      </c>
    </row>
    <row r="890" spans="7:11" x14ac:dyDescent="0.25">
      <c r="G890" s="1" t="str">
        <f>IFERROR(VLOOKUP(H890,科目代码表!B:D,3,0),"")</f>
        <v/>
      </c>
      <c r="J890" t="str">
        <f>IFERROR(VLOOKUP(表2[[#This Row],[科目代码]],科目代码表!D:E,2,0),"")</f>
        <v/>
      </c>
      <c r="K890" t="str">
        <f>IF(ISBLANK(表2[[#This Row],[年]]),"","CNY")</f>
        <v/>
      </c>
    </row>
    <row r="891" spans="7:11" x14ac:dyDescent="0.25">
      <c r="G891" s="1" t="str">
        <f>IFERROR(VLOOKUP(H891,科目代码表!B:D,3,0),"")</f>
        <v/>
      </c>
      <c r="J891" t="str">
        <f>IFERROR(VLOOKUP(表2[[#This Row],[科目代码]],科目代码表!D:E,2,0),"")</f>
        <v/>
      </c>
      <c r="K891" t="str">
        <f>IF(ISBLANK(表2[[#This Row],[年]]),"","CNY")</f>
        <v/>
      </c>
    </row>
    <row r="892" spans="7:11" x14ac:dyDescent="0.25">
      <c r="G892" s="1" t="str">
        <f>IFERROR(VLOOKUP(H892,科目代码表!B:D,3,0),"")</f>
        <v/>
      </c>
      <c r="J892" t="str">
        <f>IFERROR(VLOOKUP(表2[[#This Row],[科目代码]],科目代码表!D:E,2,0),"")</f>
        <v/>
      </c>
      <c r="K892" t="str">
        <f>IF(ISBLANK(表2[[#This Row],[年]]),"","CNY")</f>
        <v/>
      </c>
    </row>
    <row r="893" spans="7:11" x14ac:dyDescent="0.25">
      <c r="G893" s="1" t="str">
        <f>IFERROR(VLOOKUP(H893,科目代码表!B:D,3,0),"")</f>
        <v/>
      </c>
      <c r="J893" t="str">
        <f>IFERROR(VLOOKUP(表2[[#This Row],[科目代码]],科目代码表!D:E,2,0),"")</f>
        <v/>
      </c>
      <c r="K893" t="str">
        <f>IF(ISBLANK(表2[[#This Row],[年]]),"","CNY")</f>
        <v/>
      </c>
    </row>
    <row r="894" spans="7:11" x14ac:dyDescent="0.25">
      <c r="G894" s="1" t="str">
        <f>IFERROR(VLOOKUP(H894,科目代码表!B:D,3,0),"")</f>
        <v/>
      </c>
      <c r="J894" t="str">
        <f>IFERROR(VLOOKUP(表2[[#This Row],[科目代码]],科目代码表!D:E,2,0),"")</f>
        <v/>
      </c>
      <c r="K894" t="str">
        <f>IF(ISBLANK(表2[[#This Row],[年]]),"","CNY")</f>
        <v/>
      </c>
    </row>
    <row r="895" spans="7:11" x14ac:dyDescent="0.25">
      <c r="G895" s="1" t="str">
        <f>IFERROR(VLOOKUP(H895,科目代码表!B:D,3,0),"")</f>
        <v/>
      </c>
      <c r="J895" t="str">
        <f>IFERROR(VLOOKUP(表2[[#This Row],[科目代码]],科目代码表!D:E,2,0),"")</f>
        <v/>
      </c>
      <c r="K895" t="str">
        <f>IF(ISBLANK(表2[[#This Row],[年]]),"","CNY")</f>
        <v/>
      </c>
    </row>
    <row r="896" spans="7:11" x14ac:dyDescent="0.25">
      <c r="G896" s="1" t="str">
        <f>IFERROR(VLOOKUP(H896,科目代码表!B:D,3,0),"")</f>
        <v/>
      </c>
      <c r="J896" t="str">
        <f>IFERROR(VLOOKUP(表2[[#This Row],[科目代码]],科目代码表!D:E,2,0),"")</f>
        <v/>
      </c>
      <c r="K896" t="str">
        <f>IF(ISBLANK(表2[[#This Row],[年]]),"","CNY")</f>
        <v/>
      </c>
    </row>
    <row r="897" spans="7:11" x14ac:dyDescent="0.25">
      <c r="G897" s="1" t="str">
        <f>IFERROR(VLOOKUP(H897,科目代码表!B:D,3,0),"")</f>
        <v/>
      </c>
      <c r="J897" t="str">
        <f>IFERROR(VLOOKUP(表2[[#This Row],[科目代码]],科目代码表!D:E,2,0),"")</f>
        <v/>
      </c>
      <c r="K897" t="str">
        <f>IF(ISBLANK(表2[[#This Row],[年]]),"","CNY")</f>
        <v/>
      </c>
    </row>
    <row r="898" spans="7:11" x14ac:dyDescent="0.25">
      <c r="G898" s="1" t="str">
        <f>IFERROR(VLOOKUP(H898,科目代码表!B:D,3,0),"")</f>
        <v/>
      </c>
      <c r="J898" t="str">
        <f>IFERROR(VLOOKUP(表2[[#This Row],[科目代码]],科目代码表!D:E,2,0),"")</f>
        <v/>
      </c>
      <c r="K898" t="str">
        <f>IF(ISBLANK(表2[[#This Row],[年]]),"","CNY")</f>
        <v/>
      </c>
    </row>
    <row r="899" spans="7:11" x14ac:dyDescent="0.25">
      <c r="G899" s="1" t="str">
        <f>IFERROR(VLOOKUP(H899,科目代码表!B:D,3,0),"")</f>
        <v/>
      </c>
      <c r="J899" t="str">
        <f>IFERROR(VLOOKUP(表2[[#This Row],[科目代码]],科目代码表!D:E,2,0),"")</f>
        <v/>
      </c>
      <c r="K899" t="str">
        <f>IF(ISBLANK(表2[[#This Row],[年]]),"","CNY")</f>
        <v/>
      </c>
    </row>
    <row r="900" spans="7:11" x14ac:dyDescent="0.25">
      <c r="G900" s="1" t="str">
        <f>IFERROR(VLOOKUP(H900,科目代码表!B:D,3,0),"")</f>
        <v/>
      </c>
      <c r="J900" t="str">
        <f>IFERROR(VLOOKUP(表2[[#This Row],[科目代码]],科目代码表!D:E,2,0),"")</f>
        <v/>
      </c>
      <c r="K900" t="str">
        <f>IF(ISBLANK(表2[[#This Row],[年]]),"","CNY")</f>
        <v/>
      </c>
    </row>
    <row r="901" spans="7:11" x14ac:dyDescent="0.25">
      <c r="G901" s="1" t="str">
        <f>IFERROR(VLOOKUP(H901,科目代码表!B:D,3,0),"")</f>
        <v/>
      </c>
      <c r="J901" t="str">
        <f>IFERROR(VLOOKUP(表2[[#This Row],[科目代码]],科目代码表!D:E,2,0),"")</f>
        <v/>
      </c>
      <c r="K901" t="str">
        <f>IF(ISBLANK(表2[[#This Row],[年]]),"","CNY")</f>
        <v/>
      </c>
    </row>
    <row r="902" spans="7:11" x14ac:dyDescent="0.25">
      <c r="G902" s="1" t="str">
        <f>IFERROR(VLOOKUP(H902,科目代码表!B:D,3,0),"")</f>
        <v/>
      </c>
      <c r="J902" t="str">
        <f>IFERROR(VLOOKUP(表2[[#This Row],[科目代码]],科目代码表!D:E,2,0),"")</f>
        <v/>
      </c>
      <c r="K902" t="str">
        <f>IF(ISBLANK(表2[[#This Row],[年]]),"","CNY")</f>
        <v/>
      </c>
    </row>
    <row r="903" spans="7:11" x14ac:dyDescent="0.25">
      <c r="G903" s="1" t="str">
        <f>IFERROR(VLOOKUP(H903,科目代码表!B:D,3,0),"")</f>
        <v/>
      </c>
      <c r="J903" t="str">
        <f>IFERROR(VLOOKUP(表2[[#This Row],[科目代码]],科目代码表!D:E,2,0),"")</f>
        <v/>
      </c>
      <c r="K903" t="str">
        <f>IF(ISBLANK(表2[[#This Row],[年]]),"","CNY")</f>
        <v/>
      </c>
    </row>
    <row r="904" spans="7:11" x14ac:dyDescent="0.25">
      <c r="G904" s="1" t="str">
        <f>IFERROR(VLOOKUP(H904,科目代码表!B:D,3,0),"")</f>
        <v/>
      </c>
      <c r="J904" t="str">
        <f>IFERROR(VLOOKUP(表2[[#This Row],[科目代码]],科目代码表!D:E,2,0),"")</f>
        <v/>
      </c>
      <c r="K904" t="str">
        <f>IF(ISBLANK(表2[[#This Row],[年]]),"","CNY")</f>
        <v/>
      </c>
    </row>
    <row r="905" spans="7:11" x14ac:dyDescent="0.25">
      <c r="G905" s="1" t="str">
        <f>IFERROR(VLOOKUP(H905,科目代码表!B:D,3,0),"")</f>
        <v/>
      </c>
      <c r="J905" t="str">
        <f>IFERROR(VLOOKUP(表2[[#This Row],[科目代码]],科目代码表!D:E,2,0),"")</f>
        <v/>
      </c>
      <c r="K905" t="str">
        <f>IF(ISBLANK(表2[[#This Row],[年]]),"","CNY")</f>
        <v/>
      </c>
    </row>
    <row r="906" spans="7:11" x14ac:dyDescent="0.25">
      <c r="G906" s="1" t="str">
        <f>IFERROR(VLOOKUP(H906,科目代码表!B:D,3,0),"")</f>
        <v/>
      </c>
      <c r="J906" t="str">
        <f>IFERROR(VLOOKUP(表2[[#This Row],[科目代码]],科目代码表!D:E,2,0),"")</f>
        <v/>
      </c>
      <c r="K906" t="str">
        <f>IF(ISBLANK(表2[[#This Row],[年]]),"","CNY")</f>
        <v/>
      </c>
    </row>
    <row r="907" spans="7:11" x14ac:dyDescent="0.25">
      <c r="G907" s="1" t="str">
        <f>IFERROR(VLOOKUP(H907,科目代码表!B:D,3,0),"")</f>
        <v/>
      </c>
      <c r="J907" t="str">
        <f>IFERROR(VLOOKUP(表2[[#This Row],[科目代码]],科目代码表!D:E,2,0),"")</f>
        <v/>
      </c>
      <c r="K907" t="str">
        <f>IF(ISBLANK(表2[[#This Row],[年]]),"","CNY")</f>
        <v/>
      </c>
    </row>
    <row r="908" spans="7:11" x14ac:dyDescent="0.25">
      <c r="G908" s="1" t="str">
        <f>IFERROR(VLOOKUP(H908,科目代码表!B:D,3,0),"")</f>
        <v/>
      </c>
      <c r="J908" t="str">
        <f>IFERROR(VLOOKUP(表2[[#This Row],[科目代码]],科目代码表!D:E,2,0),"")</f>
        <v/>
      </c>
      <c r="K908" t="str">
        <f>IF(ISBLANK(表2[[#This Row],[年]]),"","CNY")</f>
        <v/>
      </c>
    </row>
    <row r="909" spans="7:11" x14ac:dyDescent="0.25">
      <c r="G909" s="1" t="str">
        <f>IFERROR(VLOOKUP(H909,科目代码表!B:D,3,0),"")</f>
        <v/>
      </c>
      <c r="J909" t="str">
        <f>IFERROR(VLOOKUP(表2[[#This Row],[科目代码]],科目代码表!D:E,2,0),"")</f>
        <v/>
      </c>
      <c r="K909" t="str">
        <f>IF(ISBLANK(表2[[#This Row],[年]]),"","CNY")</f>
        <v/>
      </c>
    </row>
    <row r="910" spans="7:11" x14ac:dyDescent="0.25">
      <c r="G910" s="1" t="str">
        <f>IFERROR(VLOOKUP(H910,科目代码表!B:D,3,0),"")</f>
        <v/>
      </c>
      <c r="J910" t="str">
        <f>IFERROR(VLOOKUP(表2[[#This Row],[科目代码]],科目代码表!D:E,2,0),"")</f>
        <v/>
      </c>
      <c r="K910" t="str">
        <f>IF(ISBLANK(表2[[#This Row],[年]]),"","CNY")</f>
        <v/>
      </c>
    </row>
    <row r="911" spans="7:11" x14ac:dyDescent="0.25">
      <c r="G911" s="1" t="str">
        <f>IFERROR(VLOOKUP(H911,科目代码表!B:D,3,0),"")</f>
        <v/>
      </c>
      <c r="J911" t="str">
        <f>IFERROR(VLOOKUP(表2[[#This Row],[科目代码]],科目代码表!D:E,2,0),"")</f>
        <v/>
      </c>
      <c r="K911" t="str">
        <f>IF(ISBLANK(表2[[#This Row],[年]]),"","CNY")</f>
        <v/>
      </c>
    </row>
    <row r="912" spans="7:11" x14ac:dyDescent="0.25">
      <c r="G912" s="1" t="str">
        <f>IFERROR(VLOOKUP(H912,科目代码表!B:D,3,0),"")</f>
        <v/>
      </c>
      <c r="J912" t="str">
        <f>IFERROR(VLOOKUP(表2[[#This Row],[科目代码]],科目代码表!D:E,2,0),"")</f>
        <v/>
      </c>
      <c r="K912" t="str">
        <f>IF(ISBLANK(表2[[#This Row],[年]]),"","CNY")</f>
        <v/>
      </c>
    </row>
    <row r="913" spans="7:11" x14ac:dyDescent="0.25">
      <c r="G913" s="1" t="str">
        <f>IFERROR(VLOOKUP(H913,科目代码表!B:D,3,0),"")</f>
        <v/>
      </c>
      <c r="J913" t="str">
        <f>IFERROR(VLOOKUP(表2[[#This Row],[科目代码]],科目代码表!D:E,2,0),"")</f>
        <v/>
      </c>
      <c r="K913" t="str">
        <f>IF(ISBLANK(表2[[#This Row],[年]]),"","CNY")</f>
        <v/>
      </c>
    </row>
    <row r="914" spans="7:11" x14ac:dyDescent="0.25">
      <c r="G914" s="1" t="str">
        <f>IFERROR(VLOOKUP(H914,科目代码表!B:D,3,0),"")</f>
        <v/>
      </c>
      <c r="J914" t="str">
        <f>IFERROR(VLOOKUP(表2[[#This Row],[科目代码]],科目代码表!D:E,2,0),"")</f>
        <v/>
      </c>
      <c r="K914" t="str">
        <f>IF(ISBLANK(表2[[#This Row],[年]]),"","CNY")</f>
        <v/>
      </c>
    </row>
    <row r="915" spans="7:11" x14ac:dyDescent="0.25">
      <c r="G915" s="1" t="str">
        <f>IFERROR(VLOOKUP(H915,科目代码表!B:D,3,0),"")</f>
        <v/>
      </c>
      <c r="J915" t="str">
        <f>IFERROR(VLOOKUP(表2[[#This Row],[科目代码]],科目代码表!D:E,2,0),"")</f>
        <v/>
      </c>
      <c r="K915" t="str">
        <f>IF(ISBLANK(表2[[#This Row],[年]]),"","CNY")</f>
        <v/>
      </c>
    </row>
    <row r="916" spans="7:11" x14ac:dyDescent="0.25">
      <c r="G916" s="1" t="str">
        <f>IFERROR(VLOOKUP(H916,科目代码表!B:D,3,0),"")</f>
        <v/>
      </c>
      <c r="J916" t="str">
        <f>IFERROR(VLOOKUP(表2[[#This Row],[科目代码]],科目代码表!D:E,2,0),"")</f>
        <v/>
      </c>
      <c r="K916" t="str">
        <f>IF(ISBLANK(表2[[#This Row],[年]]),"","CNY")</f>
        <v/>
      </c>
    </row>
    <row r="917" spans="7:11" x14ac:dyDescent="0.25">
      <c r="G917" s="1" t="str">
        <f>IFERROR(VLOOKUP(H917,科目代码表!B:D,3,0),"")</f>
        <v/>
      </c>
      <c r="J917" t="str">
        <f>IFERROR(VLOOKUP(表2[[#This Row],[科目代码]],科目代码表!D:E,2,0),"")</f>
        <v/>
      </c>
      <c r="K917" t="str">
        <f>IF(ISBLANK(表2[[#This Row],[年]]),"","CNY")</f>
        <v/>
      </c>
    </row>
    <row r="918" spans="7:11" x14ac:dyDescent="0.25">
      <c r="G918" s="1" t="str">
        <f>IFERROR(VLOOKUP(H918,科目代码表!B:D,3,0),"")</f>
        <v/>
      </c>
      <c r="J918" t="str">
        <f>IFERROR(VLOOKUP(表2[[#This Row],[科目代码]],科目代码表!D:E,2,0),"")</f>
        <v/>
      </c>
      <c r="K918" t="str">
        <f>IF(ISBLANK(表2[[#This Row],[年]]),"","CNY")</f>
        <v/>
      </c>
    </row>
    <row r="919" spans="7:11" x14ac:dyDescent="0.25">
      <c r="G919" s="1" t="str">
        <f>IFERROR(VLOOKUP(H919,科目代码表!B:D,3,0),"")</f>
        <v/>
      </c>
      <c r="J919" t="str">
        <f>IFERROR(VLOOKUP(表2[[#This Row],[科目代码]],科目代码表!D:E,2,0),"")</f>
        <v/>
      </c>
      <c r="K919" t="str">
        <f>IF(ISBLANK(表2[[#This Row],[年]]),"","CNY")</f>
        <v/>
      </c>
    </row>
    <row r="920" spans="7:11" x14ac:dyDescent="0.25">
      <c r="G920" s="1" t="str">
        <f>IFERROR(VLOOKUP(H920,科目代码表!B:D,3,0),"")</f>
        <v/>
      </c>
      <c r="J920" t="str">
        <f>IFERROR(VLOOKUP(表2[[#This Row],[科目代码]],科目代码表!D:E,2,0),"")</f>
        <v/>
      </c>
      <c r="K920" t="str">
        <f>IF(ISBLANK(表2[[#This Row],[年]]),"","CNY")</f>
        <v/>
      </c>
    </row>
    <row r="921" spans="7:11" x14ac:dyDescent="0.25">
      <c r="G921" s="1" t="str">
        <f>IFERROR(VLOOKUP(H921,科目代码表!B:D,3,0),"")</f>
        <v/>
      </c>
      <c r="J921" t="str">
        <f>IFERROR(VLOOKUP(表2[[#This Row],[科目代码]],科目代码表!D:E,2,0),"")</f>
        <v/>
      </c>
      <c r="K921" t="str">
        <f>IF(ISBLANK(表2[[#This Row],[年]]),"","CNY")</f>
        <v/>
      </c>
    </row>
    <row r="922" spans="7:11" x14ac:dyDescent="0.25">
      <c r="G922" s="1" t="str">
        <f>IFERROR(VLOOKUP(H922,科目代码表!B:D,3,0),"")</f>
        <v/>
      </c>
      <c r="J922" t="str">
        <f>IFERROR(VLOOKUP(表2[[#This Row],[科目代码]],科目代码表!D:E,2,0),"")</f>
        <v/>
      </c>
      <c r="K922" t="str">
        <f>IF(ISBLANK(表2[[#This Row],[年]]),"","CNY")</f>
        <v/>
      </c>
    </row>
    <row r="923" spans="7:11" x14ac:dyDescent="0.25">
      <c r="G923" s="1" t="str">
        <f>IFERROR(VLOOKUP(H923,科目代码表!B:D,3,0),"")</f>
        <v/>
      </c>
      <c r="J923" t="str">
        <f>IFERROR(VLOOKUP(表2[[#This Row],[科目代码]],科目代码表!D:E,2,0),"")</f>
        <v/>
      </c>
      <c r="K923" t="str">
        <f>IF(ISBLANK(表2[[#This Row],[年]]),"","CNY")</f>
        <v/>
      </c>
    </row>
    <row r="924" spans="7:11" x14ac:dyDescent="0.25">
      <c r="G924" s="1" t="str">
        <f>IFERROR(VLOOKUP(H924,科目代码表!B:D,3,0),"")</f>
        <v/>
      </c>
      <c r="J924" t="str">
        <f>IFERROR(VLOOKUP(表2[[#This Row],[科目代码]],科目代码表!D:E,2,0),"")</f>
        <v/>
      </c>
      <c r="K924" t="str">
        <f>IF(ISBLANK(表2[[#This Row],[年]]),"","CNY")</f>
        <v/>
      </c>
    </row>
    <row r="925" spans="7:11" x14ac:dyDescent="0.25">
      <c r="G925" s="1" t="str">
        <f>IFERROR(VLOOKUP(H925,科目代码表!B:D,3,0),"")</f>
        <v/>
      </c>
      <c r="J925" t="str">
        <f>IFERROR(VLOOKUP(表2[[#This Row],[科目代码]],科目代码表!D:E,2,0),"")</f>
        <v/>
      </c>
      <c r="K925" t="str">
        <f>IF(ISBLANK(表2[[#This Row],[年]]),"","CNY")</f>
        <v/>
      </c>
    </row>
    <row r="926" spans="7:11" x14ac:dyDescent="0.25">
      <c r="G926" s="1" t="str">
        <f>IFERROR(VLOOKUP(H926,科目代码表!B:D,3,0),"")</f>
        <v/>
      </c>
      <c r="J926" t="str">
        <f>IFERROR(VLOOKUP(表2[[#This Row],[科目代码]],科目代码表!D:E,2,0),"")</f>
        <v/>
      </c>
      <c r="K926" t="str">
        <f>IF(ISBLANK(表2[[#This Row],[年]]),"","CNY")</f>
        <v/>
      </c>
    </row>
    <row r="927" spans="7:11" x14ac:dyDescent="0.25">
      <c r="G927" s="1" t="str">
        <f>IFERROR(VLOOKUP(H927,科目代码表!B:D,3,0),"")</f>
        <v/>
      </c>
      <c r="J927" t="str">
        <f>IFERROR(VLOOKUP(表2[[#This Row],[科目代码]],科目代码表!D:E,2,0),"")</f>
        <v/>
      </c>
      <c r="K927" t="str">
        <f>IF(ISBLANK(表2[[#This Row],[年]]),"","CNY")</f>
        <v/>
      </c>
    </row>
    <row r="928" spans="7:11" x14ac:dyDescent="0.25">
      <c r="G928" s="1" t="str">
        <f>IFERROR(VLOOKUP(H928,科目代码表!B:D,3,0),"")</f>
        <v/>
      </c>
      <c r="J928" t="str">
        <f>IFERROR(VLOOKUP(表2[[#This Row],[科目代码]],科目代码表!D:E,2,0),"")</f>
        <v/>
      </c>
      <c r="K928" t="str">
        <f>IF(ISBLANK(表2[[#This Row],[年]]),"","CNY")</f>
        <v/>
      </c>
    </row>
    <row r="929" spans="7:11" x14ac:dyDescent="0.25">
      <c r="G929" s="1" t="str">
        <f>IFERROR(VLOOKUP(H929,科目代码表!B:D,3,0),"")</f>
        <v/>
      </c>
      <c r="J929" t="str">
        <f>IFERROR(VLOOKUP(表2[[#This Row],[科目代码]],科目代码表!D:E,2,0),"")</f>
        <v/>
      </c>
      <c r="K929" t="str">
        <f>IF(ISBLANK(表2[[#This Row],[年]]),"","CNY")</f>
        <v/>
      </c>
    </row>
    <row r="930" spans="7:11" x14ac:dyDescent="0.25">
      <c r="G930" s="1" t="str">
        <f>IFERROR(VLOOKUP(H930,科目代码表!B:D,3,0),"")</f>
        <v/>
      </c>
      <c r="J930" t="str">
        <f>IFERROR(VLOOKUP(表2[[#This Row],[科目代码]],科目代码表!D:E,2,0),"")</f>
        <v/>
      </c>
      <c r="K930" t="str">
        <f>IF(ISBLANK(表2[[#This Row],[年]]),"","CNY")</f>
        <v/>
      </c>
    </row>
    <row r="931" spans="7:11" x14ac:dyDescent="0.25">
      <c r="G931" s="1" t="str">
        <f>IFERROR(VLOOKUP(H931,科目代码表!B:D,3,0),"")</f>
        <v/>
      </c>
      <c r="J931" t="str">
        <f>IFERROR(VLOOKUP(表2[[#This Row],[科目代码]],科目代码表!D:E,2,0),"")</f>
        <v/>
      </c>
      <c r="K931" t="str">
        <f>IF(ISBLANK(表2[[#This Row],[年]]),"","CNY")</f>
        <v/>
      </c>
    </row>
    <row r="932" spans="7:11" x14ac:dyDescent="0.25">
      <c r="G932" s="1" t="str">
        <f>IFERROR(VLOOKUP(H932,科目代码表!B:D,3,0),"")</f>
        <v/>
      </c>
      <c r="J932" t="str">
        <f>IFERROR(VLOOKUP(表2[[#This Row],[科目代码]],科目代码表!D:E,2,0),"")</f>
        <v/>
      </c>
      <c r="K932" t="str">
        <f>IF(ISBLANK(表2[[#This Row],[年]]),"","CNY")</f>
        <v/>
      </c>
    </row>
    <row r="933" spans="7:11" x14ac:dyDescent="0.25">
      <c r="G933" s="1" t="str">
        <f>IFERROR(VLOOKUP(H933,科目代码表!B:D,3,0),"")</f>
        <v/>
      </c>
      <c r="J933" t="str">
        <f>IFERROR(VLOOKUP(表2[[#This Row],[科目代码]],科目代码表!D:E,2,0),"")</f>
        <v/>
      </c>
      <c r="K933" t="str">
        <f>IF(ISBLANK(表2[[#This Row],[年]]),"","CNY")</f>
        <v/>
      </c>
    </row>
    <row r="934" spans="7:11" x14ac:dyDescent="0.25">
      <c r="G934" s="1" t="str">
        <f>IFERROR(VLOOKUP(H934,科目代码表!B:D,3,0),"")</f>
        <v/>
      </c>
      <c r="J934" t="str">
        <f>IFERROR(VLOOKUP(表2[[#This Row],[科目代码]],科目代码表!D:E,2,0),"")</f>
        <v/>
      </c>
      <c r="K934" t="str">
        <f>IF(ISBLANK(表2[[#This Row],[年]]),"","CNY")</f>
        <v/>
      </c>
    </row>
    <row r="935" spans="7:11" x14ac:dyDescent="0.25">
      <c r="G935" s="1" t="str">
        <f>IFERROR(VLOOKUP(H935,科目代码表!B:D,3,0),"")</f>
        <v/>
      </c>
      <c r="J935" t="str">
        <f>IFERROR(VLOOKUP(表2[[#This Row],[科目代码]],科目代码表!D:E,2,0),"")</f>
        <v/>
      </c>
      <c r="K935" t="str">
        <f>IF(ISBLANK(表2[[#This Row],[年]]),"","CNY")</f>
        <v/>
      </c>
    </row>
    <row r="936" spans="7:11" x14ac:dyDescent="0.25">
      <c r="G936" s="1" t="str">
        <f>IFERROR(VLOOKUP(H936,科目代码表!B:D,3,0),"")</f>
        <v/>
      </c>
      <c r="J936" t="str">
        <f>IFERROR(VLOOKUP(表2[[#This Row],[科目代码]],科目代码表!D:E,2,0),"")</f>
        <v/>
      </c>
      <c r="K936" t="str">
        <f>IF(ISBLANK(表2[[#This Row],[年]]),"","CNY")</f>
        <v/>
      </c>
    </row>
    <row r="937" spans="7:11" x14ac:dyDescent="0.25">
      <c r="G937" s="1" t="str">
        <f>IFERROR(VLOOKUP(H937,科目代码表!B:D,3,0),"")</f>
        <v/>
      </c>
      <c r="J937" t="str">
        <f>IFERROR(VLOOKUP(表2[[#This Row],[科目代码]],科目代码表!D:E,2,0),"")</f>
        <v/>
      </c>
      <c r="K937" t="str">
        <f>IF(ISBLANK(表2[[#This Row],[年]]),"","CNY")</f>
        <v/>
      </c>
    </row>
    <row r="938" spans="7:11" x14ac:dyDescent="0.25">
      <c r="G938" s="1" t="str">
        <f>IFERROR(VLOOKUP(H938,科目代码表!B:D,3,0),"")</f>
        <v/>
      </c>
      <c r="J938" t="str">
        <f>IFERROR(VLOOKUP(表2[[#This Row],[科目代码]],科目代码表!D:E,2,0),"")</f>
        <v/>
      </c>
      <c r="K938" t="str">
        <f>IF(ISBLANK(表2[[#This Row],[年]]),"","CNY")</f>
        <v/>
      </c>
    </row>
    <row r="939" spans="7:11" x14ac:dyDescent="0.25">
      <c r="G939" s="1" t="str">
        <f>IFERROR(VLOOKUP(H939,科目代码表!B:D,3,0),"")</f>
        <v/>
      </c>
      <c r="J939" t="str">
        <f>IFERROR(VLOOKUP(表2[[#This Row],[科目代码]],科目代码表!D:E,2,0),"")</f>
        <v/>
      </c>
      <c r="K939" t="str">
        <f>IF(ISBLANK(表2[[#This Row],[年]]),"","CNY")</f>
        <v/>
      </c>
    </row>
    <row r="940" spans="7:11" x14ac:dyDescent="0.25">
      <c r="G940" s="1" t="str">
        <f>IFERROR(VLOOKUP(H940,科目代码表!B:D,3,0),"")</f>
        <v/>
      </c>
      <c r="J940" t="str">
        <f>IFERROR(VLOOKUP(表2[[#This Row],[科目代码]],科目代码表!D:E,2,0),"")</f>
        <v/>
      </c>
      <c r="K940" t="str">
        <f>IF(ISBLANK(表2[[#This Row],[年]]),"","CNY")</f>
        <v/>
      </c>
    </row>
    <row r="941" spans="7:11" x14ac:dyDescent="0.25">
      <c r="G941" s="1" t="str">
        <f>IFERROR(VLOOKUP(H941,科目代码表!B:D,3,0),"")</f>
        <v/>
      </c>
      <c r="J941" t="str">
        <f>IFERROR(VLOOKUP(表2[[#This Row],[科目代码]],科目代码表!D:E,2,0),"")</f>
        <v/>
      </c>
      <c r="K941" t="str">
        <f>IF(ISBLANK(表2[[#This Row],[年]]),"","CNY")</f>
        <v/>
      </c>
    </row>
    <row r="942" spans="7:11" x14ac:dyDescent="0.25">
      <c r="G942" s="1" t="str">
        <f>IFERROR(VLOOKUP(H942,科目代码表!B:D,3,0),"")</f>
        <v/>
      </c>
      <c r="J942" t="str">
        <f>IFERROR(VLOOKUP(表2[[#This Row],[科目代码]],科目代码表!D:E,2,0),"")</f>
        <v/>
      </c>
      <c r="K942" t="str">
        <f>IF(ISBLANK(表2[[#This Row],[年]]),"","CNY")</f>
        <v/>
      </c>
    </row>
    <row r="943" spans="7:11" x14ac:dyDescent="0.25">
      <c r="G943" s="1" t="str">
        <f>IFERROR(VLOOKUP(H943,科目代码表!B:D,3,0),"")</f>
        <v/>
      </c>
      <c r="J943" t="str">
        <f>IFERROR(VLOOKUP(表2[[#This Row],[科目代码]],科目代码表!D:E,2,0),"")</f>
        <v/>
      </c>
      <c r="K943" t="str">
        <f>IF(ISBLANK(表2[[#This Row],[年]]),"","CNY")</f>
        <v/>
      </c>
    </row>
    <row r="944" spans="7:11" x14ac:dyDescent="0.25">
      <c r="G944" s="1" t="str">
        <f>IFERROR(VLOOKUP(H944,科目代码表!B:D,3,0),"")</f>
        <v/>
      </c>
      <c r="J944" t="str">
        <f>IFERROR(VLOOKUP(表2[[#This Row],[科目代码]],科目代码表!D:E,2,0),"")</f>
        <v/>
      </c>
      <c r="K944" t="str">
        <f>IF(ISBLANK(表2[[#This Row],[年]]),"","CNY")</f>
        <v/>
      </c>
    </row>
    <row r="945" spans="7:11" x14ac:dyDescent="0.25">
      <c r="G945" s="1" t="str">
        <f>IFERROR(VLOOKUP(H945,科目代码表!B:D,3,0),"")</f>
        <v/>
      </c>
      <c r="J945" t="str">
        <f>IFERROR(VLOOKUP(表2[[#This Row],[科目代码]],科目代码表!D:E,2,0),"")</f>
        <v/>
      </c>
      <c r="K945" t="str">
        <f>IF(ISBLANK(表2[[#This Row],[年]]),"","CNY")</f>
        <v/>
      </c>
    </row>
    <row r="946" spans="7:11" x14ac:dyDescent="0.25">
      <c r="G946" s="1" t="str">
        <f>IFERROR(VLOOKUP(H946,科目代码表!B:D,3,0),"")</f>
        <v/>
      </c>
      <c r="J946" t="str">
        <f>IFERROR(VLOOKUP(表2[[#This Row],[科目代码]],科目代码表!D:E,2,0),"")</f>
        <v/>
      </c>
      <c r="K946" t="str">
        <f>IF(ISBLANK(表2[[#This Row],[年]]),"","CNY")</f>
        <v/>
      </c>
    </row>
    <row r="947" spans="7:11" x14ac:dyDescent="0.25">
      <c r="G947" s="1" t="str">
        <f>IFERROR(VLOOKUP(H947,科目代码表!B:D,3,0),"")</f>
        <v/>
      </c>
      <c r="J947" t="str">
        <f>IFERROR(VLOOKUP(表2[[#This Row],[科目代码]],科目代码表!D:E,2,0),"")</f>
        <v/>
      </c>
      <c r="K947" t="str">
        <f>IF(ISBLANK(表2[[#This Row],[年]]),"","CNY")</f>
        <v/>
      </c>
    </row>
    <row r="948" spans="7:11" x14ac:dyDescent="0.25">
      <c r="G948" s="1" t="str">
        <f>IFERROR(VLOOKUP(H948,科目代码表!B:D,3,0),"")</f>
        <v/>
      </c>
      <c r="J948" t="str">
        <f>IFERROR(VLOOKUP(表2[[#This Row],[科目代码]],科目代码表!D:E,2,0),"")</f>
        <v/>
      </c>
      <c r="K948" t="str">
        <f>IF(ISBLANK(表2[[#This Row],[年]]),"","CNY")</f>
        <v/>
      </c>
    </row>
    <row r="949" spans="7:11" x14ac:dyDescent="0.25">
      <c r="G949" s="1" t="str">
        <f>IFERROR(VLOOKUP(H949,科目代码表!B:D,3,0),"")</f>
        <v/>
      </c>
      <c r="J949" t="str">
        <f>IFERROR(VLOOKUP(表2[[#This Row],[科目代码]],科目代码表!D:E,2,0),"")</f>
        <v/>
      </c>
      <c r="K949" t="str">
        <f>IF(ISBLANK(表2[[#This Row],[年]]),"","CNY")</f>
        <v/>
      </c>
    </row>
    <row r="950" spans="7:11" x14ac:dyDescent="0.25">
      <c r="G950" s="1" t="str">
        <f>IFERROR(VLOOKUP(H950,科目代码表!B:D,3,0),"")</f>
        <v/>
      </c>
      <c r="J950" t="str">
        <f>IFERROR(VLOOKUP(表2[[#This Row],[科目代码]],科目代码表!D:E,2,0),"")</f>
        <v/>
      </c>
      <c r="K950" t="str">
        <f>IF(ISBLANK(表2[[#This Row],[年]]),"","CNY")</f>
        <v/>
      </c>
    </row>
    <row r="951" spans="7:11" x14ac:dyDescent="0.25">
      <c r="G951" s="1" t="str">
        <f>IFERROR(VLOOKUP(H951,科目代码表!B:D,3,0),"")</f>
        <v/>
      </c>
      <c r="J951" t="str">
        <f>IFERROR(VLOOKUP(表2[[#This Row],[科目代码]],科目代码表!D:E,2,0),"")</f>
        <v/>
      </c>
      <c r="K951" t="str">
        <f>IF(ISBLANK(表2[[#This Row],[年]]),"","CNY")</f>
        <v/>
      </c>
    </row>
    <row r="952" spans="7:11" x14ac:dyDescent="0.25">
      <c r="G952" s="1" t="str">
        <f>IFERROR(VLOOKUP(H952,科目代码表!B:D,3,0),"")</f>
        <v/>
      </c>
      <c r="J952" t="str">
        <f>IFERROR(VLOOKUP(表2[[#This Row],[科目代码]],科目代码表!D:E,2,0),"")</f>
        <v/>
      </c>
      <c r="K952" t="str">
        <f>IF(ISBLANK(表2[[#This Row],[年]]),"","CNY")</f>
        <v/>
      </c>
    </row>
    <row r="953" spans="7:11" x14ac:dyDescent="0.25">
      <c r="G953" s="1" t="str">
        <f>IFERROR(VLOOKUP(H953,科目代码表!B:D,3,0),"")</f>
        <v/>
      </c>
      <c r="J953" t="str">
        <f>IFERROR(VLOOKUP(表2[[#This Row],[科目代码]],科目代码表!D:E,2,0),"")</f>
        <v/>
      </c>
      <c r="K953" t="str">
        <f>IF(ISBLANK(表2[[#This Row],[年]]),"","CNY")</f>
        <v/>
      </c>
    </row>
    <row r="954" spans="7:11" x14ac:dyDescent="0.25">
      <c r="G954" s="1" t="str">
        <f>IFERROR(VLOOKUP(H954,科目代码表!B:D,3,0),"")</f>
        <v/>
      </c>
      <c r="J954" t="str">
        <f>IFERROR(VLOOKUP(表2[[#This Row],[科目代码]],科目代码表!D:E,2,0),"")</f>
        <v/>
      </c>
      <c r="K954" t="str">
        <f>IF(ISBLANK(表2[[#This Row],[年]]),"","CNY")</f>
        <v/>
      </c>
    </row>
    <row r="955" spans="7:11" x14ac:dyDescent="0.25">
      <c r="G955" s="1" t="str">
        <f>IFERROR(VLOOKUP(H955,科目代码表!B:D,3,0),"")</f>
        <v/>
      </c>
      <c r="J955" t="str">
        <f>IFERROR(VLOOKUP(表2[[#This Row],[科目代码]],科目代码表!D:E,2,0),"")</f>
        <v/>
      </c>
      <c r="K955" t="str">
        <f>IF(ISBLANK(表2[[#This Row],[年]]),"","CNY")</f>
        <v/>
      </c>
    </row>
    <row r="956" spans="7:11" x14ac:dyDescent="0.25">
      <c r="G956" s="1" t="str">
        <f>IFERROR(VLOOKUP(H956,科目代码表!B:D,3,0),"")</f>
        <v/>
      </c>
      <c r="J956" t="str">
        <f>IFERROR(VLOOKUP(表2[[#This Row],[科目代码]],科目代码表!D:E,2,0),"")</f>
        <v/>
      </c>
      <c r="K956" t="str">
        <f>IF(ISBLANK(表2[[#This Row],[年]]),"","CNY")</f>
        <v/>
      </c>
    </row>
    <row r="957" spans="7:11" x14ac:dyDescent="0.25">
      <c r="G957" s="1" t="str">
        <f>IFERROR(VLOOKUP(H957,科目代码表!B:D,3,0),"")</f>
        <v/>
      </c>
      <c r="J957" t="str">
        <f>IFERROR(VLOOKUP(表2[[#This Row],[科目代码]],科目代码表!D:E,2,0),"")</f>
        <v/>
      </c>
      <c r="K957" t="str">
        <f>IF(ISBLANK(表2[[#This Row],[年]]),"","CNY")</f>
        <v/>
      </c>
    </row>
    <row r="958" spans="7:11" x14ac:dyDescent="0.25">
      <c r="G958" s="1" t="str">
        <f>IFERROR(VLOOKUP(H958,科目代码表!B:D,3,0),"")</f>
        <v/>
      </c>
      <c r="J958" t="str">
        <f>IFERROR(VLOOKUP(表2[[#This Row],[科目代码]],科目代码表!D:E,2,0),"")</f>
        <v/>
      </c>
      <c r="K958" t="str">
        <f>IF(ISBLANK(表2[[#This Row],[年]]),"","CNY")</f>
        <v/>
      </c>
    </row>
    <row r="959" spans="7:11" x14ac:dyDescent="0.25">
      <c r="G959" s="1" t="str">
        <f>IFERROR(VLOOKUP(H959,科目代码表!B:D,3,0),"")</f>
        <v/>
      </c>
      <c r="J959" t="str">
        <f>IFERROR(VLOOKUP(表2[[#This Row],[科目代码]],科目代码表!D:E,2,0),"")</f>
        <v/>
      </c>
      <c r="K959" t="str">
        <f>IF(ISBLANK(表2[[#This Row],[年]]),"","CNY")</f>
        <v/>
      </c>
    </row>
    <row r="960" spans="7:11" x14ac:dyDescent="0.25">
      <c r="G960" s="1" t="str">
        <f>IFERROR(VLOOKUP(H960,科目代码表!B:D,3,0),"")</f>
        <v/>
      </c>
      <c r="J960" t="str">
        <f>IFERROR(VLOOKUP(表2[[#This Row],[科目代码]],科目代码表!D:E,2,0),"")</f>
        <v/>
      </c>
      <c r="K960" t="str">
        <f>IF(ISBLANK(表2[[#This Row],[年]]),"","CNY")</f>
        <v/>
      </c>
    </row>
    <row r="961" spans="7:11" x14ac:dyDescent="0.25">
      <c r="G961" s="1" t="str">
        <f>IFERROR(VLOOKUP(H961,科目代码表!B:D,3,0),"")</f>
        <v/>
      </c>
      <c r="J961" t="str">
        <f>IFERROR(VLOOKUP(表2[[#This Row],[科目代码]],科目代码表!D:E,2,0),"")</f>
        <v/>
      </c>
      <c r="K961" t="str">
        <f>IF(ISBLANK(表2[[#This Row],[年]]),"","CNY")</f>
        <v/>
      </c>
    </row>
    <row r="962" spans="7:11" x14ac:dyDescent="0.25">
      <c r="G962" s="1" t="str">
        <f>IFERROR(VLOOKUP(H962,科目代码表!B:D,3,0),"")</f>
        <v/>
      </c>
      <c r="J962" t="str">
        <f>IFERROR(VLOOKUP(表2[[#This Row],[科目代码]],科目代码表!D:E,2,0),"")</f>
        <v/>
      </c>
      <c r="K962" t="str">
        <f>IF(ISBLANK(表2[[#This Row],[年]]),"","CNY")</f>
        <v/>
      </c>
    </row>
    <row r="963" spans="7:11" x14ac:dyDescent="0.25">
      <c r="G963" s="1" t="str">
        <f>IFERROR(VLOOKUP(H963,科目代码表!B:D,3,0),"")</f>
        <v/>
      </c>
      <c r="J963" t="str">
        <f>IFERROR(VLOOKUP(表2[[#This Row],[科目代码]],科目代码表!D:E,2,0),"")</f>
        <v/>
      </c>
      <c r="K963" t="str">
        <f>IF(ISBLANK(表2[[#This Row],[年]]),"","CNY")</f>
        <v/>
      </c>
    </row>
    <row r="964" spans="7:11" x14ac:dyDescent="0.25">
      <c r="G964" s="1" t="str">
        <f>IFERROR(VLOOKUP(H964,科目代码表!B:D,3,0),"")</f>
        <v/>
      </c>
      <c r="J964" t="str">
        <f>IFERROR(VLOOKUP(表2[[#This Row],[科目代码]],科目代码表!D:E,2,0),"")</f>
        <v/>
      </c>
      <c r="K964" t="str">
        <f>IF(ISBLANK(表2[[#This Row],[年]]),"","CNY")</f>
        <v/>
      </c>
    </row>
    <row r="965" spans="7:11" x14ac:dyDescent="0.25">
      <c r="G965" s="1" t="str">
        <f>IFERROR(VLOOKUP(H965,科目代码表!B:D,3,0),"")</f>
        <v/>
      </c>
      <c r="J965" t="str">
        <f>IFERROR(VLOOKUP(表2[[#This Row],[科目代码]],科目代码表!D:E,2,0),"")</f>
        <v/>
      </c>
      <c r="K965" t="str">
        <f>IF(ISBLANK(表2[[#This Row],[年]]),"","CNY")</f>
        <v/>
      </c>
    </row>
    <row r="966" spans="7:11" x14ac:dyDescent="0.25">
      <c r="G966" s="1" t="str">
        <f>IFERROR(VLOOKUP(H966,科目代码表!B:D,3,0),"")</f>
        <v/>
      </c>
      <c r="J966" t="str">
        <f>IFERROR(VLOOKUP(表2[[#This Row],[科目代码]],科目代码表!D:E,2,0),"")</f>
        <v/>
      </c>
      <c r="K966" t="str">
        <f>IF(ISBLANK(表2[[#This Row],[年]]),"","CNY")</f>
        <v/>
      </c>
    </row>
    <row r="967" spans="7:11" x14ac:dyDescent="0.25">
      <c r="G967" s="1" t="str">
        <f>IFERROR(VLOOKUP(H967,科目代码表!B:D,3,0),"")</f>
        <v/>
      </c>
      <c r="J967" t="str">
        <f>IFERROR(VLOOKUP(表2[[#This Row],[科目代码]],科目代码表!D:E,2,0),"")</f>
        <v/>
      </c>
      <c r="K967" t="str">
        <f>IF(ISBLANK(表2[[#This Row],[年]]),"","CNY")</f>
        <v/>
      </c>
    </row>
    <row r="968" spans="7:11" x14ac:dyDescent="0.25">
      <c r="G968" s="1" t="str">
        <f>IFERROR(VLOOKUP(H968,科目代码表!B:D,3,0),"")</f>
        <v/>
      </c>
      <c r="J968" t="str">
        <f>IFERROR(VLOOKUP(表2[[#This Row],[科目代码]],科目代码表!D:E,2,0),"")</f>
        <v/>
      </c>
      <c r="K968" t="str">
        <f>IF(ISBLANK(表2[[#This Row],[年]]),"","CNY")</f>
        <v/>
      </c>
    </row>
    <row r="969" spans="7:11" x14ac:dyDescent="0.25">
      <c r="G969" s="1" t="str">
        <f>IFERROR(VLOOKUP(H969,科目代码表!B:D,3,0),"")</f>
        <v/>
      </c>
      <c r="J969" t="str">
        <f>IFERROR(VLOOKUP(表2[[#This Row],[科目代码]],科目代码表!D:E,2,0),"")</f>
        <v/>
      </c>
      <c r="K969" t="str">
        <f>IF(ISBLANK(表2[[#This Row],[年]]),"","CNY")</f>
        <v/>
      </c>
    </row>
    <row r="970" spans="7:11" x14ac:dyDescent="0.25">
      <c r="G970" s="1" t="str">
        <f>IFERROR(VLOOKUP(H970,科目代码表!B:D,3,0),"")</f>
        <v/>
      </c>
      <c r="J970" t="str">
        <f>IFERROR(VLOOKUP(表2[[#This Row],[科目代码]],科目代码表!D:E,2,0),"")</f>
        <v/>
      </c>
      <c r="K970" t="str">
        <f>IF(ISBLANK(表2[[#This Row],[年]]),"","CNY")</f>
        <v/>
      </c>
    </row>
    <row r="971" spans="7:11" x14ac:dyDescent="0.25">
      <c r="G971" s="1" t="str">
        <f>IFERROR(VLOOKUP(H971,科目代码表!B:D,3,0),"")</f>
        <v/>
      </c>
      <c r="J971" t="str">
        <f>IFERROR(VLOOKUP(表2[[#This Row],[科目代码]],科目代码表!D:E,2,0),"")</f>
        <v/>
      </c>
      <c r="K971" t="str">
        <f>IF(ISBLANK(表2[[#This Row],[年]]),"","CNY")</f>
        <v/>
      </c>
    </row>
    <row r="972" spans="7:11" x14ac:dyDescent="0.25">
      <c r="G972" s="1" t="str">
        <f>IFERROR(VLOOKUP(H972,科目代码表!B:D,3,0),"")</f>
        <v/>
      </c>
      <c r="J972" t="str">
        <f>IFERROR(VLOOKUP(表2[[#This Row],[科目代码]],科目代码表!D:E,2,0),"")</f>
        <v/>
      </c>
      <c r="K972" t="str">
        <f>IF(ISBLANK(表2[[#This Row],[年]]),"","CNY")</f>
        <v/>
      </c>
    </row>
    <row r="973" spans="7:11" x14ac:dyDescent="0.25">
      <c r="G973" s="1" t="str">
        <f>IFERROR(VLOOKUP(H973,科目代码表!B:D,3,0),"")</f>
        <v/>
      </c>
      <c r="J973" t="str">
        <f>IFERROR(VLOOKUP(表2[[#This Row],[科目代码]],科目代码表!D:E,2,0),"")</f>
        <v/>
      </c>
      <c r="K973" t="str">
        <f>IF(ISBLANK(表2[[#This Row],[年]]),"","CNY")</f>
        <v/>
      </c>
    </row>
    <row r="974" spans="7:11" x14ac:dyDescent="0.25">
      <c r="G974" s="1" t="str">
        <f>IFERROR(VLOOKUP(H974,科目代码表!B:D,3,0),"")</f>
        <v/>
      </c>
      <c r="J974" t="str">
        <f>IFERROR(VLOOKUP(表2[[#This Row],[科目代码]],科目代码表!D:E,2,0),"")</f>
        <v/>
      </c>
      <c r="K974" t="str">
        <f>IF(ISBLANK(表2[[#This Row],[年]]),"","CNY")</f>
        <v/>
      </c>
    </row>
    <row r="975" spans="7:11" x14ac:dyDescent="0.25">
      <c r="G975" s="1" t="str">
        <f>IFERROR(VLOOKUP(H975,科目代码表!B:D,3,0),"")</f>
        <v/>
      </c>
      <c r="J975" t="str">
        <f>IFERROR(VLOOKUP(表2[[#This Row],[科目代码]],科目代码表!D:E,2,0),"")</f>
        <v/>
      </c>
      <c r="K975" t="str">
        <f>IF(ISBLANK(表2[[#This Row],[年]]),"","CNY")</f>
        <v/>
      </c>
    </row>
    <row r="976" spans="7:11" x14ac:dyDescent="0.25">
      <c r="G976" s="1" t="str">
        <f>IFERROR(VLOOKUP(H976,科目代码表!B:D,3,0),"")</f>
        <v/>
      </c>
      <c r="J976" t="str">
        <f>IFERROR(VLOOKUP(表2[[#This Row],[科目代码]],科目代码表!D:E,2,0),"")</f>
        <v/>
      </c>
      <c r="K976" t="str">
        <f>IF(ISBLANK(表2[[#This Row],[年]]),"","CNY")</f>
        <v/>
      </c>
    </row>
    <row r="977" spans="7:11" x14ac:dyDescent="0.25">
      <c r="G977" s="1" t="str">
        <f>IFERROR(VLOOKUP(H977,科目代码表!B:D,3,0),"")</f>
        <v/>
      </c>
      <c r="J977" t="str">
        <f>IFERROR(VLOOKUP(表2[[#This Row],[科目代码]],科目代码表!D:E,2,0),"")</f>
        <v/>
      </c>
      <c r="K977" t="str">
        <f>IF(ISBLANK(表2[[#This Row],[年]]),"","CNY")</f>
        <v/>
      </c>
    </row>
    <row r="978" spans="7:11" x14ac:dyDescent="0.25">
      <c r="G978" s="1" t="str">
        <f>IFERROR(VLOOKUP(H978,科目代码表!B:D,3,0),"")</f>
        <v/>
      </c>
      <c r="J978" t="str">
        <f>IFERROR(VLOOKUP(表2[[#This Row],[科目代码]],科目代码表!D:E,2,0),"")</f>
        <v/>
      </c>
      <c r="K978" t="str">
        <f>IF(ISBLANK(表2[[#This Row],[年]]),"","CNY")</f>
        <v/>
      </c>
    </row>
    <row r="979" spans="7:11" x14ac:dyDescent="0.25">
      <c r="G979" s="1" t="str">
        <f>IFERROR(VLOOKUP(H979,科目代码表!B:D,3,0),"")</f>
        <v/>
      </c>
      <c r="J979" t="str">
        <f>IFERROR(VLOOKUP(表2[[#This Row],[科目代码]],科目代码表!D:E,2,0),"")</f>
        <v/>
      </c>
      <c r="K979" t="str">
        <f>IF(ISBLANK(表2[[#This Row],[年]]),"","CNY")</f>
        <v/>
      </c>
    </row>
    <row r="980" spans="7:11" x14ac:dyDescent="0.25">
      <c r="G980" s="1" t="str">
        <f>IFERROR(VLOOKUP(H980,科目代码表!B:D,3,0),"")</f>
        <v/>
      </c>
      <c r="J980" t="str">
        <f>IFERROR(VLOOKUP(表2[[#This Row],[科目代码]],科目代码表!D:E,2,0),"")</f>
        <v/>
      </c>
      <c r="K980" t="str">
        <f>IF(ISBLANK(表2[[#This Row],[年]]),"","CNY")</f>
        <v/>
      </c>
    </row>
    <row r="981" spans="7:11" x14ac:dyDescent="0.25">
      <c r="G981" s="1" t="str">
        <f>IFERROR(VLOOKUP(H981,科目代码表!B:D,3,0),"")</f>
        <v/>
      </c>
      <c r="J981" t="str">
        <f>IFERROR(VLOOKUP(表2[[#This Row],[科目代码]],科目代码表!D:E,2,0),"")</f>
        <v/>
      </c>
      <c r="K981" t="str">
        <f>IF(ISBLANK(表2[[#This Row],[年]]),"","CNY")</f>
        <v/>
      </c>
    </row>
    <row r="982" spans="7:11" x14ac:dyDescent="0.25">
      <c r="G982" s="1" t="str">
        <f>IFERROR(VLOOKUP(H982,科目代码表!B:D,3,0),"")</f>
        <v/>
      </c>
      <c r="J982" t="str">
        <f>IFERROR(VLOOKUP(表2[[#This Row],[科目代码]],科目代码表!D:E,2,0),"")</f>
        <v/>
      </c>
      <c r="K982" t="str">
        <f>IF(ISBLANK(表2[[#This Row],[年]]),"","CNY")</f>
        <v/>
      </c>
    </row>
    <row r="983" spans="7:11" x14ac:dyDescent="0.25">
      <c r="G983" s="1" t="str">
        <f>IFERROR(VLOOKUP(H983,科目代码表!B:D,3,0),"")</f>
        <v/>
      </c>
      <c r="J983" t="str">
        <f>IFERROR(VLOOKUP(表2[[#This Row],[科目代码]],科目代码表!D:E,2,0),"")</f>
        <v/>
      </c>
      <c r="K983" t="str">
        <f>IF(ISBLANK(表2[[#This Row],[年]]),"","CNY")</f>
        <v/>
      </c>
    </row>
    <row r="984" spans="7:11" x14ac:dyDescent="0.25">
      <c r="G984" s="1" t="str">
        <f>IFERROR(VLOOKUP(H984,科目代码表!B:D,3,0),"")</f>
        <v/>
      </c>
      <c r="J984" t="str">
        <f>IFERROR(VLOOKUP(表2[[#This Row],[科目代码]],科目代码表!D:E,2,0),"")</f>
        <v/>
      </c>
      <c r="K984" t="str">
        <f>IF(ISBLANK(表2[[#This Row],[年]]),"","CNY")</f>
        <v/>
      </c>
    </row>
    <row r="985" spans="7:11" x14ac:dyDescent="0.25">
      <c r="G985" s="1" t="str">
        <f>IFERROR(VLOOKUP(H985,科目代码表!B:D,3,0),"")</f>
        <v/>
      </c>
      <c r="J985" t="str">
        <f>IFERROR(VLOOKUP(表2[[#This Row],[科目代码]],科目代码表!D:E,2,0),"")</f>
        <v/>
      </c>
      <c r="K985" t="str">
        <f>IF(ISBLANK(表2[[#This Row],[年]]),"","CNY")</f>
        <v/>
      </c>
    </row>
    <row r="986" spans="7:11" x14ac:dyDescent="0.25">
      <c r="G986" s="1" t="str">
        <f>IFERROR(VLOOKUP(H986,科目代码表!B:D,3,0),"")</f>
        <v/>
      </c>
      <c r="J986" t="str">
        <f>IFERROR(VLOOKUP(表2[[#This Row],[科目代码]],科目代码表!D:E,2,0),"")</f>
        <v/>
      </c>
      <c r="K986" t="str">
        <f>IF(ISBLANK(表2[[#This Row],[年]]),"","CNY")</f>
        <v/>
      </c>
    </row>
    <row r="987" spans="7:11" x14ac:dyDescent="0.25">
      <c r="G987" s="1" t="str">
        <f>IFERROR(VLOOKUP(H987,科目代码表!B:D,3,0),"")</f>
        <v/>
      </c>
      <c r="J987" t="str">
        <f>IFERROR(VLOOKUP(表2[[#This Row],[科目代码]],科目代码表!D:E,2,0),"")</f>
        <v/>
      </c>
      <c r="K987" t="str">
        <f>IF(ISBLANK(表2[[#This Row],[年]]),"","CNY")</f>
        <v/>
      </c>
    </row>
    <row r="988" spans="7:11" x14ac:dyDescent="0.25">
      <c r="G988" s="1" t="str">
        <f>IFERROR(VLOOKUP(H988,科目代码表!B:D,3,0),"")</f>
        <v/>
      </c>
      <c r="J988" t="str">
        <f>IFERROR(VLOOKUP(表2[[#This Row],[科目代码]],科目代码表!D:E,2,0),"")</f>
        <v/>
      </c>
      <c r="K988" t="str">
        <f>IF(ISBLANK(表2[[#This Row],[年]]),"","CNY")</f>
        <v/>
      </c>
    </row>
    <row r="989" spans="7:11" x14ac:dyDescent="0.25">
      <c r="G989" s="1" t="str">
        <f>IFERROR(VLOOKUP(H989,科目代码表!B:D,3,0),"")</f>
        <v/>
      </c>
      <c r="J989" t="str">
        <f>IFERROR(VLOOKUP(表2[[#This Row],[科目代码]],科目代码表!D:E,2,0),"")</f>
        <v/>
      </c>
      <c r="K989" t="str">
        <f>IF(ISBLANK(表2[[#This Row],[年]]),"","CNY")</f>
        <v/>
      </c>
    </row>
    <row r="990" spans="7:11" x14ac:dyDescent="0.25">
      <c r="G990" s="1" t="str">
        <f>IFERROR(VLOOKUP(H990,科目代码表!B:D,3,0),"")</f>
        <v/>
      </c>
      <c r="J990" t="str">
        <f>IFERROR(VLOOKUP(表2[[#This Row],[科目代码]],科目代码表!D:E,2,0),"")</f>
        <v/>
      </c>
      <c r="K990" t="str">
        <f>IF(ISBLANK(表2[[#This Row],[年]]),"","CNY")</f>
        <v/>
      </c>
    </row>
    <row r="991" spans="7:11" x14ac:dyDescent="0.25">
      <c r="G991" s="1" t="str">
        <f>IFERROR(VLOOKUP(H991,科目代码表!B:D,3,0),"")</f>
        <v/>
      </c>
      <c r="J991" t="str">
        <f>IFERROR(VLOOKUP(表2[[#This Row],[科目代码]],科目代码表!D:E,2,0),"")</f>
        <v/>
      </c>
      <c r="K991" t="str">
        <f>IF(ISBLANK(表2[[#This Row],[年]]),"","CNY")</f>
        <v/>
      </c>
    </row>
    <row r="992" spans="7:11" x14ac:dyDescent="0.25">
      <c r="G992" s="1" t="str">
        <f>IFERROR(VLOOKUP(H992,科目代码表!B:D,3,0),"")</f>
        <v/>
      </c>
      <c r="J992" t="str">
        <f>IFERROR(VLOOKUP(表2[[#This Row],[科目代码]],科目代码表!D:E,2,0),"")</f>
        <v/>
      </c>
      <c r="K992" t="str">
        <f>IF(ISBLANK(表2[[#This Row],[年]]),"","CNY")</f>
        <v/>
      </c>
    </row>
    <row r="993" spans="7:11" x14ac:dyDescent="0.25">
      <c r="G993" s="1" t="str">
        <f>IFERROR(VLOOKUP(H993,科目代码表!B:D,3,0),"")</f>
        <v/>
      </c>
      <c r="J993" t="str">
        <f>IFERROR(VLOOKUP(表2[[#This Row],[科目代码]],科目代码表!D:E,2,0),"")</f>
        <v/>
      </c>
      <c r="K993" t="str">
        <f>IF(ISBLANK(表2[[#This Row],[年]]),"","CNY")</f>
        <v/>
      </c>
    </row>
    <row r="994" spans="7:11" x14ac:dyDescent="0.25">
      <c r="G994" s="1" t="str">
        <f>IFERROR(VLOOKUP(H994,科目代码表!B:D,3,0),"")</f>
        <v/>
      </c>
      <c r="J994" t="str">
        <f>IFERROR(VLOOKUP(表2[[#This Row],[科目代码]],科目代码表!D:E,2,0),"")</f>
        <v/>
      </c>
      <c r="K994" t="str">
        <f>IF(ISBLANK(表2[[#This Row],[年]]),"","CNY")</f>
        <v/>
      </c>
    </row>
    <row r="995" spans="7:11" x14ac:dyDescent="0.25">
      <c r="G995" s="1" t="str">
        <f>IFERROR(VLOOKUP(H995,科目代码表!B:D,3,0),"")</f>
        <v/>
      </c>
      <c r="J995" t="str">
        <f>IFERROR(VLOOKUP(表2[[#This Row],[科目代码]],科目代码表!D:E,2,0),"")</f>
        <v/>
      </c>
      <c r="K995" t="str">
        <f>IF(ISBLANK(表2[[#This Row],[年]]),"","CNY")</f>
        <v/>
      </c>
    </row>
    <row r="996" spans="7:11" x14ac:dyDescent="0.25">
      <c r="G996" s="1" t="str">
        <f>IFERROR(VLOOKUP(H996,科目代码表!B:D,3,0),"")</f>
        <v/>
      </c>
      <c r="J996" t="str">
        <f>IFERROR(VLOOKUP(表2[[#This Row],[科目代码]],科目代码表!D:E,2,0),"")</f>
        <v/>
      </c>
      <c r="K996" t="str">
        <f>IF(ISBLANK(表2[[#This Row],[年]]),"","CNY")</f>
        <v/>
      </c>
    </row>
    <row r="997" spans="7:11" x14ac:dyDescent="0.25">
      <c r="G997" s="1" t="str">
        <f>IFERROR(VLOOKUP(H997,科目代码表!B:D,3,0),"")</f>
        <v/>
      </c>
      <c r="J997" t="str">
        <f>IFERROR(VLOOKUP(表2[[#This Row],[科目代码]],科目代码表!D:E,2,0),"")</f>
        <v/>
      </c>
      <c r="K997" t="str">
        <f>IF(ISBLANK(表2[[#This Row],[年]]),"","CNY")</f>
        <v/>
      </c>
    </row>
    <row r="998" spans="7:11" x14ac:dyDescent="0.25">
      <c r="G998" s="1" t="str">
        <f>IFERROR(VLOOKUP(H998,科目代码表!B:D,3,0),"")</f>
        <v/>
      </c>
      <c r="J998" t="str">
        <f>IFERROR(VLOOKUP(表2[[#This Row],[科目代码]],科目代码表!D:E,2,0),"")</f>
        <v/>
      </c>
      <c r="K998" t="str">
        <f>IF(ISBLANK(表2[[#This Row],[年]]),"","CNY")</f>
        <v/>
      </c>
    </row>
    <row r="999" spans="7:11" x14ac:dyDescent="0.25">
      <c r="G999" s="1" t="str">
        <f>IFERROR(VLOOKUP(H999,科目代码表!B:D,3,0),"")</f>
        <v/>
      </c>
      <c r="J999" t="str">
        <f>IFERROR(VLOOKUP(表2[[#This Row],[科目代码]],科目代码表!D:E,2,0),"")</f>
        <v/>
      </c>
      <c r="K999" t="str">
        <f>IF(ISBLANK(表2[[#This Row],[年]]),"","CNY")</f>
        <v/>
      </c>
    </row>
    <row r="1000" spans="7:11" x14ac:dyDescent="0.25">
      <c r="G1000" s="1" t="str">
        <f>IFERROR(VLOOKUP(H1000,科目代码表!B:D,3,0),"")</f>
        <v/>
      </c>
      <c r="J1000" t="str">
        <f>IFERROR(VLOOKUP(表2[[#This Row],[科目代码]],科目代码表!D:E,2,0),"")</f>
        <v/>
      </c>
      <c r="K1000" t="str">
        <f>IF(ISBLANK(表2[[#This Row],[年]]),"","CNY")</f>
        <v/>
      </c>
    </row>
    <row r="1001" spans="7:11" x14ac:dyDescent="0.25">
      <c r="G1001" s="1" t="str">
        <f>IFERROR(VLOOKUP(H1001,科目代码表!B:D,3,0),"")</f>
        <v/>
      </c>
      <c r="J1001" t="str">
        <f>IFERROR(VLOOKUP(表2[[#This Row],[科目代码]],科目代码表!D:E,2,0),"")</f>
        <v/>
      </c>
      <c r="K1001" t="str">
        <f>IF(ISBLANK(表2[[#This Row],[年]]),"","CNY")</f>
        <v/>
      </c>
    </row>
    <row r="1002" spans="7:11" x14ac:dyDescent="0.25">
      <c r="G1002" s="1" t="str">
        <f>IFERROR(VLOOKUP(H1002,科目代码表!B:D,3,0),"")</f>
        <v/>
      </c>
      <c r="J1002" t="str">
        <f>IFERROR(VLOOKUP(表2[[#This Row],[科目代码]],科目代码表!D:E,2,0),"")</f>
        <v/>
      </c>
      <c r="K1002" t="str">
        <f>IF(ISBLANK(表2[[#This Row],[年]]),"","CNY")</f>
        <v/>
      </c>
    </row>
    <row r="1003" spans="7:11" x14ac:dyDescent="0.25">
      <c r="G1003" s="1" t="str">
        <f>IFERROR(VLOOKUP(H1003,科目代码表!B:D,3,0),"")</f>
        <v/>
      </c>
      <c r="J1003" t="str">
        <f>IFERROR(VLOOKUP(表2[[#This Row],[科目代码]],科目代码表!D:E,2,0),"")</f>
        <v/>
      </c>
      <c r="K1003" t="str">
        <f>IF(ISBLANK(表2[[#This Row],[年]]),"","CNY")</f>
        <v/>
      </c>
    </row>
    <row r="1004" spans="7:11" x14ac:dyDescent="0.25">
      <c r="G1004" s="1" t="str">
        <f>IFERROR(VLOOKUP(H1004,科目代码表!B:D,3,0),"")</f>
        <v/>
      </c>
      <c r="J1004" t="str">
        <f>IFERROR(VLOOKUP(表2[[#This Row],[科目代码]],科目代码表!D:E,2,0),"")</f>
        <v/>
      </c>
      <c r="K1004" t="str">
        <f>IF(ISBLANK(表2[[#This Row],[年]]),"","CNY")</f>
        <v/>
      </c>
    </row>
    <row r="1005" spans="7:11" x14ac:dyDescent="0.25">
      <c r="G1005" s="1" t="str">
        <f>IFERROR(VLOOKUP(H1005,科目代码表!B:D,3,0),"")</f>
        <v/>
      </c>
      <c r="J1005" t="str">
        <f>IFERROR(VLOOKUP(表2[[#This Row],[科目代码]],科目代码表!D:E,2,0),"")</f>
        <v/>
      </c>
      <c r="K1005" t="str">
        <f>IF(ISBLANK(表2[[#This Row],[年]]),"","CNY")</f>
        <v/>
      </c>
    </row>
    <row r="1006" spans="7:11" x14ac:dyDescent="0.25">
      <c r="G1006" s="1" t="str">
        <f>IFERROR(VLOOKUP(H1006,科目代码表!B:D,3,0),"")</f>
        <v/>
      </c>
      <c r="J1006" t="str">
        <f>IFERROR(VLOOKUP(表2[[#This Row],[科目代码]],科目代码表!D:E,2,0),"")</f>
        <v/>
      </c>
      <c r="K1006" t="str">
        <f>IF(ISBLANK(表2[[#This Row],[年]]),"","CNY")</f>
        <v/>
      </c>
    </row>
    <row r="1007" spans="7:11" x14ac:dyDescent="0.25">
      <c r="G1007" s="1" t="str">
        <f>IFERROR(VLOOKUP(H1007,科目代码表!B:D,3,0),"")</f>
        <v/>
      </c>
      <c r="J1007" t="str">
        <f>IFERROR(VLOOKUP(表2[[#This Row],[科目代码]],科目代码表!D:E,2,0),"")</f>
        <v/>
      </c>
      <c r="K1007" t="str">
        <f>IF(ISBLANK(表2[[#This Row],[年]]),"","CNY")</f>
        <v/>
      </c>
    </row>
    <row r="1008" spans="7:11" x14ac:dyDescent="0.25">
      <c r="G1008" s="1" t="str">
        <f>IFERROR(VLOOKUP(H1008,科目代码表!B:D,3,0),"")</f>
        <v/>
      </c>
      <c r="J1008" t="str">
        <f>IFERROR(VLOOKUP(表2[[#This Row],[科目代码]],科目代码表!D:E,2,0),"")</f>
        <v/>
      </c>
      <c r="K1008" t="str">
        <f>IF(ISBLANK(表2[[#This Row],[年]]),"","CNY")</f>
        <v/>
      </c>
    </row>
    <row r="1009" spans="7:11" x14ac:dyDescent="0.25">
      <c r="G1009" s="1" t="str">
        <f>IFERROR(VLOOKUP(H1009,科目代码表!B:D,3,0),"")</f>
        <v/>
      </c>
      <c r="J1009" t="str">
        <f>IFERROR(VLOOKUP(表2[[#This Row],[科目代码]],科目代码表!D:E,2,0),"")</f>
        <v/>
      </c>
      <c r="K1009" t="str">
        <f>IF(ISBLANK(表2[[#This Row],[年]]),"","CNY")</f>
        <v/>
      </c>
    </row>
    <row r="1010" spans="7:11" x14ac:dyDescent="0.25">
      <c r="G1010" s="1" t="str">
        <f>IFERROR(VLOOKUP(H1010,科目代码表!B:D,3,0),"")</f>
        <v/>
      </c>
      <c r="J1010" t="str">
        <f>IFERROR(VLOOKUP(表2[[#This Row],[科目代码]],科目代码表!D:E,2,0),"")</f>
        <v/>
      </c>
      <c r="K1010" t="str">
        <f>IF(ISBLANK(表2[[#This Row],[年]]),"","CNY")</f>
        <v/>
      </c>
    </row>
    <row r="1011" spans="7:11" x14ac:dyDescent="0.25">
      <c r="G1011" s="1" t="str">
        <f>IFERROR(VLOOKUP(H1011,科目代码表!B:D,3,0),"")</f>
        <v/>
      </c>
      <c r="J1011" t="str">
        <f>IFERROR(VLOOKUP(表2[[#This Row],[科目代码]],科目代码表!D:E,2,0),"")</f>
        <v/>
      </c>
      <c r="K1011" t="str">
        <f>IF(ISBLANK(表2[[#This Row],[年]]),"","CNY")</f>
        <v/>
      </c>
    </row>
    <row r="1012" spans="7:11" x14ac:dyDescent="0.25">
      <c r="G1012" s="1" t="str">
        <f>IFERROR(VLOOKUP(H1012,科目代码表!B:D,3,0),"")</f>
        <v/>
      </c>
      <c r="J1012" t="str">
        <f>IFERROR(VLOOKUP(表2[[#This Row],[科目代码]],科目代码表!D:E,2,0),"")</f>
        <v/>
      </c>
      <c r="K1012" t="str">
        <f>IF(ISBLANK(表2[[#This Row],[年]]),"","CNY")</f>
        <v/>
      </c>
    </row>
    <row r="1013" spans="7:11" x14ac:dyDescent="0.25">
      <c r="G1013" s="1" t="str">
        <f>IFERROR(VLOOKUP(H1013,科目代码表!B:D,3,0),"")</f>
        <v/>
      </c>
      <c r="J1013" t="str">
        <f>IFERROR(VLOOKUP(表2[[#This Row],[科目代码]],科目代码表!D:E,2,0),"")</f>
        <v/>
      </c>
      <c r="K1013" t="str">
        <f>IF(ISBLANK(表2[[#This Row],[年]]),"","CNY")</f>
        <v/>
      </c>
    </row>
    <row r="1014" spans="7:11" x14ac:dyDescent="0.25">
      <c r="G1014" s="1" t="str">
        <f>IFERROR(VLOOKUP(H1014,科目代码表!B:D,3,0),"")</f>
        <v/>
      </c>
      <c r="J1014" t="str">
        <f>IFERROR(VLOOKUP(表2[[#This Row],[科目代码]],科目代码表!D:E,2,0),"")</f>
        <v/>
      </c>
      <c r="K1014" t="str">
        <f>IF(ISBLANK(表2[[#This Row],[年]]),"","CNY")</f>
        <v/>
      </c>
    </row>
    <row r="1015" spans="7:11" x14ac:dyDescent="0.25">
      <c r="G1015" s="1" t="str">
        <f>IFERROR(VLOOKUP(H1015,科目代码表!B:D,3,0),"")</f>
        <v/>
      </c>
      <c r="J1015" t="str">
        <f>IFERROR(VLOOKUP(表2[[#This Row],[科目代码]],科目代码表!D:E,2,0),"")</f>
        <v/>
      </c>
      <c r="K1015" t="str">
        <f>IF(ISBLANK(表2[[#This Row],[年]]),"","CNY")</f>
        <v/>
      </c>
    </row>
    <row r="1016" spans="7:11" x14ac:dyDescent="0.25">
      <c r="G1016" s="1" t="str">
        <f>IFERROR(VLOOKUP(H1016,科目代码表!B:D,3,0),"")</f>
        <v/>
      </c>
      <c r="J1016" t="str">
        <f>IFERROR(VLOOKUP(表2[[#This Row],[科目代码]],科目代码表!D:E,2,0),"")</f>
        <v/>
      </c>
      <c r="K1016" t="str">
        <f>IF(ISBLANK(表2[[#This Row],[年]]),"","CNY")</f>
        <v/>
      </c>
    </row>
    <row r="1017" spans="7:11" x14ac:dyDescent="0.25">
      <c r="G1017" s="1" t="str">
        <f>IFERROR(VLOOKUP(H1017,科目代码表!B:D,3,0),"")</f>
        <v/>
      </c>
      <c r="J1017" t="str">
        <f>IFERROR(VLOOKUP(表2[[#This Row],[科目代码]],科目代码表!D:E,2,0),"")</f>
        <v/>
      </c>
      <c r="K1017" t="str">
        <f>IF(ISBLANK(表2[[#This Row],[年]]),"","CNY")</f>
        <v/>
      </c>
    </row>
    <row r="1018" spans="7:11" x14ac:dyDescent="0.25">
      <c r="G1018" s="1" t="str">
        <f>IFERROR(VLOOKUP(H1018,科目代码表!B:D,3,0),"")</f>
        <v/>
      </c>
      <c r="J1018" t="str">
        <f>IFERROR(VLOOKUP(表2[[#This Row],[科目代码]],科目代码表!D:E,2,0),"")</f>
        <v/>
      </c>
      <c r="K1018" t="str">
        <f>IF(ISBLANK(表2[[#This Row],[年]]),"","CNY")</f>
        <v/>
      </c>
    </row>
    <row r="1019" spans="7:11" x14ac:dyDescent="0.25">
      <c r="G1019" s="1" t="str">
        <f>IFERROR(VLOOKUP(H1019,科目代码表!B:D,3,0),"")</f>
        <v/>
      </c>
      <c r="J1019" t="str">
        <f>IFERROR(VLOOKUP(表2[[#This Row],[科目代码]],科目代码表!D:E,2,0),"")</f>
        <v/>
      </c>
      <c r="K1019" t="str">
        <f>IF(ISBLANK(表2[[#This Row],[年]]),"","CNY")</f>
        <v/>
      </c>
    </row>
    <row r="1020" spans="7:11" x14ac:dyDescent="0.25">
      <c r="G1020" s="1" t="str">
        <f>IFERROR(VLOOKUP(H1020,科目代码表!B:D,3,0),"")</f>
        <v/>
      </c>
      <c r="J1020" t="str">
        <f>IFERROR(VLOOKUP(表2[[#This Row],[科目代码]],科目代码表!D:E,2,0),"")</f>
        <v/>
      </c>
      <c r="K1020" t="str">
        <f>IF(ISBLANK(表2[[#This Row],[年]]),"","CNY")</f>
        <v/>
      </c>
    </row>
    <row r="1021" spans="7:11" x14ac:dyDescent="0.25">
      <c r="G1021" s="1" t="str">
        <f>IFERROR(VLOOKUP(H1021,科目代码表!B:D,3,0),"")</f>
        <v/>
      </c>
      <c r="J1021" t="str">
        <f>IFERROR(VLOOKUP(表2[[#This Row],[科目代码]],科目代码表!D:E,2,0),"")</f>
        <v/>
      </c>
      <c r="K1021" t="str">
        <f>IF(ISBLANK(表2[[#This Row],[年]]),"","CNY")</f>
        <v/>
      </c>
    </row>
    <row r="1022" spans="7:11" x14ac:dyDescent="0.25">
      <c r="G1022" s="1" t="str">
        <f>IFERROR(VLOOKUP(H1022,科目代码表!B:D,3,0),"")</f>
        <v/>
      </c>
      <c r="J1022" t="str">
        <f>IFERROR(VLOOKUP(表2[[#This Row],[科目代码]],科目代码表!D:E,2,0),"")</f>
        <v/>
      </c>
      <c r="K1022" t="str">
        <f>IF(ISBLANK(表2[[#This Row],[年]]),"","CNY")</f>
        <v/>
      </c>
    </row>
    <row r="1023" spans="7:11" x14ac:dyDescent="0.25">
      <c r="G1023" s="1" t="str">
        <f>IFERROR(VLOOKUP(H1023,科目代码表!B:D,3,0),"")</f>
        <v/>
      </c>
      <c r="J1023" t="str">
        <f>IFERROR(VLOOKUP(表2[[#This Row],[科目代码]],科目代码表!D:E,2,0),"")</f>
        <v/>
      </c>
      <c r="K1023" t="str">
        <f>IF(ISBLANK(表2[[#This Row],[年]]),"","CNY")</f>
        <v/>
      </c>
    </row>
    <row r="1024" spans="7:11" x14ac:dyDescent="0.25">
      <c r="G1024" s="1" t="str">
        <f>IFERROR(VLOOKUP(H1024,科目代码表!B:D,3,0),"")</f>
        <v/>
      </c>
      <c r="J1024" t="str">
        <f>IFERROR(VLOOKUP(表2[[#This Row],[科目代码]],科目代码表!D:E,2,0),"")</f>
        <v/>
      </c>
      <c r="K1024" t="str">
        <f>IF(ISBLANK(表2[[#This Row],[年]]),"","CNY")</f>
        <v/>
      </c>
    </row>
    <row r="1025" spans="7:11" x14ac:dyDescent="0.25">
      <c r="G1025" s="1" t="str">
        <f>IFERROR(VLOOKUP(H1025,科目代码表!B:D,3,0),"")</f>
        <v/>
      </c>
      <c r="J1025" t="str">
        <f>IFERROR(VLOOKUP(表2[[#This Row],[科目代码]],科目代码表!D:E,2,0),"")</f>
        <v/>
      </c>
      <c r="K1025" t="str">
        <f>IF(ISBLANK(表2[[#This Row],[年]]),"","CNY")</f>
        <v/>
      </c>
    </row>
    <row r="1026" spans="7:11" x14ac:dyDescent="0.25">
      <c r="G1026" s="1" t="str">
        <f>IFERROR(VLOOKUP(H1026,科目代码表!B:D,3,0),"")</f>
        <v/>
      </c>
      <c r="J1026" t="str">
        <f>IFERROR(VLOOKUP(表2[[#This Row],[科目代码]],科目代码表!D:E,2,0),"")</f>
        <v/>
      </c>
      <c r="K1026" t="str">
        <f>IF(ISBLANK(表2[[#This Row],[年]]),"","CNY")</f>
        <v/>
      </c>
    </row>
    <row r="1027" spans="7:11" x14ac:dyDescent="0.25">
      <c r="G1027" s="1" t="str">
        <f>IFERROR(VLOOKUP(H1027,科目代码表!B:D,3,0),"")</f>
        <v/>
      </c>
      <c r="J1027" t="str">
        <f>IFERROR(VLOOKUP(表2[[#This Row],[科目代码]],科目代码表!D:E,2,0),"")</f>
        <v/>
      </c>
      <c r="K1027" t="str">
        <f>IF(ISBLANK(表2[[#This Row],[年]]),"","CNY")</f>
        <v/>
      </c>
    </row>
    <row r="1028" spans="7:11" x14ac:dyDescent="0.25">
      <c r="G1028" s="1" t="str">
        <f>IFERROR(VLOOKUP(H1028,科目代码表!B:D,3,0),"")</f>
        <v/>
      </c>
      <c r="J1028" t="str">
        <f>IFERROR(VLOOKUP(表2[[#This Row],[科目代码]],科目代码表!D:E,2,0),"")</f>
        <v/>
      </c>
      <c r="K1028" t="str">
        <f>IF(ISBLANK(表2[[#This Row],[年]]),"","CNY")</f>
        <v/>
      </c>
    </row>
    <row r="1029" spans="7:11" x14ac:dyDescent="0.25">
      <c r="G1029" s="1" t="str">
        <f>IFERROR(VLOOKUP(H1029,科目代码表!B:D,3,0),"")</f>
        <v/>
      </c>
      <c r="J1029" t="str">
        <f>IFERROR(VLOOKUP(表2[[#This Row],[科目代码]],科目代码表!D:E,2,0),"")</f>
        <v/>
      </c>
      <c r="K1029" t="str">
        <f>IF(ISBLANK(表2[[#This Row],[年]]),"","CNY")</f>
        <v/>
      </c>
    </row>
    <row r="1030" spans="7:11" x14ac:dyDescent="0.25">
      <c r="G1030" s="1" t="str">
        <f>IFERROR(VLOOKUP(H1030,科目代码表!B:D,3,0),"")</f>
        <v/>
      </c>
      <c r="J1030" t="str">
        <f>IFERROR(VLOOKUP(表2[[#This Row],[科目代码]],科目代码表!D:E,2,0),"")</f>
        <v/>
      </c>
      <c r="K1030" t="str">
        <f>IF(ISBLANK(表2[[#This Row],[年]]),"","CNY")</f>
        <v/>
      </c>
    </row>
    <row r="1031" spans="7:11" x14ac:dyDescent="0.25">
      <c r="G1031" s="1" t="str">
        <f>IFERROR(VLOOKUP(H1031,科目代码表!B:D,3,0),"")</f>
        <v/>
      </c>
      <c r="J1031" t="str">
        <f>IFERROR(VLOOKUP(表2[[#This Row],[科目代码]],科目代码表!D:E,2,0),"")</f>
        <v/>
      </c>
      <c r="K1031" t="str">
        <f>IF(ISBLANK(表2[[#This Row],[年]]),"","CNY")</f>
        <v/>
      </c>
    </row>
    <row r="1032" spans="7:11" x14ac:dyDescent="0.25">
      <c r="G1032" s="1" t="str">
        <f>IFERROR(VLOOKUP(H1032,科目代码表!B:D,3,0),"")</f>
        <v/>
      </c>
      <c r="J1032" t="str">
        <f>IFERROR(VLOOKUP(表2[[#This Row],[科目代码]],科目代码表!D:E,2,0),"")</f>
        <v/>
      </c>
      <c r="K1032" t="str">
        <f>IF(ISBLANK(表2[[#This Row],[年]]),"","CNY")</f>
        <v/>
      </c>
    </row>
    <row r="1033" spans="7:11" x14ac:dyDescent="0.25">
      <c r="G1033" s="1" t="str">
        <f>IFERROR(VLOOKUP(H1033,科目代码表!B:D,3,0),"")</f>
        <v/>
      </c>
      <c r="J1033" t="str">
        <f>IFERROR(VLOOKUP(表2[[#This Row],[科目代码]],科目代码表!D:E,2,0),"")</f>
        <v/>
      </c>
      <c r="K1033" t="str">
        <f>IF(ISBLANK(表2[[#This Row],[年]]),"","CNY")</f>
        <v/>
      </c>
    </row>
    <row r="1034" spans="7:11" x14ac:dyDescent="0.25">
      <c r="G1034" s="1" t="str">
        <f>IFERROR(VLOOKUP(H1034,科目代码表!B:D,3,0),"")</f>
        <v/>
      </c>
      <c r="J1034" t="str">
        <f>IFERROR(VLOOKUP(表2[[#This Row],[科目代码]],科目代码表!D:E,2,0),"")</f>
        <v/>
      </c>
      <c r="K1034" t="str">
        <f>IF(ISBLANK(表2[[#This Row],[年]]),"","CNY")</f>
        <v/>
      </c>
    </row>
    <row r="1035" spans="7:11" x14ac:dyDescent="0.25">
      <c r="G1035" s="1" t="str">
        <f>IFERROR(VLOOKUP(H1035,科目代码表!B:D,3,0),"")</f>
        <v/>
      </c>
      <c r="J1035" t="str">
        <f>IFERROR(VLOOKUP(表2[[#This Row],[科目代码]],科目代码表!D:E,2,0),"")</f>
        <v/>
      </c>
      <c r="K1035" t="str">
        <f>IF(ISBLANK(表2[[#This Row],[年]]),"","CNY")</f>
        <v/>
      </c>
    </row>
    <row r="1036" spans="7:11" x14ac:dyDescent="0.25">
      <c r="G1036" s="1" t="str">
        <f>IFERROR(VLOOKUP(H1036,科目代码表!B:D,3,0),"")</f>
        <v/>
      </c>
      <c r="J1036" t="str">
        <f>IFERROR(VLOOKUP(表2[[#This Row],[科目代码]],科目代码表!D:E,2,0),"")</f>
        <v/>
      </c>
      <c r="K1036" t="str">
        <f>IF(ISBLANK(表2[[#This Row],[年]]),"","CNY")</f>
        <v/>
      </c>
    </row>
    <row r="1037" spans="7:11" x14ac:dyDescent="0.25">
      <c r="G1037" s="1" t="str">
        <f>IFERROR(VLOOKUP(H1037,科目代码表!B:D,3,0),"")</f>
        <v/>
      </c>
      <c r="J1037" t="str">
        <f>IFERROR(VLOOKUP(表2[[#This Row],[科目代码]],科目代码表!D:E,2,0),"")</f>
        <v/>
      </c>
      <c r="K1037" t="str">
        <f>IF(ISBLANK(表2[[#This Row],[年]]),"","CNY")</f>
        <v/>
      </c>
    </row>
    <row r="1038" spans="7:11" x14ac:dyDescent="0.25">
      <c r="G1038" s="1" t="str">
        <f>IFERROR(VLOOKUP(H1038,科目代码表!B:D,3,0),"")</f>
        <v/>
      </c>
      <c r="J1038" t="str">
        <f>IFERROR(VLOOKUP(表2[[#This Row],[科目代码]],科目代码表!D:E,2,0),"")</f>
        <v/>
      </c>
      <c r="K1038" t="str">
        <f>IF(ISBLANK(表2[[#This Row],[年]]),"","CNY")</f>
        <v/>
      </c>
    </row>
    <row r="1039" spans="7:11" x14ac:dyDescent="0.25">
      <c r="G1039" s="1" t="str">
        <f>IFERROR(VLOOKUP(H1039,科目代码表!B:D,3,0),"")</f>
        <v/>
      </c>
      <c r="J1039" t="str">
        <f>IFERROR(VLOOKUP(表2[[#This Row],[科目代码]],科目代码表!D:E,2,0),"")</f>
        <v/>
      </c>
      <c r="K1039" t="str">
        <f>IF(ISBLANK(表2[[#This Row],[年]]),"","CNY")</f>
        <v/>
      </c>
    </row>
    <row r="1040" spans="7:11" x14ac:dyDescent="0.25">
      <c r="G1040" s="1" t="str">
        <f>IFERROR(VLOOKUP(H1040,科目代码表!B:D,3,0),"")</f>
        <v/>
      </c>
      <c r="J1040" t="str">
        <f>IFERROR(VLOOKUP(表2[[#This Row],[科目代码]],科目代码表!D:E,2,0),"")</f>
        <v/>
      </c>
      <c r="K1040" t="str">
        <f>IF(ISBLANK(表2[[#This Row],[年]]),"","CNY")</f>
        <v/>
      </c>
    </row>
    <row r="1041" spans="7:11" x14ac:dyDescent="0.25">
      <c r="G1041" s="1" t="str">
        <f>IFERROR(VLOOKUP(H1041,科目代码表!B:D,3,0),"")</f>
        <v/>
      </c>
      <c r="J1041" t="str">
        <f>IFERROR(VLOOKUP(表2[[#This Row],[科目代码]],科目代码表!D:E,2,0),"")</f>
        <v/>
      </c>
      <c r="K1041" t="str">
        <f>IF(ISBLANK(表2[[#This Row],[年]]),"","CNY")</f>
        <v/>
      </c>
    </row>
    <row r="1042" spans="7:11" x14ac:dyDescent="0.25">
      <c r="G1042" s="1" t="str">
        <f>IFERROR(VLOOKUP(H1042,科目代码表!B:D,3,0),"")</f>
        <v/>
      </c>
      <c r="J1042" t="str">
        <f>IFERROR(VLOOKUP(表2[[#This Row],[科目代码]],科目代码表!D:E,2,0),"")</f>
        <v/>
      </c>
      <c r="K1042" t="str">
        <f>IF(ISBLANK(表2[[#This Row],[年]]),"","CNY")</f>
        <v/>
      </c>
    </row>
    <row r="1043" spans="7:11" x14ac:dyDescent="0.25">
      <c r="G1043" s="1" t="str">
        <f>IFERROR(VLOOKUP(H1043,科目代码表!B:D,3,0),"")</f>
        <v/>
      </c>
      <c r="J1043" t="str">
        <f>IFERROR(VLOOKUP(表2[[#This Row],[科目代码]],科目代码表!D:E,2,0),"")</f>
        <v/>
      </c>
      <c r="K1043" t="str">
        <f>IF(ISBLANK(表2[[#This Row],[年]]),"","CNY")</f>
        <v/>
      </c>
    </row>
    <row r="1044" spans="7:11" x14ac:dyDescent="0.25">
      <c r="G1044" s="1" t="str">
        <f>IFERROR(VLOOKUP(H1044,科目代码表!B:D,3,0),"")</f>
        <v/>
      </c>
      <c r="J1044" t="str">
        <f>IFERROR(VLOOKUP(表2[[#This Row],[科目代码]],科目代码表!D:E,2,0),"")</f>
        <v/>
      </c>
      <c r="K1044" t="str">
        <f>IF(ISBLANK(表2[[#This Row],[年]]),"","CNY")</f>
        <v/>
      </c>
    </row>
    <row r="1045" spans="7:11" x14ac:dyDescent="0.25">
      <c r="G1045" s="1" t="str">
        <f>IFERROR(VLOOKUP(H1045,科目代码表!B:D,3,0),"")</f>
        <v/>
      </c>
      <c r="J1045" t="str">
        <f>IFERROR(VLOOKUP(表2[[#This Row],[科目代码]],科目代码表!D:E,2,0),"")</f>
        <v/>
      </c>
      <c r="K1045" t="str">
        <f>IF(ISBLANK(表2[[#This Row],[年]]),"","CNY")</f>
        <v/>
      </c>
    </row>
    <row r="1046" spans="7:11" x14ac:dyDescent="0.25">
      <c r="G1046" s="1" t="str">
        <f>IFERROR(VLOOKUP(H1046,科目代码表!B:D,3,0),"")</f>
        <v/>
      </c>
      <c r="J1046" t="str">
        <f>IFERROR(VLOOKUP(表2[[#This Row],[科目代码]],科目代码表!D:E,2,0),"")</f>
        <v/>
      </c>
      <c r="K1046" t="str">
        <f>IF(ISBLANK(表2[[#This Row],[年]]),"","CNY")</f>
        <v/>
      </c>
    </row>
    <row r="1047" spans="7:11" x14ac:dyDescent="0.25">
      <c r="G1047" s="1" t="str">
        <f>IFERROR(VLOOKUP(H1047,科目代码表!B:D,3,0),"")</f>
        <v/>
      </c>
      <c r="J1047" t="str">
        <f>IFERROR(VLOOKUP(表2[[#This Row],[科目代码]],科目代码表!D:E,2,0),"")</f>
        <v/>
      </c>
      <c r="K1047" t="str">
        <f>IF(ISBLANK(表2[[#This Row],[年]]),"","CNY")</f>
        <v/>
      </c>
    </row>
    <row r="1048" spans="7:11" x14ac:dyDescent="0.25">
      <c r="G1048" s="1" t="str">
        <f>IFERROR(VLOOKUP(H1048,科目代码表!B:D,3,0),"")</f>
        <v/>
      </c>
      <c r="J1048" t="str">
        <f>IFERROR(VLOOKUP(表2[[#This Row],[科目代码]],科目代码表!D:E,2,0),"")</f>
        <v/>
      </c>
      <c r="K1048" t="str">
        <f>IF(ISBLANK(表2[[#This Row],[年]]),"","CNY")</f>
        <v/>
      </c>
    </row>
    <row r="1049" spans="7:11" x14ac:dyDescent="0.25">
      <c r="G1049" s="1" t="str">
        <f>IFERROR(VLOOKUP(H1049,科目代码表!B:D,3,0),"")</f>
        <v/>
      </c>
      <c r="J1049" t="str">
        <f>IFERROR(VLOOKUP(表2[[#This Row],[科目代码]],科目代码表!D:E,2,0),"")</f>
        <v/>
      </c>
      <c r="K1049" t="str">
        <f>IF(ISBLANK(表2[[#This Row],[年]]),"","CNY")</f>
        <v/>
      </c>
    </row>
    <row r="1050" spans="7:11" x14ac:dyDescent="0.25">
      <c r="G1050" s="1" t="str">
        <f>IFERROR(VLOOKUP(H1050,科目代码表!B:D,3,0),"")</f>
        <v/>
      </c>
      <c r="J1050" t="str">
        <f>IFERROR(VLOOKUP(表2[[#This Row],[科目代码]],科目代码表!D:E,2,0),"")</f>
        <v/>
      </c>
      <c r="K1050" t="str">
        <f>IF(ISBLANK(表2[[#This Row],[年]]),"","CNY")</f>
        <v/>
      </c>
    </row>
    <row r="1051" spans="7:11" x14ac:dyDescent="0.25">
      <c r="G1051" s="1" t="str">
        <f>IFERROR(VLOOKUP(H1051,科目代码表!B:D,3,0),"")</f>
        <v/>
      </c>
      <c r="J1051" t="str">
        <f>IFERROR(VLOOKUP(表2[[#This Row],[科目代码]],科目代码表!D:E,2,0),"")</f>
        <v/>
      </c>
      <c r="K1051" t="str">
        <f>IF(ISBLANK(表2[[#This Row],[年]]),"","CNY")</f>
        <v/>
      </c>
    </row>
    <row r="1052" spans="7:11" x14ac:dyDescent="0.25">
      <c r="G1052" s="1" t="str">
        <f>IFERROR(VLOOKUP(H1052,科目代码表!B:D,3,0),"")</f>
        <v/>
      </c>
      <c r="J1052" t="str">
        <f>IFERROR(VLOOKUP(表2[[#This Row],[科目代码]],科目代码表!D:E,2,0),"")</f>
        <v/>
      </c>
      <c r="K1052" t="str">
        <f>IF(ISBLANK(表2[[#This Row],[年]]),"","CNY")</f>
        <v/>
      </c>
    </row>
    <row r="1053" spans="7:11" x14ac:dyDescent="0.25">
      <c r="G1053" s="1" t="str">
        <f>IFERROR(VLOOKUP(H1053,科目代码表!B:D,3,0),"")</f>
        <v/>
      </c>
      <c r="J1053" t="str">
        <f>IFERROR(VLOOKUP(表2[[#This Row],[科目代码]],科目代码表!D:E,2,0),"")</f>
        <v/>
      </c>
      <c r="K1053" t="str">
        <f>IF(ISBLANK(表2[[#This Row],[年]]),"","CNY")</f>
        <v/>
      </c>
    </row>
    <row r="1054" spans="7:11" x14ac:dyDescent="0.25">
      <c r="G1054" s="1" t="str">
        <f>IFERROR(VLOOKUP(H1054,科目代码表!B:D,3,0),"")</f>
        <v/>
      </c>
      <c r="J1054" t="str">
        <f>IFERROR(VLOOKUP(表2[[#This Row],[科目代码]],科目代码表!D:E,2,0),"")</f>
        <v/>
      </c>
      <c r="K1054" t="str">
        <f>IF(ISBLANK(表2[[#This Row],[年]]),"","CNY")</f>
        <v/>
      </c>
    </row>
    <row r="1055" spans="7:11" x14ac:dyDescent="0.25">
      <c r="G1055" s="1" t="str">
        <f>IFERROR(VLOOKUP(H1055,科目代码表!B:D,3,0),"")</f>
        <v/>
      </c>
      <c r="J1055" t="str">
        <f>IFERROR(VLOOKUP(表2[[#This Row],[科目代码]],科目代码表!D:E,2,0),"")</f>
        <v/>
      </c>
      <c r="K1055" t="str">
        <f>IF(ISBLANK(表2[[#This Row],[年]]),"","CNY")</f>
        <v/>
      </c>
    </row>
    <row r="1056" spans="7:11" x14ac:dyDescent="0.25">
      <c r="G1056" s="1" t="str">
        <f>IFERROR(VLOOKUP(H1056,科目代码表!B:D,3,0),"")</f>
        <v/>
      </c>
      <c r="J1056" t="str">
        <f>IFERROR(VLOOKUP(表2[[#This Row],[科目代码]],科目代码表!D:E,2,0),"")</f>
        <v/>
      </c>
      <c r="K1056" t="str">
        <f>IF(ISBLANK(表2[[#This Row],[年]]),"","CNY")</f>
        <v/>
      </c>
    </row>
    <row r="1057" spans="7:11" x14ac:dyDescent="0.25">
      <c r="G1057" s="1" t="str">
        <f>IFERROR(VLOOKUP(H1057,科目代码表!B:D,3,0),"")</f>
        <v/>
      </c>
      <c r="J1057" t="str">
        <f>IFERROR(VLOOKUP(表2[[#This Row],[科目代码]],科目代码表!D:E,2,0),"")</f>
        <v/>
      </c>
      <c r="K1057" t="str">
        <f>IF(ISBLANK(表2[[#This Row],[年]]),"","CNY")</f>
        <v/>
      </c>
    </row>
    <row r="1058" spans="7:11" x14ac:dyDescent="0.25">
      <c r="G1058" s="1" t="str">
        <f>IFERROR(VLOOKUP(H1058,科目代码表!B:D,3,0),"")</f>
        <v/>
      </c>
      <c r="J1058" t="str">
        <f>IFERROR(VLOOKUP(表2[[#This Row],[科目代码]],科目代码表!D:E,2,0),"")</f>
        <v/>
      </c>
      <c r="K1058" t="str">
        <f>IF(ISBLANK(表2[[#This Row],[年]]),"","CNY")</f>
        <v/>
      </c>
    </row>
    <row r="1059" spans="7:11" x14ac:dyDescent="0.25">
      <c r="G1059" s="1" t="str">
        <f>IFERROR(VLOOKUP(H1059,科目代码表!B:D,3,0),"")</f>
        <v/>
      </c>
      <c r="J1059" t="str">
        <f>IFERROR(VLOOKUP(表2[[#This Row],[科目代码]],科目代码表!D:E,2,0),"")</f>
        <v/>
      </c>
      <c r="K1059" t="str">
        <f>IF(ISBLANK(表2[[#This Row],[年]]),"","CNY")</f>
        <v/>
      </c>
    </row>
    <row r="1060" spans="7:11" x14ac:dyDescent="0.25">
      <c r="G1060" s="1" t="str">
        <f>IFERROR(VLOOKUP(H1060,科目代码表!B:D,3,0),"")</f>
        <v/>
      </c>
      <c r="J1060" t="str">
        <f>IFERROR(VLOOKUP(表2[[#This Row],[科目代码]],科目代码表!D:E,2,0),"")</f>
        <v/>
      </c>
      <c r="K1060" t="str">
        <f>IF(ISBLANK(表2[[#This Row],[年]]),"","CNY")</f>
        <v/>
      </c>
    </row>
    <row r="1061" spans="7:11" x14ac:dyDescent="0.25">
      <c r="G1061" s="1" t="str">
        <f>IFERROR(VLOOKUP(H1061,科目代码表!B:D,3,0),"")</f>
        <v/>
      </c>
      <c r="J1061" t="str">
        <f>IFERROR(VLOOKUP(表2[[#This Row],[科目代码]],科目代码表!D:E,2,0),"")</f>
        <v/>
      </c>
      <c r="K1061" t="str">
        <f>IF(ISBLANK(表2[[#This Row],[年]]),"","CNY")</f>
        <v/>
      </c>
    </row>
    <row r="1062" spans="7:11" x14ac:dyDescent="0.25">
      <c r="G1062" s="1" t="str">
        <f>IFERROR(VLOOKUP(H1062,科目代码表!B:D,3,0),"")</f>
        <v/>
      </c>
      <c r="J1062" t="str">
        <f>IFERROR(VLOOKUP(表2[[#This Row],[科目代码]],科目代码表!D:E,2,0),"")</f>
        <v/>
      </c>
      <c r="K1062" t="str">
        <f>IF(ISBLANK(表2[[#This Row],[年]]),"","CNY")</f>
        <v/>
      </c>
    </row>
    <row r="1063" spans="7:11" x14ac:dyDescent="0.25">
      <c r="G1063" s="1" t="str">
        <f>IFERROR(VLOOKUP(H1063,科目代码表!B:D,3,0),"")</f>
        <v/>
      </c>
      <c r="J1063" t="str">
        <f>IFERROR(VLOOKUP(表2[[#This Row],[科目代码]],科目代码表!D:E,2,0),"")</f>
        <v/>
      </c>
      <c r="K1063" t="str">
        <f>IF(ISBLANK(表2[[#This Row],[年]]),"","CNY")</f>
        <v/>
      </c>
    </row>
    <row r="1064" spans="7:11" x14ac:dyDescent="0.25">
      <c r="G1064" s="1" t="str">
        <f>IFERROR(VLOOKUP(H1064,科目代码表!B:D,3,0),"")</f>
        <v/>
      </c>
      <c r="J1064" t="str">
        <f>IFERROR(VLOOKUP(表2[[#This Row],[科目代码]],科目代码表!D:E,2,0),"")</f>
        <v/>
      </c>
      <c r="K1064" t="str">
        <f>IF(ISBLANK(表2[[#This Row],[年]]),"","CNY")</f>
        <v/>
      </c>
    </row>
    <row r="1065" spans="7:11" x14ac:dyDescent="0.25">
      <c r="G1065" s="1" t="str">
        <f>IFERROR(VLOOKUP(H1065,科目代码表!B:D,3,0),"")</f>
        <v/>
      </c>
      <c r="J1065" t="str">
        <f>IFERROR(VLOOKUP(表2[[#This Row],[科目代码]],科目代码表!D:E,2,0),"")</f>
        <v/>
      </c>
      <c r="K1065" t="str">
        <f>IF(ISBLANK(表2[[#This Row],[年]]),"","CNY")</f>
        <v/>
      </c>
    </row>
    <row r="1066" spans="7:11" x14ac:dyDescent="0.25">
      <c r="G1066" s="1" t="str">
        <f>IFERROR(VLOOKUP(H1066,科目代码表!B:D,3,0),"")</f>
        <v/>
      </c>
      <c r="J1066" t="str">
        <f>IFERROR(VLOOKUP(表2[[#This Row],[科目代码]],科目代码表!D:E,2,0),"")</f>
        <v/>
      </c>
      <c r="K1066" t="str">
        <f>IF(ISBLANK(表2[[#This Row],[年]]),"","CNY")</f>
        <v/>
      </c>
    </row>
    <row r="1067" spans="7:11" x14ac:dyDescent="0.25">
      <c r="G1067" s="1" t="str">
        <f>IFERROR(VLOOKUP(H1067,科目代码表!B:D,3,0),"")</f>
        <v/>
      </c>
      <c r="J1067" t="str">
        <f>IFERROR(VLOOKUP(表2[[#This Row],[科目代码]],科目代码表!D:E,2,0),"")</f>
        <v/>
      </c>
      <c r="K1067" t="str">
        <f>IF(ISBLANK(表2[[#This Row],[年]]),"","CNY")</f>
        <v/>
      </c>
    </row>
    <row r="1068" spans="7:11" x14ac:dyDescent="0.25">
      <c r="G1068" s="1" t="str">
        <f>IFERROR(VLOOKUP(H1068,科目代码表!B:D,3,0),"")</f>
        <v/>
      </c>
      <c r="J1068" t="str">
        <f>IFERROR(VLOOKUP(表2[[#This Row],[科目代码]],科目代码表!D:E,2,0),"")</f>
        <v/>
      </c>
      <c r="K1068" t="str">
        <f>IF(ISBLANK(表2[[#This Row],[年]]),"","CNY")</f>
        <v/>
      </c>
    </row>
    <row r="1069" spans="7:11" x14ac:dyDescent="0.25">
      <c r="G1069" s="1" t="str">
        <f>IFERROR(VLOOKUP(H1069,科目代码表!B:D,3,0),"")</f>
        <v/>
      </c>
      <c r="J1069" t="str">
        <f>IFERROR(VLOOKUP(表2[[#This Row],[科目代码]],科目代码表!D:E,2,0),"")</f>
        <v/>
      </c>
      <c r="K1069" t="str">
        <f>IF(ISBLANK(表2[[#This Row],[年]]),"","CNY")</f>
        <v/>
      </c>
    </row>
    <row r="1070" spans="7:11" x14ac:dyDescent="0.25">
      <c r="G1070" s="1" t="str">
        <f>IFERROR(VLOOKUP(H1070,科目代码表!B:D,3,0),"")</f>
        <v/>
      </c>
      <c r="J1070" t="str">
        <f>IFERROR(VLOOKUP(表2[[#This Row],[科目代码]],科目代码表!D:E,2,0),"")</f>
        <v/>
      </c>
      <c r="K1070" t="str">
        <f>IF(ISBLANK(表2[[#This Row],[年]]),"","CNY")</f>
        <v/>
      </c>
    </row>
    <row r="1071" spans="7:11" x14ac:dyDescent="0.25">
      <c r="G1071" s="1" t="str">
        <f>IFERROR(VLOOKUP(H1071,科目代码表!B:D,3,0),"")</f>
        <v/>
      </c>
      <c r="J1071" t="str">
        <f>IFERROR(VLOOKUP(表2[[#This Row],[科目代码]],科目代码表!D:E,2,0),"")</f>
        <v/>
      </c>
      <c r="K1071" t="str">
        <f>IF(ISBLANK(表2[[#This Row],[年]]),"","CNY")</f>
        <v/>
      </c>
    </row>
    <row r="1072" spans="7:11" x14ac:dyDescent="0.25">
      <c r="G1072" s="1" t="str">
        <f>IFERROR(VLOOKUP(H1072,科目代码表!B:D,3,0),"")</f>
        <v/>
      </c>
      <c r="J1072" t="str">
        <f>IFERROR(VLOOKUP(表2[[#This Row],[科目代码]],科目代码表!D:E,2,0),"")</f>
        <v/>
      </c>
      <c r="K1072" t="str">
        <f>IF(ISBLANK(表2[[#This Row],[年]]),"","CNY")</f>
        <v/>
      </c>
    </row>
    <row r="1073" spans="7:11" x14ac:dyDescent="0.25">
      <c r="G1073" s="1" t="str">
        <f>IFERROR(VLOOKUP(H1073,科目代码表!B:D,3,0),"")</f>
        <v/>
      </c>
      <c r="J1073" t="str">
        <f>IFERROR(VLOOKUP(表2[[#This Row],[科目代码]],科目代码表!D:E,2,0),"")</f>
        <v/>
      </c>
      <c r="K1073" t="str">
        <f>IF(ISBLANK(表2[[#This Row],[年]]),"","CNY")</f>
        <v/>
      </c>
    </row>
    <row r="1074" spans="7:11" x14ac:dyDescent="0.25">
      <c r="G1074" s="1" t="str">
        <f>IFERROR(VLOOKUP(H1074,科目代码表!B:D,3,0),"")</f>
        <v/>
      </c>
      <c r="J1074" t="str">
        <f>IFERROR(VLOOKUP(表2[[#This Row],[科目代码]],科目代码表!D:E,2,0),"")</f>
        <v/>
      </c>
      <c r="K1074" t="str">
        <f>IF(ISBLANK(表2[[#This Row],[年]]),"","CNY")</f>
        <v/>
      </c>
    </row>
    <row r="1075" spans="7:11" x14ac:dyDescent="0.25">
      <c r="G1075" s="1" t="str">
        <f>IFERROR(VLOOKUP(H1075,科目代码表!B:D,3,0),"")</f>
        <v/>
      </c>
      <c r="J1075" t="str">
        <f>IFERROR(VLOOKUP(表2[[#This Row],[科目代码]],科目代码表!D:E,2,0),"")</f>
        <v/>
      </c>
      <c r="K1075" t="str">
        <f>IF(ISBLANK(表2[[#This Row],[年]]),"","CNY")</f>
        <v/>
      </c>
    </row>
    <row r="1076" spans="7:11" x14ac:dyDescent="0.25">
      <c r="G1076" s="1" t="str">
        <f>IFERROR(VLOOKUP(H1076,科目代码表!B:D,3,0),"")</f>
        <v/>
      </c>
      <c r="J1076" t="str">
        <f>IFERROR(VLOOKUP(表2[[#This Row],[科目代码]],科目代码表!D:E,2,0),"")</f>
        <v/>
      </c>
      <c r="K1076" t="str">
        <f>IF(ISBLANK(表2[[#This Row],[年]]),"","CNY")</f>
        <v/>
      </c>
    </row>
    <row r="1077" spans="7:11" x14ac:dyDescent="0.25">
      <c r="G1077" s="1" t="str">
        <f>IFERROR(VLOOKUP(H1077,科目代码表!B:D,3,0),"")</f>
        <v/>
      </c>
      <c r="J1077" t="str">
        <f>IFERROR(VLOOKUP(表2[[#This Row],[科目代码]],科目代码表!D:E,2,0),"")</f>
        <v/>
      </c>
      <c r="K1077" t="str">
        <f>IF(ISBLANK(表2[[#This Row],[年]]),"","CNY")</f>
        <v/>
      </c>
    </row>
    <row r="1078" spans="7:11" x14ac:dyDescent="0.25">
      <c r="G1078" s="1" t="str">
        <f>IFERROR(VLOOKUP(H1078,科目代码表!B:D,3,0),"")</f>
        <v/>
      </c>
      <c r="J1078" t="str">
        <f>IFERROR(VLOOKUP(表2[[#This Row],[科目代码]],科目代码表!D:E,2,0),"")</f>
        <v/>
      </c>
      <c r="K1078" t="str">
        <f>IF(ISBLANK(表2[[#This Row],[年]]),"","CNY")</f>
        <v/>
      </c>
    </row>
    <row r="1079" spans="7:11" x14ac:dyDescent="0.25">
      <c r="G1079" s="1" t="str">
        <f>IFERROR(VLOOKUP(H1079,科目代码表!B:D,3,0),"")</f>
        <v/>
      </c>
      <c r="J1079" t="str">
        <f>IFERROR(VLOOKUP(表2[[#This Row],[科目代码]],科目代码表!D:E,2,0),"")</f>
        <v/>
      </c>
      <c r="K1079" t="str">
        <f>IF(ISBLANK(表2[[#This Row],[年]]),"","CNY")</f>
        <v/>
      </c>
    </row>
    <row r="1080" spans="7:11" x14ac:dyDescent="0.25">
      <c r="G1080" s="1" t="str">
        <f>IFERROR(VLOOKUP(H1080,科目代码表!B:D,3,0),"")</f>
        <v/>
      </c>
      <c r="J1080" t="str">
        <f>IFERROR(VLOOKUP(表2[[#This Row],[科目代码]],科目代码表!D:E,2,0),"")</f>
        <v/>
      </c>
      <c r="K1080" t="str">
        <f>IF(ISBLANK(表2[[#This Row],[年]]),"","CNY")</f>
        <v/>
      </c>
    </row>
    <row r="1081" spans="7:11" x14ac:dyDescent="0.25">
      <c r="G1081" s="1" t="str">
        <f>IFERROR(VLOOKUP(H1081,科目代码表!B:D,3,0),"")</f>
        <v/>
      </c>
      <c r="J1081" t="str">
        <f>IFERROR(VLOOKUP(表2[[#This Row],[科目代码]],科目代码表!D:E,2,0),"")</f>
        <v/>
      </c>
      <c r="K1081" t="str">
        <f>IF(ISBLANK(表2[[#This Row],[年]]),"","CNY")</f>
        <v/>
      </c>
    </row>
    <row r="1082" spans="7:11" x14ac:dyDescent="0.25">
      <c r="G1082" s="1" t="str">
        <f>IFERROR(VLOOKUP(H1082,科目代码表!B:D,3,0),"")</f>
        <v/>
      </c>
      <c r="J1082" t="str">
        <f>IFERROR(VLOOKUP(表2[[#This Row],[科目代码]],科目代码表!D:E,2,0),"")</f>
        <v/>
      </c>
      <c r="K1082" t="str">
        <f>IF(ISBLANK(表2[[#This Row],[年]]),"","CNY")</f>
        <v/>
      </c>
    </row>
    <row r="1083" spans="7:11" x14ac:dyDescent="0.25">
      <c r="G1083" s="1" t="str">
        <f>IFERROR(VLOOKUP(H1083,科目代码表!B:D,3,0),"")</f>
        <v/>
      </c>
      <c r="J1083" t="str">
        <f>IFERROR(VLOOKUP(表2[[#This Row],[科目代码]],科目代码表!D:E,2,0),"")</f>
        <v/>
      </c>
      <c r="K1083" t="str">
        <f>IF(ISBLANK(表2[[#This Row],[年]]),"","CNY")</f>
        <v/>
      </c>
    </row>
    <row r="1084" spans="7:11" x14ac:dyDescent="0.25">
      <c r="G1084" s="1" t="str">
        <f>IFERROR(VLOOKUP(H1084,科目代码表!B:D,3,0),"")</f>
        <v/>
      </c>
      <c r="J1084" t="str">
        <f>IFERROR(VLOOKUP(表2[[#This Row],[科目代码]],科目代码表!D:E,2,0),"")</f>
        <v/>
      </c>
      <c r="K1084" t="str">
        <f>IF(ISBLANK(表2[[#This Row],[年]]),"","CNY")</f>
        <v/>
      </c>
    </row>
    <row r="1085" spans="7:11" x14ac:dyDescent="0.25">
      <c r="G1085" s="1" t="str">
        <f>IFERROR(VLOOKUP(H1085,科目代码表!B:D,3,0),"")</f>
        <v/>
      </c>
      <c r="J1085" t="str">
        <f>IFERROR(VLOOKUP(表2[[#This Row],[科目代码]],科目代码表!D:E,2,0),"")</f>
        <v/>
      </c>
      <c r="K1085" t="str">
        <f>IF(ISBLANK(表2[[#This Row],[年]]),"","CNY")</f>
        <v/>
      </c>
    </row>
    <row r="1086" spans="7:11" x14ac:dyDescent="0.25">
      <c r="G1086" s="1" t="str">
        <f>IFERROR(VLOOKUP(H1086,科目代码表!B:D,3,0),"")</f>
        <v/>
      </c>
      <c r="J1086" t="str">
        <f>IFERROR(VLOOKUP(表2[[#This Row],[科目代码]],科目代码表!D:E,2,0),"")</f>
        <v/>
      </c>
      <c r="K1086" t="str">
        <f>IF(ISBLANK(表2[[#This Row],[年]]),"","CNY")</f>
        <v/>
      </c>
    </row>
    <row r="1087" spans="7:11" x14ac:dyDescent="0.25">
      <c r="G1087" s="1" t="str">
        <f>IFERROR(VLOOKUP(H1087,科目代码表!B:D,3,0),"")</f>
        <v/>
      </c>
      <c r="J1087" t="str">
        <f>IFERROR(VLOOKUP(表2[[#This Row],[科目代码]],科目代码表!D:E,2,0),"")</f>
        <v/>
      </c>
      <c r="K1087" t="str">
        <f>IF(ISBLANK(表2[[#This Row],[年]]),"","CNY")</f>
        <v/>
      </c>
    </row>
    <row r="1088" spans="7:11" x14ac:dyDescent="0.25">
      <c r="G1088" s="1" t="str">
        <f>IFERROR(VLOOKUP(H1088,科目代码表!B:D,3,0),"")</f>
        <v/>
      </c>
      <c r="J1088" t="str">
        <f>IFERROR(VLOOKUP(表2[[#This Row],[科目代码]],科目代码表!D:E,2,0),"")</f>
        <v/>
      </c>
      <c r="K1088" t="str">
        <f>IF(ISBLANK(表2[[#This Row],[年]]),"","CNY")</f>
        <v/>
      </c>
    </row>
    <row r="1089" spans="7:11" x14ac:dyDescent="0.25">
      <c r="G1089" s="1" t="str">
        <f>IFERROR(VLOOKUP(H1089,科目代码表!B:D,3,0),"")</f>
        <v/>
      </c>
      <c r="J1089" t="str">
        <f>IFERROR(VLOOKUP(表2[[#This Row],[科目代码]],科目代码表!D:E,2,0),"")</f>
        <v/>
      </c>
      <c r="K1089" t="str">
        <f>IF(ISBLANK(表2[[#This Row],[年]]),"","CNY")</f>
        <v/>
      </c>
    </row>
    <row r="1090" spans="7:11" x14ac:dyDescent="0.25">
      <c r="G1090" s="1" t="str">
        <f>IFERROR(VLOOKUP(H1090,科目代码表!B:D,3,0),"")</f>
        <v/>
      </c>
      <c r="J1090" t="str">
        <f>IFERROR(VLOOKUP(表2[[#This Row],[科目代码]],科目代码表!D:E,2,0),"")</f>
        <v/>
      </c>
      <c r="K1090" t="str">
        <f>IF(ISBLANK(表2[[#This Row],[年]]),"","CNY")</f>
        <v/>
      </c>
    </row>
    <row r="1091" spans="7:11" x14ac:dyDescent="0.25">
      <c r="G1091" s="1" t="str">
        <f>IFERROR(VLOOKUP(H1091,科目代码表!B:D,3,0),"")</f>
        <v/>
      </c>
      <c r="J1091" t="str">
        <f>IFERROR(VLOOKUP(表2[[#This Row],[科目代码]],科目代码表!D:E,2,0),"")</f>
        <v/>
      </c>
      <c r="K1091" t="str">
        <f>IF(ISBLANK(表2[[#This Row],[年]]),"","CNY")</f>
        <v/>
      </c>
    </row>
    <row r="1092" spans="7:11" x14ac:dyDescent="0.25">
      <c r="G1092" s="1" t="str">
        <f>IFERROR(VLOOKUP(H1092,科目代码表!B:D,3,0),"")</f>
        <v/>
      </c>
      <c r="J1092" t="str">
        <f>IFERROR(VLOOKUP(表2[[#This Row],[科目代码]],科目代码表!D:E,2,0),"")</f>
        <v/>
      </c>
      <c r="K1092" t="str">
        <f>IF(ISBLANK(表2[[#This Row],[年]]),"","CNY")</f>
        <v/>
      </c>
    </row>
    <row r="1093" spans="7:11" x14ac:dyDescent="0.25">
      <c r="G1093" s="1" t="str">
        <f>IFERROR(VLOOKUP(H1093,科目代码表!B:D,3,0),"")</f>
        <v/>
      </c>
      <c r="J1093" t="str">
        <f>IFERROR(VLOOKUP(表2[[#This Row],[科目代码]],科目代码表!D:E,2,0),"")</f>
        <v/>
      </c>
      <c r="K1093" t="str">
        <f>IF(ISBLANK(表2[[#This Row],[年]]),"","CNY")</f>
        <v/>
      </c>
    </row>
    <row r="1094" spans="7:11" x14ac:dyDescent="0.25">
      <c r="G1094" s="1" t="str">
        <f>IFERROR(VLOOKUP(H1094,科目代码表!B:D,3,0),"")</f>
        <v/>
      </c>
      <c r="J1094" t="str">
        <f>IFERROR(VLOOKUP(表2[[#This Row],[科目代码]],科目代码表!D:E,2,0),"")</f>
        <v/>
      </c>
      <c r="K1094" t="str">
        <f>IF(ISBLANK(表2[[#This Row],[年]]),"","CNY")</f>
        <v/>
      </c>
    </row>
    <row r="1095" spans="7:11" x14ac:dyDescent="0.25">
      <c r="G1095" s="1" t="str">
        <f>IFERROR(VLOOKUP(H1095,科目代码表!B:D,3,0),"")</f>
        <v/>
      </c>
      <c r="J1095" t="str">
        <f>IFERROR(VLOOKUP(表2[[#This Row],[科目代码]],科目代码表!D:E,2,0),"")</f>
        <v/>
      </c>
      <c r="K1095" t="str">
        <f>IF(ISBLANK(表2[[#This Row],[年]]),"","CNY")</f>
        <v/>
      </c>
    </row>
    <row r="1096" spans="7:11" x14ac:dyDescent="0.25">
      <c r="G1096" s="1" t="str">
        <f>IFERROR(VLOOKUP(H1096,科目代码表!B:D,3,0),"")</f>
        <v/>
      </c>
      <c r="J1096" t="str">
        <f>IFERROR(VLOOKUP(表2[[#This Row],[科目代码]],科目代码表!D:E,2,0),"")</f>
        <v/>
      </c>
      <c r="K1096" t="str">
        <f>IF(ISBLANK(表2[[#This Row],[年]]),"","CNY")</f>
        <v/>
      </c>
    </row>
    <row r="1097" spans="7:11" x14ac:dyDescent="0.25">
      <c r="G1097" s="1" t="str">
        <f>IFERROR(VLOOKUP(H1097,科目代码表!B:D,3,0),"")</f>
        <v/>
      </c>
      <c r="J1097" t="str">
        <f>IFERROR(VLOOKUP(表2[[#This Row],[科目代码]],科目代码表!D:E,2,0),"")</f>
        <v/>
      </c>
      <c r="K1097" t="str">
        <f>IF(ISBLANK(表2[[#This Row],[年]]),"","CNY")</f>
        <v/>
      </c>
    </row>
    <row r="1098" spans="7:11" x14ac:dyDescent="0.25">
      <c r="G1098" s="1" t="str">
        <f>IFERROR(VLOOKUP(H1098,科目代码表!B:D,3,0),"")</f>
        <v/>
      </c>
      <c r="J1098" t="str">
        <f>IFERROR(VLOOKUP(表2[[#This Row],[科目代码]],科目代码表!D:E,2,0),"")</f>
        <v/>
      </c>
      <c r="K1098" t="str">
        <f>IF(ISBLANK(表2[[#This Row],[年]]),"","CNY")</f>
        <v/>
      </c>
    </row>
    <row r="1099" spans="7:11" x14ac:dyDescent="0.25">
      <c r="G1099" s="1" t="str">
        <f>IFERROR(VLOOKUP(H1099,科目代码表!B:D,3,0),"")</f>
        <v/>
      </c>
      <c r="J1099" t="str">
        <f>IFERROR(VLOOKUP(表2[[#This Row],[科目代码]],科目代码表!D:E,2,0),"")</f>
        <v/>
      </c>
      <c r="K1099" t="str">
        <f>IF(ISBLANK(表2[[#This Row],[年]]),"","CNY")</f>
        <v/>
      </c>
    </row>
    <row r="1100" spans="7:11" x14ac:dyDescent="0.25">
      <c r="G1100" s="1" t="str">
        <f>IFERROR(VLOOKUP(H1100,科目代码表!B:D,3,0),"")</f>
        <v/>
      </c>
      <c r="J1100" t="str">
        <f>IFERROR(VLOOKUP(表2[[#This Row],[科目代码]],科目代码表!D:E,2,0),"")</f>
        <v/>
      </c>
      <c r="K1100" t="str">
        <f>IF(ISBLANK(表2[[#This Row],[年]]),"","CNY")</f>
        <v/>
      </c>
    </row>
    <row r="1101" spans="7:11" x14ac:dyDescent="0.25">
      <c r="G1101" s="1" t="str">
        <f>IFERROR(VLOOKUP(H1101,科目代码表!B:D,3,0),"")</f>
        <v/>
      </c>
      <c r="J1101" t="str">
        <f>IFERROR(VLOOKUP(表2[[#This Row],[科目代码]],科目代码表!D:E,2,0),"")</f>
        <v/>
      </c>
      <c r="K1101" t="str">
        <f>IF(ISBLANK(表2[[#This Row],[年]]),"","CNY")</f>
        <v/>
      </c>
    </row>
    <row r="1102" spans="7:11" x14ac:dyDescent="0.25">
      <c r="G1102" s="1" t="str">
        <f>IFERROR(VLOOKUP(H1102,科目代码表!B:D,3,0),"")</f>
        <v/>
      </c>
      <c r="J1102" t="str">
        <f>IFERROR(VLOOKUP(表2[[#This Row],[科目代码]],科目代码表!D:E,2,0),"")</f>
        <v/>
      </c>
      <c r="K1102" t="str">
        <f>IF(ISBLANK(表2[[#This Row],[年]]),"","CNY")</f>
        <v/>
      </c>
    </row>
    <row r="1103" spans="7:11" x14ac:dyDescent="0.25">
      <c r="G1103" s="1" t="str">
        <f>IFERROR(VLOOKUP(H1103,科目代码表!B:D,3,0),"")</f>
        <v/>
      </c>
      <c r="J1103" t="str">
        <f>IFERROR(VLOOKUP(表2[[#This Row],[科目代码]],科目代码表!D:E,2,0),"")</f>
        <v/>
      </c>
      <c r="K1103" t="str">
        <f>IF(ISBLANK(表2[[#This Row],[年]]),"","CNY")</f>
        <v/>
      </c>
    </row>
    <row r="1104" spans="7:11" x14ac:dyDescent="0.25">
      <c r="G1104" s="1" t="str">
        <f>IFERROR(VLOOKUP(H1104,科目代码表!B:D,3,0),"")</f>
        <v/>
      </c>
      <c r="J1104" t="str">
        <f>IFERROR(VLOOKUP(表2[[#This Row],[科目代码]],科目代码表!D:E,2,0),"")</f>
        <v/>
      </c>
      <c r="K1104" t="str">
        <f>IF(ISBLANK(表2[[#This Row],[年]]),"","CNY")</f>
        <v/>
      </c>
    </row>
    <row r="1105" spans="7:11" x14ac:dyDescent="0.25">
      <c r="G1105" s="1" t="str">
        <f>IFERROR(VLOOKUP(H1105,科目代码表!B:D,3,0),"")</f>
        <v/>
      </c>
      <c r="J1105" t="str">
        <f>IFERROR(VLOOKUP(表2[[#This Row],[科目代码]],科目代码表!D:E,2,0),"")</f>
        <v/>
      </c>
      <c r="K1105" t="str">
        <f>IF(ISBLANK(表2[[#This Row],[年]]),"","CNY")</f>
        <v/>
      </c>
    </row>
    <row r="1106" spans="7:11" x14ac:dyDescent="0.25">
      <c r="G1106" s="1" t="str">
        <f>IFERROR(VLOOKUP(H1106,科目代码表!B:D,3,0),"")</f>
        <v/>
      </c>
      <c r="J1106" t="str">
        <f>IFERROR(VLOOKUP(表2[[#This Row],[科目代码]],科目代码表!D:E,2,0),"")</f>
        <v/>
      </c>
      <c r="K1106" t="str">
        <f>IF(ISBLANK(表2[[#This Row],[年]]),"","CNY")</f>
        <v/>
      </c>
    </row>
    <row r="1107" spans="7:11" x14ac:dyDescent="0.25">
      <c r="G1107" s="1" t="str">
        <f>IFERROR(VLOOKUP(H1107,科目代码表!B:D,3,0),"")</f>
        <v/>
      </c>
      <c r="J1107" t="str">
        <f>IFERROR(VLOOKUP(表2[[#This Row],[科目代码]],科目代码表!D:E,2,0),"")</f>
        <v/>
      </c>
      <c r="K1107" t="str">
        <f>IF(ISBLANK(表2[[#This Row],[年]]),"","CNY")</f>
        <v/>
      </c>
    </row>
    <row r="1108" spans="7:11" x14ac:dyDescent="0.25">
      <c r="G1108" s="1" t="str">
        <f>IFERROR(VLOOKUP(H1108,科目代码表!B:D,3,0),"")</f>
        <v/>
      </c>
      <c r="J1108" t="str">
        <f>IFERROR(VLOOKUP(表2[[#This Row],[科目代码]],科目代码表!D:E,2,0),"")</f>
        <v/>
      </c>
      <c r="K1108" t="str">
        <f>IF(ISBLANK(表2[[#This Row],[年]]),"","CNY")</f>
        <v/>
      </c>
    </row>
    <row r="1109" spans="7:11" x14ac:dyDescent="0.25">
      <c r="G1109" s="1" t="str">
        <f>IFERROR(VLOOKUP(H1109,科目代码表!B:D,3,0),"")</f>
        <v/>
      </c>
      <c r="J1109" t="str">
        <f>IFERROR(VLOOKUP(表2[[#This Row],[科目代码]],科目代码表!D:E,2,0),"")</f>
        <v/>
      </c>
      <c r="K1109" t="str">
        <f>IF(ISBLANK(表2[[#This Row],[年]]),"","CNY")</f>
        <v/>
      </c>
    </row>
    <row r="1110" spans="7:11" x14ac:dyDescent="0.25">
      <c r="G1110" s="1" t="str">
        <f>IFERROR(VLOOKUP(H1110,科目代码表!B:D,3,0),"")</f>
        <v/>
      </c>
      <c r="J1110" t="str">
        <f>IFERROR(VLOOKUP(表2[[#This Row],[科目代码]],科目代码表!D:E,2,0),"")</f>
        <v/>
      </c>
      <c r="K1110" t="str">
        <f>IF(ISBLANK(表2[[#This Row],[年]]),"","CNY")</f>
        <v/>
      </c>
    </row>
    <row r="1111" spans="7:11" x14ac:dyDescent="0.25">
      <c r="G1111" s="1" t="str">
        <f>IFERROR(VLOOKUP(H1111,科目代码表!B:D,3,0),"")</f>
        <v/>
      </c>
      <c r="J1111" t="str">
        <f>IFERROR(VLOOKUP(表2[[#This Row],[科目代码]],科目代码表!D:E,2,0),"")</f>
        <v/>
      </c>
      <c r="K1111" t="str">
        <f>IF(ISBLANK(表2[[#This Row],[年]]),"","CNY")</f>
        <v/>
      </c>
    </row>
    <row r="1112" spans="7:11" x14ac:dyDescent="0.25">
      <c r="G1112" s="1" t="str">
        <f>IFERROR(VLOOKUP(H1112,科目代码表!B:D,3,0),"")</f>
        <v/>
      </c>
      <c r="J1112" t="str">
        <f>IFERROR(VLOOKUP(表2[[#This Row],[科目代码]],科目代码表!D:E,2,0),"")</f>
        <v/>
      </c>
      <c r="K1112" t="str">
        <f>IF(ISBLANK(表2[[#This Row],[年]]),"","CNY")</f>
        <v/>
      </c>
    </row>
    <row r="1113" spans="7:11" x14ac:dyDescent="0.25">
      <c r="G1113" s="1" t="str">
        <f>IFERROR(VLOOKUP(H1113,科目代码表!B:D,3,0),"")</f>
        <v/>
      </c>
      <c r="J1113" t="str">
        <f>IFERROR(VLOOKUP(表2[[#This Row],[科目代码]],科目代码表!D:E,2,0),"")</f>
        <v/>
      </c>
      <c r="K1113" t="str">
        <f>IF(ISBLANK(表2[[#This Row],[年]]),"","CNY")</f>
        <v/>
      </c>
    </row>
    <row r="1114" spans="7:11" x14ac:dyDescent="0.25">
      <c r="G1114" s="1" t="str">
        <f>IFERROR(VLOOKUP(H1114,科目代码表!B:D,3,0),"")</f>
        <v/>
      </c>
      <c r="J1114" t="str">
        <f>IFERROR(VLOOKUP(表2[[#This Row],[科目代码]],科目代码表!D:E,2,0),"")</f>
        <v/>
      </c>
      <c r="K1114" t="str">
        <f>IF(ISBLANK(表2[[#This Row],[年]]),"","CNY")</f>
        <v/>
      </c>
    </row>
    <row r="1115" spans="7:11" x14ac:dyDescent="0.25">
      <c r="G1115" s="1" t="str">
        <f>IFERROR(VLOOKUP(H1115,科目代码表!B:D,3,0),"")</f>
        <v/>
      </c>
      <c r="J1115" t="str">
        <f>IFERROR(VLOOKUP(表2[[#This Row],[科目代码]],科目代码表!D:E,2,0),"")</f>
        <v/>
      </c>
      <c r="K1115" t="str">
        <f>IF(ISBLANK(表2[[#This Row],[年]]),"","CNY")</f>
        <v/>
      </c>
    </row>
    <row r="1116" spans="7:11" x14ac:dyDescent="0.25">
      <c r="G1116" s="1" t="str">
        <f>IFERROR(VLOOKUP(H1116,科目代码表!B:D,3,0),"")</f>
        <v/>
      </c>
      <c r="J1116" t="str">
        <f>IFERROR(VLOOKUP(表2[[#This Row],[科目代码]],科目代码表!D:E,2,0),"")</f>
        <v/>
      </c>
      <c r="K1116" t="str">
        <f>IF(ISBLANK(表2[[#This Row],[年]]),"","CNY")</f>
        <v/>
      </c>
    </row>
    <row r="1117" spans="7:11" x14ac:dyDescent="0.25">
      <c r="G1117" s="1" t="str">
        <f>IFERROR(VLOOKUP(H1117,科目代码表!B:D,3,0),"")</f>
        <v/>
      </c>
      <c r="J1117" t="str">
        <f>IFERROR(VLOOKUP(表2[[#This Row],[科目代码]],科目代码表!D:E,2,0),"")</f>
        <v/>
      </c>
      <c r="K1117" t="str">
        <f>IF(ISBLANK(表2[[#This Row],[年]]),"","CNY")</f>
        <v/>
      </c>
    </row>
    <row r="1118" spans="7:11" x14ac:dyDescent="0.25">
      <c r="G1118" s="1" t="str">
        <f>IFERROR(VLOOKUP(H1118,科目代码表!B:D,3,0),"")</f>
        <v/>
      </c>
      <c r="J1118" t="str">
        <f>IFERROR(VLOOKUP(表2[[#This Row],[科目代码]],科目代码表!D:E,2,0),"")</f>
        <v/>
      </c>
      <c r="K1118" t="str">
        <f>IF(ISBLANK(表2[[#This Row],[年]]),"","CNY")</f>
        <v/>
      </c>
    </row>
    <row r="1119" spans="7:11" x14ac:dyDescent="0.25">
      <c r="G1119" s="1" t="str">
        <f>IFERROR(VLOOKUP(H1119,科目代码表!B:D,3,0),"")</f>
        <v/>
      </c>
      <c r="J1119" t="str">
        <f>IFERROR(VLOOKUP(表2[[#This Row],[科目代码]],科目代码表!D:E,2,0),"")</f>
        <v/>
      </c>
      <c r="K1119" t="str">
        <f>IF(ISBLANK(表2[[#This Row],[年]]),"","CNY")</f>
        <v/>
      </c>
    </row>
    <row r="1120" spans="7:11" x14ac:dyDescent="0.25">
      <c r="G1120" s="1" t="str">
        <f>IFERROR(VLOOKUP(H1120,科目代码表!B:D,3,0),"")</f>
        <v/>
      </c>
      <c r="J1120" t="str">
        <f>IFERROR(VLOOKUP(表2[[#This Row],[科目代码]],科目代码表!D:E,2,0),"")</f>
        <v/>
      </c>
      <c r="K1120" t="str">
        <f>IF(ISBLANK(表2[[#This Row],[年]]),"","CNY")</f>
        <v/>
      </c>
    </row>
    <row r="1121" spans="7:11" x14ac:dyDescent="0.25">
      <c r="G1121" s="1" t="str">
        <f>IFERROR(VLOOKUP(H1121,科目代码表!B:D,3,0),"")</f>
        <v/>
      </c>
      <c r="J1121" t="str">
        <f>IFERROR(VLOOKUP(表2[[#This Row],[科目代码]],科目代码表!D:E,2,0),"")</f>
        <v/>
      </c>
      <c r="K1121" t="str">
        <f>IF(ISBLANK(表2[[#This Row],[年]]),"","CNY")</f>
        <v/>
      </c>
    </row>
    <row r="1122" spans="7:11" x14ac:dyDescent="0.25">
      <c r="G1122" s="1" t="str">
        <f>IFERROR(VLOOKUP(H1122,科目代码表!B:D,3,0),"")</f>
        <v/>
      </c>
      <c r="J1122" t="str">
        <f>IFERROR(VLOOKUP(表2[[#This Row],[科目代码]],科目代码表!D:E,2,0),"")</f>
        <v/>
      </c>
      <c r="K1122" t="str">
        <f>IF(ISBLANK(表2[[#This Row],[年]]),"","CNY")</f>
        <v/>
      </c>
    </row>
    <row r="1123" spans="7:11" x14ac:dyDescent="0.25">
      <c r="G1123" s="1" t="str">
        <f>IFERROR(VLOOKUP(H1123,科目代码表!B:D,3,0),"")</f>
        <v/>
      </c>
      <c r="J1123" t="str">
        <f>IFERROR(VLOOKUP(表2[[#This Row],[科目代码]],科目代码表!D:E,2,0),"")</f>
        <v/>
      </c>
      <c r="K1123" t="str">
        <f>IF(ISBLANK(表2[[#This Row],[年]]),"","CNY")</f>
        <v/>
      </c>
    </row>
    <row r="1124" spans="7:11" x14ac:dyDescent="0.25">
      <c r="G1124" s="1" t="str">
        <f>IFERROR(VLOOKUP(H1124,科目代码表!B:D,3,0),"")</f>
        <v/>
      </c>
      <c r="J1124" t="str">
        <f>IFERROR(VLOOKUP(表2[[#This Row],[科目代码]],科目代码表!D:E,2,0),"")</f>
        <v/>
      </c>
      <c r="K1124" t="str">
        <f>IF(ISBLANK(表2[[#This Row],[年]]),"","CNY")</f>
        <v/>
      </c>
    </row>
    <row r="1125" spans="7:11" x14ac:dyDescent="0.25">
      <c r="G1125" s="1" t="str">
        <f>IFERROR(VLOOKUP(H1125,科目代码表!B:D,3,0),"")</f>
        <v/>
      </c>
      <c r="J1125" t="str">
        <f>IFERROR(VLOOKUP(表2[[#This Row],[科目代码]],科目代码表!D:E,2,0),"")</f>
        <v/>
      </c>
      <c r="K1125" t="str">
        <f>IF(ISBLANK(表2[[#This Row],[年]]),"","CNY")</f>
        <v/>
      </c>
    </row>
    <row r="1126" spans="7:11" x14ac:dyDescent="0.25">
      <c r="G1126" s="1" t="str">
        <f>IFERROR(VLOOKUP(H1126,科目代码表!B:D,3,0),"")</f>
        <v/>
      </c>
      <c r="J1126" t="str">
        <f>IFERROR(VLOOKUP(表2[[#This Row],[科目代码]],科目代码表!D:E,2,0),"")</f>
        <v/>
      </c>
      <c r="K1126" t="str">
        <f>IF(ISBLANK(表2[[#This Row],[年]]),"","CNY")</f>
        <v/>
      </c>
    </row>
    <row r="1127" spans="7:11" x14ac:dyDescent="0.25">
      <c r="G1127" s="1" t="str">
        <f>IFERROR(VLOOKUP(H1127,科目代码表!B:D,3,0),"")</f>
        <v/>
      </c>
      <c r="J1127" t="str">
        <f>IFERROR(VLOOKUP(表2[[#This Row],[科目代码]],科目代码表!D:E,2,0),"")</f>
        <v/>
      </c>
      <c r="K1127" t="str">
        <f>IF(ISBLANK(表2[[#This Row],[年]]),"","CNY")</f>
        <v/>
      </c>
    </row>
    <row r="1128" spans="7:11" x14ac:dyDescent="0.25">
      <c r="G1128" s="1" t="str">
        <f>IFERROR(VLOOKUP(H1128,科目代码表!B:D,3,0),"")</f>
        <v/>
      </c>
      <c r="J1128" t="str">
        <f>IFERROR(VLOOKUP(表2[[#This Row],[科目代码]],科目代码表!D:E,2,0),"")</f>
        <v/>
      </c>
      <c r="K1128" t="str">
        <f>IF(ISBLANK(表2[[#This Row],[年]]),"","CNY")</f>
        <v/>
      </c>
    </row>
    <row r="1129" spans="7:11" x14ac:dyDescent="0.25">
      <c r="G1129" s="1" t="str">
        <f>IFERROR(VLOOKUP(H1129,科目代码表!B:D,3,0),"")</f>
        <v/>
      </c>
      <c r="J1129" t="str">
        <f>IFERROR(VLOOKUP(表2[[#This Row],[科目代码]],科目代码表!D:E,2,0),"")</f>
        <v/>
      </c>
      <c r="K1129" t="str">
        <f>IF(ISBLANK(表2[[#This Row],[年]]),"","CNY")</f>
        <v/>
      </c>
    </row>
    <row r="1130" spans="7:11" x14ac:dyDescent="0.25">
      <c r="G1130" s="1" t="str">
        <f>IFERROR(VLOOKUP(H1130,科目代码表!B:D,3,0),"")</f>
        <v/>
      </c>
      <c r="J1130" t="str">
        <f>IFERROR(VLOOKUP(表2[[#This Row],[科目代码]],科目代码表!D:E,2,0),"")</f>
        <v/>
      </c>
      <c r="K1130" t="str">
        <f>IF(ISBLANK(表2[[#This Row],[年]]),"","CNY")</f>
        <v/>
      </c>
    </row>
    <row r="1131" spans="7:11" x14ac:dyDescent="0.25">
      <c r="G1131" s="1" t="str">
        <f>IFERROR(VLOOKUP(H1131,科目代码表!B:D,3,0),"")</f>
        <v/>
      </c>
      <c r="J1131" t="str">
        <f>IFERROR(VLOOKUP(表2[[#This Row],[科目代码]],科目代码表!D:E,2,0),"")</f>
        <v/>
      </c>
      <c r="K1131" t="str">
        <f>IF(ISBLANK(表2[[#This Row],[年]]),"","CNY")</f>
        <v/>
      </c>
    </row>
    <row r="1132" spans="7:11" x14ac:dyDescent="0.25">
      <c r="G1132" s="1" t="str">
        <f>IFERROR(VLOOKUP(H1132,科目代码表!B:D,3,0),"")</f>
        <v/>
      </c>
      <c r="J1132" t="str">
        <f>IFERROR(VLOOKUP(表2[[#This Row],[科目代码]],科目代码表!D:E,2,0),"")</f>
        <v/>
      </c>
      <c r="K1132" t="str">
        <f>IF(ISBLANK(表2[[#This Row],[年]]),"","CNY")</f>
        <v/>
      </c>
    </row>
    <row r="1133" spans="7:11" x14ac:dyDescent="0.25">
      <c r="G1133" s="1" t="str">
        <f>IFERROR(VLOOKUP(H1133,科目代码表!B:D,3,0),"")</f>
        <v/>
      </c>
      <c r="J1133" t="str">
        <f>IFERROR(VLOOKUP(表2[[#This Row],[科目代码]],科目代码表!D:E,2,0),"")</f>
        <v/>
      </c>
      <c r="K1133" t="str">
        <f>IF(ISBLANK(表2[[#This Row],[年]]),"","CNY")</f>
        <v/>
      </c>
    </row>
    <row r="1134" spans="7:11" x14ac:dyDescent="0.25">
      <c r="G1134" s="1" t="str">
        <f>IFERROR(VLOOKUP(H1134,科目代码表!B:D,3,0),"")</f>
        <v/>
      </c>
      <c r="J1134" t="str">
        <f>IFERROR(VLOOKUP(表2[[#This Row],[科目代码]],科目代码表!D:E,2,0),"")</f>
        <v/>
      </c>
      <c r="K1134" t="str">
        <f>IF(ISBLANK(表2[[#This Row],[年]]),"","CNY")</f>
        <v/>
      </c>
    </row>
    <row r="1135" spans="7:11" x14ac:dyDescent="0.25">
      <c r="G1135" s="1" t="str">
        <f>IFERROR(VLOOKUP(H1135,科目代码表!B:D,3,0),"")</f>
        <v/>
      </c>
      <c r="J1135" t="str">
        <f>IFERROR(VLOOKUP(表2[[#This Row],[科目代码]],科目代码表!D:E,2,0),"")</f>
        <v/>
      </c>
      <c r="K1135" t="str">
        <f>IF(ISBLANK(表2[[#This Row],[年]]),"","CNY")</f>
        <v/>
      </c>
    </row>
    <row r="1136" spans="7:11" x14ac:dyDescent="0.25">
      <c r="G1136" s="1" t="str">
        <f>IFERROR(VLOOKUP(H1136,科目代码表!B:D,3,0),"")</f>
        <v/>
      </c>
      <c r="J1136" t="str">
        <f>IFERROR(VLOOKUP(表2[[#This Row],[科目代码]],科目代码表!D:E,2,0),"")</f>
        <v/>
      </c>
      <c r="K1136" t="str">
        <f>IF(ISBLANK(表2[[#This Row],[年]]),"","CNY")</f>
        <v/>
      </c>
    </row>
    <row r="1137" spans="7:11" x14ac:dyDescent="0.25">
      <c r="G1137" s="1" t="str">
        <f>IFERROR(VLOOKUP(H1137,科目代码表!B:D,3,0),"")</f>
        <v/>
      </c>
      <c r="J1137" t="str">
        <f>IFERROR(VLOOKUP(表2[[#This Row],[科目代码]],科目代码表!D:E,2,0),"")</f>
        <v/>
      </c>
      <c r="K1137" t="str">
        <f>IF(ISBLANK(表2[[#This Row],[年]]),"","CNY")</f>
        <v/>
      </c>
    </row>
    <row r="1138" spans="7:11" x14ac:dyDescent="0.25">
      <c r="G1138" s="1" t="str">
        <f>IFERROR(VLOOKUP(H1138,科目代码表!B:D,3,0),"")</f>
        <v/>
      </c>
      <c r="J1138" t="str">
        <f>IFERROR(VLOOKUP(表2[[#This Row],[科目代码]],科目代码表!D:E,2,0),"")</f>
        <v/>
      </c>
      <c r="K1138" t="str">
        <f>IF(ISBLANK(表2[[#This Row],[年]]),"","CNY")</f>
        <v/>
      </c>
    </row>
    <row r="1139" spans="7:11" x14ac:dyDescent="0.25">
      <c r="G1139" s="1" t="str">
        <f>IFERROR(VLOOKUP(H1139,科目代码表!B:D,3,0),"")</f>
        <v/>
      </c>
      <c r="J1139" t="str">
        <f>IFERROR(VLOOKUP(表2[[#This Row],[科目代码]],科目代码表!D:E,2,0),"")</f>
        <v/>
      </c>
      <c r="K1139" t="str">
        <f>IF(ISBLANK(表2[[#This Row],[年]]),"","CNY")</f>
        <v/>
      </c>
    </row>
    <row r="1140" spans="7:11" x14ac:dyDescent="0.25">
      <c r="G1140" s="1" t="str">
        <f>IFERROR(VLOOKUP(H1140,科目代码表!B:D,3,0),"")</f>
        <v/>
      </c>
      <c r="J1140" t="str">
        <f>IFERROR(VLOOKUP(表2[[#This Row],[科目代码]],科目代码表!D:E,2,0),"")</f>
        <v/>
      </c>
      <c r="K1140" t="str">
        <f>IF(ISBLANK(表2[[#This Row],[年]]),"","CNY")</f>
        <v/>
      </c>
    </row>
    <row r="1141" spans="7:11" x14ac:dyDescent="0.25">
      <c r="G1141" s="1" t="str">
        <f>IFERROR(VLOOKUP(H1141,科目代码表!B:D,3,0),"")</f>
        <v/>
      </c>
      <c r="J1141" t="str">
        <f>IFERROR(VLOOKUP(表2[[#This Row],[科目代码]],科目代码表!D:E,2,0),"")</f>
        <v/>
      </c>
      <c r="K1141" t="str">
        <f>IF(ISBLANK(表2[[#This Row],[年]]),"","CNY")</f>
        <v/>
      </c>
    </row>
    <row r="1142" spans="7:11" x14ac:dyDescent="0.25">
      <c r="G1142" s="1" t="str">
        <f>IFERROR(VLOOKUP(H1142,科目代码表!B:D,3,0),"")</f>
        <v/>
      </c>
      <c r="J1142" t="str">
        <f>IFERROR(VLOOKUP(表2[[#This Row],[科目代码]],科目代码表!D:E,2,0),"")</f>
        <v/>
      </c>
      <c r="K1142" t="str">
        <f>IF(ISBLANK(表2[[#This Row],[年]]),"","CNY")</f>
        <v/>
      </c>
    </row>
    <row r="1143" spans="7:11" x14ac:dyDescent="0.25">
      <c r="G1143" s="1" t="str">
        <f>IFERROR(VLOOKUP(H1143,科目代码表!B:D,3,0),"")</f>
        <v/>
      </c>
      <c r="J1143" t="str">
        <f>IFERROR(VLOOKUP(表2[[#This Row],[科目代码]],科目代码表!D:E,2,0),"")</f>
        <v/>
      </c>
      <c r="K1143" t="str">
        <f>IF(ISBLANK(表2[[#This Row],[年]]),"","CNY")</f>
        <v/>
      </c>
    </row>
    <row r="1144" spans="7:11" x14ac:dyDescent="0.25">
      <c r="G1144" s="1" t="str">
        <f>IFERROR(VLOOKUP(H1144,科目代码表!B:D,3,0),"")</f>
        <v/>
      </c>
      <c r="J1144" t="str">
        <f>IFERROR(VLOOKUP(表2[[#This Row],[科目代码]],科目代码表!D:E,2,0),"")</f>
        <v/>
      </c>
      <c r="K1144" t="str">
        <f>IF(ISBLANK(表2[[#This Row],[年]]),"","CNY")</f>
        <v/>
      </c>
    </row>
    <row r="1145" spans="7:11" x14ac:dyDescent="0.25">
      <c r="G1145" s="1" t="str">
        <f>IFERROR(VLOOKUP(H1145,科目代码表!B:D,3,0),"")</f>
        <v/>
      </c>
      <c r="J1145" t="str">
        <f>IFERROR(VLOOKUP(表2[[#This Row],[科目代码]],科目代码表!D:E,2,0),"")</f>
        <v/>
      </c>
      <c r="K1145" t="str">
        <f>IF(ISBLANK(表2[[#This Row],[年]]),"","CNY")</f>
        <v/>
      </c>
    </row>
    <row r="1146" spans="7:11" x14ac:dyDescent="0.25">
      <c r="G1146" s="1" t="str">
        <f>IFERROR(VLOOKUP(H1146,科目代码表!B:D,3,0),"")</f>
        <v/>
      </c>
      <c r="J1146" t="str">
        <f>IFERROR(VLOOKUP(表2[[#This Row],[科目代码]],科目代码表!D:E,2,0),"")</f>
        <v/>
      </c>
      <c r="K1146" t="str">
        <f>IF(ISBLANK(表2[[#This Row],[年]]),"","CNY")</f>
        <v/>
      </c>
    </row>
    <row r="1147" spans="7:11" x14ac:dyDescent="0.25">
      <c r="G1147" s="1" t="str">
        <f>IFERROR(VLOOKUP(H1147,科目代码表!B:D,3,0),"")</f>
        <v/>
      </c>
      <c r="J1147" t="str">
        <f>IFERROR(VLOOKUP(表2[[#This Row],[科目代码]],科目代码表!D:E,2,0),"")</f>
        <v/>
      </c>
      <c r="K1147" t="str">
        <f>IF(ISBLANK(表2[[#This Row],[年]]),"","CNY")</f>
        <v/>
      </c>
    </row>
    <row r="1148" spans="7:11" x14ac:dyDescent="0.25">
      <c r="G1148" s="1" t="str">
        <f>IFERROR(VLOOKUP(H1148,科目代码表!B:D,3,0),"")</f>
        <v/>
      </c>
      <c r="J1148" t="str">
        <f>IFERROR(VLOOKUP(表2[[#This Row],[科目代码]],科目代码表!D:E,2,0),"")</f>
        <v/>
      </c>
      <c r="K1148" t="str">
        <f>IF(ISBLANK(表2[[#This Row],[年]]),"","CNY")</f>
        <v/>
      </c>
    </row>
    <row r="1149" spans="7:11" x14ac:dyDescent="0.25">
      <c r="G1149" s="1" t="str">
        <f>IFERROR(VLOOKUP(H1149,科目代码表!B:D,3,0),"")</f>
        <v/>
      </c>
      <c r="J1149" t="str">
        <f>IFERROR(VLOOKUP(表2[[#This Row],[科目代码]],科目代码表!D:E,2,0),"")</f>
        <v/>
      </c>
      <c r="K1149" t="str">
        <f>IF(ISBLANK(表2[[#This Row],[年]]),"","CNY")</f>
        <v/>
      </c>
    </row>
    <row r="1150" spans="7:11" x14ac:dyDescent="0.25">
      <c r="G1150" s="1" t="str">
        <f>IFERROR(VLOOKUP(H1150,科目代码表!B:D,3,0),"")</f>
        <v/>
      </c>
      <c r="J1150" t="str">
        <f>IFERROR(VLOOKUP(表2[[#This Row],[科目代码]],科目代码表!D:E,2,0),"")</f>
        <v/>
      </c>
      <c r="K1150" t="str">
        <f>IF(ISBLANK(表2[[#This Row],[年]]),"","CNY")</f>
        <v/>
      </c>
    </row>
    <row r="1151" spans="7:11" x14ac:dyDescent="0.25">
      <c r="G1151" s="1" t="str">
        <f>IFERROR(VLOOKUP(H1151,科目代码表!B:D,3,0),"")</f>
        <v/>
      </c>
      <c r="J1151" t="str">
        <f>IFERROR(VLOOKUP(表2[[#This Row],[科目代码]],科目代码表!D:E,2,0),"")</f>
        <v/>
      </c>
      <c r="K1151" t="str">
        <f>IF(ISBLANK(表2[[#This Row],[年]]),"","CNY")</f>
        <v/>
      </c>
    </row>
    <row r="1152" spans="7:11" x14ac:dyDescent="0.25">
      <c r="G1152" s="1" t="str">
        <f>IFERROR(VLOOKUP(H1152,科目代码表!B:D,3,0),"")</f>
        <v/>
      </c>
      <c r="J1152" t="str">
        <f>IFERROR(VLOOKUP(表2[[#This Row],[科目代码]],科目代码表!D:E,2,0),"")</f>
        <v/>
      </c>
      <c r="K1152" t="str">
        <f>IF(ISBLANK(表2[[#This Row],[年]]),"","CNY")</f>
        <v/>
      </c>
    </row>
    <row r="1153" spans="7:11" x14ac:dyDescent="0.25">
      <c r="G1153" s="1" t="str">
        <f>IFERROR(VLOOKUP(H1153,科目代码表!B:D,3,0),"")</f>
        <v/>
      </c>
      <c r="J1153" t="str">
        <f>IFERROR(VLOOKUP(表2[[#This Row],[科目代码]],科目代码表!D:E,2,0),"")</f>
        <v/>
      </c>
      <c r="K1153" t="str">
        <f>IF(ISBLANK(表2[[#This Row],[年]]),"","CNY")</f>
        <v/>
      </c>
    </row>
    <row r="1154" spans="7:11" x14ac:dyDescent="0.25">
      <c r="G1154" s="1" t="str">
        <f>IFERROR(VLOOKUP(H1154,科目代码表!B:D,3,0),"")</f>
        <v/>
      </c>
      <c r="J1154" t="str">
        <f>IFERROR(VLOOKUP(表2[[#This Row],[科目代码]],科目代码表!D:E,2,0),"")</f>
        <v/>
      </c>
      <c r="K1154" t="str">
        <f>IF(ISBLANK(表2[[#This Row],[年]]),"","CNY")</f>
        <v/>
      </c>
    </row>
    <row r="1155" spans="7:11" x14ac:dyDescent="0.25">
      <c r="G1155" s="1" t="str">
        <f>IFERROR(VLOOKUP(H1155,科目代码表!B:D,3,0),"")</f>
        <v/>
      </c>
      <c r="J1155" t="str">
        <f>IFERROR(VLOOKUP(表2[[#This Row],[科目代码]],科目代码表!D:E,2,0),"")</f>
        <v/>
      </c>
      <c r="K1155" t="str">
        <f>IF(ISBLANK(表2[[#This Row],[年]]),"","CNY")</f>
        <v/>
      </c>
    </row>
    <row r="1156" spans="7:11" x14ac:dyDescent="0.25">
      <c r="G1156" s="1" t="str">
        <f>IFERROR(VLOOKUP(H1156,科目代码表!B:D,3,0),"")</f>
        <v/>
      </c>
      <c r="J1156" t="str">
        <f>IFERROR(VLOOKUP(表2[[#This Row],[科目代码]],科目代码表!D:E,2,0),"")</f>
        <v/>
      </c>
      <c r="K1156" t="str">
        <f>IF(ISBLANK(表2[[#This Row],[年]]),"","CNY")</f>
        <v/>
      </c>
    </row>
    <row r="1157" spans="7:11" x14ac:dyDescent="0.25">
      <c r="G1157" s="1" t="str">
        <f>IFERROR(VLOOKUP(H1157,科目代码表!B:D,3,0),"")</f>
        <v/>
      </c>
      <c r="J1157" t="str">
        <f>IFERROR(VLOOKUP(表2[[#This Row],[科目代码]],科目代码表!D:E,2,0),"")</f>
        <v/>
      </c>
      <c r="K1157" t="str">
        <f>IF(ISBLANK(表2[[#This Row],[年]]),"","CNY")</f>
        <v/>
      </c>
    </row>
    <row r="1158" spans="7:11" x14ac:dyDescent="0.25">
      <c r="G1158" s="1" t="str">
        <f>IFERROR(VLOOKUP(H1158,科目代码表!B:D,3,0),"")</f>
        <v/>
      </c>
      <c r="J1158" t="str">
        <f>IFERROR(VLOOKUP(表2[[#This Row],[科目代码]],科目代码表!D:E,2,0),"")</f>
        <v/>
      </c>
      <c r="K1158" t="str">
        <f>IF(ISBLANK(表2[[#This Row],[年]]),"","CNY")</f>
        <v/>
      </c>
    </row>
    <row r="1159" spans="7:11" x14ac:dyDescent="0.25">
      <c r="G1159" s="1" t="str">
        <f>IFERROR(VLOOKUP(H1159,科目代码表!B:D,3,0),"")</f>
        <v/>
      </c>
      <c r="J1159" t="str">
        <f>IFERROR(VLOOKUP(表2[[#This Row],[科目代码]],科目代码表!D:E,2,0),"")</f>
        <v/>
      </c>
      <c r="K1159" t="str">
        <f>IF(ISBLANK(表2[[#This Row],[年]]),"","CNY")</f>
        <v/>
      </c>
    </row>
    <row r="1160" spans="7:11" x14ac:dyDescent="0.25">
      <c r="G1160" s="1" t="str">
        <f>IFERROR(VLOOKUP(H1160,科目代码表!B:D,3,0),"")</f>
        <v/>
      </c>
      <c r="J1160" t="str">
        <f>IFERROR(VLOOKUP(表2[[#This Row],[科目代码]],科目代码表!D:E,2,0),"")</f>
        <v/>
      </c>
      <c r="K1160" t="str">
        <f>IF(ISBLANK(表2[[#This Row],[年]]),"","CNY")</f>
        <v/>
      </c>
    </row>
    <row r="1161" spans="7:11" x14ac:dyDescent="0.25">
      <c r="G1161" s="1" t="str">
        <f>IFERROR(VLOOKUP(H1161,科目代码表!B:D,3,0),"")</f>
        <v/>
      </c>
      <c r="J1161" t="str">
        <f>IFERROR(VLOOKUP(表2[[#This Row],[科目代码]],科目代码表!D:E,2,0),"")</f>
        <v/>
      </c>
      <c r="K1161" t="str">
        <f>IF(ISBLANK(表2[[#This Row],[年]]),"","CNY")</f>
        <v/>
      </c>
    </row>
    <row r="1162" spans="7:11" x14ac:dyDescent="0.25">
      <c r="G1162" s="1" t="str">
        <f>IFERROR(VLOOKUP(H1162,科目代码表!B:D,3,0),"")</f>
        <v/>
      </c>
      <c r="J1162" t="str">
        <f>IFERROR(VLOOKUP(表2[[#This Row],[科目代码]],科目代码表!D:E,2,0),"")</f>
        <v/>
      </c>
      <c r="K1162" t="str">
        <f>IF(ISBLANK(表2[[#This Row],[年]]),"","CNY")</f>
        <v/>
      </c>
    </row>
    <row r="1163" spans="7:11" x14ac:dyDescent="0.25">
      <c r="G1163" s="1" t="str">
        <f>IFERROR(VLOOKUP(H1163,科目代码表!B:D,3,0),"")</f>
        <v/>
      </c>
      <c r="J1163" t="str">
        <f>IFERROR(VLOOKUP(表2[[#This Row],[科目代码]],科目代码表!D:E,2,0),"")</f>
        <v/>
      </c>
      <c r="K1163" t="str">
        <f>IF(ISBLANK(表2[[#This Row],[年]]),"","CNY")</f>
        <v/>
      </c>
    </row>
    <row r="1164" spans="7:11" x14ac:dyDescent="0.25">
      <c r="G1164" s="1" t="str">
        <f>IFERROR(VLOOKUP(H1164,科目代码表!B:D,3,0),"")</f>
        <v/>
      </c>
      <c r="J1164" t="str">
        <f>IFERROR(VLOOKUP(表2[[#This Row],[科目代码]],科目代码表!D:E,2,0),"")</f>
        <v/>
      </c>
      <c r="K1164" t="str">
        <f>IF(ISBLANK(表2[[#This Row],[年]]),"","CNY")</f>
        <v/>
      </c>
    </row>
    <row r="1165" spans="7:11" x14ac:dyDescent="0.25">
      <c r="G1165" s="1" t="str">
        <f>IFERROR(VLOOKUP(H1165,科目代码表!B:D,3,0),"")</f>
        <v/>
      </c>
      <c r="J1165" t="str">
        <f>IFERROR(VLOOKUP(表2[[#This Row],[科目代码]],科目代码表!D:E,2,0),"")</f>
        <v/>
      </c>
      <c r="K1165" t="str">
        <f>IF(ISBLANK(表2[[#This Row],[年]]),"","CNY")</f>
        <v/>
      </c>
    </row>
    <row r="1166" spans="7:11" x14ac:dyDescent="0.25">
      <c r="G1166" s="1" t="str">
        <f>IFERROR(VLOOKUP(H1166,科目代码表!B:D,3,0),"")</f>
        <v/>
      </c>
      <c r="J1166" t="str">
        <f>IFERROR(VLOOKUP(表2[[#This Row],[科目代码]],科目代码表!D:E,2,0),"")</f>
        <v/>
      </c>
      <c r="K1166" t="str">
        <f>IF(ISBLANK(表2[[#This Row],[年]]),"","CNY")</f>
        <v/>
      </c>
    </row>
    <row r="1167" spans="7:11" x14ac:dyDescent="0.25">
      <c r="G1167" s="1" t="str">
        <f>IFERROR(VLOOKUP(H1167,科目代码表!B:D,3,0),"")</f>
        <v/>
      </c>
      <c r="J1167" t="str">
        <f>IFERROR(VLOOKUP(表2[[#This Row],[科目代码]],科目代码表!D:E,2,0),"")</f>
        <v/>
      </c>
      <c r="K1167" t="str">
        <f>IF(ISBLANK(表2[[#This Row],[年]]),"","CNY")</f>
        <v/>
      </c>
    </row>
    <row r="1168" spans="7:11" x14ac:dyDescent="0.25">
      <c r="G1168" s="1" t="str">
        <f>IFERROR(VLOOKUP(H1168,科目代码表!B:D,3,0),"")</f>
        <v/>
      </c>
      <c r="J1168" t="str">
        <f>IFERROR(VLOOKUP(表2[[#This Row],[科目代码]],科目代码表!D:E,2,0),"")</f>
        <v/>
      </c>
      <c r="K1168" t="str">
        <f>IF(ISBLANK(表2[[#This Row],[年]]),"","CNY")</f>
        <v/>
      </c>
    </row>
    <row r="1169" spans="7:11" x14ac:dyDescent="0.25">
      <c r="G1169" s="1" t="str">
        <f>IFERROR(VLOOKUP(H1169,科目代码表!B:D,3,0),"")</f>
        <v/>
      </c>
      <c r="J1169" t="str">
        <f>IFERROR(VLOOKUP(表2[[#This Row],[科目代码]],科目代码表!D:E,2,0),"")</f>
        <v/>
      </c>
      <c r="K1169" t="str">
        <f>IF(ISBLANK(表2[[#This Row],[年]]),"","CNY")</f>
        <v/>
      </c>
    </row>
    <row r="1170" spans="7:11" x14ac:dyDescent="0.25">
      <c r="G1170" s="1" t="str">
        <f>IFERROR(VLOOKUP(H1170,科目代码表!B:D,3,0),"")</f>
        <v/>
      </c>
      <c r="J1170" t="str">
        <f>IFERROR(VLOOKUP(表2[[#This Row],[科目代码]],科目代码表!D:E,2,0),"")</f>
        <v/>
      </c>
      <c r="K1170" t="str">
        <f>IF(ISBLANK(表2[[#This Row],[年]]),"","CNY")</f>
        <v/>
      </c>
    </row>
    <row r="1171" spans="7:11" x14ac:dyDescent="0.25">
      <c r="G1171" s="1" t="str">
        <f>IFERROR(VLOOKUP(H1171,科目代码表!B:D,3,0),"")</f>
        <v/>
      </c>
      <c r="J1171" t="str">
        <f>IFERROR(VLOOKUP(表2[[#This Row],[科目代码]],科目代码表!D:E,2,0),"")</f>
        <v/>
      </c>
      <c r="K1171" t="str">
        <f>IF(ISBLANK(表2[[#This Row],[年]]),"","CNY")</f>
        <v/>
      </c>
    </row>
    <row r="1172" spans="7:11" x14ac:dyDescent="0.25">
      <c r="G1172" s="1" t="str">
        <f>IFERROR(VLOOKUP(H1172,科目代码表!B:D,3,0),"")</f>
        <v/>
      </c>
      <c r="J1172" t="str">
        <f>IFERROR(VLOOKUP(表2[[#This Row],[科目代码]],科目代码表!D:E,2,0),"")</f>
        <v/>
      </c>
      <c r="K1172" t="str">
        <f>IF(ISBLANK(表2[[#This Row],[年]]),"","CNY")</f>
        <v/>
      </c>
    </row>
    <row r="1173" spans="7:11" x14ac:dyDescent="0.25">
      <c r="G1173" s="1" t="str">
        <f>IFERROR(VLOOKUP(H1173,科目代码表!B:D,3,0),"")</f>
        <v/>
      </c>
      <c r="J1173" t="str">
        <f>IFERROR(VLOOKUP(表2[[#This Row],[科目代码]],科目代码表!D:E,2,0),"")</f>
        <v/>
      </c>
      <c r="K1173" t="str">
        <f>IF(ISBLANK(表2[[#This Row],[年]]),"","CNY")</f>
        <v/>
      </c>
    </row>
    <row r="1174" spans="7:11" x14ac:dyDescent="0.25">
      <c r="G1174" s="1" t="str">
        <f>IFERROR(VLOOKUP(H1174,科目代码表!B:D,3,0),"")</f>
        <v/>
      </c>
      <c r="J1174" t="str">
        <f>IFERROR(VLOOKUP(表2[[#This Row],[科目代码]],科目代码表!D:E,2,0),"")</f>
        <v/>
      </c>
      <c r="K1174" t="str">
        <f>IF(ISBLANK(表2[[#This Row],[年]]),"","CNY")</f>
        <v/>
      </c>
    </row>
    <row r="1175" spans="7:11" x14ac:dyDescent="0.25">
      <c r="G1175" s="1" t="str">
        <f>IFERROR(VLOOKUP(H1175,科目代码表!B:D,3,0),"")</f>
        <v/>
      </c>
      <c r="J1175" t="str">
        <f>IFERROR(VLOOKUP(表2[[#This Row],[科目代码]],科目代码表!D:E,2,0),"")</f>
        <v/>
      </c>
      <c r="K1175" t="str">
        <f>IF(ISBLANK(表2[[#This Row],[年]]),"","CNY")</f>
        <v/>
      </c>
    </row>
    <row r="1176" spans="7:11" x14ac:dyDescent="0.25">
      <c r="G1176" s="1" t="str">
        <f>IFERROR(VLOOKUP(H1176,科目代码表!B:D,3,0),"")</f>
        <v/>
      </c>
      <c r="J1176" t="str">
        <f>IFERROR(VLOOKUP(表2[[#This Row],[科目代码]],科目代码表!D:E,2,0),"")</f>
        <v/>
      </c>
      <c r="K1176" t="str">
        <f>IF(ISBLANK(表2[[#This Row],[年]]),"","CNY")</f>
        <v/>
      </c>
    </row>
    <row r="1177" spans="7:11" x14ac:dyDescent="0.25">
      <c r="G1177" s="1" t="str">
        <f>IFERROR(VLOOKUP(H1177,科目代码表!B:D,3,0),"")</f>
        <v/>
      </c>
      <c r="J1177" t="str">
        <f>IFERROR(VLOOKUP(表2[[#This Row],[科目代码]],科目代码表!D:E,2,0),"")</f>
        <v/>
      </c>
      <c r="K1177" t="str">
        <f>IF(ISBLANK(表2[[#This Row],[年]]),"","CNY")</f>
        <v/>
      </c>
    </row>
    <row r="1178" spans="7:11" x14ac:dyDescent="0.25">
      <c r="G1178" s="1" t="str">
        <f>IFERROR(VLOOKUP(H1178,科目代码表!B:D,3,0),"")</f>
        <v/>
      </c>
      <c r="J1178" t="str">
        <f>IFERROR(VLOOKUP(表2[[#This Row],[科目代码]],科目代码表!D:E,2,0),"")</f>
        <v/>
      </c>
      <c r="K1178" t="str">
        <f>IF(ISBLANK(表2[[#This Row],[年]]),"","CNY")</f>
        <v/>
      </c>
    </row>
    <row r="1179" spans="7:11" x14ac:dyDescent="0.25">
      <c r="G1179" s="1" t="str">
        <f>IFERROR(VLOOKUP(H1179,科目代码表!B:D,3,0),"")</f>
        <v/>
      </c>
      <c r="J1179" t="str">
        <f>IFERROR(VLOOKUP(表2[[#This Row],[科目代码]],科目代码表!D:E,2,0),"")</f>
        <v/>
      </c>
      <c r="K1179" t="str">
        <f>IF(ISBLANK(表2[[#This Row],[年]]),"","CNY")</f>
        <v/>
      </c>
    </row>
    <row r="1180" spans="7:11" x14ac:dyDescent="0.25">
      <c r="G1180" s="1" t="str">
        <f>IFERROR(VLOOKUP(H1180,科目代码表!B:D,3,0),"")</f>
        <v/>
      </c>
      <c r="J1180" t="str">
        <f>IFERROR(VLOOKUP(表2[[#This Row],[科目代码]],科目代码表!D:E,2,0),"")</f>
        <v/>
      </c>
      <c r="K1180" t="str">
        <f>IF(ISBLANK(表2[[#This Row],[年]]),"","CNY")</f>
        <v/>
      </c>
    </row>
    <row r="1181" spans="7:11" x14ac:dyDescent="0.25">
      <c r="G1181" s="1" t="str">
        <f>IFERROR(VLOOKUP(H1181,科目代码表!B:D,3,0),"")</f>
        <v/>
      </c>
      <c r="J1181" t="str">
        <f>IFERROR(VLOOKUP(表2[[#This Row],[科目代码]],科目代码表!D:E,2,0),"")</f>
        <v/>
      </c>
      <c r="K1181" t="str">
        <f>IF(ISBLANK(表2[[#This Row],[年]]),"","CNY")</f>
        <v/>
      </c>
    </row>
    <row r="1182" spans="7:11" x14ac:dyDescent="0.25">
      <c r="G1182" s="1" t="str">
        <f>IFERROR(VLOOKUP(H1182,科目代码表!B:D,3,0),"")</f>
        <v/>
      </c>
      <c r="J1182" t="str">
        <f>IFERROR(VLOOKUP(表2[[#This Row],[科目代码]],科目代码表!D:E,2,0),"")</f>
        <v/>
      </c>
      <c r="K1182" t="str">
        <f>IF(ISBLANK(表2[[#This Row],[年]]),"","CNY")</f>
        <v/>
      </c>
    </row>
    <row r="1183" spans="7:11" x14ac:dyDescent="0.25">
      <c r="G1183" s="1" t="str">
        <f>IFERROR(VLOOKUP(H1183,科目代码表!B:D,3,0),"")</f>
        <v/>
      </c>
      <c r="J1183" t="str">
        <f>IFERROR(VLOOKUP(表2[[#This Row],[科目代码]],科目代码表!D:E,2,0),"")</f>
        <v/>
      </c>
      <c r="K1183" t="str">
        <f>IF(ISBLANK(表2[[#This Row],[年]]),"","CNY")</f>
        <v/>
      </c>
    </row>
    <row r="1184" spans="7:11" x14ac:dyDescent="0.25">
      <c r="G1184" s="1" t="str">
        <f>IFERROR(VLOOKUP(H1184,科目代码表!B:D,3,0),"")</f>
        <v/>
      </c>
      <c r="J1184" t="str">
        <f>IFERROR(VLOOKUP(表2[[#This Row],[科目代码]],科目代码表!D:E,2,0),"")</f>
        <v/>
      </c>
      <c r="K1184" t="str">
        <f>IF(ISBLANK(表2[[#This Row],[年]]),"","CNY")</f>
        <v/>
      </c>
    </row>
    <row r="1185" spans="7:11" x14ac:dyDescent="0.25">
      <c r="G1185" s="1" t="str">
        <f>IFERROR(VLOOKUP(H1185,科目代码表!B:D,3,0),"")</f>
        <v/>
      </c>
      <c r="J1185" t="str">
        <f>IFERROR(VLOOKUP(表2[[#This Row],[科目代码]],科目代码表!D:E,2,0),"")</f>
        <v/>
      </c>
      <c r="K1185" t="str">
        <f>IF(ISBLANK(表2[[#This Row],[年]]),"","CNY")</f>
        <v/>
      </c>
    </row>
    <row r="1186" spans="7:11" x14ac:dyDescent="0.25">
      <c r="G1186" s="1" t="str">
        <f>IFERROR(VLOOKUP(H1186,科目代码表!B:D,3,0),"")</f>
        <v/>
      </c>
      <c r="J1186" t="str">
        <f>IFERROR(VLOOKUP(表2[[#This Row],[科目代码]],科目代码表!D:E,2,0),"")</f>
        <v/>
      </c>
      <c r="K1186" t="str">
        <f>IF(ISBLANK(表2[[#This Row],[年]]),"","CNY")</f>
        <v/>
      </c>
    </row>
    <row r="1187" spans="7:11" x14ac:dyDescent="0.25">
      <c r="G1187" s="1" t="str">
        <f>IFERROR(VLOOKUP(H1187,科目代码表!B:D,3,0),"")</f>
        <v/>
      </c>
      <c r="J1187" t="str">
        <f>IFERROR(VLOOKUP(表2[[#This Row],[科目代码]],科目代码表!D:E,2,0),"")</f>
        <v/>
      </c>
      <c r="K1187" t="str">
        <f>IF(ISBLANK(表2[[#This Row],[年]]),"","CNY")</f>
        <v/>
      </c>
    </row>
    <row r="1188" spans="7:11" x14ac:dyDescent="0.25">
      <c r="G1188" s="1" t="str">
        <f>IFERROR(VLOOKUP(H1188,科目代码表!B:D,3,0),"")</f>
        <v/>
      </c>
      <c r="J1188" t="str">
        <f>IFERROR(VLOOKUP(表2[[#This Row],[科目代码]],科目代码表!D:E,2,0),"")</f>
        <v/>
      </c>
      <c r="K1188" t="str">
        <f>IF(ISBLANK(表2[[#This Row],[年]]),"","CNY")</f>
        <v/>
      </c>
    </row>
    <row r="1189" spans="7:11" x14ac:dyDescent="0.25">
      <c r="G1189" s="1" t="str">
        <f>IFERROR(VLOOKUP(H1189,科目代码表!B:D,3,0),"")</f>
        <v/>
      </c>
      <c r="J1189" t="str">
        <f>IFERROR(VLOOKUP(表2[[#This Row],[科目代码]],科目代码表!D:E,2,0),"")</f>
        <v/>
      </c>
      <c r="K1189" t="str">
        <f>IF(ISBLANK(表2[[#This Row],[年]]),"","CNY")</f>
        <v/>
      </c>
    </row>
    <row r="1190" spans="7:11" x14ac:dyDescent="0.25">
      <c r="G1190" s="1" t="str">
        <f>IFERROR(VLOOKUP(H1190,科目代码表!B:D,3,0),"")</f>
        <v/>
      </c>
      <c r="J1190" t="str">
        <f>IFERROR(VLOOKUP(表2[[#This Row],[科目代码]],科目代码表!D:E,2,0),"")</f>
        <v/>
      </c>
      <c r="K1190" t="str">
        <f>IF(ISBLANK(表2[[#This Row],[年]]),"","CNY")</f>
        <v/>
      </c>
    </row>
    <row r="1191" spans="7:11" x14ac:dyDescent="0.25">
      <c r="G1191" s="1" t="str">
        <f>IFERROR(VLOOKUP(H1191,科目代码表!B:D,3,0),"")</f>
        <v/>
      </c>
      <c r="J1191" t="str">
        <f>IFERROR(VLOOKUP(表2[[#This Row],[科目代码]],科目代码表!D:E,2,0),"")</f>
        <v/>
      </c>
      <c r="K1191" t="str">
        <f>IF(ISBLANK(表2[[#This Row],[年]]),"","CNY")</f>
        <v/>
      </c>
    </row>
    <row r="1192" spans="7:11" x14ac:dyDescent="0.25">
      <c r="G1192" s="1" t="str">
        <f>IFERROR(VLOOKUP(H1192,科目代码表!B:D,3,0),"")</f>
        <v/>
      </c>
      <c r="J1192" t="str">
        <f>IFERROR(VLOOKUP(表2[[#This Row],[科目代码]],科目代码表!D:E,2,0),"")</f>
        <v/>
      </c>
      <c r="K1192" t="str">
        <f>IF(ISBLANK(表2[[#This Row],[年]]),"","CNY")</f>
        <v/>
      </c>
    </row>
    <row r="1193" spans="7:11" x14ac:dyDescent="0.25">
      <c r="G1193" s="1" t="str">
        <f>IFERROR(VLOOKUP(H1193,科目代码表!B:D,3,0),"")</f>
        <v/>
      </c>
      <c r="J1193" t="str">
        <f>IFERROR(VLOOKUP(表2[[#This Row],[科目代码]],科目代码表!D:E,2,0),"")</f>
        <v/>
      </c>
      <c r="K1193" t="str">
        <f>IF(ISBLANK(表2[[#This Row],[年]]),"","CNY")</f>
        <v/>
      </c>
    </row>
    <row r="1194" spans="7:11" x14ac:dyDescent="0.25">
      <c r="G1194" s="1" t="str">
        <f>IFERROR(VLOOKUP(H1194,科目代码表!B:D,3,0),"")</f>
        <v/>
      </c>
      <c r="J1194" t="str">
        <f>IFERROR(VLOOKUP(表2[[#This Row],[科目代码]],科目代码表!D:E,2,0),"")</f>
        <v/>
      </c>
      <c r="K1194" t="str">
        <f>IF(ISBLANK(表2[[#This Row],[年]]),"","CNY")</f>
        <v/>
      </c>
    </row>
    <row r="1195" spans="7:11" x14ac:dyDescent="0.25">
      <c r="G1195" s="1" t="str">
        <f>IFERROR(VLOOKUP(H1195,科目代码表!B:D,3,0),"")</f>
        <v/>
      </c>
      <c r="J1195" t="str">
        <f>IFERROR(VLOOKUP(表2[[#This Row],[科目代码]],科目代码表!D:E,2,0),"")</f>
        <v/>
      </c>
      <c r="K1195" t="str">
        <f>IF(ISBLANK(表2[[#This Row],[年]]),"","CNY")</f>
        <v/>
      </c>
    </row>
    <row r="1196" spans="7:11" x14ac:dyDescent="0.25">
      <c r="G1196" s="1" t="str">
        <f>IFERROR(VLOOKUP(H1196,科目代码表!B:D,3,0),"")</f>
        <v/>
      </c>
      <c r="J1196" t="str">
        <f>IFERROR(VLOOKUP(表2[[#This Row],[科目代码]],科目代码表!D:E,2,0),"")</f>
        <v/>
      </c>
      <c r="K1196" t="str">
        <f>IF(ISBLANK(表2[[#This Row],[年]]),"","CNY")</f>
        <v/>
      </c>
    </row>
    <row r="1197" spans="7:11" x14ac:dyDescent="0.25">
      <c r="G1197" s="1" t="str">
        <f>IFERROR(VLOOKUP(H1197,科目代码表!B:D,3,0),"")</f>
        <v/>
      </c>
      <c r="J1197" t="str">
        <f>IFERROR(VLOOKUP(表2[[#This Row],[科目代码]],科目代码表!D:E,2,0),"")</f>
        <v/>
      </c>
      <c r="K1197" t="str">
        <f>IF(ISBLANK(表2[[#This Row],[年]]),"","CNY")</f>
        <v/>
      </c>
    </row>
    <row r="1198" spans="7:11" x14ac:dyDescent="0.25">
      <c r="G1198" s="1" t="str">
        <f>IFERROR(VLOOKUP(H1198,科目代码表!B:D,3,0),"")</f>
        <v/>
      </c>
      <c r="J1198" t="str">
        <f>IFERROR(VLOOKUP(表2[[#This Row],[科目代码]],科目代码表!D:E,2,0),"")</f>
        <v/>
      </c>
      <c r="K1198" t="str">
        <f>IF(ISBLANK(表2[[#This Row],[年]]),"","CNY")</f>
        <v/>
      </c>
    </row>
    <row r="1199" spans="7:11" x14ac:dyDescent="0.25">
      <c r="G1199" s="1" t="str">
        <f>IFERROR(VLOOKUP(H1199,科目代码表!B:D,3,0),"")</f>
        <v/>
      </c>
      <c r="J1199" t="str">
        <f>IFERROR(VLOOKUP(表2[[#This Row],[科目代码]],科目代码表!D:E,2,0),"")</f>
        <v/>
      </c>
      <c r="K1199" t="str">
        <f>IF(ISBLANK(表2[[#This Row],[年]]),"","CNY")</f>
        <v/>
      </c>
    </row>
    <row r="1200" spans="7:11" x14ac:dyDescent="0.25">
      <c r="G1200" s="1" t="str">
        <f>IFERROR(VLOOKUP(H1200,科目代码表!B:D,3,0),"")</f>
        <v/>
      </c>
      <c r="J1200" t="str">
        <f>IFERROR(VLOOKUP(表2[[#This Row],[科目代码]],科目代码表!D:E,2,0),"")</f>
        <v/>
      </c>
      <c r="K1200" t="str">
        <f>IF(ISBLANK(表2[[#This Row],[年]]),"","CNY")</f>
        <v/>
      </c>
    </row>
    <row r="1201" spans="7:11" x14ac:dyDescent="0.25">
      <c r="G1201" s="1" t="str">
        <f>IFERROR(VLOOKUP(H1201,科目代码表!B:D,3,0),"")</f>
        <v/>
      </c>
      <c r="J1201" t="str">
        <f>IFERROR(VLOOKUP(表2[[#This Row],[科目代码]],科目代码表!D:E,2,0),"")</f>
        <v/>
      </c>
      <c r="K1201" t="str">
        <f>IF(ISBLANK(表2[[#This Row],[年]]),"","CNY")</f>
        <v/>
      </c>
    </row>
    <row r="1202" spans="7:11" x14ac:dyDescent="0.25">
      <c r="G1202" s="1" t="str">
        <f>IFERROR(VLOOKUP(H1202,科目代码表!B:D,3,0),"")</f>
        <v/>
      </c>
      <c r="J1202" t="str">
        <f>IFERROR(VLOOKUP(表2[[#This Row],[科目代码]],科目代码表!D:E,2,0),"")</f>
        <v/>
      </c>
      <c r="K1202" t="str">
        <f>IF(ISBLANK(表2[[#This Row],[年]]),"","CNY")</f>
        <v/>
      </c>
    </row>
    <row r="1203" spans="7:11" x14ac:dyDescent="0.25">
      <c r="G1203" s="1" t="str">
        <f>IFERROR(VLOOKUP(H1203,科目代码表!B:D,3,0),"")</f>
        <v/>
      </c>
      <c r="J1203" t="str">
        <f>IFERROR(VLOOKUP(表2[[#This Row],[科目代码]],科目代码表!D:E,2,0),"")</f>
        <v/>
      </c>
      <c r="K1203" t="str">
        <f>IF(ISBLANK(表2[[#This Row],[年]]),"","CNY")</f>
        <v/>
      </c>
    </row>
    <row r="1204" spans="7:11" x14ac:dyDescent="0.25">
      <c r="G1204" s="1" t="str">
        <f>IFERROR(VLOOKUP(H1204,科目代码表!B:D,3,0),"")</f>
        <v/>
      </c>
      <c r="J1204" t="str">
        <f>IFERROR(VLOOKUP(表2[[#This Row],[科目代码]],科目代码表!D:E,2,0),"")</f>
        <v/>
      </c>
      <c r="K1204" t="str">
        <f>IF(ISBLANK(表2[[#This Row],[年]]),"","CNY")</f>
        <v/>
      </c>
    </row>
    <row r="1205" spans="7:11" x14ac:dyDescent="0.25">
      <c r="G1205" s="1" t="str">
        <f>IFERROR(VLOOKUP(H1205,科目代码表!B:D,3,0),"")</f>
        <v/>
      </c>
      <c r="J1205" t="str">
        <f>IFERROR(VLOOKUP(表2[[#This Row],[科目代码]],科目代码表!D:E,2,0),"")</f>
        <v/>
      </c>
      <c r="K1205" t="str">
        <f>IF(ISBLANK(表2[[#This Row],[年]]),"","CNY")</f>
        <v/>
      </c>
    </row>
    <row r="1206" spans="7:11" x14ac:dyDescent="0.25">
      <c r="G1206" s="1" t="str">
        <f>IFERROR(VLOOKUP(H1206,科目代码表!B:D,3,0),"")</f>
        <v/>
      </c>
      <c r="J1206" t="str">
        <f>IFERROR(VLOOKUP(表2[[#This Row],[科目代码]],科目代码表!D:E,2,0),"")</f>
        <v/>
      </c>
      <c r="K1206" t="str">
        <f>IF(ISBLANK(表2[[#This Row],[年]]),"","CNY")</f>
        <v/>
      </c>
    </row>
    <row r="1207" spans="7:11" x14ac:dyDescent="0.25">
      <c r="G1207" s="1" t="str">
        <f>IFERROR(VLOOKUP(H1207,科目代码表!B:D,3,0),"")</f>
        <v/>
      </c>
      <c r="J1207" t="str">
        <f>IFERROR(VLOOKUP(表2[[#This Row],[科目代码]],科目代码表!D:E,2,0),"")</f>
        <v/>
      </c>
      <c r="K1207" t="str">
        <f>IF(ISBLANK(表2[[#This Row],[年]]),"","CNY")</f>
        <v/>
      </c>
    </row>
    <row r="1208" spans="7:11" x14ac:dyDescent="0.25">
      <c r="G1208" s="1" t="str">
        <f>IFERROR(VLOOKUP(H1208,科目代码表!B:D,3,0),"")</f>
        <v/>
      </c>
      <c r="J1208" t="str">
        <f>IFERROR(VLOOKUP(表2[[#This Row],[科目代码]],科目代码表!D:E,2,0),"")</f>
        <v/>
      </c>
      <c r="K1208" t="str">
        <f>IF(ISBLANK(表2[[#This Row],[年]]),"","CNY")</f>
        <v/>
      </c>
    </row>
    <row r="1209" spans="7:11" x14ac:dyDescent="0.25">
      <c r="G1209" s="1" t="str">
        <f>IFERROR(VLOOKUP(H1209,科目代码表!B:D,3,0),"")</f>
        <v/>
      </c>
      <c r="J1209" t="str">
        <f>IFERROR(VLOOKUP(表2[[#This Row],[科目代码]],科目代码表!D:E,2,0),"")</f>
        <v/>
      </c>
      <c r="K1209" t="str">
        <f>IF(ISBLANK(表2[[#This Row],[年]]),"","CNY")</f>
        <v/>
      </c>
    </row>
    <row r="1210" spans="7:11" x14ac:dyDescent="0.25">
      <c r="G1210" s="1" t="str">
        <f>IFERROR(VLOOKUP(H1210,科目代码表!B:D,3,0),"")</f>
        <v/>
      </c>
      <c r="J1210" t="str">
        <f>IFERROR(VLOOKUP(表2[[#This Row],[科目代码]],科目代码表!D:E,2,0),"")</f>
        <v/>
      </c>
      <c r="K1210" t="str">
        <f>IF(ISBLANK(表2[[#This Row],[年]]),"","CNY")</f>
        <v/>
      </c>
    </row>
    <row r="1211" spans="7:11" x14ac:dyDescent="0.25">
      <c r="G1211" s="1" t="str">
        <f>IFERROR(VLOOKUP(H1211,科目代码表!B:D,3,0),"")</f>
        <v/>
      </c>
      <c r="J1211" t="str">
        <f>IFERROR(VLOOKUP(表2[[#This Row],[科目代码]],科目代码表!D:E,2,0),"")</f>
        <v/>
      </c>
      <c r="K1211" t="str">
        <f>IF(ISBLANK(表2[[#This Row],[年]]),"","CNY")</f>
        <v/>
      </c>
    </row>
    <row r="1212" spans="7:11" x14ac:dyDescent="0.25">
      <c r="G1212" s="1" t="str">
        <f>IFERROR(VLOOKUP(H1212,科目代码表!B:D,3,0),"")</f>
        <v/>
      </c>
      <c r="J1212" t="str">
        <f>IFERROR(VLOOKUP(表2[[#This Row],[科目代码]],科目代码表!D:E,2,0),"")</f>
        <v/>
      </c>
      <c r="K1212" t="str">
        <f>IF(ISBLANK(表2[[#This Row],[年]]),"","CNY")</f>
        <v/>
      </c>
    </row>
    <row r="1213" spans="7:11" x14ac:dyDescent="0.25">
      <c r="G1213" s="1" t="str">
        <f>IFERROR(VLOOKUP(H1213,科目代码表!B:D,3,0),"")</f>
        <v/>
      </c>
      <c r="J1213" t="str">
        <f>IFERROR(VLOOKUP(表2[[#This Row],[科目代码]],科目代码表!D:E,2,0),"")</f>
        <v/>
      </c>
      <c r="K1213" t="str">
        <f>IF(ISBLANK(表2[[#This Row],[年]]),"","CNY")</f>
        <v/>
      </c>
    </row>
    <row r="1214" spans="7:11" x14ac:dyDescent="0.25">
      <c r="G1214" s="1" t="str">
        <f>IFERROR(VLOOKUP(H1214,科目代码表!B:D,3,0),"")</f>
        <v/>
      </c>
      <c r="J1214" t="str">
        <f>IFERROR(VLOOKUP(表2[[#This Row],[科目代码]],科目代码表!D:E,2,0),"")</f>
        <v/>
      </c>
      <c r="K1214" t="str">
        <f>IF(ISBLANK(表2[[#This Row],[年]]),"","CNY")</f>
        <v/>
      </c>
    </row>
    <row r="1215" spans="7:11" x14ac:dyDescent="0.25">
      <c r="G1215" s="1" t="str">
        <f>IFERROR(VLOOKUP(H1215,科目代码表!B:D,3,0),"")</f>
        <v/>
      </c>
      <c r="J1215" t="str">
        <f>IFERROR(VLOOKUP(表2[[#This Row],[科目代码]],科目代码表!D:E,2,0),"")</f>
        <v/>
      </c>
      <c r="K1215" t="str">
        <f>IF(ISBLANK(表2[[#This Row],[年]]),"","CNY")</f>
        <v/>
      </c>
    </row>
    <row r="1216" spans="7:11" x14ac:dyDescent="0.25">
      <c r="G1216" s="1" t="str">
        <f>IFERROR(VLOOKUP(H1216,科目代码表!B:D,3,0),"")</f>
        <v/>
      </c>
      <c r="J1216" t="str">
        <f>IFERROR(VLOOKUP(表2[[#This Row],[科目代码]],科目代码表!D:E,2,0),"")</f>
        <v/>
      </c>
      <c r="K1216" t="str">
        <f>IF(ISBLANK(表2[[#This Row],[年]]),"","CNY")</f>
        <v/>
      </c>
    </row>
    <row r="1217" spans="7:11" x14ac:dyDescent="0.25">
      <c r="G1217" s="1" t="str">
        <f>IFERROR(VLOOKUP(H1217,科目代码表!B:D,3,0),"")</f>
        <v/>
      </c>
      <c r="J1217" t="str">
        <f>IFERROR(VLOOKUP(表2[[#This Row],[科目代码]],科目代码表!D:E,2,0),"")</f>
        <v/>
      </c>
      <c r="K1217" t="str">
        <f>IF(ISBLANK(表2[[#This Row],[年]]),"","CNY")</f>
        <v/>
      </c>
    </row>
    <row r="1218" spans="7:11" x14ac:dyDescent="0.25">
      <c r="G1218" s="1" t="str">
        <f>IFERROR(VLOOKUP(H1218,科目代码表!B:D,3,0),"")</f>
        <v/>
      </c>
      <c r="J1218" t="str">
        <f>IFERROR(VLOOKUP(表2[[#This Row],[科目代码]],科目代码表!D:E,2,0),"")</f>
        <v/>
      </c>
      <c r="K1218" t="str">
        <f>IF(ISBLANK(表2[[#This Row],[年]]),"","CNY")</f>
        <v/>
      </c>
    </row>
    <row r="1219" spans="7:11" x14ac:dyDescent="0.25">
      <c r="G1219" s="1" t="str">
        <f>IFERROR(VLOOKUP(H1219,科目代码表!B:D,3,0),"")</f>
        <v/>
      </c>
      <c r="J1219" t="str">
        <f>IFERROR(VLOOKUP(表2[[#This Row],[科目代码]],科目代码表!D:E,2,0),"")</f>
        <v/>
      </c>
      <c r="K1219" t="str">
        <f>IF(ISBLANK(表2[[#This Row],[年]]),"","CNY")</f>
        <v/>
      </c>
    </row>
    <row r="1220" spans="7:11" x14ac:dyDescent="0.25">
      <c r="G1220" s="1" t="str">
        <f>IFERROR(VLOOKUP(H1220,科目代码表!B:D,3,0),"")</f>
        <v/>
      </c>
      <c r="J1220" t="str">
        <f>IFERROR(VLOOKUP(表2[[#This Row],[科目代码]],科目代码表!D:E,2,0),"")</f>
        <v/>
      </c>
      <c r="K1220" t="str">
        <f>IF(ISBLANK(表2[[#This Row],[年]]),"","CNY")</f>
        <v/>
      </c>
    </row>
    <row r="1221" spans="7:11" x14ac:dyDescent="0.25">
      <c r="G1221" s="1" t="str">
        <f>IFERROR(VLOOKUP(H1221,科目代码表!B:D,3,0),"")</f>
        <v/>
      </c>
      <c r="J1221" t="str">
        <f>IFERROR(VLOOKUP(表2[[#This Row],[科目代码]],科目代码表!D:E,2,0),"")</f>
        <v/>
      </c>
      <c r="K1221" t="str">
        <f>IF(ISBLANK(表2[[#This Row],[年]]),"","CNY")</f>
        <v/>
      </c>
    </row>
    <row r="1222" spans="7:11" x14ac:dyDescent="0.25">
      <c r="G1222" s="1" t="str">
        <f>IFERROR(VLOOKUP(H1222,科目代码表!B:D,3,0),"")</f>
        <v/>
      </c>
      <c r="J1222" t="str">
        <f>IFERROR(VLOOKUP(表2[[#This Row],[科目代码]],科目代码表!D:E,2,0),"")</f>
        <v/>
      </c>
      <c r="K1222" t="str">
        <f>IF(ISBLANK(表2[[#This Row],[年]]),"","CNY")</f>
        <v/>
      </c>
    </row>
    <row r="1223" spans="7:11" x14ac:dyDescent="0.25">
      <c r="G1223" s="1" t="str">
        <f>IFERROR(VLOOKUP(H1223,科目代码表!B:D,3,0),"")</f>
        <v/>
      </c>
      <c r="J1223" t="str">
        <f>IFERROR(VLOOKUP(表2[[#This Row],[科目代码]],科目代码表!D:E,2,0),"")</f>
        <v/>
      </c>
      <c r="K1223" t="str">
        <f>IF(ISBLANK(表2[[#This Row],[年]]),"","CNY")</f>
        <v/>
      </c>
    </row>
    <row r="1224" spans="7:11" x14ac:dyDescent="0.25">
      <c r="G1224" s="1" t="str">
        <f>IFERROR(VLOOKUP(H1224,科目代码表!B:D,3,0),"")</f>
        <v/>
      </c>
      <c r="J1224" t="str">
        <f>IFERROR(VLOOKUP(表2[[#This Row],[科目代码]],科目代码表!D:E,2,0),"")</f>
        <v/>
      </c>
      <c r="K1224" t="str">
        <f>IF(ISBLANK(表2[[#This Row],[年]]),"","CNY")</f>
        <v/>
      </c>
    </row>
    <row r="1225" spans="7:11" x14ac:dyDescent="0.25">
      <c r="G1225" s="1" t="str">
        <f>IFERROR(VLOOKUP(H1225,科目代码表!B:D,3,0),"")</f>
        <v/>
      </c>
      <c r="J1225" t="str">
        <f>IFERROR(VLOOKUP(表2[[#This Row],[科目代码]],科目代码表!D:E,2,0),"")</f>
        <v/>
      </c>
      <c r="K1225" t="str">
        <f>IF(ISBLANK(表2[[#This Row],[年]]),"","CNY")</f>
        <v/>
      </c>
    </row>
    <row r="1226" spans="7:11" x14ac:dyDescent="0.25">
      <c r="G1226" s="1" t="str">
        <f>IFERROR(VLOOKUP(H1226,科目代码表!B:D,3,0),"")</f>
        <v/>
      </c>
      <c r="J1226" t="str">
        <f>IFERROR(VLOOKUP(表2[[#This Row],[科目代码]],科目代码表!D:E,2,0),"")</f>
        <v/>
      </c>
      <c r="K1226" t="str">
        <f>IF(ISBLANK(表2[[#This Row],[年]]),"","CNY")</f>
        <v/>
      </c>
    </row>
    <row r="1227" spans="7:11" x14ac:dyDescent="0.25">
      <c r="G1227" s="1" t="str">
        <f>IFERROR(VLOOKUP(H1227,科目代码表!B:D,3,0),"")</f>
        <v/>
      </c>
      <c r="J1227" t="str">
        <f>IFERROR(VLOOKUP(表2[[#This Row],[科目代码]],科目代码表!D:E,2,0),"")</f>
        <v/>
      </c>
      <c r="K1227" t="str">
        <f>IF(ISBLANK(表2[[#This Row],[年]]),"","CNY")</f>
        <v/>
      </c>
    </row>
    <row r="1228" spans="7:11" x14ac:dyDescent="0.25">
      <c r="G1228" s="1" t="str">
        <f>IFERROR(VLOOKUP(H1228,科目代码表!B:D,3,0),"")</f>
        <v/>
      </c>
      <c r="J1228" t="str">
        <f>IFERROR(VLOOKUP(表2[[#This Row],[科目代码]],科目代码表!D:E,2,0),"")</f>
        <v/>
      </c>
      <c r="K1228" t="str">
        <f>IF(ISBLANK(表2[[#This Row],[年]]),"","CNY")</f>
        <v/>
      </c>
    </row>
    <row r="1229" spans="7:11" x14ac:dyDescent="0.25">
      <c r="G1229" s="1" t="str">
        <f>IFERROR(VLOOKUP(H1229,科目代码表!B:D,3,0),"")</f>
        <v/>
      </c>
      <c r="J1229" t="str">
        <f>IFERROR(VLOOKUP(表2[[#This Row],[科目代码]],科目代码表!D:E,2,0),"")</f>
        <v/>
      </c>
      <c r="K1229" t="str">
        <f>IF(ISBLANK(表2[[#This Row],[年]]),"","CNY")</f>
        <v/>
      </c>
    </row>
    <row r="1230" spans="7:11" x14ac:dyDescent="0.25">
      <c r="G1230" s="1" t="str">
        <f>IFERROR(VLOOKUP(H1230,科目代码表!B:D,3,0),"")</f>
        <v/>
      </c>
      <c r="J1230" t="str">
        <f>IFERROR(VLOOKUP(表2[[#This Row],[科目代码]],科目代码表!D:E,2,0),"")</f>
        <v/>
      </c>
      <c r="K1230" t="str">
        <f>IF(ISBLANK(表2[[#This Row],[年]]),"","CNY")</f>
        <v/>
      </c>
    </row>
    <row r="1231" spans="7:11" x14ac:dyDescent="0.25">
      <c r="G1231" s="1" t="str">
        <f>IFERROR(VLOOKUP(H1231,科目代码表!B:D,3,0),"")</f>
        <v/>
      </c>
      <c r="J1231" t="str">
        <f>IFERROR(VLOOKUP(表2[[#This Row],[科目代码]],科目代码表!D:E,2,0),"")</f>
        <v/>
      </c>
      <c r="K1231" t="str">
        <f>IF(ISBLANK(表2[[#This Row],[年]]),"","CNY")</f>
        <v/>
      </c>
    </row>
    <row r="1232" spans="7:11" x14ac:dyDescent="0.25">
      <c r="G1232" s="1" t="str">
        <f>IFERROR(VLOOKUP(H1232,科目代码表!B:D,3,0),"")</f>
        <v/>
      </c>
      <c r="J1232" t="str">
        <f>IFERROR(VLOOKUP(表2[[#This Row],[科目代码]],科目代码表!D:E,2,0),"")</f>
        <v/>
      </c>
      <c r="K1232" t="str">
        <f>IF(ISBLANK(表2[[#This Row],[年]]),"","CNY")</f>
        <v/>
      </c>
    </row>
    <row r="1233" spans="7:11" x14ac:dyDescent="0.25">
      <c r="G1233" s="1" t="str">
        <f>IFERROR(VLOOKUP(H1233,科目代码表!B:D,3,0),"")</f>
        <v/>
      </c>
      <c r="J1233" t="str">
        <f>IFERROR(VLOOKUP(表2[[#This Row],[科目代码]],科目代码表!D:E,2,0),"")</f>
        <v/>
      </c>
      <c r="K1233" t="str">
        <f>IF(ISBLANK(表2[[#This Row],[年]]),"","CNY")</f>
        <v/>
      </c>
    </row>
    <row r="1234" spans="7:11" x14ac:dyDescent="0.25">
      <c r="G1234" s="1" t="str">
        <f>IFERROR(VLOOKUP(H1234,科目代码表!B:D,3,0),"")</f>
        <v/>
      </c>
      <c r="J1234" t="str">
        <f>IFERROR(VLOOKUP(表2[[#This Row],[科目代码]],科目代码表!D:E,2,0),"")</f>
        <v/>
      </c>
      <c r="K1234" t="str">
        <f>IF(ISBLANK(表2[[#This Row],[年]]),"","CNY")</f>
        <v/>
      </c>
    </row>
    <row r="1235" spans="7:11" x14ac:dyDescent="0.25">
      <c r="G1235" s="1" t="str">
        <f>IFERROR(VLOOKUP(H1235,科目代码表!B:D,3,0),"")</f>
        <v/>
      </c>
      <c r="J1235" t="str">
        <f>IFERROR(VLOOKUP(表2[[#This Row],[科目代码]],科目代码表!D:E,2,0),"")</f>
        <v/>
      </c>
      <c r="K1235" t="str">
        <f>IF(ISBLANK(表2[[#This Row],[年]]),"","CNY")</f>
        <v/>
      </c>
    </row>
    <row r="1236" spans="7:11" x14ac:dyDescent="0.25">
      <c r="G1236" s="1" t="str">
        <f>IFERROR(VLOOKUP(H1236,科目代码表!B:D,3,0),"")</f>
        <v/>
      </c>
      <c r="J1236" t="str">
        <f>IFERROR(VLOOKUP(表2[[#This Row],[科目代码]],科目代码表!D:E,2,0),"")</f>
        <v/>
      </c>
      <c r="K1236" t="str">
        <f>IF(ISBLANK(表2[[#This Row],[年]]),"","CNY")</f>
        <v/>
      </c>
    </row>
    <row r="1237" spans="7:11" x14ac:dyDescent="0.25">
      <c r="G1237" s="1" t="str">
        <f>IFERROR(VLOOKUP(H1237,科目代码表!B:D,3,0),"")</f>
        <v/>
      </c>
      <c r="J1237" t="str">
        <f>IFERROR(VLOOKUP(表2[[#This Row],[科目代码]],科目代码表!D:E,2,0),"")</f>
        <v/>
      </c>
      <c r="K1237" t="str">
        <f>IF(ISBLANK(表2[[#This Row],[年]]),"","CNY")</f>
        <v/>
      </c>
    </row>
    <row r="1238" spans="7:11" x14ac:dyDescent="0.25">
      <c r="G1238" s="1" t="str">
        <f>IFERROR(VLOOKUP(H1238,科目代码表!B:D,3,0),"")</f>
        <v/>
      </c>
      <c r="J1238" t="str">
        <f>IFERROR(VLOOKUP(表2[[#This Row],[科目代码]],科目代码表!D:E,2,0),"")</f>
        <v/>
      </c>
      <c r="K1238" t="str">
        <f>IF(ISBLANK(表2[[#This Row],[年]]),"","CNY")</f>
        <v/>
      </c>
    </row>
    <row r="1239" spans="7:11" x14ac:dyDescent="0.25">
      <c r="G1239" s="1" t="str">
        <f>IFERROR(VLOOKUP(H1239,科目代码表!B:D,3,0),"")</f>
        <v/>
      </c>
      <c r="J1239" t="str">
        <f>IFERROR(VLOOKUP(表2[[#This Row],[科目代码]],科目代码表!D:E,2,0),"")</f>
        <v/>
      </c>
      <c r="K1239" t="str">
        <f>IF(ISBLANK(表2[[#This Row],[年]]),"","CNY")</f>
        <v/>
      </c>
    </row>
    <row r="1240" spans="7:11" x14ac:dyDescent="0.25">
      <c r="G1240" s="1" t="str">
        <f>IFERROR(VLOOKUP(H1240,科目代码表!B:D,3,0),"")</f>
        <v/>
      </c>
      <c r="J1240" t="str">
        <f>IFERROR(VLOOKUP(表2[[#This Row],[科目代码]],科目代码表!D:E,2,0),"")</f>
        <v/>
      </c>
      <c r="K1240" t="str">
        <f>IF(ISBLANK(表2[[#This Row],[年]]),"","CNY")</f>
        <v/>
      </c>
    </row>
    <row r="1241" spans="7:11" x14ac:dyDescent="0.25">
      <c r="G1241" s="1" t="str">
        <f>IFERROR(VLOOKUP(H1241,科目代码表!B:D,3,0),"")</f>
        <v/>
      </c>
      <c r="J1241" t="str">
        <f>IFERROR(VLOOKUP(表2[[#This Row],[科目代码]],科目代码表!D:E,2,0),"")</f>
        <v/>
      </c>
      <c r="K1241" t="str">
        <f>IF(ISBLANK(表2[[#This Row],[年]]),"","CNY")</f>
        <v/>
      </c>
    </row>
    <row r="1242" spans="7:11" x14ac:dyDescent="0.25">
      <c r="G1242" s="1" t="str">
        <f>IFERROR(VLOOKUP(H1242,科目代码表!B:D,3,0),"")</f>
        <v/>
      </c>
      <c r="J1242" t="str">
        <f>IFERROR(VLOOKUP(表2[[#This Row],[科目代码]],科目代码表!D:E,2,0),"")</f>
        <v/>
      </c>
      <c r="K1242" t="str">
        <f>IF(ISBLANK(表2[[#This Row],[年]]),"","CNY")</f>
        <v/>
      </c>
    </row>
    <row r="1243" spans="7:11" x14ac:dyDescent="0.25">
      <c r="G1243" s="1" t="str">
        <f>IFERROR(VLOOKUP(H1243,科目代码表!B:D,3,0),"")</f>
        <v/>
      </c>
      <c r="J1243" t="str">
        <f>IFERROR(VLOOKUP(表2[[#This Row],[科目代码]],科目代码表!D:E,2,0),"")</f>
        <v/>
      </c>
      <c r="K1243" t="str">
        <f>IF(ISBLANK(表2[[#This Row],[年]]),"","CNY")</f>
        <v/>
      </c>
    </row>
    <row r="1244" spans="7:11" x14ac:dyDescent="0.25">
      <c r="G1244" s="1" t="str">
        <f>IFERROR(VLOOKUP(H1244,科目代码表!B:D,3,0),"")</f>
        <v/>
      </c>
      <c r="J1244" t="str">
        <f>IFERROR(VLOOKUP(表2[[#This Row],[科目代码]],科目代码表!D:E,2,0),"")</f>
        <v/>
      </c>
      <c r="K1244" t="str">
        <f>IF(ISBLANK(表2[[#This Row],[年]]),"","CNY")</f>
        <v/>
      </c>
    </row>
    <row r="1245" spans="7:11" x14ac:dyDescent="0.25">
      <c r="G1245" s="1" t="str">
        <f>IFERROR(VLOOKUP(H1245,科目代码表!B:D,3,0),"")</f>
        <v/>
      </c>
      <c r="J1245" t="str">
        <f>IFERROR(VLOOKUP(表2[[#This Row],[科目代码]],科目代码表!D:E,2,0),"")</f>
        <v/>
      </c>
      <c r="K1245" t="str">
        <f>IF(ISBLANK(表2[[#This Row],[年]]),"","CNY")</f>
        <v/>
      </c>
    </row>
    <row r="1246" spans="7:11" x14ac:dyDescent="0.25">
      <c r="G1246" s="1" t="str">
        <f>IFERROR(VLOOKUP(H1246,科目代码表!B:D,3,0),"")</f>
        <v/>
      </c>
      <c r="J1246" t="str">
        <f>IFERROR(VLOOKUP(表2[[#This Row],[科目代码]],科目代码表!D:E,2,0),"")</f>
        <v/>
      </c>
      <c r="K1246" t="str">
        <f>IF(ISBLANK(表2[[#This Row],[年]]),"","CNY")</f>
        <v/>
      </c>
    </row>
    <row r="1247" spans="7:11" x14ac:dyDescent="0.25">
      <c r="G1247" s="1" t="str">
        <f>IFERROR(VLOOKUP(H1247,科目代码表!B:D,3,0),"")</f>
        <v/>
      </c>
      <c r="J1247" t="str">
        <f>IFERROR(VLOOKUP(表2[[#This Row],[科目代码]],科目代码表!D:E,2,0),"")</f>
        <v/>
      </c>
      <c r="K1247" t="str">
        <f>IF(ISBLANK(表2[[#This Row],[年]]),"","CNY")</f>
        <v/>
      </c>
    </row>
    <row r="1248" spans="7:11" x14ac:dyDescent="0.25">
      <c r="G1248" s="1" t="str">
        <f>IFERROR(VLOOKUP(H1248,科目代码表!B:D,3,0),"")</f>
        <v/>
      </c>
      <c r="J1248" t="str">
        <f>IFERROR(VLOOKUP(表2[[#This Row],[科目代码]],科目代码表!D:E,2,0),"")</f>
        <v/>
      </c>
      <c r="K1248" t="str">
        <f>IF(ISBLANK(表2[[#This Row],[年]]),"","CNY")</f>
        <v/>
      </c>
    </row>
    <row r="1249" spans="7:11" x14ac:dyDescent="0.25">
      <c r="G1249" s="1" t="str">
        <f>IFERROR(VLOOKUP(H1249,科目代码表!B:D,3,0),"")</f>
        <v/>
      </c>
      <c r="J1249" t="str">
        <f>IFERROR(VLOOKUP(表2[[#This Row],[科目代码]],科目代码表!D:E,2,0),"")</f>
        <v/>
      </c>
      <c r="K1249" t="str">
        <f>IF(ISBLANK(表2[[#This Row],[年]]),"","CNY")</f>
        <v/>
      </c>
    </row>
    <row r="1250" spans="7:11" x14ac:dyDescent="0.25">
      <c r="G1250" s="1" t="str">
        <f>IFERROR(VLOOKUP(H1250,科目代码表!B:D,3,0),"")</f>
        <v/>
      </c>
      <c r="J1250" t="str">
        <f>IFERROR(VLOOKUP(表2[[#This Row],[科目代码]],科目代码表!D:E,2,0),"")</f>
        <v/>
      </c>
      <c r="K1250" t="str">
        <f>IF(ISBLANK(表2[[#This Row],[年]]),"","CNY")</f>
        <v/>
      </c>
    </row>
    <row r="1251" spans="7:11" x14ac:dyDescent="0.25">
      <c r="G1251" s="1" t="str">
        <f>IFERROR(VLOOKUP(H1251,科目代码表!B:D,3,0),"")</f>
        <v/>
      </c>
      <c r="J1251" t="str">
        <f>IFERROR(VLOOKUP(表2[[#This Row],[科目代码]],科目代码表!D:E,2,0),"")</f>
        <v/>
      </c>
      <c r="K1251" t="str">
        <f>IF(ISBLANK(表2[[#This Row],[年]]),"","CNY")</f>
        <v/>
      </c>
    </row>
    <row r="1252" spans="7:11" x14ac:dyDescent="0.25">
      <c r="G1252" s="1" t="str">
        <f>IFERROR(VLOOKUP(H1252,科目代码表!B:D,3,0),"")</f>
        <v/>
      </c>
      <c r="J1252" t="str">
        <f>IFERROR(VLOOKUP(表2[[#This Row],[科目代码]],科目代码表!D:E,2,0),"")</f>
        <v/>
      </c>
      <c r="K1252" t="str">
        <f>IF(ISBLANK(表2[[#This Row],[年]]),"","CNY")</f>
        <v/>
      </c>
    </row>
    <row r="1253" spans="7:11" x14ac:dyDescent="0.25">
      <c r="G1253" s="1" t="str">
        <f>IFERROR(VLOOKUP(H1253,科目代码表!B:D,3,0),"")</f>
        <v/>
      </c>
      <c r="J1253" t="str">
        <f>IFERROR(VLOOKUP(表2[[#This Row],[科目代码]],科目代码表!D:E,2,0),"")</f>
        <v/>
      </c>
      <c r="K1253" t="str">
        <f>IF(ISBLANK(表2[[#This Row],[年]]),"","CNY")</f>
        <v/>
      </c>
    </row>
    <row r="1254" spans="7:11" x14ac:dyDescent="0.25">
      <c r="G1254" s="1" t="str">
        <f>IFERROR(VLOOKUP(H1254,科目代码表!B:D,3,0),"")</f>
        <v/>
      </c>
      <c r="J1254" t="str">
        <f>IFERROR(VLOOKUP(表2[[#This Row],[科目代码]],科目代码表!D:E,2,0),"")</f>
        <v/>
      </c>
      <c r="K1254" t="str">
        <f>IF(ISBLANK(表2[[#This Row],[年]]),"","CNY")</f>
        <v/>
      </c>
    </row>
    <row r="1255" spans="7:11" x14ac:dyDescent="0.25">
      <c r="G1255" s="1" t="str">
        <f>IFERROR(VLOOKUP(H1255,科目代码表!B:D,3,0),"")</f>
        <v/>
      </c>
      <c r="J1255" t="str">
        <f>IFERROR(VLOOKUP(表2[[#This Row],[科目代码]],科目代码表!D:E,2,0),"")</f>
        <v/>
      </c>
      <c r="K1255" t="str">
        <f>IF(ISBLANK(表2[[#This Row],[年]]),"","CNY")</f>
        <v/>
      </c>
    </row>
    <row r="1256" spans="7:11" x14ac:dyDescent="0.25">
      <c r="G1256" s="1" t="str">
        <f>IFERROR(VLOOKUP(H1256,科目代码表!B:D,3,0),"")</f>
        <v/>
      </c>
      <c r="J1256" t="str">
        <f>IFERROR(VLOOKUP(表2[[#This Row],[科目代码]],科目代码表!D:E,2,0),"")</f>
        <v/>
      </c>
      <c r="K1256" t="str">
        <f>IF(ISBLANK(表2[[#This Row],[年]]),"","CNY")</f>
        <v/>
      </c>
    </row>
    <row r="1257" spans="7:11" x14ac:dyDescent="0.25">
      <c r="G1257" s="1" t="str">
        <f>IFERROR(VLOOKUP(H1257,科目代码表!B:D,3,0),"")</f>
        <v/>
      </c>
      <c r="J1257" t="str">
        <f>IFERROR(VLOOKUP(表2[[#This Row],[科目代码]],科目代码表!D:E,2,0),"")</f>
        <v/>
      </c>
      <c r="K1257" t="str">
        <f>IF(ISBLANK(表2[[#This Row],[年]]),"","CNY")</f>
        <v/>
      </c>
    </row>
    <row r="1258" spans="7:11" x14ac:dyDescent="0.25">
      <c r="G1258" s="1" t="str">
        <f>IFERROR(VLOOKUP(H1258,科目代码表!B:D,3,0),"")</f>
        <v/>
      </c>
      <c r="J1258" t="str">
        <f>IFERROR(VLOOKUP(表2[[#This Row],[科目代码]],科目代码表!D:E,2,0),"")</f>
        <v/>
      </c>
      <c r="K1258" t="str">
        <f>IF(ISBLANK(表2[[#This Row],[年]]),"","CNY")</f>
        <v/>
      </c>
    </row>
    <row r="1259" spans="7:11" x14ac:dyDescent="0.25">
      <c r="G1259" s="1" t="str">
        <f>IFERROR(VLOOKUP(H1259,科目代码表!B:D,3,0),"")</f>
        <v/>
      </c>
      <c r="J1259" t="str">
        <f>IFERROR(VLOOKUP(表2[[#This Row],[科目代码]],科目代码表!D:E,2,0),"")</f>
        <v/>
      </c>
      <c r="K1259" t="str">
        <f>IF(ISBLANK(表2[[#This Row],[年]]),"","CNY")</f>
        <v/>
      </c>
    </row>
    <row r="1260" spans="7:11" x14ac:dyDescent="0.25">
      <c r="G1260" s="1" t="str">
        <f>IFERROR(VLOOKUP(H1260,科目代码表!B:D,3,0),"")</f>
        <v/>
      </c>
      <c r="J1260" t="str">
        <f>IFERROR(VLOOKUP(表2[[#This Row],[科目代码]],科目代码表!D:E,2,0),"")</f>
        <v/>
      </c>
      <c r="K1260" t="str">
        <f>IF(ISBLANK(表2[[#This Row],[年]]),"","CNY")</f>
        <v/>
      </c>
    </row>
    <row r="1261" spans="7:11" x14ac:dyDescent="0.25">
      <c r="G1261" s="1" t="str">
        <f>IFERROR(VLOOKUP(H1261,科目代码表!B:D,3,0),"")</f>
        <v/>
      </c>
      <c r="J1261" t="str">
        <f>IFERROR(VLOOKUP(表2[[#This Row],[科目代码]],科目代码表!D:E,2,0),"")</f>
        <v/>
      </c>
      <c r="K1261" t="str">
        <f>IF(ISBLANK(表2[[#This Row],[年]]),"","CNY")</f>
        <v/>
      </c>
    </row>
    <row r="1262" spans="7:11" x14ac:dyDescent="0.25">
      <c r="G1262" s="1" t="str">
        <f>IFERROR(VLOOKUP(H1262,科目代码表!B:D,3,0),"")</f>
        <v/>
      </c>
      <c r="J1262" t="str">
        <f>IFERROR(VLOOKUP(表2[[#This Row],[科目代码]],科目代码表!D:E,2,0),"")</f>
        <v/>
      </c>
      <c r="K1262" t="str">
        <f>IF(ISBLANK(表2[[#This Row],[年]]),"","CNY")</f>
        <v/>
      </c>
    </row>
    <row r="1263" spans="7:11" x14ac:dyDescent="0.25">
      <c r="G1263" s="1" t="str">
        <f>IFERROR(VLOOKUP(H1263,科目代码表!B:D,3,0),"")</f>
        <v/>
      </c>
      <c r="J1263" t="str">
        <f>IFERROR(VLOOKUP(表2[[#This Row],[科目代码]],科目代码表!D:E,2,0),"")</f>
        <v/>
      </c>
      <c r="K1263" t="str">
        <f>IF(ISBLANK(表2[[#This Row],[年]]),"","CNY")</f>
        <v/>
      </c>
    </row>
    <row r="1264" spans="7:11" x14ac:dyDescent="0.25">
      <c r="G1264" s="1" t="str">
        <f>IFERROR(VLOOKUP(H1264,科目代码表!B:D,3,0),"")</f>
        <v/>
      </c>
      <c r="J1264" t="str">
        <f>IFERROR(VLOOKUP(表2[[#This Row],[科目代码]],科目代码表!D:E,2,0),"")</f>
        <v/>
      </c>
      <c r="K1264" t="str">
        <f>IF(ISBLANK(表2[[#This Row],[年]]),"","CNY")</f>
        <v/>
      </c>
    </row>
    <row r="1265" spans="7:11" x14ac:dyDescent="0.25">
      <c r="G1265" s="1" t="str">
        <f>IFERROR(VLOOKUP(H1265,科目代码表!B:D,3,0),"")</f>
        <v/>
      </c>
      <c r="J1265" t="str">
        <f>IFERROR(VLOOKUP(表2[[#This Row],[科目代码]],科目代码表!D:E,2,0),"")</f>
        <v/>
      </c>
      <c r="K1265" t="str">
        <f>IF(ISBLANK(表2[[#This Row],[年]]),"","CNY")</f>
        <v/>
      </c>
    </row>
    <row r="1266" spans="7:11" x14ac:dyDescent="0.25">
      <c r="G1266" s="1" t="str">
        <f>IFERROR(VLOOKUP(H1266,科目代码表!B:D,3,0),"")</f>
        <v/>
      </c>
      <c r="J1266" t="str">
        <f>IFERROR(VLOOKUP(表2[[#This Row],[科目代码]],科目代码表!D:E,2,0),"")</f>
        <v/>
      </c>
      <c r="K1266" t="str">
        <f>IF(ISBLANK(表2[[#This Row],[年]]),"","CNY")</f>
        <v/>
      </c>
    </row>
    <row r="1267" spans="7:11" x14ac:dyDescent="0.25">
      <c r="G1267" s="1" t="str">
        <f>IFERROR(VLOOKUP(H1267,科目代码表!B:D,3,0),"")</f>
        <v/>
      </c>
      <c r="J1267" t="str">
        <f>IFERROR(VLOOKUP(表2[[#This Row],[科目代码]],科目代码表!D:E,2,0),"")</f>
        <v/>
      </c>
      <c r="K1267" t="str">
        <f>IF(ISBLANK(表2[[#This Row],[年]]),"","CNY")</f>
        <v/>
      </c>
    </row>
    <row r="1268" spans="7:11" x14ac:dyDescent="0.25">
      <c r="G1268" s="1" t="str">
        <f>IFERROR(VLOOKUP(H1268,科目代码表!B:D,3,0),"")</f>
        <v/>
      </c>
      <c r="J1268" t="str">
        <f>IFERROR(VLOOKUP(表2[[#This Row],[科目代码]],科目代码表!D:E,2,0),"")</f>
        <v/>
      </c>
      <c r="K1268" t="str">
        <f>IF(ISBLANK(表2[[#This Row],[年]]),"","CNY")</f>
        <v/>
      </c>
    </row>
    <row r="1269" spans="7:11" x14ac:dyDescent="0.25">
      <c r="G1269" s="1" t="str">
        <f>IFERROR(VLOOKUP(H1269,科目代码表!B:D,3,0),"")</f>
        <v/>
      </c>
      <c r="J1269" t="str">
        <f>IFERROR(VLOOKUP(表2[[#This Row],[科目代码]],科目代码表!D:E,2,0),"")</f>
        <v/>
      </c>
      <c r="K1269" t="str">
        <f>IF(ISBLANK(表2[[#This Row],[年]]),"","CNY")</f>
        <v/>
      </c>
    </row>
    <row r="1270" spans="7:11" x14ac:dyDescent="0.25">
      <c r="G1270" s="1" t="str">
        <f>IFERROR(VLOOKUP(H1270,科目代码表!B:D,3,0),"")</f>
        <v/>
      </c>
      <c r="J1270" t="str">
        <f>IFERROR(VLOOKUP(表2[[#This Row],[科目代码]],科目代码表!D:E,2,0),"")</f>
        <v/>
      </c>
      <c r="K1270" t="str">
        <f>IF(ISBLANK(表2[[#This Row],[年]]),"","CNY")</f>
        <v/>
      </c>
    </row>
    <row r="1271" spans="7:11" x14ac:dyDescent="0.25">
      <c r="G1271" s="1" t="str">
        <f>IFERROR(VLOOKUP(H1271,科目代码表!B:D,3,0),"")</f>
        <v/>
      </c>
      <c r="J1271" t="str">
        <f>IFERROR(VLOOKUP(表2[[#This Row],[科目代码]],科目代码表!D:E,2,0),"")</f>
        <v/>
      </c>
      <c r="K1271" t="str">
        <f>IF(ISBLANK(表2[[#This Row],[年]]),"","CNY")</f>
        <v/>
      </c>
    </row>
    <row r="1272" spans="7:11" x14ac:dyDescent="0.25">
      <c r="G1272" s="1" t="str">
        <f>IFERROR(VLOOKUP(H1272,科目代码表!B:D,3,0),"")</f>
        <v/>
      </c>
      <c r="J1272" t="str">
        <f>IFERROR(VLOOKUP(表2[[#This Row],[科目代码]],科目代码表!D:E,2,0),"")</f>
        <v/>
      </c>
      <c r="K1272" t="str">
        <f>IF(ISBLANK(表2[[#This Row],[年]]),"","CNY")</f>
        <v/>
      </c>
    </row>
    <row r="1273" spans="7:11" x14ac:dyDescent="0.25">
      <c r="G1273" s="1" t="str">
        <f>IFERROR(VLOOKUP(H1273,科目代码表!B:D,3,0),"")</f>
        <v/>
      </c>
      <c r="J1273" t="str">
        <f>IFERROR(VLOOKUP(表2[[#This Row],[科目代码]],科目代码表!D:E,2,0),"")</f>
        <v/>
      </c>
      <c r="K1273" t="str">
        <f>IF(ISBLANK(表2[[#This Row],[年]]),"","CNY")</f>
        <v/>
      </c>
    </row>
    <row r="1274" spans="7:11" x14ac:dyDescent="0.25">
      <c r="G1274" s="1" t="str">
        <f>IFERROR(VLOOKUP(H1274,科目代码表!B:D,3,0),"")</f>
        <v/>
      </c>
      <c r="J1274" t="str">
        <f>IFERROR(VLOOKUP(表2[[#This Row],[科目代码]],科目代码表!D:E,2,0),"")</f>
        <v/>
      </c>
      <c r="K1274" t="str">
        <f>IF(ISBLANK(表2[[#This Row],[年]]),"","CNY")</f>
        <v/>
      </c>
    </row>
    <row r="1275" spans="7:11" x14ac:dyDescent="0.25">
      <c r="G1275" s="1" t="str">
        <f>IFERROR(VLOOKUP(H1275,科目代码表!B:D,3,0),"")</f>
        <v/>
      </c>
      <c r="J1275" t="str">
        <f>IFERROR(VLOOKUP(表2[[#This Row],[科目代码]],科目代码表!D:E,2,0),"")</f>
        <v/>
      </c>
      <c r="K1275" t="str">
        <f>IF(ISBLANK(表2[[#This Row],[年]]),"","CNY")</f>
        <v/>
      </c>
    </row>
    <row r="1276" spans="7:11" x14ac:dyDescent="0.25">
      <c r="G1276" s="1" t="str">
        <f>IFERROR(VLOOKUP(H1276,科目代码表!B:D,3,0),"")</f>
        <v/>
      </c>
      <c r="J1276" t="str">
        <f>IFERROR(VLOOKUP(表2[[#This Row],[科目代码]],科目代码表!D:E,2,0),"")</f>
        <v/>
      </c>
      <c r="K1276" t="str">
        <f>IF(ISBLANK(表2[[#This Row],[年]]),"","CNY")</f>
        <v/>
      </c>
    </row>
    <row r="1277" spans="7:11" x14ac:dyDescent="0.25">
      <c r="G1277" s="1" t="str">
        <f>IFERROR(VLOOKUP(H1277,科目代码表!B:D,3,0),"")</f>
        <v/>
      </c>
      <c r="J1277" t="str">
        <f>IFERROR(VLOOKUP(表2[[#This Row],[科目代码]],科目代码表!D:E,2,0),"")</f>
        <v/>
      </c>
      <c r="K1277" t="str">
        <f>IF(ISBLANK(表2[[#This Row],[年]]),"","CNY")</f>
        <v/>
      </c>
    </row>
    <row r="1278" spans="7:11" x14ac:dyDescent="0.25">
      <c r="G1278" s="1" t="str">
        <f>IFERROR(VLOOKUP(H1278,科目代码表!B:D,3,0),"")</f>
        <v/>
      </c>
      <c r="J1278" t="str">
        <f>IFERROR(VLOOKUP(表2[[#This Row],[科目代码]],科目代码表!D:E,2,0),"")</f>
        <v/>
      </c>
      <c r="K1278" t="str">
        <f>IF(ISBLANK(表2[[#This Row],[年]]),"","CNY")</f>
        <v/>
      </c>
    </row>
    <row r="1279" spans="7:11" x14ac:dyDescent="0.25">
      <c r="G1279" s="1" t="str">
        <f>IFERROR(VLOOKUP(H1279,科目代码表!B:D,3,0),"")</f>
        <v/>
      </c>
      <c r="J1279" t="str">
        <f>IFERROR(VLOOKUP(表2[[#This Row],[科目代码]],科目代码表!D:E,2,0),"")</f>
        <v/>
      </c>
      <c r="K1279" t="str">
        <f>IF(ISBLANK(表2[[#This Row],[年]]),"","CNY")</f>
        <v/>
      </c>
    </row>
    <row r="1280" spans="7:11" x14ac:dyDescent="0.25">
      <c r="G1280" s="1" t="str">
        <f>IFERROR(VLOOKUP(H1280,科目代码表!B:D,3,0),"")</f>
        <v/>
      </c>
      <c r="J1280" t="str">
        <f>IFERROR(VLOOKUP(表2[[#This Row],[科目代码]],科目代码表!D:E,2,0),"")</f>
        <v/>
      </c>
      <c r="K1280" t="str">
        <f>IF(ISBLANK(表2[[#This Row],[年]]),"","CNY")</f>
        <v/>
      </c>
    </row>
    <row r="1281" spans="7:11" x14ac:dyDescent="0.25">
      <c r="G1281" s="1" t="str">
        <f>IFERROR(VLOOKUP(H1281,科目代码表!B:D,3,0),"")</f>
        <v/>
      </c>
      <c r="J1281" t="str">
        <f>IFERROR(VLOOKUP(表2[[#This Row],[科目代码]],科目代码表!D:E,2,0),"")</f>
        <v/>
      </c>
      <c r="K1281" t="str">
        <f>IF(ISBLANK(表2[[#This Row],[年]]),"","CNY")</f>
        <v/>
      </c>
    </row>
    <row r="1282" spans="7:11" x14ac:dyDescent="0.25">
      <c r="G1282" s="1" t="str">
        <f>IFERROR(VLOOKUP(H1282,科目代码表!B:D,3,0),"")</f>
        <v/>
      </c>
      <c r="J1282" t="str">
        <f>IFERROR(VLOOKUP(表2[[#This Row],[科目代码]],科目代码表!D:E,2,0),"")</f>
        <v/>
      </c>
      <c r="K1282" t="str">
        <f>IF(ISBLANK(表2[[#This Row],[年]]),"","CNY")</f>
        <v/>
      </c>
    </row>
    <row r="1283" spans="7:11" x14ac:dyDescent="0.25">
      <c r="G1283" s="1" t="str">
        <f>IFERROR(VLOOKUP(H1283,科目代码表!B:D,3,0),"")</f>
        <v/>
      </c>
      <c r="J1283" t="str">
        <f>IFERROR(VLOOKUP(表2[[#This Row],[科目代码]],科目代码表!D:E,2,0),"")</f>
        <v/>
      </c>
      <c r="K1283" t="str">
        <f>IF(ISBLANK(表2[[#This Row],[年]]),"","CNY")</f>
        <v/>
      </c>
    </row>
    <row r="1284" spans="7:11" x14ac:dyDescent="0.25">
      <c r="G1284" s="1" t="str">
        <f>IFERROR(VLOOKUP(H1284,科目代码表!B:D,3,0),"")</f>
        <v/>
      </c>
      <c r="J1284" t="str">
        <f>IFERROR(VLOOKUP(表2[[#This Row],[科目代码]],科目代码表!D:E,2,0),"")</f>
        <v/>
      </c>
      <c r="K1284" t="str">
        <f>IF(ISBLANK(表2[[#This Row],[年]]),"","CNY")</f>
        <v/>
      </c>
    </row>
    <row r="1285" spans="7:11" x14ac:dyDescent="0.25">
      <c r="G1285" s="1" t="str">
        <f>IFERROR(VLOOKUP(H1285,科目代码表!B:D,3,0),"")</f>
        <v/>
      </c>
      <c r="J1285" t="str">
        <f>IFERROR(VLOOKUP(表2[[#This Row],[科目代码]],科目代码表!D:E,2,0),"")</f>
        <v/>
      </c>
      <c r="K1285" t="str">
        <f>IF(ISBLANK(表2[[#This Row],[年]]),"","CNY")</f>
        <v/>
      </c>
    </row>
    <row r="1286" spans="7:11" x14ac:dyDescent="0.25">
      <c r="G1286" s="1" t="str">
        <f>IFERROR(VLOOKUP(H1286,科目代码表!B:D,3,0),"")</f>
        <v/>
      </c>
      <c r="J1286" t="str">
        <f>IFERROR(VLOOKUP(表2[[#This Row],[科目代码]],科目代码表!D:E,2,0),"")</f>
        <v/>
      </c>
      <c r="K1286" t="str">
        <f>IF(ISBLANK(表2[[#This Row],[年]]),"","CNY")</f>
        <v/>
      </c>
    </row>
    <row r="1287" spans="7:11" x14ac:dyDescent="0.25">
      <c r="G1287" s="1" t="str">
        <f>IFERROR(VLOOKUP(H1287,科目代码表!B:D,3,0),"")</f>
        <v/>
      </c>
      <c r="J1287" t="str">
        <f>IFERROR(VLOOKUP(表2[[#This Row],[科目代码]],科目代码表!D:E,2,0),"")</f>
        <v/>
      </c>
      <c r="K1287" t="str">
        <f>IF(ISBLANK(表2[[#This Row],[年]]),"","CNY")</f>
        <v/>
      </c>
    </row>
    <row r="1288" spans="7:11" x14ac:dyDescent="0.25">
      <c r="G1288" s="1" t="str">
        <f>IFERROR(VLOOKUP(H1288,科目代码表!B:D,3,0),"")</f>
        <v/>
      </c>
      <c r="J1288" t="str">
        <f>IFERROR(VLOOKUP(表2[[#This Row],[科目代码]],科目代码表!D:E,2,0),"")</f>
        <v/>
      </c>
      <c r="K1288" t="str">
        <f>IF(ISBLANK(表2[[#This Row],[年]]),"","CNY")</f>
        <v/>
      </c>
    </row>
    <row r="1289" spans="7:11" x14ac:dyDescent="0.25">
      <c r="G1289" s="1" t="str">
        <f>IFERROR(VLOOKUP(H1289,科目代码表!B:D,3,0),"")</f>
        <v/>
      </c>
      <c r="J1289" t="str">
        <f>IFERROR(VLOOKUP(表2[[#This Row],[科目代码]],科目代码表!D:E,2,0),"")</f>
        <v/>
      </c>
      <c r="K1289" t="str">
        <f>IF(ISBLANK(表2[[#This Row],[年]]),"","CNY")</f>
        <v/>
      </c>
    </row>
    <row r="1290" spans="7:11" x14ac:dyDescent="0.25">
      <c r="G1290" s="1" t="str">
        <f>IFERROR(VLOOKUP(H1290,科目代码表!B:D,3,0),"")</f>
        <v/>
      </c>
      <c r="J1290" t="str">
        <f>IFERROR(VLOOKUP(表2[[#This Row],[科目代码]],科目代码表!D:E,2,0),"")</f>
        <v/>
      </c>
      <c r="K1290" t="str">
        <f>IF(ISBLANK(表2[[#This Row],[年]]),"","CNY")</f>
        <v/>
      </c>
    </row>
    <row r="1291" spans="7:11" x14ac:dyDescent="0.25">
      <c r="G1291" s="1" t="str">
        <f>IFERROR(VLOOKUP(H1291,科目代码表!B:D,3,0),"")</f>
        <v/>
      </c>
      <c r="J1291" t="str">
        <f>IFERROR(VLOOKUP(表2[[#This Row],[科目代码]],科目代码表!D:E,2,0),"")</f>
        <v/>
      </c>
      <c r="K1291" t="str">
        <f>IF(ISBLANK(表2[[#This Row],[年]]),"","CNY")</f>
        <v/>
      </c>
    </row>
    <row r="1292" spans="7:11" x14ac:dyDescent="0.25">
      <c r="G1292" s="1" t="str">
        <f>IFERROR(VLOOKUP(H1292,科目代码表!B:D,3,0),"")</f>
        <v/>
      </c>
      <c r="J1292" t="str">
        <f>IFERROR(VLOOKUP(表2[[#This Row],[科目代码]],科目代码表!D:E,2,0),"")</f>
        <v/>
      </c>
      <c r="K1292" t="str">
        <f>IF(ISBLANK(表2[[#This Row],[年]]),"","CNY")</f>
        <v/>
      </c>
    </row>
    <row r="1293" spans="7:11" x14ac:dyDescent="0.25">
      <c r="G1293" s="1" t="str">
        <f>IFERROR(VLOOKUP(H1293,科目代码表!B:D,3,0),"")</f>
        <v/>
      </c>
      <c r="J1293" t="str">
        <f>IFERROR(VLOOKUP(表2[[#This Row],[科目代码]],科目代码表!D:E,2,0),"")</f>
        <v/>
      </c>
      <c r="K1293" t="str">
        <f>IF(ISBLANK(表2[[#This Row],[年]]),"","CNY")</f>
        <v/>
      </c>
    </row>
    <row r="1294" spans="7:11" x14ac:dyDescent="0.25">
      <c r="G1294" s="1" t="str">
        <f>IFERROR(VLOOKUP(H1294,科目代码表!B:D,3,0),"")</f>
        <v/>
      </c>
      <c r="J1294" t="str">
        <f>IFERROR(VLOOKUP(表2[[#This Row],[科目代码]],科目代码表!D:E,2,0),"")</f>
        <v/>
      </c>
      <c r="K1294" t="str">
        <f>IF(ISBLANK(表2[[#This Row],[年]]),"","CNY")</f>
        <v/>
      </c>
    </row>
    <row r="1295" spans="7:11" x14ac:dyDescent="0.25">
      <c r="G1295" s="1" t="str">
        <f>IFERROR(VLOOKUP(H1295,科目代码表!B:D,3,0),"")</f>
        <v/>
      </c>
      <c r="J1295" t="str">
        <f>IFERROR(VLOOKUP(表2[[#This Row],[科目代码]],科目代码表!D:E,2,0),"")</f>
        <v/>
      </c>
      <c r="K1295" t="str">
        <f>IF(ISBLANK(表2[[#This Row],[年]]),"","CNY")</f>
        <v/>
      </c>
    </row>
    <row r="1296" spans="7:11" x14ac:dyDescent="0.25">
      <c r="G1296" s="1" t="str">
        <f>IFERROR(VLOOKUP(H1296,科目代码表!B:D,3,0),"")</f>
        <v/>
      </c>
      <c r="J1296" t="str">
        <f>IFERROR(VLOOKUP(表2[[#This Row],[科目代码]],科目代码表!D:E,2,0),"")</f>
        <v/>
      </c>
      <c r="K1296" t="str">
        <f>IF(ISBLANK(表2[[#This Row],[年]]),"","CNY")</f>
        <v/>
      </c>
    </row>
    <row r="1297" spans="7:11" x14ac:dyDescent="0.25">
      <c r="G1297" s="1" t="str">
        <f>IFERROR(VLOOKUP(H1297,科目代码表!B:D,3,0),"")</f>
        <v/>
      </c>
      <c r="J1297" t="str">
        <f>IFERROR(VLOOKUP(表2[[#This Row],[科目代码]],科目代码表!D:E,2,0),"")</f>
        <v/>
      </c>
      <c r="K1297" t="str">
        <f>IF(ISBLANK(表2[[#This Row],[年]]),"","CNY")</f>
        <v/>
      </c>
    </row>
    <row r="1298" spans="7:11" x14ac:dyDescent="0.25">
      <c r="G1298" s="1" t="str">
        <f>IFERROR(VLOOKUP(H1298,科目代码表!B:D,3,0),"")</f>
        <v/>
      </c>
      <c r="J1298" t="str">
        <f>IFERROR(VLOOKUP(表2[[#This Row],[科目代码]],科目代码表!D:E,2,0),"")</f>
        <v/>
      </c>
      <c r="K1298" t="str">
        <f>IF(ISBLANK(表2[[#This Row],[年]]),"","CNY")</f>
        <v/>
      </c>
    </row>
    <row r="1299" spans="7:11" x14ac:dyDescent="0.25">
      <c r="G1299" s="1" t="str">
        <f>IFERROR(VLOOKUP(H1299,科目代码表!B:D,3,0),"")</f>
        <v/>
      </c>
      <c r="J1299" t="str">
        <f>IFERROR(VLOOKUP(表2[[#This Row],[科目代码]],科目代码表!D:E,2,0),"")</f>
        <v/>
      </c>
      <c r="K1299" t="str">
        <f>IF(ISBLANK(表2[[#This Row],[年]]),"","CNY")</f>
        <v/>
      </c>
    </row>
    <row r="1300" spans="7:11" x14ac:dyDescent="0.25">
      <c r="G1300" s="1" t="str">
        <f>IFERROR(VLOOKUP(H1300,科目代码表!B:D,3,0),"")</f>
        <v/>
      </c>
      <c r="J1300" t="str">
        <f>IFERROR(VLOOKUP(表2[[#This Row],[科目代码]],科目代码表!D:E,2,0),"")</f>
        <v/>
      </c>
      <c r="K1300" t="str">
        <f>IF(ISBLANK(表2[[#This Row],[年]]),"","CNY")</f>
        <v/>
      </c>
    </row>
    <row r="1301" spans="7:11" x14ac:dyDescent="0.25">
      <c r="G1301" s="1" t="str">
        <f>IFERROR(VLOOKUP(H1301,科目代码表!B:D,3,0),"")</f>
        <v/>
      </c>
      <c r="J1301" t="str">
        <f>IFERROR(VLOOKUP(表2[[#This Row],[科目代码]],科目代码表!D:E,2,0),"")</f>
        <v/>
      </c>
      <c r="K1301" t="str">
        <f>IF(ISBLANK(表2[[#This Row],[年]]),"","CNY")</f>
        <v/>
      </c>
    </row>
    <row r="1302" spans="7:11" x14ac:dyDescent="0.25">
      <c r="G1302" s="1" t="str">
        <f>IFERROR(VLOOKUP(H1302,科目代码表!B:D,3,0),"")</f>
        <v/>
      </c>
      <c r="J1302" t="str">
        <f>IFERROR(VLOOKUP(表2[[#This Row],[科目代码]],科目代码表!D:E,2,0),"")</f>
        <v/>
      </c>
      <c r="K1302" t="str">
        <f>IF(ISBLANK(表2[[#This Row],[年]]),"","CNY")</f>
        <v/>
      </c>
    </row>
    <row r="1303" spans="7:11" x14ac:dyDescent="0.25">
      <c r="G1303" s="1" t="str">
        <f>IFERROR(VLOOKUP(H1303,科目代码表!B:D,3,0),"")</f>
        <v/>
      </c>
      <c r="J1303" t="str">
        <f>IFERROR(VLOOKUP(表2[[#This Row],[科目代码]],科目代码表!D:E,2,0),"")</f>
        <v/>
      </c>
      <c r="K1303" t="str">
        <f>IF(ISBLANK(表2[[#This Row],[年]]),"","CNY")</f>
        <v/>
      </c>
    </row>
    <row r="1304" spans="7:11" x14ac:dyDescent="0.25">
      <c r="G1304" s="1" t="str">
        <f>IFERROR(VLOOKUP(H1304,科目代码表!B:D,3,0),"")</f>
        <v/>
      </c>
      <c r="J1304" t="str">
        <f>IFERROR(VLOOKUP(表2[[#This Row],[科目代码]],科目代码表!D:E,2,0),"")</f>
        <v/>
      </c>
      <c r="K1304" t="str">
        <f>IF(ISBLANK(表2[[#This Row],[年]]),"","CNY")</f>
        <v/>
      </c>
    </row>
    <row r="1305" spans="7:11" x14ac:dyDescent="0.25">
      <c r="G1305" s="1" t="str">
        <f>IFERROR(VLOOKUP(H1305,科目代码表!B:D,3,0),"")</f>
        <v/>
      </c>
      <c r="J1305" t="str">
        <f>IFERROR(VLOOKUP(表2[[#This Row],[科目代码]],科目代码表!D:E,2,0),"")</f>
        <v/>
      </c>
      <c r="K1305" t="str">
        <f>IF(ISBLANK(表2[[#This Row],[年]]),"","CNY")</f>
        <v/>
      </c>
    </row>
    <row r="1306" spans="7:11" x14ac:dyDescent="0.25">
      <c r="G1306" s="1" t="str">
        <f>IFERROR(VLOOKUP(H1306,科目代码表!B:D,3,0),"")</f>
        <v/>
      </c>
      <c r="J1306" t="str">
        <f>IFERROR(VLOOKUP(表2[[#This Row],[科目代码]],科目代码表!D:E,2,0),"")</f>
        <v/>
      </c>
      <c r="K1306" t="str">
        <f>IF(ISBLANK(表2[[#This Row],[年]]),"","CNY")</f>
        <v/>
      </c>
    </row>
    <row r="1307" spans="7:11" x14ac:dyDescent="0.25">
      <c r="G1307" s="1" t="str">
        <f>IFERROR(VLOOKUP(H1307,科目代码表!B:D,3,0),"")</f>
        <v/>
      </c>
      <c r="J1307" t="str">
        <f>IFERROR(VLOOKUP(表2[[#This Row],[科目代码]],科目代码表!D:E,2,0),"")</f>
        <v/>
      </c>
      <c r="K1307" t="str">
        <f>IF(ISBLANK(表2[[#This Row],[年]]),"","CNY")</f>
        <v/>
      </c>
    </row>
    <row r="1308" spans="7:11" x14ac:dyDescent="0.25">
      <c r="G1308" s="1" t="str">
        <f>IFERROR(VLOOKUP(H1308,科目代码表!B:D,3,0),"")</f>
        <v/>
      </c>
      <c r="J1308" t="str">
        <f>IFERROR(VLOOKUP(表2[[#This Row],[科目代码]],科目代码表!D:E,2,0),"")</f>
        <v/>
      </c>
      <c r="K1308" t="str">
        <f>IF(ISBLANK(表2[[#This Row],[年]]),"","CNY")</f>
        <v/>
      </c>
    </row>
    <row r="1309" spans="7:11" x14ac:dyDescent="0.25">
      <c r="G1309" s="1" t="str">
        <f>IFERROR(VLOOKUP(H1309,科目代码表!B:D,3,0),"")</f>
        <v/>
      </c>
      <c r="J1309" t="str">
        <f>IFERROR(VLOOKUP(表2[[#This Row],[科目代码]],科目代码表!D:E,2,0),"")</f>
        <v/>
      </c>
      <c r="K1309" t="str">
        <f>IF(ISBLANK(表2[[#This Row],[年]]),"","CNY")</f>
        <v/>
      </c>
    </row>
    <row r="1310" spans="7:11" x14ac:dyDescent="0.25">
      <c r="G1310" s="1" t="str">
        <f>IFERROR(VLOOKUP(H1310,科目代码表!B:D,3,0),"")</f>
        <v/>
      </c>
      <c r="J1310" t="str">
        <f>IFERROR(VLOOKUP(表2[[#This Row],[科目代码]],科目代码表!D:E,2,0),"")</f>
        <v/>
      </c>
      <c r="K1310" t="str">
        <f>IF(ISBLANK(表2[[#This Row],[年]]),"","CNY")</f>
        <v/>
      </c>
    </row>
    <row r="1311" spans="7:11" x14ac:dyDescent="0.25">
      <c r="G1311" s="1" t="str">
        <f>IFERROR(VLOOKUP(H1311,科目代码表!B:D,3,0),"")</f>
        <v/>
      </c>
      <c r="J1311" t="str">
        <f>IFERROR(VLOOKUP(表2[[#This Row],[科目代码]],科目代码表!D:E,2,0),"")</f>
        <v/>
      </c>
      <c r="K1311" t="str">
        <f>IF(ISBLANK(表2[[#This Row],[年]]),"","CNY")</f>
        <v/>
      </c>
    </row>
    <row r="1312" spans="7:11" x14ac:dyDescent="0.25">
      <c r="G1312" s="1" t="str">
        <f>IFERROR(VLOOKUP(H1312,科目代码表!B:D,3,0),"")</f>
        <v/>
      </c>
      <c r="J1312" t="str">
        <f>IFERROR(VLOOKUP(表2[[#This Row],[科目代码]],科目代码表!D:E,2,0),"")</f>
        <v/>
      </c>
      <c r="K1312" t="str">
        <f>IF(ISBLANK(表2[[#This Row],[年]]),"","CNY")</f>
        <v/>
      </c>
    </row>
    <row r="1313" spans="7:11" x14ac:dyDescent="0.25">
      <c r="G1313" s="1" t="str">
        <f>IFERROR(VLOOKUP(H1313,科目代码表!B:D,3,0),"")</f>
        <v/>
      </c>
      <c r="J1313" t="str">
        <f>IFERROR(VLOOKUP(表2[[#This Row],[科目代码]],科目代码表!D:E,2,0),"")</f>
        <v/>
      </c>
      <c r="K1313" t="str">
        <f>IF(ISBLANK(表2[[#This Row],[年]]),"","CNY")</f>
        <v/>
      </c>
    </row>
    <row r="1314" spans="7:11" x14ac:dyDescent="0.25">
      <c r="G1314" s="1" t="str">
        <f>IFERROR(VLOOKUP(H1314,科目代码表!B:D,3,0),"")</f>
        <v/>
      </c>
      <c r="J1314" t="str">
        <f>IFERROR(VLOOKUP(表2[[#This Row],[科目代码]],科目代码表!D:E,2,0),"")</f>
        <v/>
      </c>
      <c r="K1314" t="str">
        <f>IF(ISBLANK(表2[[#This Row],[年]]),"","CNY")</f>
        <v/>
      </c>
    </row>
    <row r="1315" spans="7:11" x14ac:dyDescent="0.25">
      <c r="G1315" s="1" t="str">
        <f>IFERROR(VLOOKUP(H1315,科目代码表!B:D,3,0),"")</f>
        <v/>
      </c>
      <c r="J1315" t="str">
        <f>IFERROR(VLOOKUP(表2[[#This Row],[科目代码]],科目代码表!D:E,2,0),"")</f>
        <v/>
      </c>
      <c r="K1315" t="str">
        <f>IF(ISBLANK(表2[[#This Row],[年]]),"","CNY")</f>
        <v/>
      </c>
    </row>
    <row r="1316" spans="7:11" x14ac:dyDescent="0.25">
      <c r="G1316" s="1" t="str">
        <f>IFERROR(VLOOKUP(H1316,科目代码表!B:D,3,0),"")</f>
        <v/>
      </c>
      <c r="J1316" t="str">
        <f>IFERROR(VLOOKUP(表2[[#This Row],[科目代码]],科目代码表!D:E,2,0),"")</f>
        <v/>
      </c>
      <c r="K1316" t="str">
        <f>IF(ISBLANK(表2[[#This Row],[年]]),"","CNY")</f>
        <v/>
      </c>
    </row>
    <row r="1317" spans="7:11" x14ac:dyDescent="0.25">
      <c r="G1317" s="1" t="str">
        <f>IFERROR(VLOOKUP(H1317,科目代码表!B:D,3,0),"")</f>
        <v/>
      </c>
      <c r="J1317" t="str">
        <f>IFERROR(VLOOKUP(表2[[#This Row],[科目代码]],科目代码表!D:E,2,0),"")</f>
        <v/>
      </c>
      <c r="K1317" t="str">
        <f>IF(ISBLANK(表2[[#This Row],[年]]),"","CNY")</f>
        <v/>
      </c>
    </row>
    <row r="1318" spans="7:11" x14ac:dyDescent="0.25">
      <c r="G1318" s="1" t="str">
        <f>IFERROR(VLOOKUP(H1318,科目代码表!B:D,3,0),"")</f>
        <v/>
      </c>
      <c r="J1318" t="str">
        <f>IFERROR(VLOOKUP(表2[[#This Row],[科目代码]],科目代码表!D:E,2,0),"")</f>
        <v/>
      </c>
      <c r="K1318" t="str">
        <f>IF(ISBLANK(表2[[#This Row],[年]]),"","CNY")</f>
        <v/>
      </c>
    </row>
    <row r="1319" spans="7:11" x14ac:dyDescent="0.25">
      <c r="G1319" s="1" t="str">
        <f>IFERROR(VLOOKUP(H1319,科目代码表!B:D,3,0),"")</f>
        <v/>
      </c>
      <c r="J1319" t="str">
        <f>IFERROR(VLOOKUP(表2[[#This Row],[科目代码]],科目代码表!D:E,2,0),"")</f>
        <v/>
      </c>
      <c r="K1319" t="str">
        <f>IF(ISBLANK(表2[[#This Row],[年]]),"","CNY")</f>
        <v/>
      </c>
    </row>
    <row r="1320" spans="7:11" x14ac:dyDescent="0.25">
      <c r="G1320" s="1" t="str">
        <f>IFERROR(VLOOKUP(H1320,科目代码表!B:D,3,0),"")</f>
        <v/>
      </c>
      <c r="J1320" t="str">
        <f>IFERROR(VLOOKUP(表2[[#This Row],[科目代码]],科目代码表!D:E,2,0),"")</f>
        <v/>
      </c>
      <c r="K1320" t="str">
        <f>IF(ISBLANK(表2[[#This Row],[年]]),"","CNY")</f>
        <v/>
      </c>
    </row>
    <row r="1321" spans="7:11" x14ac:dyDescent="0.25">
      <c r="G1321" s="1" t="str">
        <f>IFERROR(VLOOKUP(H1321,科目代码表!B:D,3,0),"")</f>
        <v/>
      </c>
      <c r="J1321" t="str">
        <f>IFERROR(VLOOKUP(表2[[#This Row],[科目代码]],科目代码表!D:E,2,0),"")</f>
        <v/>
      </c>
      <c r="K1321" t="str">
        <f>IF(ISBLANK(表2[[#This Row],[年]]),"","CNY")</f>
        <v/>
      </c>
    </row>
    <row r="1322" spans="7:11" x14ac:dyDescent="0.25">
      <c r="G1322" s="1" t="str">
        <f>IFERROR(VLOOKUP(H1322,科目代码表!B:D,3,0),"")</f>
        <v/>
      </c>
      <c r="J1322" t="str">
        <f>IFERROR(VLOOKUP(表2[[#This Row],[科目代码]],科目代码表!D:E,2,0),"")</f>
        <v/>
      </c>
      <c r="K1322" t="str">
        <f>IF(ISBLANK(表2[[#This Row],[年]]),"","CNY")</f>
        <v/>
      </c>
    </row>
    <row r="1323" spans="7:11" x14ac:dyDescent="0.25">
      <c r="G1323" s="1" t="str">
        <f>IFERROR(VLOOKUP(H1323,科目代码表!B:D,3,0),"")</f>
        <v/>
      </c>
      <c r="J1323" t="str">
        <f>IFERROR(VLOOKUP(表2[[#This Row],[科目代码]],科目代码表!D:E,2,0),"")</f>
        <v/>
      </c>
      <c r="K1323" t="str">
        <f>IF(ISBLANK(表2[[#This Row],[年]]),"","CNY")</f>
        <v/>
      </c>
    </row>
    <row r="1324" spans="7:11" x14ac:dyDescent="0.25">
      <c r="G1324" s="1" t="str">
        <f>IFERROR(VLOOKUP(H1324,科目代码表!B:D,3,0),"")</f>
        <v/>
      </c>
      <c r="J1324" t="str">
        <f>IFERROR(VLOOKUP(表2[[#This Row],[科目代码]],科目代码表!D:E,2,0),"")</f>
        <v/>
      </c>
      <c r="K1324" t="str">
        <f>IF(ISBLANK(表2[[#This Row],[年]]),"","CNY")</f>
        <v/>
      </c>
    </row>
    <row r="1325" spans="7:11" x14ac:dyDescent="0.25">
      <c r="G1325" s="1" t="str">
        <f>IFERROR(VLOOKUP(H1325,科目代码表!B:D,3,0),"")</f>
        <v/>
      </c>
      <c r="J1325" t="str">
        <f>IFERROR(VLOOKUP(表2[[#This Row],[科目代码]],科目代码表!D:E,2,0),"")</f>
        <v/>
      </c>
      <c r="K1325" t="str">
        <f>IF(ISBLANK(表2[[#This Row],[年]]),"","CNY")</f>
        <v/>
      </c>
    </row>
    <row r="1326" spans="7:11" x14ac:dyDescent="0.25">
      <c r="G1326" s="1" t="str">
        <f>IFERROR(VLOOKUP(H1326,科目代码表!B:D,3,0),"")</f>
        <v/>
      </c>
      <c r="J1326" t="str">
        <f>IFERROR(VLOOKUP(表2[[#This Row],[科目代码]],科目代码表!D:E,2,0),"")</f>
        <v/>
      </c>
      <c r="K1326" t="str">
        <f>IF(ISBLANK(表2[[#This Row],[年]]),"","CNY")</f>
        <v/>
      </c>
    </row>
    <row r="1327" spans="7:11" x14ac:dyDescent="0.25">
      <c r="G1327" s="1" t="str">
        <f>IFERROR(VLOOKUP(H1327,科目代码表!B:D,3,0),"")</f>
        <v/>
      </c>
      <c r="J1327" t="str">
        <f>IFERROR(VLOOKUP(表2[[#This Row],[科目代码]],科目代码表!D:E,2,0),"")</f>
        <v/>
      </c>
      <c r="K1327" t="str">
        <f>IF(ISBLANK(表2[[#This Row],[年]]),"","CNY")</f>
        <v/>
      </c>
    </row>
    <row r="1328" spans="7:11" x14ac:dyDescent="0.25">
      <c r="G1328" s="1" t="str">
        <f>IFERROR(VLOOKUP(H1328,科目代码表!B:D,3,0),"")</f>
        <v/>
      </c>
      <c r="J1328" t="str">
        <f>IFERROR(VLOOKUP(表2[[#This Row],[科目代码]],科目代码表!D:E,2,0),"")</f>
        <v/>
      </c>
      <c r="K1328" t="str">
        <f>IF(ISBLANK(表2[[#This Row],[年]]),"","CNY")</f>
        <v/>
      </c>
    </row>
    <row r="1329" spans="7:11" x14ac:dyDescent="0.25">
      <c r="G1329" s="1" t="str">
        <f>IFERROR(VLOOKUP(H1329,科目代码表!B:D,3,0),"")</f>
        <v/>
      </c>
      <c r="J1329" t="str">
        <f>IFERROR(VLOOKUP(表2[[#This Row],[科目代码]],科目代码表!D:E,2,0),"")</f>
        <v/>
      </c>
      <c r="K1329" t="str">
        <f>IF(ISBLANK(表2[[#This Row],[年]]),"","CNY")</f>
        <v/>
      </c>
    </row>
    <row r="1330" spans="7:11" x14ac:dyDescent="0.25">
      <c r="G1330" s="1" t="str">
        <f>IFERROR(VLOOKUP(H1330,科目代码表!B:D,3,0),"")</f>
        <v/>
      </c>
      <c r="J1330" t="str">
        <f>IFERROR(VLOOKUP(表2[[#This Row],[科目代码]],科目代码表!D:E,2,0),"")</f>
        <v/>
      </c>
      <c r="K1330" t="str">
        <f>IF(ISBLANK(表2[[#This Row],[年]]),"","CNY")</f>
        <v/>
      </c>
    </row>
    <row r="1331" spans="7:11" x14ac:dyDescent="0.25">
      <c r="G1331" s="1" t="str">
        <f>IFERROR(VLOOKUP(H1331,科目代码表!B:D,3,0),"")</f>
        <v/>
      </c>
      <c r="J1331" t="str">
        <f>IFERROR(VLOOKUP(表2[[#This Row],[科目代码]],科目代码表!D:E,2,0),"")</f>
        <v/>
      </c>
      <c r="K1331" t="str">
        <f>IF(ISBLANK(表2[[#This Row],[年]]),"","CNY")</f>
        <v/>
      </c>
    </row>
    <row r="1332" spans="7:11" x14ac:dyDescent="0.25">
      <c r="G1332" s="1" t="str">
        <f>IFERROR(VLOOKUP(H1332,科目代码表!B:D,3,0),"")</f>
        <v/>
      </c>
      <c r="J1332" t="str">
        <f>IFERROR(VLOOKUP(表2[[#This Row],[科目代码]],科目代码表!D:E,2,0),"")</f>
        <v/>
      </c>
      <c r="K1332" t="str">
        <f>IF(ISBLANK(表2[[#This Row],[年]]),"","CNY")</f>
        <v/>
      </c>
    </row>
    <row r="1333" spans="7:11" x14ac:dyDescent="0.25">
      <c r="G1333" s="1" t="str">
        <f>IFERROR(VLOOKUP(H1333,科目代码表!B:D,3,0),"")</f>
        <v/>
      </c>
      <c r="J1333" t="str">
        <f>IFERROR(VLOOKUP(表2[[#This Row],[科目代码]],科目代码表!D:E,2,0),"")</f>
        <v/>
      </c>
      <c r="K1333" t="str">
        <f>IF(ISBLANK(表2[[#This Row],[年]]),"","CNY")</f>
        <v/>
      </c>
    </row>
    <row r="1334" spans="7:11" x14ac:dyDescent="0.25">
      <c r="G1334" s="1" t="str">
        <f>IFERROR(VLOOKUP(H1334,科目代码表!B:D,3,0),"")</f>
        <v/>
      </c>
      <c r="J1334" t="str">
        <f>IFERROR(VLOOKUP(表2[[#This Row],[科目代码]],科目代码表!D:E,2,0),"")</f>
        <v/>
      </c>
      <c r="K1334" t="str">
        <f>IF(ISBLANK(表2[[#This Row],[年]]),"","CNY")</f>
        <v/>
      </c>
    </row>
    <row r="1335" spans="7:11" x14ac:dyDescent="0.25">
      <c r="G1335" s="1" t="str">
        <f>IFERROR(VLOOKUP(H1335,科目代码表!B:D,3,0),"")</f>
        <v/>
      </c>
      <c r="J1335" t="str">
        <f>IFERROR(VLOOKUP(表2[[#This Row],[科目代码]],科目代码表!D:E,2,0),"")</f>
        <v/>
      </c>
      <c r="K1335" t="str">
        <f>IF(ISBLANK(表2[[#This Row],[年]]),"","CNY")</f>
        <v/>
      </c>
    </row>
    <row r="1336" spans="7:11" x14ac:dyDescent="0.25">
      <c r="G1336" s="1" t="str">
        <f>IFERROR(VLOOKUP(H1336,科目代码表!B:D,3,0),"")</f>
        <v/>
      </c>
      <c r="J1336" t="str">
        <f>IFERROR(VLOOKUP(表2[[#This Row],[科目代码]],科目代码表!D:E,2,0),"")</f>
        <v/>
      </c>
      <c r="K1336" t="str">
        <f>IF(ISBLANK(表2[[#This Row],[年]]),"","CNY")</f>
        <v/>
      </c>
    </row>
    <row r="1337" spans="7:11" x14ac:dyDescent="0.25">
      <c r="G1337" s="1" t="str">
        <f>IFERROR(VLOOKUP(H1337,科目代码表!B:D,3,0),"")</f>
        <v/>
      </c>
      <c r="J1337" t="str">
        <f>IFERROR(VLOOKUP(表2[[#This Row],[科目代码]],科目代码表!D:E,2,0),"")</f>
        <v/>
      </c>
      <c r="K1337" t="str">
        <f>IF(ISBLANK(表2[[#This Row],[年]]),"","CNY")</f>
        <v/>
      </c>
    </row>
    <row r="1338" spans="7:11" x14ac:dyDescent="0.25">
      <c r="G1338" s="1" t="str">
        <f>IFERROR(VLOOKUP(H1338,科目代码表!B:D,3,0),"")</f>
        <v/>
      </c>
      <c r="J1338" t="str">
        <f>IFERROR(VLOOKUP(表2[[#This Row],[科目代码]],科目代码表!D:E,2,0),"")</f>
        <v/>
      </c>
      <c r="K1338" t="str">
        <f>IF(ISBLANK(表2[[#This Row],[年]]),"","CNY")</f>
        <v/>
      </c>
    </row>
    <row r="1339" spans="7:11" x14ac:dyDescent="0.25">
      <c r="G1339" s="1" t="str">
        <f>IFERROR(VLOOKUP(H1339,科目代码表!B:D,3,0),"")</f>
        <v/>
      </c>
      <c r="J1339" t="str">
        <f>IFERROR(VLOOKUP(表2[[#This Row],[科目代码]],科目代码表!D:E,2,0),"")</f>
        <v/>
      </c>
      <c r="K1339" t="str">
        <f>IF(ISBLANK(表2[[#This Row],[年]]),"","CNY")</f>
        <v/>
      </c>
    </row>
    <row r="1340" spans="7:11" x14ac:dyDescent="0.25">
      <c r="G1340" s="1" t="str">
        <f>IFERROR(VLOOKUP(H1340,科目代码表!B:D,3,0),"")</f>
        <v/>
      </c>
      <c r="J1340" t="str">
        <f>IFERROR(VLOOKUP(表2[[#This Row],[科目代码]],科目代码表!D:E,2,0),"")</f>
        <v/>
      </c>
      <c r="K1340" t="str">
        <f>IF(ISBLANK(表2[[#This Row],[年]]),"","CNY")</f>
        <v/>
      </c>
    </row>
    <row r="1341" spans="7:11" x14ac:dyDescent="0.25">
      <c r="G1341" s="1" t="str">
        <f>IFERROR(VLOOKUP(H1341,科目代码表!B:D,3,0),"")</f>
        <v/>
      </c>
      <c r="J1341" t="str">
        <f>IFERROR(VLOOKUP(表2[[#This Row],[科目代码]],科目代码表!D:E,2,0),"")</f>
        <v/>
      </c>
      <c r="K1341" t="str">
        <f>IF(ISBLANK(表2[[#This Row],[年]]),"","CNY")</f>
        <v/>
      </c>
    </row>
    <row r="1342" spans="7:11" x14ac:dyDescent="0.25">
      <c r="G1342" s="1" t="str">
        <f>IFERROR(VLOOKUP(H1342,科目代码表!B:D,3,0),"")</f>
        <v/>
      </c>
      <c r="J1342" t="str">
        <f>IFERROR(VLOOKUP(表2[[#This Row],[科目代码]],科目代码表!D:E,2,0),"")</f>
        <v/>
      </c>
      <c r="K1342" t="str">
        <f>IF(ISBLANK(表2[[#This Row],[年]]),"","CNY")</f>
        <v/>
      </c>
    </row>
    <row r="1343" spans="7:11" x14ac:dyDescent="0.25">
      <c r="G1343" s="1" t="str">
        <f>IFERROR(VLOOKUP(H1343,科目代码表!B:D,3,0),"")</f>
        <v/>
      </c>
      <c r="J1343" t="str">
        <f>IFERROR(VLOOKUP(表2[[#This Row],[科目代码]],科目代码表!D:E,2,0),"")</f>
        <v/>
      </c>
      <c r="K1343" t="str">
        <f>IF(ISBLANK(表2[[#This Row],[年]]),"","CNY")</f>
        <v/>
      </c>
    </row>
    <row r="1344" spans="7:11" x14ac:dyDescent="0.25">
      <c r="G1344" s="1" t="str">
        <f>IFERROR(VLOOKUP(H1344,科目代码表!B:D,3,0),"")</f>
        <v/>
      </c>
      <c r="J1344" t="str">
        <f>IFERROR(VLOOKUP(表2[[#This Row],[科目代码]],科目代码表!D:E,2,0),"")</f>
        <v/>
      </c>
      <c r="K1344" t="str">
        <f>IF(ISBLANK(表2[[#This Row],[年]]),"","CNY")</f>
        <v/>
      </c>
    </row>
    <row r="1345" spans="7:11" x14ac:dyDescent="0.25">
      <c r="G1345" s="1" t="str">
        <f>IFERROR(VLOOKUP(H1345,科目代码表!B:D,3,0),"")</f>
        <v/>
      </c>
      <c r="J1345" t="str">
        <f>IFERROR(VLOOKUP(表2[[#This Row],[科目代码]],科目代码表!D:E,2,0),"")</f>
        <v/>
      </c>
      <c r="K1345" t="str">
        <f>IF(ISBLANK(表2[[#This Row],[年]]),"","CNY")</f>
        <v/>
      </c>
    </row>
    <row r="1346" spans="7:11" x14ac:dyDescent="0.25">
      <c r="G1346" s="1" t="str">
        <f>IFERROR(VLOOKUP(H1346,科目代码表!B:D,3,0),"")</f>
        <v/>
      </c>
      <c r="J1346" t="str">
        <f>IFERROR(VLOOKUP(表2[[#This Row],[科目代码]],科目代码表!D:E,2,0),"")</f>
        <v/>
      </c>
      <c r="K1346" t="str">
        <f>IF(ISBLANK(表2[[#This Row],[年]]),"","CNY")</f>
        <v/>
      </c>
    </row>
    <row r="1347" spans="7:11" x14ac:dyDescent="0.25">
      <c r="G1347" s="1" t="str">
        <f>IFERROR(VLOOKUP(H1347,科目代码表!B:D,3,0),"")</f>
        <v/>
      </c>
      <c r="J1347" t="str">
        <f>IFERROR(VLOOKUP(表2[[#This Row],[科目代码]],科目代码表!D:E,2,0),"")</f>
        <v/>
      </c>
      <c r="K1347" t="str">
        <f>IF(ISBLANK(表2[[#This Row],[年]]),"","CNY")</f>
        <v/>
      </c>
    </row>
    <row r="1348" spans="7:11" x14ac:dyDescent="0.25">
      <c r="G1348" s="1" t="str">
        <f>IFERROR(VLOOKUP(H1348,科目代码表!B:D,3,0),"")</f>
        <v/>
      </c>
      <c r="J1348" t="str">
        <f>IFERROR(VLOOKUP(表2[[#This Row],[科目代码]],科目代码表!D:E,2,0),"")</f>
        <v/>
      </c>
      <c r="K1348" t="str">
        <f>IF(ISBLANK(表2[[#This Row],[年]]),"","CNY")</f>
        <v/>
      </c>
    </row>
    <row r="1349" spans="7:11" x14ac:dyDescent="0.25">
      <c r="G1349" s="1" t="str">
        <f>IFERROR(VLOOKUP(H1349,科目代码表!B:D,3,0),"")</f>
        <v/>
      </c>
      <c r="J1349" t="str">
        <f>IFERROR(VLOOKUP(表2[[#This Row],[科目代码]],科目代码表!D:E,2,0),"")</f>
        <v/>
      </c>
      <c r="K1349" t="str">
        <f>IF(ISBLANK(表2[[#This Row],[年]]),"","CNY")</f>
        <v/>
      </c>
    </row>
    <row r="1350" spans="7:11" x14ac:dyDescent="0.25">
      <c r="G1350" s="1" t="str">
        <f>IFERROR(VLOOKUP(H1350,科目代码表!B:D,3,0),"")</f>
        <v/>
      </c>
      <c r="J1350" t="str">
        <f>IFERROR(VLOOKUP(表2[[#This Row],[科目代码]],科目代码表!D:E,2,0),"")</f>
        <v/>
      </c>
      <c r="K1350" t="str">
        <f>IF(ISBLANK(表2[[#This Row],[年]]),"","CNY")</f>
        <v/>
      </c>
    </row>
    <row r="1351" spans="7:11" x14ac:dyDescent="0.25">
      <c r="G1351" s="1" t="str">
        <f>IFERROR(VLOOKUP(H1351,科目代码表!B:D,3,0),"")</f>
        <v/>
      </c>
      <c r="J1351" t="str">
        <f>IFERROR(VLOOKUP(表2[[#This Row],[科目代码]],科目代码表!D:E,2,0),"")</f>
        <v/>
      </c>
      <c r="K1351" t="str">
        <f>IF(ISBLANK(表2[[#This Row],[年]]),"","CNY")</f>
        <v/>
      </c>
    </row>
    <row r="1352" spans="7:11" x14ac:dyDescent="0.25">
      <c r="G1352" s="1" t="str">
        <f>IFERROR(VLOOKUP(H1352,科目代码表!B:D,3,0),"")</f>
        <v/>
      </c>
      <c r="J1352" t="str">
        <f>IFERROR(VLOOKUP(表2[[#This Row],[科目代码]],科目代码表!D:E,2,0),"")</f>
        <v/>
      </c>
      <c r="K1352" t="str">
        <f>IF(ISBLANK(表2[[#This Row],[年]]),"","CNY")</f>
        <v/>
      </c>
    </row>
    <row r="1353" spans="7:11" x14ac:dyDescent="0.25">
      <c r="G1353" s="1" t="str">
        <f>IFERROR(VLOOKUP(H1353,科目代码表!B:D,3,0),"")</f>
        <v/>
      </c>
      <c r="J1353" t="str">
        <f>IFERROR(VLOOKUP(表2[[#This Row],[科目代码]],科目代码表!D:E,2,0),"")</f>
        <v/>
      </c>
      <c r="K1353" t="str">
        <f>IF(ISBLANK(表2[[#This Row],[年]]),"","CNY")</f>
        <v/>
      </c>
    </row>
    <row r="1354" spans="7:11" x14ac:dyDescent="0.25">
      <c r="G1354" s="1" t="str">
        <f>IFERROR(VLOOKUP(H1354,科目代码表!B:D,3,0),"")</f>
        <v/>
      </c>
      <c r="J1354" t="str">
        <f>IFERROR(VLOOKUP(表2[[#This Row],[科目代码]],科目代码表!D:E,2,0),"")</f>
        <v/>
      </c>
      <c r="K1354" t="str">
        <f>IF(ISBLANK(表2[[#This Row],[年]]),"","CNY")</f>
        <v/>
      </c>
    </row>
    <row r="1355" spans="7:11" x14ac:dyDescent="0.25">
      <c r="G1355" s="1" t="str">
        <f>IFERROR(VLOOKUP(H1355,科目代码表!B:D,3,0),"")</f>
        <v/>
      </c>
      <c r="J1355" t="str">
        <f>IFERROR(VLOOKUP(表2[[#This Row],[科目代码]],科目代码表!D:E,2,0),"")</f>
        <v/>
      </c>
      <c r="K1355" t="str">
        <f>IF(ISBLANK(表2[[#This Row],[年]]),"","CNY")</f>
        <v/>
      </c>
    </row>
    <row r="1356" spans="7:11" x14ac:dyDescent="0.25">
      <c r="G1356" s="1" t="str">
        <f>IFERROR(VLOOKUP(H1356,科目代码表!B:D,3,0),"")</f>
        <v/>
      </c>
      <c r="J1356" t="str">
        <f>IFERROR(VLOOKUP(表2[[#This Row],[科目代码]],科目代码表!D:E,2,0),"")</f>
        <v/>
      </c>
      <c r="K1356" t="str">
        <f>IF(ISBLANK(表2[[#This Row],[年]]),"","CNY")</f>
        <v/>
      </c>
    </row>
    <row r="1357" spans="7:11" x14ac:dyDescent="0.25">
      <c r="G1357" s="1" t="str">
        <f>IFERROR(VLOOKUP(H1357,科目代码表!B:D,3,0),"")</f>
        <v/>
      </c>
      <c r="J1357" t="str">
        <f>IFERROR(VLOOKUP(表2[[#This Row],[科目代码]],科目代码表!D:E,2,0),"")</f>
        <v/>
      </c>
      <c r="K1357" t="str">
        <f>IF(ISBLANK(表2[[#This Row],[年]]),"","CNY")</f>
        <v/>
      </c>
    </row>
    <row r="1358" spans="7:11" x14ac:dyDescent="0.25">
      <c r="G1358" s="1" t="str">
        <f>IFERROR(VLOOKUP(H1358,科目代码表!B:D,3,0),"")</f>
        <v/>
      </c>
      <c r="J1358" t="str">
        <f>IFERROR(VLOOKUP(表2[[#This Row],[科目代码]],科目代码表!D:E,2,0),"")</f>
        <v/>
      </c>
      <c r="K1358" t="str">
        <f>IF(ISBLANK(表2[[#This Row],[年]]),"","CNY")</f>
        <v/>
      </c>
    </row>
    <row r="1359" spans="7:11" x14ac:dyDescent="0.25">
      <c r="G1359" s="1" t="str">
        <f>IFERROR(VLOOKUP(H1359,科目代码表!B:D,3,0),"")</f>
        <v/>
      </c>
      <c r="J1359" t="str">
        <f>IFERROR(VLOOKUP(表2[[#This Row],[科目代码]],科目代码表!D:E,2,0),"")</f>
        <v/>
      </c>
      <c r="K1359" t="str">
        <f>IF(ISBLANK(表2[[#This Row],[年]]),"","CNY")</f>
        <v/>
      </c>
    </row>
    <row r="1360" spans="7:11" x14ac:dyDescent="0.25">
      <c r="G1360" s="1" t="str">
        <f>IFERROR(VLOOKUP(H1360,科目代码表!B:D,3,0),"")</f>
        <v/>
      </c>
      <c r="J1360" t="str">
        <f>IFERROR(VLOOKUP(表2[[#This Row],[科目代码]],科目代码表!D:E,2,0),"")</f>
        <v/>
      </c>
      <c r="K1360" t="str">
        <f>IF(ISBLANK(表2[[#This Row],[年]]),"","CNY")</f>
        <v/>
      </c>
    </row>
    <row r="1361" spans="7:11" x14ac:dyDescent="0.25">
      <c r="G1361" s="1" t="str">
        <f>IFERROR(VLOOKUP(H1361,科目代码表!B:D,3,0),"")</f>
        <v/>
      </c>
      <c r="J1361" t="str">
        <f>IFERROR(VLOOKUP(表2[[#This Row],[科目代码]],科目代码表!D:E,2,0),"")</f>
        <v/>
      </c>
      <c r="K1361" t="str">
        <f>IF(ISBLANK(表2[[#This Row],[年]]),"","CNY")</f>
        <v/>
      </c>
    </row>
    <row r="1362" spans="7:11" x14ac:dyDescent="0.25">
      <c r="G1362" s="1" t="str">
        <f>IFERROR(VLOOKUP(H1362,科目代码表!B:D,3,0),"")</f>
        <v/>
      </c>
      <c r="J1362" t="str">
        <f>IFERROR(VLOOKUP(表2[[#This Row],[科目代码]],科目代码表!D:E,2,0),"")</f>
        <v/>
      </c>
      <c r="K1362" t="str">
        <f>IF(ISBLANK(表2[[#This Row],[年]]),"","CNY")</f>
        <v/>
      </c>
    </row>
    <row r="1363" spans="7:11" x14ac:dyDescent="0.25">
      <c r="G1363" s="1" t="str">
        <f>IFERROR(VLOOKUP(H1363,科目代码表!B:D,3,0),"")</f>
        <v/>
      </c>
      <c r="J1363" t="str">
        <f>IFERROR(VLOOKUP(表2[[#This Row],[科目代码]],科目代码表!D:E,2,0),"")</f>
        <v/>
      </c>
      <c r="K1363" t="str">
        <f>IF(ISBLANK(表2[[#This Row],[年]]),"","CNY")</f>
        <v/>
      </c>
    </row>
    <row r="1364" spans="7:11" x14ac:dyDescent="0.25">
      <c r="G1364" s="1" t="str">
        <f>IFERROR(VLOOKUP(H1364,科目代码表!B:D,3,0),"")</f>
        <v/>
      </c>
      <c r="J1364" t="str">
        <f>IFERROR(VLOOKUP(表2[[#This Row],[科目代码]],科目代码表!D:E,2,0),"")</f>
        <v/>
      </c>
      <c r="K1364" t="str">
        <f>IF(ISBLANK(表2[[#This Row],[年]]),"","CNY")</f>
        <v/>
      </c>
    </row>
    <row r="1365" spans="7:11" x14ac:dyDescent="0.25">
      <c r="G1365" s="1" t="str">
        <f>IFERROR(VLOOKUP(H1365,科目代码表!B:D,3,0),"")</f>
        <v/>
      </c>
      <c r="J1365" t="str">
        <f>IFERROR(VLOOKUP(表2[[#This Row],[科目代码]],科目代码表!D:E,2,0),"")</f>
        <v/>
      </c>
      <c r="K1365" t="str">
        <f>IF(ISBLANK(表2[[#This Row],[年]]),"","CNY")</f>
        <v/>
      </c>
    </row>
    <row r="1366" spans="7:11" x14ac:dyDescent="0.25">
      <c r="G1366" s="1" t="str">
        <f>IFERROR(VLOOKUP(H1366,科目代码表!B:D,3,0),"")</f>
        <v/>
      </c>
      <c r="J1366" t="str">
        <f>IFERROR(VLOOKUP(表2[[#This Row],[科目代码]],科目代码表!D:E,2,0),"")</f>
        <v/>
      </c>
      <c r="K1366" t="str">
        <f>IF(ISBLANK(表2[[#This Row],[年]]),"","CNY")</f>
        <v/>
      </c>
    </row>
    <row r="1367" spans="7:11" x14ac:dyDescent="0.25">
      <c r="G1367" s="1" t="str">
        <f>IFERROR(VLOOKUP(H1367,科目代码表!B:D,3,0),"")</f>
        <v/>
      </c>
      <c r="J1367" t="str">
        <f>IFERROR(VLOOKUP(表2[[#This Row],[科目代码]],科目代码表!D:E,2,0),"")</f>
        <v/>
      </c>
      <c r="K1367" t="str">
        <f>IF(ISBLANK(表2[[#This Row],[年]]),"","CNY")</f>
        <v/>
      </c>
    </row>
    <row r="1368" spans="7:11" x14ac:dyDescent="0.25">
      <c r="G1368" s="1" t="str">
        <f>IFERROR(VLOOKUP(H1368,科目代码表!B:D,3,0),"")</f>
        <v/>
      </c>
      <c r="J1368" t="str">
        <f>IFERROR(VLOOKUP(表2[[#This Row],[科目代码]],科目代码表!D:E,2,0),"")</f>
        <v/>
      </c>
      <c r="K1368" t="str">
        <f>IF(ISBLANK(表2[[#This Row],[年]]),"","CNY")</f>
        <v/>
      </c>
    </row>
    <row r="1369" spans="7:11" x14ac:dyDescent="0.25">
      <c r="G1369" s="1" t="str">
        <f>IFERROR(VLOOKUP(H1369,科目代码表!B:D,3,0),"")</f>
        <v/>
      </c>
      <c r="J1369" t="str">
        <f>IFERROR(VLOOKUP(表2[[#This Row],[科目代码]],科目代码表!D:E,2,0),"")</f>
        <v/>
      </c>
      <c r="K1369" t="str">
        <f>IF(ISBLANK(表2[[#This Row],[年]]),"","CNY")</f>
        <v/>
      </c>
    </row>
    <row r="1370" spans="7:11" x14ac:dyDescent="0.25">
      <c r="G1370" s="1" t="str">
        <f>IFERROR(VLOOKUP(H1370,科目代码表!B:D,3,0),"")</f>
        <v/>
      </c>
      <c r="J1370" t="str">
        <f>IFERROR(VLOOKUP(表2[[#This Row],[科目代码]],科目代码表!D:E,2,0),"")</f>
        <v/>
      </c>
      <c r="K1370" t="str">
        <f>IF(ISBLANK(表2[[#This Row],[年]]),"","CNY")</f>
        <v/>
      </c>
    </row>
    <row r="1371" spans="7:11" x14ac:dyDescent="0.25">
      <c r="G1371" s="1" t="str">
        <f>IFERROR(VLOOKUP(H1371,科目代码表!B:D,3,0),"")</f>
        <v/>
      </c>
      <c r="J1371" t="str">
        <f>IFERROR(VLOOKUP(表2[[#This Row],[科目代码]],科目代码表!D:E,2,0),"")</f>
        <v/>
      </c>
      <c r="K1371" t="str">
        <f>IF(ISBLANK(表2[[#This Row],[年]]),"","CNY")</f>
        <v/>
      </c>
    </row>
    <row r="1372" spans="7:11" x14ac:dyDescent="0.25">
      <c r="G1372" s="1" t="str">
        <f>IFERROR(VLOOKUP(H1372,科目代码表!B:D,3,0),"")</f>
        <v/>
      </c>
      <c r="J1372" t="str">
        <f>IFERROR(VLOOKUP(表2[[#This Row],[科目代码]],科目代码表!D:E,2,0),"")</f>
        <v/>
      </c>
      <c r="K1372" t="str">
        <f>IF(ISBLANK(表2[[#This Row],[年]]),"","CNY")</f>
        <v/>
      </c>
    </row>
    <row r="1373" spans="7:11" x14ac:dyDescent="0.25">
      <c r="G1373" s="1" t="str">
        <f>IFERROR(VLOOKUP(H1373,科目代码表!B:D,3,0),"")</f>
        <v/>
      </c>
      <c r="J1373" t="str">
        <f>IFERROR(VLOOKUP(表2[[#This Row],[科目代码]],科目代码表!D:E,2,0),"")</f>
        <v/>
      </c>
      <c r="K1373" t="str">
        <f>IF(ISBLANK(表2[[#This Row],[年]]),"","CNY")</f>
        <v/>
      </c>
    </row>
    <row r="1374" spans="7:11" x14ac:dyDescent="0.25">
      <c r="G1374" s="1" t="str">
        <f>IFERROR(VLOOKUP(H1374,科目代码表!B:D,3,0),"")</f>
        <v/>
      </c>
      <c r="J1374" t="str">
        <f>IFERROR(VLOOKUP(表2[[#This Row],[科目代码]],科目代码表!D:E,2,0),"")</f>
        <v/>
      </c>
      <c r="K1374" t="str">
        <f>IF(ISBLANK(表2[[#This Row],[年]]),"","CNY")</f>
        <v/>
      </c>
    </row>
    <row r="1375" spans="7:11" x14ac:dyDescent="0.25">
      <c r="G1375" s="1" t="str">
        <f>IFERROR(VLOOKUP(H1375,科目代码表!B:D,3,0),"")</f>
        <v/>
      </c>
      <c r="J1375" t="str">
        <f>IFERROR(VLOOKUP(表2[[#This Row],[科目代码]],科目代码表!D:E,2,0),"")</f>
        <v/>
      </c>
      <c r="K1375" t="str">
        <f>IF(ISBLANK(表2[[#This Row],[年]]),"","CNY")</f>
        <v/>
      </c>
    </row>
    <row r="1376" spans="7:11" x14ac:dyDescent="0.25">
      <c r="G1376" s="1" t="str">
        <f>IFERROR(VLOOKUP(H1376,科目代码表!B:D,3,0),"")</f>
        <v/>
      </c>
      <c r="J1376" t="str">
        <f>IFERROR(VLOOKUP(表2[[#This Row],[科目代码]],科目代码表!D:E,2,0),"")</f>
        <v/>
      </c>
      <c r="K1376" t="str">
        <f>IF(ISBLANK(表2[[#This Row],[年]]),"","CNY")</f>
        <v/>
      </c>
    </row>
    <row r="1377" spans="7:11" x14ac:dyDescent="0.25">
      <c r="G1377" s="1" t="str">
        <f>IFERROR(VLOOKUP(H1377,科目代码表!B:D,3,0),"")</f>
        <v/>
      </c>
      <c r="J1377" t="str">
        <f>IFERROR(VLOOKUP(表2[[#This Row],[科目代码]],科目代码表!D:E,2,0),"")</f>
        <v/>
      </c>
      <c r="K1377" t="str">
        <f>IF(ISBLANK(表2[[#This Row],[年]]),"","CNY")</f>
        <v/>
      </c>
    </row>
    <row r="1378" spans="7:11" x14ac:dyDescent="0.25">
      <c r="G1378" s="1" t="str">
        <f>IFERROR(VLOOKUP(H1378,科目代码表!B:D,3,0),"")</f>
        <v/>
      </c>
      <c r="J1378" t="str">
        <f>IFERROR(VLOOKUP(表2[[#This Row],[科目代码]],科目代码表!D:E,2,0),"")</f>
        <v/>
      </c>
      <c r="K1378" t="str">
        <f>IF(ISBLANK(表2[[#This Row],[年]]),"","CNY")</f>
        <v/>
      </c>
    </row>
    <row r="1379" spans="7:11" x14ac:dyDescent="0.25">
      <c r="G1379" s="1" t="str">
        <f>IFERROR(VLOOKUP(H1379,科目代码表!B:D,3,0),"")</f>
        <v/>
      </c>
      <c r="J1379" t="str">
        <f>IFERROR(VLOOKUP(表2[[#This Row],[科目代码]],科目代码表!D:E,2,0),"")</f>
        <v/>
      </c>
      <c r="K1379" t="str">
        <f>IF(ISBLANK(表2[[#This Row],[年]]),"","CNY")</f>
        <v/>
      </c>
    </row>
    <row r="1380" spans="7:11" x14ac:dyDescent="0.25">
      <c r="G1380" s="1" t="str">
        <f>IFERROR(VLOOKUP(H1380,科目代码表!B:D,3,0),"")</f>
        <v/>
      </c>
      <c r="J1380" t="str">
        <f>IFERROR(VLOOKUP(表2[[#This Row],[科目代码]],科目代码表!D:E,2,0),"")</f>
        <v/>
      </c>
      <c r="K1380" t="str">
        <f>IF(ISBLANK(表2[[#This Row],[年]]),"","CNY")</f>
        <v/>
      </c>
    </row>
    <row r="1381" spans="7:11" x14ac:dyDescent="0.25">
      <c r="G1381" s="1" t="str">
        <f>IFERROR(VLOOKUP(H1381,科目代码表!B:D,3,0),"")</f>
        <v/>
      </c>
      <c r="J1381" t="str">
        <f>IFERROR(VLOOKUP(表2[[#This Row],[科目代码]],科目代码表!D:E,2,0),"")</f>
        <v/>
      </c>
      <c r="K1381" t="str">
        <f>IF(ISBLANK(表2[[#This Row],[年]]),"","CNY")</f>
        <v/>
      </c>
    </row>
    <row r="1382" spans="7:11" x14ac:dyDescent="0.25">
      <c r="G1382" s="1" t="str">
        <f>IFERROR(VLOOKUP(H1382,科目代码表!B:D,3,0),"")</f>
        <v/>
      </c>
      <c r="J1382" t="str">
        <f>IFERROR(VLOOKUP(表2[[#This Row],[科目代码]],科目代码表!D:E,2,0),"")</f>
        <v/>
      </c>
      <c r="K1382" t="str">
        <f>IF(ISBLANK(表2[[#This Row],[年]]),"","CNY")</f>
        <v/>
      </c>
    </row>
    <row r="1383" spans="7:11" x14ac:dyDescent="0.25">
      <c r="G1383" s="1" t="str">
        <f>IFERROR(VLOOKUP(H1383,科目代码表!B:D,3,0),"")</f>
        <v/>
      </c>
      <c r="J1383" t="str">
        <f>IFERROR(VLOOKUP(表2[[#This Row],[科目代码]],科目代码表!D:E,2,0),"")</f>
        <v/>
      </c>
      <c r="K1383" t="str">
        <f>IF(ISBLANK(表2[[#This Row],[年]]),"","CNY")</f>
        <v/>
      </c>
    </row>
    <row r="1384" spans="7:11" x14ac:dyDescent="0.25">
      <c r="G1384" s="1" t="str">
        <f>IFERROR(VLOOKUP(H1384,科目代码表!B:D,3,0),"")</f>
        <v/>
      </c>
      <c r="J1384" t="str">
        <f>IFERROR(VLOOKUP(表2[[#This Row],[科目代码]],科目代码表!D:E,2,0),"")</f>
        <v/>
      </c>
      <c r="K1384" t="str">
        <f>IF(ISBLANK(表2[[#This Row],[年]]),"","CNY")</f>
        <v/>
      </c>
    </row>
    <row r="1385" spans="7:11" x14ac:dyDescent="0.25">
      <c r="G1385" s="1" t="str">
        <f>IFERROR(VLOOKUP(H1385,科目代码表!B:D,3,0),"")</f>
        <v/>
      </c>
      <c r="J1385" t="str">
        <f>IFERROR(VLOOKUP(表2[[#This Row],[科目代码]],科目代码表!D:E,2,0),"")</f>
        <v/>
      </c>
      <c r="K1385" t="str">
        <f>IF(ISBLANK(表2[[#This Row],[年]]),"","CNY")</f>
        <v/>
      </c>
    </row>
    <row r="1386" spans="7:11" x14ac:dyDescent="0.25">
      <c r="G1386" s="1" t="str">
        <f>IFERROR(VLOOKUP(H1386,科目代码表!B:D,3,0),"")</f>
        <v/>
      </c>
      <c r="J1386" t="str">
        <f>IFERROR(VLOOKUP(表2[[#This Row],[科目代码]],科目代码表!D:E,2,0),"")</f>
        <v/>
      </c>
      <c r="K1386" t="str">
        <f>IF(ISBLANK(表2[[#This Row],[年]]),"","CNY")</f>
        <v/>
      </c>
    </row>
    <row r="1387" spans="7:11" x14ac:dyDescent="0.25">
      <c r="G1387" s="1" t="str">
        <f>IFERROR(VLOOKUP(H1387,科目代码表!B:D,3,0),"")</f>
        <v/>
      </c>
      <c r="J1387" t="str">
        <f>IFERROR(VLOOKUP(表2[[#This Row],[科目代码]],科目代码表!D:E,2,0),"")</f>
        <v/>
      </c>
      <c r="K1387" t="str">
        <f>IF(ISBLANK(表2[[#This Row],[年]]),"","CNY")</f>
        <v/>
      </c>
    </row>
    <row r="1388" spans="7:11" x14ac:dyDescent="0.25">
      <c r="G1388" s="1" t="str">
        <f>IFERROR(VLOOKUP(H1388,科目代码表!B:D,3,0),"")</f>
        <v/>
      </c>
      <c r="J1388" t="str">
        <f>IFERROR(VLOOKUP(表2[[#This Row],[科目代码]],科目代码表!D:E,2,0),"")</f>
        <v/>
      </c>
      <c r="K1388" t="str">
        <f>IF(ISBLANK(表2[[#This Row],[年]]),"","CNY")</f>
        <v/>
      </c>
    </row>
    <row r="1389" spans="7:11" x14ac:dyDescent="0.25">
      <c r="G1389" s="1" t="str">
        <f>IFERROR(VLOOKUP(H1389,科目代码表!B:D,3,0),"")</f>
        <v/>
      </c>
      <c r="J1389" t="str">
        <f>IFERROR(VLOOKUP(表2[[#This Row],[科目代码]],科目代码表!D:E,2,0),"")</f>
        <v/>
      </c>
      <c r="K1389" t="str">
        <f>IF(ISBLANK(表2[[#This Row],[年]]),"","CNY")</f>
        <v/>
      </c>
    </row>
    <row r="1390" spans="7:11" x14ac:dyDescent="0.25">
      <c r="G1390" s="1" t="str">
        <f>IFERROR(VLOOKUP(H1390,科目代码表!B:D,3,0),"")</f>
        <v/>
      </c>
      <c r="J1390" t="str">
        <f>IFERROR(VLOOKUP(表2[[#This Row],[科目代码]],科目代码表!D:E,2,0),"")</f>
        <v/>
      </c>
      <c r="K1390" t="str">
        <f>IF(ISBLANK(表2[[#This Row],[年]]),"","CNY")</f>
        <v/>
      </c>
    </row>
    <row r="1391" spans="7:11" x14ac:dyDescent="0.25">
      <c r="G1391" s="1" t="str">
        <f>IFERROR(VLOOKUP(H1391,科目代码表!B:D,3,0),"")</f>
        <v/>
      </c>
      <c r="J1391" t="str">
        <f>IFERROR(VLOOKUP(表2[[#This Row],[科目代码]],科目代码表!D:E,2,0),"")</f>
        <v/>
      </c>
      <c r="K1391" t="str">
        <f>IF(ISBLANK(表2[[#This Row],[年]]),"","CNY")</f>
        <v/>
      </c>
    </row>
    <row r="1392" spans="7:11" x14ac:dyDescent="0.25">
      <c r="G1392" s="1" t="str">
        <f>IFERROR(VLOOKUP(H1392,科目代码表!B:D,3,0),"")</f>
        <v/>
      </c>
      <c r="J1392" t="str">
        <f>IFERROR(VLOOKUP(表2[[#This Row],[科目代码]],科目代码表!D:E,2,0),"")</f>
        <v/>
      </c>
      <c r="K1392" t="str">
        <f>IF(ISBLANK(表2[[#This Row],[年]]),"","CNY")</f>
        <v/>
      </c>
    </row>
    <row r="1393" spans="7:11" x14ac:dyDescent="0.25">
      <c r="G1393" s="1" t="str">
        <f>IFERROR(VLOOKUP(H1393,科目代码表!B:D,3,0),"")</f>
        <v/>
      </c>
      <c r="J1393" t="str">
        <f>IFERROR(VLOOKUP(表2[[#This Row],[科目代码]],科目代码表!D:E,2,0),"")</f>
        <v/>
      </c>
      <c r="K1393" t="str">
        <f>IF(ISBLANK(表2[[#This Row],[年]]),"","CNY")</f>
        <v/>
      </c>
    </row>
    <row r="1394" spans="7:11" x14ac:dyDescent="0.25">
      <c r="G1394" s="1" t="str">
        <f>IFERROR(VLOOKUP(H1394,科目代码表!B:D,3,0),"")</f>
        <v/>
      </c>
      <c r="J1394" t="str">
        <f>IFERROR(VLOOKUP(表2[[#This Row],[科目代码]],科目代码表!D:E,2,0),"")</f>
        <v/>
      </c>
      <c r="K1394" t="str">
        <f>IF(ISBLANK(表2[[#This Row],[年]]),"","CNY")</f>
        <v/>
      </c>
    </row>
    <row r="1395" spans="7:11" x14ac:dyDescent="0.25">
      <c r="G1395" s="1" t="str">
        <f>IFERROR(VLOOKUP(H1395,科目代码表!B:D,3,0),"")</f>
        <v/>
      </c>
      <c r="J1395" t="str">
        <f>IFERROR(VLOOKUP(表2[[#This Row],[科目代码]],科目代码表!D:E,2,0),"")</f>
        <v/>
      </c>
      <c r="K1395" t="str">
        <f>IF(ISBLANK(表2[[#This Row],[年]]),"","CNY")</f>
        <v/>
      </c>
    </row>
    <row r="1396" spans="7:11" x14ac:dyDescent="0.25">
      <c r="G1396" s="1" t="str">
        <f>IFERROR(VLOOKUP(H1396,科目代码表!B:D,3,0),"")</f>
        <v/>
      </c>
      <c r="J1396" t="str">
        <f>IFERROR(VLOOKUP(表2[[#This Row],[科目代码]],科目代码表!D:E,2,0),"")</f>
        <v/>
      </c>
      <c r="K1396" t="str">
        <f>IF(ISBLANK(表2[[#This Row],[年]]),"","CNY")</f>
        <v/>
      </c>
    </row>
    <row r="1397" spans="7:11" x14ac:dyDescent="0.25">
      <c r="G1397" s="1" t="str">
        <f>IFERROR(VLOOKUP(H1397,科目代码表!B:D,3,0),"")</f>
        <v/>
      </c>
      <c r="J1397" t="str">
        <f>IFERROR(VLOOKUP(表2[[#This Row],[科目代码]],科目代码表!D:E,2,0),"")</f>
        <v/>
      </c>
      <c r="K1397" t="str">
        <f>IF(ISBLANK(表2[[#This Row],[年]]),"","CNY")</f>
        <v/>
      </c>
    </row>
    <row r="1398" spans="7:11" x14ac:dyDescent="0.25">
      <c r="G1398" s="1" t="str">
        <f>IFERROR(VLOOKUP(H1398,科目代码表!B:D,3,0),"")</f>
        <v/>
      </c>
      <c r="J1398" t="str">
        <f>IFERROR(VLOOKUP(表2[[#This Row],[科目代码]],科目代码表!D:E,2,0),"")</f>
        <v/>
      </c>
      <c r="K1398" t="str">
        <f>IF(ISBLANK(表2[[#This Row],[年]]),"","CNY")</f>
        <v/>
      </c>
    </row>
    <row r="1399" spans="7:11" x14ac:dyDescent="0.25">
      <c r="G1399" s="1" t="str">
        <f>IFERROR(VLOOKUP(H1399,科目代码表!B:D,3,0),"")</f>
        <v/>
      </c>
      <c r="J1399" t="str">
        <f>IFERROR(VLOOKUP(表2[[#This Row],[科目代码]],科目代码表!D:E,2,0),"")</f>
        <v/>
      </c>
      <c r="K1399" t="str">
        <f>IF(ISBLANK(表2[[#This Row],[年]]),"","CNY")</f>
        <v/>
      </c>
    </row>
    <row r="1400" spans="7:11" x14ac:dyDescent="0.25">
      <c r="G1400" s="1" t="str">
        <f>IFERROR(VLOOKUP(H1400,科目代码表!B:D,3,0),"")</f>
        <v/>
      </c>
      <c r="J1400" t="str">
        <f>IFERROR(VLOOKUP(表2[[#This Row],[科目代码]],科目代码表!D:E,2,0),"")</f>
        <v/>
      </c>
      <c r="K1400" t="str">
        <f>IF(ISBLANK(表2[[#This Row],[年]]),"","CNY")</f>
        <v/>
      </c>
    </row>
    <row r="1401" spans="7:11" x14ac:dyDescent="0.25">
      <c r="G1401" s="1" t="str">
        <f>IFERROR(VLOOKUP(H1401,科目代码表!B:D,3,0),"")</f>
        <v/>
      </c>
      <c r="J1401" t="str">
        <f>IFERROR(VLOOKUP(表2[[#This Row],[科目代码]],科目代码表!D:E,2,0),"")</f>
        <v/>
      </c>
      <c r="K1401" t="str">
        <f>IF(ISBLANK(表2[[#This Row],[年]]),"","CNY")</f>
        <v/>
      </c>
    </row>
    <row r="1402" spans="7:11" x14ac:dyDescent="0.25">
      <c r="G1402" s="1" t="str">
        <f>IFERROR(VLOOKUP(H1402,科目代码表!B:D,3,0),"")</f>
        <v/>
      </c>
      <c r="J1402" t="str">
        <f>IFERROR(VLOOKUP(表2[[#This Row],[科目代码]],科目代码表!D:E,2,0),"")</f>
        <v/>
      </c>
      <c r="K1402" t="str">
        <f>IF(ISBLANK(表2[[#This Row],[年]]),"","CNY")</f>
        <v/>
      </c>
    </row>
    <row r="1403" spans="7:11" x14ac:dyDescent="0.25">
      <c r="G1403" s="1" t="str">
        <f>IFERROR(VLOOKUP(H1403,科目代码表!B:D,3,0),"")</f>
        <v/>
      </c>
      <c r="J1403" t="str">
        <f>IFERROR(VLOOKUP(表2[[#This Row],[科目代码]],科目代码表!D:E,2,0),"")</f>
        <v/>
      </c>
      <c r="K1403" t="str">
        <f>IF(ISBLANK(表2[[#This Row],[年]]),"","CNY")</f>
        <v/>
      </c>
    </row>
    <row r="1404" spans="7:11" x14ac:dyDescent="0.25">
      <c r="G1404" s="1" t="str">
        <f>IFERROR(VLOOKUP(H1404,科目代码表!B:D,3,0),"")</f>
        <v/>
      </c>
      <c r="J1404" t="str">
        <f>IFERROR(VLOOKUP(表2[[#This Row],[科目代码]],科目代码表!D:E,2,0),"")</f>
        <v/>
      </c>
      <c r="K1404" t="str">
        <f>IF(ISBLANK(表2[[#This Row],[年]]),"","CNY")</f>
        <v/>
      </c>
    </row>
    <row r="1405" spans="7:11" x14ac:dyDescent="0.25">
      <c r="G1405" s="1" t="str">
        <f>IFERROR(VLOOKUP(H1405,科目代码表!B:D,3,0),"")</f>
        <v/>
      </c>
      <c r="J1405" t="str">
        <f>IFERROR(VLOOKUP(表2[[#This Row],[科目代码]],科目代码表!D:E,2,0),"")</f>
        <v/>
      </c>
      <c r="K1405" t="str">
        <f>IF(ISBLANK(表2[[#This Row],[年]]),"","CNY")</f>
        <v/>
      </c>
    </row>
    <row r="1406" spans="7:11" x14ac:dyDescent="0.25">
      <c r="G1406" s="1" t="str">
        <f>IFERROR(VLOOKUP(H1406,科目代码表!B:D,3,0),"")</f>
        <v/>
      </c>
      <c r="J1406" t="str">
        <f>IFERROR(VLOOKUP(表2[[#This Row],[科目代码]],科目代码表!D:E,2,0),"")</f>
        <v/>
      </c>
      <c r="K1406" t="str">
        <f>IF(ISBLANK(表2[[#This Row],[年]]),"","CNY")</f>
        <v/>
      </c>
    </row>
    <row r="1407" spans="7:11" x14ac:dyDescent="0.25">
      <c r="G1407" s="1" t="str">
        <f>IFERROR(VLOOKUP(H1407,科目代码表!B:D,3,0),"")</f>
        <v/>
      </c>
      <c r="J1407" t="str">
        <f>IFERROR(VLOOKUP(表2[[#This Row],[科目代码]],科目代码表!D:E,2,0),"")</f>
        <v/>
      </c>
      <c r="K1407" t="str">
        <f>IF(ISBLANK(表2[[#This Row],[年]]),"","CNY")</f>
        <v/>
      </c>
    </row>
    <row r="1408" spans="7:11" x14ac:dyDescent="0.25">
      <c r="G1408" s="1" t="str">
        <f>IFERROR(VLOOKUP(H1408,科目代码表!B:D,3,0),"")</f>
        <v/>
      </c>
      <c r="J1408" t="str">
        <f>IFERROR(VLOOKUP(表2[[#This Row],[科目代码]],科目代码表!D:E,2,0),"")</f>
        <v/>
      </c>
      <c r="K1408" t="str">
        <f>IF(ISBLANK(表2[[#This Row],[年]]),"","CNY")</f>
        <v/>
      </c>
    </row>
    <row r="1409" spans="7:11" x14ac:dyDescent="0.25">
      <c r="G1409" s="1" t="str">
        <f>IFERROR(VLOOKUP(H1409,科目代码表!B:D,3,0),"")</f>
        <v/>
      </c>
      <c r="J1409" t="str">
        <f>IFERROR(VLOOKUP(表2[[#This Row],[科目代码]],科目代码表!D:E,2,0),"")</f>
        <v/>
      </c>
      <c r="K1409" t="str">
        <f>IF(ISBLANK(表2[[#This Row],[年]]),"","CNY")</f>
        <v/>
      </c>
    </row>
    <row r="1410" spans="7:11" x14ac:dyDescent="0.25">
      <c r="G1410" s="1" t="str">
        <f>IFERROR(VLOOKUP(H1410,科目代码表!B:D,3,0),"")</f>
        <v/>
      </c>
      <c r="J1410" t="str">
        <f>IFERROR(VLOOKUP(表2[[#This Row],[科目代码]],科目代码表!D:E,2,0),"")</f>
        <v/>
      </c>
      <c r="K1410" t="str">
        <f>IF(ISBLANK(表2[[#This Row],[年]]),"","CNY")</f>
        <v/>
      </c>
    </row>
    <row r="1411" spans="7:11" x14ac:dyDescent="0.25">
      <c r="G1411" s="1" t="str">
        <f>IFERROR(VLOOKUP(H1411,科目代码表!B:D,3,0),"")</f>
        <v/>
      </c>
      <c r="J1411" t="str">
        <f>IFERROR(VLOOKUP(表2[[#This Row],[科目代码]],科目代码表!D:E,2,0),"")</f>
        <v/>
      </c>
      <c r="K1411" t="str">
        <f>IF(ISBLANK(表2[[#This Row],[年]]),"","CNY")</f>
        <v/>
      </c>
    </row>
    <row r="1412" spans="7:11" x14ac:dyDescent="0.25">
      <c r="G1412" s="1" t="str">
        <f>IFERROR(VLOOKUP(H1412,科目代码表!B:D,3,0),"")</f>
        <v/>
      </c>
      <c r="J1412" t="str">
        <f>IFERROR(VLOOKUP(表2[[#This Row],[科目代码]],科目代码表!D:E,2,0),"")</f>
        <v/>
      </c>
      <c r="K1412" t="str">
        <f>IF(ISBLANK(表2[[#This Row],[年]]),"","CNY")</f>
        <v/>
      </c>
    </row>
    <row r="1413" spans="7:11" x14ac:dyDescent="0.25">
      <c r="G1413" s="1" t="str">
        <f>IFERROR(VLOOKUP(H1413,科目代码表!B:D,3,0),"")</f>
        <v/>
      </c>
      <c r="J1413" t="str">
        <f>IFERROR(VLOOKUP(表2[[#This Row],[科目代码]],科目代码表!D:E,2,0),"")</f>
        <v/>
      </c>
      <c r="K1413" t="str">
        <f>IF(ISBLANK(表2[[#This Row],[年]]),"","CNY")</f>
        <v/>
      </c>
    </row>
    <row r="1414" spans="7:11" x14ac:dyDescent="0.25">
      <c r="G1414" s="1" t="str">
        <f>IFERROR(VLOOKUP(H1414,科目代码表!B:D,3,0),"")</f>
        <v/>
      </c>
      <c r="J1414" t="str">
        <f>IFERROR(VLOOKUP(表2[[#This Row],[科目代码]],科目代码表!D:E,2,0),"")</f>
        <v/>
      </c>
      <c r="K1414" t="str">
        <f>IF(ISBLANK(表2[[#This Row],[年]]),"","CNY")</f>
        <v/>
      </c>
    </row>
    <row r="1415" spans="7:11" x14ac:dyDescent="0.25">
      <c r="G1415" s="1" t="str">
        <f>IFERROR(VLOOKUP(H1415,科目代码表!B:D,3,0),"")</f>
        <v/>
      </c>
      <c r="J1415" t="str">
        <f>IFERROR(VLOOKUP(表2[[#This Row],[科目代码]],科目代码表!D:E,2,0),"")</f>
        <v/>
      </c>
      <c r="K1415" t="str">
        <f>IF(ISBLANK(表2[[#This Row],[年]]),"","CNY")</f>
        <v/>
      </c>
    </row>
    <row r="1416" spans="7:11" x14ac:dyDescent="0.25">
      <c r="G1416" s="1" t="str">
        <f>IFERROR(VLOOKUP(H1416,科目代码表!B:D,3,0),"")</f>
        <v/>
      </c>
      <c r="J1416" t="str">
        <f>IFERROR(VLOOKUP(表2[[#This Row],[科目代码]],科目代码表!D:E,2,0),"")</f>
        <v/>
      </c>
      <c r="K1416" t="str">
        <f>IF(ISBLANK(表2[[#This Row],[年]]),"","CNY")</f>
        <v/>
      </c>
    </row>
    <row r="1417" spans="7:11" x14ac:dyDescent="0.25">
      <c r="G1417" s="1" t="str">
        <f>IFERROR(VLOOKUP(H1417,科目代码表!B:D,3,0),"")</f>
        <v/>
      </c>
      <c r="J1417" t="str">
        <f>IFERROR(VLOOKUP(表2[[#This Row],[科目代码]],科目代码表!D:E,2,0),"")</f>
        <v/>
      </c>
      <c r="K1417" t="str">
        <f>IF(ISBLANK(表2[[#This Row],[年]]),"","CNY")</f>
        <v/>
      </c>
    </row>
    <row r="1418" spans="7:11" x14ac:dyDescent="0.25">
      <c r="G1418" s="1" t="str">
        <f>IFERROR(VLOOKUP(H1418,科目代码表!B:D,3,0),"")</f>
        <v/>
      </c>
      <c r="J1418" t="str">
        <f>IFERROR(VLOOKUP(表2[[#This Row],[科目代码]],科目代码表!D:E,2,0),"")</f>
        <v/>
      </c>
      <c r="K1418" t="str">
        <f>IF(ISBLANK(表2[[#This Row],[年]]),"","CNY")</f>
        <v/>
      </c>
    </row>
    <row r="1419" spans="7:11" x14ac:dyDescent="0.25">
      <c r="G1419" s="1" t="str">
        <f>IFERROR(VLOOKUP(H1419,科目代码表!B:D,3,0),"")</f>
        <v/>
      </c>
      <c r="J1419" t="str">
        <f>IFERROR(VLOOKUP(表2[[#This Row],[科目代码]],科目代码表!D:E,2,0),"")</f>
        <v/>
      </c>
      <c r="K1419" t="str">
        <f>IF(ISBLANK(表2[[#This Row],[年]]),"","CNY")</f>
        <v/>
      </c>
    </row>
    <row r="1420" spans="7:11" x14ac:dyDescent="0.25">
      <c r="G1420" s="1" t="str">
        <f>IFERROR(VLOOKUP(H1420,科目代码表!B:D,3,0),"")</f>
        <v/>
      </c>
      <c r="J1420" t="str">
        <f>IFERROR(VLOOKUP(表2[[#This Row],[科目代码]],科目代码表!D:E,2,0),"")</f>
        <v/>
      </c>
      <c r="K1420" t="str">
        <f>IF(ISBLANK(表2[[#This Row],[年]]),"","CNY")</f>
        <v/>
      </c>
    </row>
    <row r="1421" spans="7:11" x14ac:dyDescent="0.25">
      <c r="G1421" s="1" t="str">
        <f>IFERROR(VLOOKUP(H1421,科目代码表!B:D,3,0),"")</f>
        <v/>
      </c>
      <c r="J1421" t="str">
        <f>IFERROR(VLOOKUP(表2[[#This Row],[科目代码]],科目代码表!D:E,2,0),"")</f>
        <v/>
      </c>
      <c r="K1421" t="str">
        <f>IF(ISBLANK(表2[[#This Row],[年]]),"","CNY")</f>
        <v/>
      </c>
    </row>
    <row r="1422" spans="7:11" x14ac:dyDescent="0.25">
      <c r="G1422" s="1" t="str">
        <f>IFERROR(VLOOKUP(H1422,科目代码表!B:D,3,0),"")</f>
        <v/>
      </c>
      <c r="J1422" t="str">
        <f>IFERROR(VLOOKUP(表2[[#This Row],[科目代码]],科目代码表!D:E,2,0),"")</f>
        <v/>
      </c>
      <c r="K1422" t="str">
        <f>IF(ISBLANK(表2[[#This Row],[年]]),"","CNY")</f>
        <v/>
      </c>
    </row>
    <row r="1423" spans="7:11" x14ac:dyDescent="0.25">
      <c r="G1423" s="1" t="str">
        <f>IFERROR(VLOOKUP(H1423,科目代码表!B:D,3,0),"")</f>
        <v/>
      </c>
      <c r="J1423" t="str">
        <f>IFERROR(VLOOKUP(表2[[#This Row],[科目代码]],科目代码表!D:E,2,0),"")</f>
        <v/>
      </c>
      <c r="K1423" t="str">
        <f>IF(ISBLANK(表2[[#This Row],[年]]),"","CNY")</f>
        <v/>
      </c>
    </row>
    <row r="1424" spans="7:11" x14ac:dyDescent="0.25">
      <c r="G1424" s="1" t="str">
        <f>IFERROR(VLOOKUP(H1424,科目代码表!B:D,3,0),"")</f>
        <v/>
      </c>
      <c r="J1424" t="str">
        <f>IFERROR(VLOOKUP(表2[[#This Row],[科目代码]],科目代码表!D:E,2,0),"")</f>
        <v/>
      </c>
      <c r="K1424" t="str">
        <f>IF(ISBLANK(表2[[#This Row],[年]]),"","CNY")</f>
        <v/>
      </c>
    </row>
    <row r="1425" spans="7:11" x14ac:dyDescent="0.25">
      <c r="G1425" s="1" t="str">
        <f>IFERROR(VLOOKUP(H1425,科目代码表!B:D,3,0),"")</f>
        <v/>
      </c>
      <c r="J1425" t="str">
        <f>IFERROR(VLOOKUP(表2[[#This Row],[科目代码]],科目代码表!D:E,2,0),"")</f>
        <v/>
      </c>
      <c r="K1425" t="str">
        <f>IF(ISBLANK(表2[[#This Row],[年]]),"","CNY")</f>
        <v/>
      </c>
    </row>
    <row r="1426" spans="7:11" x14ac:dyDescent="0.25">
      <c r="G1426" s="1" t="str">
        <f>IFERROR(VLOOKUP(H1426,科目代码表!B:D,3,0),"")</f>
        <v/>
      </c>
      <c r="J1426" t="str">
        <f>IFERROR(VLOOKUP(表2[[#This Row],[科目代码]],科目代码表!D:E,2,0),"")</f>
        <v/>
      </c>
      <c r="K1426" t="str">
        <f>IF(ISBLANK(表2[[#This Row],[年]]),"","CNY")</f>
        <v/>
      </c>
    </row>
    <row r="1427" spans="7:11" x14ac:dyDescent="0.25">
      <c r="G1427" s="1" t="str">
        <f>IFERROR(VLOOKUP(H1427,科目代码表!B:D,3,0),"")</f>
        <v/>
      </c>
      <c r="J1427" t="str">
        <f>IFERROR(VLOOKUP(表2[[#This Row],[科目代码]],科目代码表!D:E,2,0),"")</f>
        <v/>
      </c>
      <c r="K1427" t="str">
        <f>IF(ISBLANK(表2[[#This Row],[年]]),"","CNY")</f>
        <v/>
      </c>
    </row>
    <row r="1428" spans="7:11" x14ac:dyDescent="0.25">
      <c r="G1428" s="1" t="str">
        <f>IFERROR(VLOOKUP(H1428,科目代码表!B:D,3,0),"")</f>
        <v/>
      </c>
      <c r="J1428" t="str">
        <f>IFERROR(VLOOKUP(表2[[#This Row],[科目代码]],科目代码表!D:E,2,0),"")</f>
        <v/>
      </c>
      <c r="K1428" t="str">
        <f>IF(ISBLANK(表2[[#This Row],[年]]),"","CNY")</f>
        <v/>
      </c>
    </row>
    <row r="1429" spans="7:11" x14ac:dyDescent="0.25">
      <c r="G1429" s="1" t="str">
        <f>IFERROR(VLOOKUP(H1429,科目代码表!B:D,3,0),"")</f>
        <v/>
      </c>
      <c r="J1429" t="str">
        <f>IFERROR(VLOOKUP(表2[[#This Row],[科目代码]],科目代码表!D:E,2,0),"")</f>
        <v/>
      </c>
      <c r="K1429" t="str">
        <f>IF(ISBLANK(表2[[#This Row],[年]]),"","CNY")</f>
        <v/>
      </c>
    </row>
    <row r="1430" spans="7:11" x14ac:dyDescent="0.25">
      <c r="G1430" s="1" t="str">
        <f>IFERROR(VLOOKUP(H1430,科目代码表!B:D,3,0),"")</f>
        <v/>
      </c>
      <c r="J1430" t="str">
        <f>IFERROR(VLOOKUP(表2[[#This Row],[科目代码]],科目代码表!D:E,2,0),"")</f>
        <v/>
      </c>
      <c r="K1430" t="str">
        <f>IF(ISBLANK(表2[[#This Row],[年]]),"","CNY")</f>
        <v/>
      </c>
    </row>
    <row r="1431" spans="7:11" x14ac:dyDescent="0.25">
      <c r="G1431" s="1" t="str">
        <f>IFERROR(VLOOKUP(H1431,科目代码表!B:D,3,0),"")</f>
        <v/>
      </c>
      <c r="J1431" t="str">
        <f>IFERROR(VLOOKUP(表2[[#This Row],[科目代码]],科目代码表!D:E,2,0),"")</f>
        <v/>
      </c>
      <c r="K1431" t="str">
        <f>IF(ISBLANK(表2[[#This Row],[年]]),"","CNY")</f>
        <v/>
      </c>
    </row>
    <row r="1432" spans="7:11" x14ac:dyDescent="0.25">
      <c r="G1432" s="1" t="str">
        <f>IFERROR(VLOOKUP(H1432,科目代码表!B:D,3,0),"")</f>
        <v/>
      </c>
      <c r="J1432" t="str">
        <f>IFERROR(VLOOKUP(表2[[#This Row],[科目代码]],科目代码表!D:E,2,0),"")</f>
        <v/>
      </c>
      <c r="K1432" t="str">
        <f>IF(ISBLANK(表2[[#This Row],[年]]),"","CNY")</f>
        <v/>
      </c>
    </row>
    <row r="1433" spans="7:11" x14ac:dyDescent="0.25">
      <c r="G1433" s="1" t="str">
        <f>IFERROR(VLOOKUP(H1433,科目代码表!B:D,3,0),"")</f>
        <v/>
      </c>
      <c r="J1433" t="str">
        <f>IFERROR(VLOOKUP(表2[[#This Row],[科目代码]],科目代码表!D:E,2,0),"")</f>
        <v/>
      </c>
      <c r="K1433" t="str">
        <f>IF(ISBLANK(表2[[#This Row],[年]]),"","CNY")</f>
        <v/>
      </c>
    </row>
    <row r="1434" spans="7:11" x14ac:dyDescent="0.25">
      <c r="G1434" s="1" t="str">
        <f>IFERROR(VLOOKUP(H1434,科目代码表!B:D,3,0),"")</f>
        <v/>
      </c>
      <c r="J1434" t="str">
        <f>IFERROR(VLOOKUP(表2[[#This Row],[科目代码]],科目代码表!D:E,2,0),"")</f>
        <v/>
      </c>
      <c r="K1434" t="str">
        <f>IF(ISBLANK(表2[[#This Row],[年]]),"","CNY")</f>
        <v/>
      </c>
    </row>
    <row r="1435" spans="7:11" x14ac:dyDescent="0.25">
      <c r="G1435" s="1" t="str">
        <f>IFERROR(VLOOKUP(H1435,科目代码表!B:D,3,0),"")</f>
        <v/>
      </c>
      <c r="J1435" t="str">
        <f>IFERROR(VLOOKUP(表2[[#This Row],[科目代码]],科目代码表!D:E,2,0),"")</f>
        <v/>
      </c>
      <c r="K1435" t="str">
        <f>IF(ISBLANK(表2[[#This Row],[年]]),"","CNY")</f>
        <v/>
      </c>
    </row>
    <row r="1436" spans="7:11" x14ac:dyDescent="0.25">
      <c r="G1436" s="1" t="str">
        <f>IFERROR(VLOOKUP(H1436,科目代码表!B:D,3,0),"")</f>
        <v/>
      </c>
      <c r="J1436" t="str">
        <f>IFERROR(VLOOKUP(表2[[#This Row],[科目代码]],科目代码表!D:E,2,0),"")</f>
        <v/>
      </c>
      <c r="K1436" t="str">
        <f>IF(ISBLANK(表2[[#This Row],[年]]),"","CNY")</f>
        <v/>
      </c>
    </row>
    <row r="1437" spans="7:11" x14ac:dyDescent="0.25">
      <c r="G1437" s="1" t="str">
        <f>IFERROR(VLOOKUP(H1437,科目代码表!B:D,3,0),"")</f>
        <v/>
      </c>
      <c r="J1437" t="str">
        <f>IFERROR(VLOOKUP(表2[[#This Row],[科目代码]],科目代码表!D:E,2,0),"")</f>
        <v/>
      </c>
      <c r="K1437" t="str">
        <f>IF(ISBLANK(表2[[#This Row],[年]]),"","CNY")</f>
        <v/>
      </c>
    </row>
    <row r="1438" spans="7:11" x14ac:dyDescent="0.25">
      <c r="G1438" s="1" t="str">
        <f>IFERROR(VLOOKUP(H1438,科目代码表!B:D,3,0),"")</f>
        <v/>
      </c>
      <c r="J1438" t="str">
        <f>IFERROR(VLOOKUP(表2[[#This Row],[科目代码]],科目代码表!D:E,2,0),"")</f>
        <v/>
      </c>
      <c r="K1438" t="str">
        <f>IF(ISBLANK(表2[[#This Row],[年]]),"","CNY")</f>
        <v/>
      </c>
    </row>
    <row r="1439" spans="7:11" x14ac:dyDescent="0.25">
      <c r="G1439" s="1" t="str">
        <f>IFERROR(VLOOKUP(H1439,科目代码表!B:D,3,0),"")</f>
        <v/>
      </c>
      <c r="J1439" t="str">
        <f>IFERROR(VLOOKUP(表2[[#This Row],[科目代码]],科目代码表!D:E,2,0),"")</f>
        <v/>
      </c>
      <c r="K1439" t="str">
        <f>IF(ISBLANK(表2[[#This Row],[年]]),"","CNY")</f>
        <v/>
      </c>
    </row>
    <row r="1440" spans="7:11" x14ac:dyDescent="0.25">
      <c r="G1440" s="1" t="str">
        <f>IFERROR(VLOOKUP(H1440,科目代码表!B:D,3,0),"")</f>
        <v/>
      </c>
      <c r="J1440" t="str">
        <f>IFERROR(VLOOKUP(表2[[#This Row],[科目代码]],科目代码表!D:E,2,0),"")</f>
        <v/>
      </c>
      <c r="K1440" t="str">
        <f>IF(ISBLANK(表2[[#This Row],[年]]),"","CNY")</f>
        <v/>
      </c>
    </row>
    <row r="1441" spans="7:11" x14ac:dyDescent="0.25">
      <c r="G1441" s="1" t="str">
        <f>IFERROR(VLOOKUP(H1441,科目代码表!B:D,3,0),"")</f>
        <v/>
      </c>
      <c r="J1441" t="str">
        <f>IFERROR(VLOOKUP(表2[[#This Row],[科目代码]],科目代码表!D:E,2,0),"")</f>
        <v/>
      </c>
      <c r="K1441" t="str">
        <f>IF(ISBLANK(表2[[#This Row],[年]]),"","CNY")</f>
        <v/>
      </c>
    </row>
    <row r="1442" spans="7:11" x14ac:dyDescent="0.25">
      <c r="G1442" s="1" t="str">
        <f>IFERROR(VLOOKUP(H1442,科目代码表!B:D,3,0),"")</f>
        <v/>
      </c>
      <c r="J1442" t="str">
        <f>IFERROR(VLOOKUP(表2[[#This Row],[科目代码]],科目代码表!D:E,2,0),"")</f>
        <v/>
      </c>
      <c r="K1442" t="str">
        <f>IF(ISBLANK(表2[[#This Row],[年]]),"","CNY")</f>
        <v/>
      </c>
    </row>
    <row r="1443" spans="7:11" x14ac:dyDescent="0.25">
      <c r="G1443" s="1" t="str">
        <f>IFERROR(VLOOKUP(H1443,科目代码表!B:D,3,0),"")</f>
        <v/>
      </c>
      <c r="J1443" t="str">
        <f>IFERROR(VLOOKUP(表2[[#This Row],[科目代码]],科目代码表!D:E,2,0),"")</f>
        <v/>
      </c>
      <c r="K1443" t="str">
        <f>IF(ISBLANK(表2[[#This Row],[年]]),"","CNY")</f>
        <v/>
      </c>
    </row>
    <row r="1444" spans="7:11" x14ac:dyDescent="0.25">
      <c r="G1444" s="1" t="str">
        <f>IFERROR(VLOOKUP(H1444,科目代码表!B:D,3,0),"")</f>
        <v/>
      </c>
      <c r="J1444" t="str">
        <f>IFERROR(VLOOKUP(表2[[#This Row],[科目代码]],科目代码表!D:E,2,0),"")</f>
        <v/>
      </c>
      <c r="K1444" t="str">
        <f>IF(ISBLANK(表2[[#This Row],[年]]),"","CNY")</f>
        <v/>
      </c>
    </row>
    <row r="1445" spans="7:11" x14ac:dyDescent="0.25">
      <c r="G1445" s="1" t="str">
        <f>IFERROR(VLOOKUP(H1445,科目代码表!B:D,3,0),"")</f>
        <v/>
      </c>
      <c r="J1445" t="str">
        <f>IFERROR(VLOOKUP(表2[[#This Row],[科目代码]],科目代码表!D:E,2,0),"")</f>
        <v/>
      </c>
      <c r="K1445" t="str">
        <f>IF(ISBLANK(表2[[#This Row],[年]]),"","CNY")</f>
        <v/>
      </c>
    </row>
    <row r="1446" spans="7:11" x14ac:dyDescent="0.25">
      <c r="G1446" s="1" t="str">
        <f>IFERROR(VLOOKUP(H1446,科目代码表!B:D,3,0),"")</f>
        <v/>
      </c>
      <c r="J1446" t="str">
        <f>IFERROR(VLOOKUP(表2[[#This Row],[科目代码]],科目代码表!D:E,2,0),"")</f>
        <v/>
      </c>
      <c r="K1446" t="str">
        <f>IF(ISBLANK(表2[[#This Row],[年]]),"","CNY")</f>
        <v/>
      </c>
    </row>
    <row r="1447" spans="7:11" x14ac:dyDescent="0.25">
      <c r="G1447" s="1" t="str">
        <f>IFERROR(VLOOKUP(H1447,科目代码表!B:D,3,0),"")</f>
        <v/>
      </c>
      <c r="J1447" t="str">
        <f>IFERROR(VLOOKUP(表2[[#This Row],[科目代码]],科目代码表!D:E,2,0),"")</f>
        <v/>
      </c>
      <c r="K1447" t="str">
        <f>IF(ISBLANK(表2[[#This Row],[年]]),"","CNY")</f>
        <v/>
      </c>
    </row>
    <row r="1448" spans="7:11" x14ac:dyDescent="0.25">
      <c r="G1448" s="1" t="str">
        <f>IFERROR(VLOOKUP(H1448,科目代码表!B:D,3,0),"")</f>
        <v/>
      </c>
      <c r="J1448" t="str">
        <f>IFERROR(VLOOKUP(表2[[#This Row],[科目代码]],科目代码表!D:E,2,0),"")</f>
        <v/>
      </c>
      <c r="K1448" t="str">
        <f>IF(ISBLANK(表2[[#This Row],[年]]),"","CNY")</f>
        <v/>
      </c>
    </row>
    <row r="1449" spans="7:11" x14ac:dyDescent="0.25">
      <c r="G1449" s="1" t="str">
        <f>IFERROR(VLOOKUP(H1449,科目代码表!B:D,3,0),"")</f>
        <v/>
      </c>
      <c r="J1449" t="str">
        <f>IFERROR(VLOOKUP(表2[[#This Row],[科目代码]],科目代码表!D:E,2,0),"")</f>
        <v/>
      </c>
      <c r="K1449" t="str">
        <f>IF(ISBLANK(表2[[#This Row],[年]]),"","CNY")</f>
        <v/>
      </c>
    </row>
    <row r="1450" spans="7:11" x14ac:dyDescent="0.25">
      <c r="G1450" s="1" t="str">
        <f>IFERROR(VLOOKUP(H1450,科目代码表!B:D,3,0),"")</f>
        <v/>
      </c>
      <c r="J1450" t="str">
        <f>IFERROR(VLOOKUP(表2[[#This Row],[科目代码]],科目代码表!D:E,2,0),"")</f>
        <v/>
      </c>
      <c r="K1450" t="str">
        <f>IF(ISBLANK(表2[[#This Row],[年]]),"","CNY")</f>
        <v/>
      </c>
    </row>
    <row r="1451" spans="7:11" x14ac:dyDescent="0.25">
      <c r="G1451" s="1" t="str">
        <f>IFERROR(VLOOKUP(H1451,科目代码表!B:D,3,0),"")</f>
        <v/>
      </c>
      <c r="J1451" t="str">
        <f>IFERROR(VLOOKUP(表2[[#This Row],[科目代码]],科目代码表!D:E,2,0),"")</f>
        <v/>
      </c>
      <c r="K1451" t="str">
        <f>IF(ISBLANK(表2[[#This Row],[年]]),"","CNY")</f>
        <v/>
      </c>
    </row>
    <row r="1452" spans="7:11" x14ac:dyDescent="0.25">
      <c r="G1452" s="1" t="str">
        <f>IFERROR(VLOOKUP(H1452,科目代码表!B:D,3,0),"")</f>
        <v/>
      </c>
      <c r="J1452" t="str">
        <f>IFERROR(VLOOKUP(表2[[#This Row],[科目代码]],科目代码表!D:E,2,0),"")</f>
        <v/>
      </c>
      <c r="K1452" t="str">
        <f>IF(ISBLANK(表2[[#This Row],[年]]),"","CNY")</f>
        <v/>
      </c>
    </row>
    <row r="1453" spans="7:11" x14ac:dyDescent="0.25">
      <c r="G1453" s="1" t="str">
        <f>IFERROR(VLOOKUP(H1453,科目代码表!B:D,3,0),"")</f>
        <v/>
      </c>
      <c r="J1453" t="str">
        <f>IFERROR(VLOOKUP(表2[[#This Row],[科目代码]],科目代码表!D:E,2,0),"")</f>
        <v/>
      </c>
      <c r="K1453" t="str">
        <f>IF(ISBLANK(表2[[#This Row],[年]]),"","CNY")</f>
        <v/>
      </c>
    </row>
    <row r="1454" spans="7:11" x14ac:dyDescent="0.25">
      <c r="G1454" s="1" t="str">
        <f>IFERROR(VLOOKUP(H1454,科目代码表!B:D,3,0),"")</f>
        <v/>
      </c>
      <c r="J1454" t="str">
        <f>IFERROR(VLOOKUP(表2[[#This Row],[科目代码]],科目代码表!D:E,2,0),"")</f>
        <v/>
      </c>
      <c r="K1454" t="str">
        <f>IF(ISBLANK(表2[[#This Row],[年]]),"","CNY")</f>
        <v/>
      </c>
    </row>
    <row r="1455" spans="7:11" x14ac:dyDescent="0.25">
      <c r="G1455" s="1" t="str">
        <f>IFERROR(VLOOKUP(H1455,科目代码表!B:D,3,0),"")</f>
        <v/>
      </c>
      <c r="J1455" t="str">
        <f>IFERROR(VLOOKUP(表2[[#This Row],[科目代码]],科目代码表!D:E,2,0),"")</f>
        <v/>
      </c>
      <c r="K1455" t="str">
        <f>IF(ISBLANK(表2[[#This Row],[年]]),"","CNY")</f>
        <v/>
      </c>
    </row>
    <row r="1456" spans="7:11" x14ac:dyDescent="0.25">
      <c r="G1456" s="1" t="str">
        <f>IFERROR(VLOOKUP(H1456,科目代码表!B:D,3,0),"")</f>
        <v/>
      </c>
      <c r="J1456" t="str">
        <f>IFERROR(VLOOKUP(表2[[#This Row],[科目代码]],科目代码表!D:E,2,0),"")</f>
        <v/>
      </c>
      <c r="K1456" t="str">
        <f>IF(ISBLANK(表2[[#This Row],[年]]),"","CNY")</f>
        <v/>
      </c>
    </row>
    <row r="1457" spans="7:11" x14ac:dyDescent="0.25">
      <c r="G1457" s="1" t="str">
        <f>IFERROR(VLOOKUP(H1457,科目代码表!B:D,3,0),"")</f>
        <v/>
      </c>
      <c r="J1457" t="str">
        <f>IFERROR(VLOOKUP(表2[[#This Row],[科目代码]],科目代码表!D:E,2,0),"")</f>
        <v/>
      </c>
      <c r="K1457" t="str">
        <f>IF(ISBLANK(表2[[#This Row],[年]]),"","CNY")</f>
        <v/>
      </c>
    </row>
    <row r="1458" spans="7:11" x14ac:dyDescent="0.25">
      <c r="G1458" s="1" t="str">
        <f>IFERROR(VLOOKUP(H1458,科目代码表!B:D,3,0),"")</f>
        <v/>
      </c>
      <c r="J1458" t="str">
        <f>IFERROR(VLOOKUP(表2[[#This Row],[科目代码]],科目代码表!D:E,2,0),"")</f>
        <v/>
      </c>
      <c r="K1458" t="str">
        <f>IF(ISBLANK(表2[[#This Row],[年]]),"","CNY")</f>
        <v/>
      </c>
    </row>
    <row r="1459" spans="7:11" x14ac:dyDescent="0.25">
      <c r="G1459" s="1" t="str">
        <f>IFERROR(VLOOKUP(H1459,科目代码表!B:D,3,0),"")</f>
        <v/>
      </c>
      <c r="J1459" t="str">
        <f>IFERROR(VLOOKUP(表2[[#This Row],[科目代码]],科目代码表!D:E,2,0),"")</f>
        <v/>
      </c>
      <c r="K1459" t="str">
        <f>IF(ISBLANK(表2[[#This Row],[年]]),"","CNY")</f>
        <v/>
      </c>
    </row>
    <row r="1460" spans="7:11" x14ac:dyDescent="0.25">
      <c r="G1460" s="1" t="str">
        <f>IFERROR(VLOOKUP(H1460,科目代码表!B:D,3,0),"")</f>
        <v/>
      </c>
      <c r="J1460" t="str">
        <f>IFERROR(VLOOKUP(表2[[#This Row],[科目代码]],科目代码表!D:E,2,0),"")</f>
        <v/>
      </c>
      <c r="K1460" t="str">
        <f>IF(ISBLANK(表2[[#This Row],[年]]),"","CNY")</f>
        <v/>
      </c>
    </row>
    <row r="1461" spans="7:11" x14ac:dyDescent="0.25">
      <c r="G1461" s="1" t="str">
        <f>IFERROR(VLOOKUP(H1461,科目代码表!B:D,3,0),"")</f>
        <v/>
      </c>
      <c r="J1461" t="str">
        <f>IFERROR(VLOOKUP(表2[[#This Row],[科目代码]],科目代码表!D:E,2,0),"")</f>
        <v/>
      </c>
      <c r="K1461" t="str">
        <f>IF(ISBLANK(表2[[#This Row],[年]]),"","CNY")</f>
        <v/>
      </c>
    </row>
    <row r="1462" spans="7:11" x14ac:dyDescent="0.25">
      <c r="G1462" s="1" t="str">
        <f>IFERROR(VLOOKUP(H1462,科目代码表!B:D,3,0),"")</f>
        <v/>
      </c>
      <c r="J1462" t="str">
        <f>IFERROR(VLOOKUP(表2[[#This Row],[科目代码]],科目代码表!D:E,2,0),"")</f>
        <v/>
      </c>
      <c r="K1462" t="str">
        <f>IF(ISBLANK(表2[[#This Row],[年]]),"","CNY")</f>
        <v/>
      </c>
    </row>
    <row r="1463" spans="7:11" x14ac:dyDescent="0.25">
      <c r="G1463" s="1" t="str">
        <f>IFERROR(VLOOKUP(H1463,科目代码表!B:D,3,0),"")</f>
        <v/>
      </c>
      <c r="J1463" t="str">
        <f>IFERROR(VLOOKUP(表2[[#This Row],[科目代码]],科目代码表!D:E,2,0),"")</f>
        <v/>
      </c>
      <c r="K1463" t="str">
        <f>IF(ISBLANK(表2[[#This Row],[年]]),"","CNY")</f>
        <v/>
      </c>
    </row>
    <row r="1464" spans="7:11" x14ac:dyDescent="0.25">
      <c r="G1464" s="1" t="str">
        <f>IFERROR(VLOOKUP(H1464,科目代码表!B:D,3,0),"")</f>
        <v/>
      </c>
      <c r="J1464" t="str">
        <f>IFERROR(VLOOKUP(表2[[#This Row],[科目代码]],科目代码表!D:E,2,0),"")</f>
        <v/>
      </c>
      <c r="K1464" t="str">
        <f>IF(ISBLANK(表2[[#This Row],[年]]),"","CNY")</f>
        <v/>
      </c>
    </row>
    <row r="1465" spans="7:11" x14ac:dyDescent="0.25">
      <c r="G1465" s="1" t="str">
        <f>IFERROR(VLOOKUP(H1465,科目代码表!B:D,3,0),"")</f>
        <v/>
      </c>
      <c r="J1465" t="str">
        <f>IFERROR(VLOOKUP(表2[[#This Row],[科目代码]],科目代码表!D:E,2,0),"")</f>
        <v/>
      </c>
      <c r="K1465" t="str">
        <f>IF(ISBLANK(表2[[#This Row],[年]]),"","CNY")</f>
        <v/>
      </c>
    </row>
    <row r="1466" spans="7:11" x14ac:dyDescent="0.25">
      <c r="G1466" s="1" t="str">
        <f>IFERROR(VLOOKUP(H1466,科目代码表!B:D,3,0),"")</f>
        <v/>
      </c>
      <c r="J1466" t="str">
        <f>IFERROR(VLOOKUP(表2[[#This Row],[科目代码]],科目代码表!D:E,2,0),"")</f>
        <v/>
      </c>
      <c r="K1466" t="str">
        <f>IF(ISBLANK(表2[[#This Row],[年]]),"","CNY")</f>
        <v/>
      </c>
    </row>
    <row r="1467" spans="7:11" x14ac:dyDescent="0.25">
      <c r="G1467" s="1" t="str">
        <f>IFERROR(VLOOKUP(H1467,科目代码表!B:D,3,0),"")</f>
        <v/>
      </c>
      <c r="J1467" t="str">
        <f>IFERROR(VLOOKUP(表2[[#This Row],[科目代码]],科目代码表!D:E,2,0),"")</f>
        <v/>
      </c>
      <c r="K1467" t="str">
        <f>IF(ISBLANK(表2[[#This Row],[年]]),"","CNY")</f>
        <v/>
      </c>
    </row>
    <row r="1468" spans="7:11" x14ac:dyDescent="0.25">
      <c r="G1468" s="1" t="str">
        <f>IFERROR(VLOOKUP(H1468,科目代码表!B:D,3,0),"")</f>
        <v/>
      </c>
      <c r="J1468" t="str">
        <f>IFERROR(VLOOKUP(表2[[#This Row],[科目代码]],科目代码表!D:E,2,0),"")</f>
        <v/>
      </c>
      <c r="K1468" t="str">
        <f>IF(ISBLANK(表2[[#This Row],[年]]),"","CNY")</f>
        <v/>
      </c>
    </row>
    <row r="1469" spans="7:11" x14ac:dyDescent="0.25">
      <c r="G1469" s="1" t="str">
        <f>IFERROR(VLOOKUP(H1469,科目代码表!B:D,3,0),"")</f>
        <v/>
      </c>
      <c r="J1469" t="str">
        <f>IFERROR(VLOOKUP(表2[[#This Row],[科目代码]],科目代码表!D:E,2,0),"")</f>
        <v/>
      </c>
      <c r="K1469" t="str">
        <f>IF(ISBLANK(表2[[#This Row],[年]]),"","CNY")</f>
        <v/>
      </c>
    </row>
    <row r="1470" spans="7:11" x14ac:dyDescent="0.25">
      <c r="G1470" s="1" t="str">
        <f>IFERROR(VLOOKUP(H1470,科目代码表!B:D,3,0),"")</f>
        <v/>
      </c>
      <c r="J1470" t="str">
        <f>IFERROR(VLOOKUP(表2[[#This Row],[科目代码]],科目代码表!D:E,2,0),"")</f>
        <v/>
      </c>
      <c r="K1470" t="str">
        <f>IF(ISBLANK(表2[[#This Row],[年]]),"","CNY")</f>
        <v/>
      </c>
    </row>
    <row r="1471" spans="7:11" x14ac:dyDescent="0.25">
      <c r="G1471" s="1" t="str">
        <f>IFERROR(VLOOKUP(H1471,科目代码表!B:D,3,0),"")</f>
        <v/>
      </c>
      <c r="J1471" t="str">
        <f>IFERROR(VLOOKUP(表2[[#This Row],[科目代码]],科目代码表!D:E,2,0),"")</f>
        <v/>
      </c>
      <c r="K1471" t="str">
        <f>IF(ISBLANK(表2[[#This Row],[年]]),"","CNY")</f>
        <v/>
      </c>
    </row>
    <row r="1472" spans="7:11" x14ac:dyDescent="0.25">
      <c r="G1472" s="1" t="str">
        <f>IFERROR(VLOOKUP(H1472,科目代码表!B:D,3,0),"")</f>
        <v/>
      </c>
      <c r="J1472" t="str">
        <f>IFERROR(VLOOKUP(表2[[#This Row],[科目代码]],科目代码表!D:E,2,0),"")</f>
        <v/>
      </c>
      <c r="K1472" t="str">
        <f>IF(ISBLANK(表2[[#This Row],[年]]),"","CNY")</f>
        <v/>
      </c>
    </row>
    <row r="1473" spans="7:11" x14ac:dyDescent="0.25">
      <c r="G1473" s="1" t="str">
        <f>IFERROR(VLOOKUP(H1473,科目代码表!B:D,3,0),"")</f>
        <v/>
      </c>
      <c r="J1473" t="str">
        <f>IFERROR(VLOOKUP(表2[[#This Row],[科目代码]],科目代码表!D:E,2,0),"")</f>
        <v/>
      </c>
      <c r="K1473" t="str">
        <f>IF(ISBLANK(表2[[#This Row],[年]]),"","CNY")</f>
        <v/>
      </c>
    </row>
    <row r="1474" spans="7:11" x14ac:dyDescent="0.25">
      <c r="G1474" s="1" t="str">
        <f>IFERROR(VLOOKUP(H1474,科目代码表!B:D,3,0),"")</f>
        <v/>
      </c>
      <c r="J1474" t="str">
        <f>IFERROR(VLOOKUP(表2[[#This Row],[科目代码]],科目代码表!D:E,2,0),"")</f>
        <v/>
      </c>
      <c r="K1474" t="str">
        <f>IF(ISBLANK(表2[[#This Row],[年]]),"","CNY")</f>
        <v/>
      </c>
    </row>
    <row r="1475" spans="7:11" x14ac:dyDescent="0.25">
      <c r="G1475" s="1" t="str">
        <f>IFERROR(VLOOKUP(H1475,科目代码表!B:D,3,0),"")</f>
        <v/>
      </c>
      <c r="J1475" t="str">
        <f>IFERROR(VLOOKUP(表2[[#This Row],[科目代码]],科目代码表!D:E,2,0),"")</f>
        <v/>
      </c>
      <c r="K1475" t="str">
        <f>IF(ISBLANK(表2[[#This Row],[年]]),"","CNY")</f>
        <v/>
      </c>
    </row>
    <row r="1476" spans="7:11" x14ac:dyDescent="0.25">
      <c r="G1476" s="1" t="str">
        <f>IFERROR(VLOOKUP(H1476,科目代码表!B:D,3,0),"")</f>
        <v/>
      </c>
      <c r="J1476" t="str">
        <f>IFERROR(VLOOKUP(表2[[#This Row],[科目代码]],科目代码表!D:E,2,0),"")</f>
        <v/>
      </c>
      <c r="K1476" t="str">
        <f>IF(ISBLANK(表2[[#This Row],[年]]),"","CNY")</f>
        <v/>
      </c>
    </row>
    <row r="1477" spans="7:11" x14ac:dyDescent="0.25">
      <c r="G1477" s="1" t="str">
        <f>IFERROR(VLOOKUP(H1477,科目代码表!B:D,3,0),"")</f>
        <v/>
      </c>
      <c r="J1477" t="str">
        <f>IFERROR(VLOOKUP(表2[[#This Row],[科目代码]],科目代码表!D:E,2,0),"")</f>
        <v/>
      </c>
      <c r="K1477" t="str">
        <f>IF(ISBLANK(表2[[#This Row],[年]]),"","CNY")</f>
        <v/>
      </c>
    </row>
    <row r="1478" spans="7:11" x14ac:dyDescent="0.25">
      <c r="G1478" s="1" t="str">
        <f>IFERROR(VLOOKUP(H1478,科目代码表!B:D,3,0),"")</f>
        <v/>
      </c>
      <c r="J1478" t="str">
        <f>IFERROR(VLOOKUP(表2[[#This Row],[科目代码]],科目代码表!D:E,2,0),"")</f>
        <v/>
      </c>
      <c r="K1478" t="str">
        <f>IF(ISBLANK(表2[[#This Row],[年]]),"","CNY")</f>
        <v/>
      </c>
    </row>
    <row r="1479" spans="7:11" x14ac:dyDescent="0.25">
      <c r="G1479" s="1" t="str">
        <f>IFERROR(VLOOKUP(H1479,科目代码表!B:D,3,0),"")</f>
        <v/>
      </c>
      <c r="J1479" t="str">
        <f>IFERROR(VLOOKUP(表2[[#This Row],[科目代码]],科目代码表!D:E,2,0),"")</f>
        <v/>
      </c>
      <c r="K1479" t="str">
        <f>IF(ISBLANK(表2[[#This Row],[年]]),"","CNY")</f>
        <v/>
      </c>
    </row>
    <row r="1480" spans="7:11" x14ac:dyDescent="0.25">
      <c r="G1480" s="1" t="str">
        <f>IFERROR(VLOOKUP(H1480,科目代码表!B:D,3,0),"")</f>
        <v/>
      </c>
      <c r="J1480" t="str">
        <f>IFERROR(VLOOKUP(表2[[#This Row],[科目代码]],科目代码表!D:E,2,0),"")</f>
        <v/>
      </c>
      <c r="K1480" t="str">
        <f>IF(ISBLANK(表2[[#This Row],[年]]),"","CNY")</f>
        <v/>
      </c>
    </row>
    <row r="1481" spans="7:11" x14ac:dyDescent="0.25">
      <c r="G1481" s="1" t="str">
        <f>IFERROR(VLOOKUP(H1481,科目代码表!B:D,3,0),"")</f>
        <v/>
      </c>
      <c r="J1481" t="str">
        <f>IFERROR(VLOOKUP(表2[[#This Row],[科目代码]],科目代码表!D:E,2,0),"")</f>
        <v/>
      </c>
      <c r="K1481" t="str">
        <f>IF(ISBLANK(表2[[#This Row],[年]]),"","CNY")</f>
        <v/>
      </c>
    </row>
    <row r="1482" spans="7:11" x14ac:dyDescent="0.25">
      <c r="G1482" s="1" t="str">
        <f>IFERROR(VLOOKUP(H1482,科目代码表!B:D,3,0),"")</f>
        <v/>
      </c>
      <c r="J1482" t="str">
        <f>IFERROR(VLOOKUP(表2[[#This Row],[科目代码]],科目代码表!D:E,2,0),"")</f>
        <v/>
      </c>
      <c r="K1482" t="str">
        <f>IF(ISBLANK(表2[[#This Row],[年]]),"","CNY")</f>
        <v/>
      </c>
    </row>
    <row r="1483" spans="7:11" x14ac:dyDescent="0.25">
      <c r="G1483" s="1" t="str">
        <f>IFERROR(VLOOKUP(H1483,科目代码表!B:D,3,0),"")</f>
        <v/>
      </c>
      <c r="J1483" t="str">
        <f>IFERROR(VLOOKUP(表2[[#This Row],[科目代码]],科目代码表!D:E,2,0),"")</f>
        <v/>
      </c>
      <c r="K1483" t="str">
        <f>IF(ISBLANK(表2[[#This Row],[年]]),"","CNY")</f>
        <v/>
      </c>
    </row>
    <row r="1484" spans="7:11" x14ac:dyDescent="0.25">
      <c r="G1484" s="1" t="str">
        <f>IFERROR(VLOOKUP(H1484,科目代码表!B:D,3,0),"")</f>
        <v/>
      </c>
      <c r="J1484" t="str">
        <f>IFERROR(VLOOKUP(表2[[#This Row],[科目代码]],科目代码表!D:E,2,0),"")</f>
        <v/>
      </c>
      <c r="K1484" t="str">
        <f>IF(ISBLANK(表2[[#This Row],[年]]),"","CNY")</f>
        <v/>
      </c>
    </row>
    <row r="1485" spans="7:11" x14ac:dyDescent="0.25">
      <c r="G1485" s="1" t="str">
        <f>IFERROR(VLOOKUP(H1485,科目代码表!B:D,3,0),"")</f>
        <v/>
      </c>
      <c r="J1485" t="str">
        <f>IFERROR(VLOOKUP(表2[[#This Row],[科目代码]],科目代码表!D:E,2,0),"")</f>
        <v/>
      </c>
      <c r="K1485" t="str">
        <f>IF(ISBLANK(表2[[#This Row],[年]]),"","CNY")</f>
        <v/>
      </c>
    </row>
    <row r="1486" spans="7:11" x14ac:dyDescent="0.25">
      <c r="G1486" s="1" t="str">
        <f>IFERROR(VLOOKUP(H1486,科目代码表!B:D,3,0),"")</f>
        <v/>
      </c>
      <c r="J1486" t="str">
        <f>IFERROR(VLOOKUP(表2[[#This Row],[科目代码]],科目代码表!D:E,2,0),"")</f>
        <v/>
      </c>
      <c r="K1486" t="str">
        <f>IF(ISBLANK(表2[[#This Row],[年]]),"","CNY")</f>
        <v/>
      </c>
    </row>
    <row r="1487" spans="7:11" x14ac:dyDescent="0.25">
      <c r="G1487" s="1" t="str">
        <f>IFERROR(VLOOKUP(H1487,科目代码表!B:D,3,0),"")</f>
        <v/>
      </c>
      <c r="J1487" t="str">
        <f>IFERROR(VLOOKUP(表2[[#This Row],[科目代码]],科目代码表!D:E,2,0),"")</f>
        <v/>
      </c>
      <c r="K1487" t="str">
        <f>IF(ISBLANK(表2[[#This Row],[年]]),"","CNY")</f>
        <v/>
      </c>
    </row>
    <row r="1488" spans="7:11" x14ac:dyDescent="0.25">
      <c r="G1488" s="1" t="str">
        <f>IFERROR(VLOOKUP(H1488,科目代码表!B:D,3,0),"")</f>
        <v/>
      </c>
      <c r="J1488" t="str">
        <f>IFERROR(VLOOKUP(表2[[#This Row],[科目代码]],科目代码表!D:E,2,0),"")</f>
        <v/>
      </c>
      <c r="K1488" t="str">
        <f>IF(ISBLANK(表2[[#This Row],[年]]),"","CNY")</f>
        <v/>
      </c>
    </row>
    <row r="1489" spans="7:11" x14ac:dyDescent="0.25">
      <c r="G1489" s="1" t="str">
        <f>IFERROR(VLOOKUP(H1489,科目代码表!B:D,3,0),"")</f>
        <v/>
      </c>
      <c r="J1489" t="str">
        <f>IFERROR(VLOOKUP(表2[[#This Row],[科目代码]],科目代码表!D:E,2,0),"")</f>
        <v/>
      </c>
      <c r="K1489" t="str">
        <f>IF(ISBLANK(表2[[#This Row],[年]]),"","CNY")</f>
        <v/>
      </c>
    </row>
    <row r="1490" spans="7:11" x14ac:dyDescent="0.25">
      <c r="G1490" s="1" t="str">
        <f>IFERROR(VLOOKUP(H1490,科目代码表!B:D,3,0),"")</f>
        <v/>
      </c>
      <c r="J1490" t="str">
        <f>IFERROR(VLOOKUP(表2[[#This Row],[科目代码]],科目代码表!D:E,2,0),"")</f>
        <v/>
      </c>
      <c r="K1490" t="str">
        <f>IF(ISBLANK(表2[[#This Row],[年]]),"","CNY")</f>
        <v/>
      </c>
    </row>
    <row r="1491" spans="7:11" x14ac:dyDescent="0.25">
      <c r="G1491" s="1" t="str">
        <f>IFERROR(VLOOKUP(H1491,科目代码表!B:D,3,0),"")</f>
        <v/>
      </c>
      <c r="J1491" t="str">
        <f>IFERROR(VLOOKUP(表2[[#This Row],[科目代码]],科目代码表!D:E,2,0),"")</f>
        <v/>
      </c>
      <c r="K1491" t="str">
        <f>IF(ISBLANK(表2[[#This Row],[年]]),"","CNY")</f>
        <v/>
      </c>
    </row>
    <row r="1492" spans="7:11" x14ac:dyDescent="0.25">
      <c r="G1492" s="1" t="str">
        <f>IFERROR(VLOOKUP(H1492,科目代码表!B:D,3,0),"")</f>
        <v/>
      </c>
      <c r="J1492" t="str">
        <f>IFERROR(VLOOKUP(表2[[#This Row],[科目代码]],科目代码表!D:E,2,0),"")</f>
        <v/>
      </c>
      <c r="K1492" t="str">
        <f>IF(ISBLANK(表2[[#This Row],[年]]),"","CNY")</f>
        <v/>
      </c>
    </row>
    <row r="1493" spans="7:11" x14ac:dyDescent="0.25">
      <c r="G1493" s="1" t="str">
        <f>IFERROR(VLOOKUP(H1493,科目代码表!B:D,3,0),"")</f>
        <v/>
      </c>
      <c r="J1493" t="str">
        <f>IFERROR(VLOOKUP(表2[[#This Row],[科目代码]],科目代码表!D:E,2,0),"")</f>
        <v/>
      </c>
      <c r="K1493" t="str">
        <f>IF(ISBLANK(表2[[#This Row],[年]]),"","CNY")</f>
        <v/>
      </c>
    </row>
    <row r="1494" spans="7:11" x14ac:dyDescent="0.25">
      <c r="G1494" s="1" t="str">
        <f>IFERROR(VLOOKUP(H1494,科目代码表!B:D,3,0),"")</f>
        <v/>
      </c>
      <c r="J1494" t="str">
        <f>IFERROR(VLOOKUP(表2[[#This Row],[科目代码]],科目代码表!D:E,2,0),"")</f>
        <v/>
      </c>
      <c r="K1494" t="str">
        <f>IF(ISBLANK(表2[[#This Row],[年]]),"","CNY")</f>
        <v/>
      </c>
    </row>
    <row r="1495" spans="7:11" x14ac:dyDescent="0.25">
      <c r="G1495" s="1" t="str">
        <f>IFERROR(VLOOKUP(H1495,科目代码表!B:D,3,0),"")</f>
        <v/>
      </c>
      <c r="J1495" t="str">
        <f>IFERROR(VLOOKUP(表2[[#This Row],[科目代码]],科目代码表!D:E,2,0),"")</f>
        <v/>
      </c>
      <c r="K1495" t="str">
        <f>IF(ISBLANK(表2[[#This Row],[年]]),"","CNY")</f>
        <v/>
      </c>
    </row>
    <row r="1496" spans="7:11" x14ac:dyDescent="0.25">
      <c r="G1496" s="1" t="str">
        <f>IFERROR(VLOOKUP(H1496,科目代码表!B:D,3,0),"")</f>
        <v/>
      </c>
      <c r="J1496" t="str">
        <f>IFERROR(VLOOKUP(表2[[#This Row],[科目代码]],科目代码表!D:E,2,0),"")</f>
        <v/>
      </c>
      <c r="K1496" t="str">
        <f>IF(ISBLANK(表2[[#This Row],[年]]),"","CNY")</f>
        <v/>
      </c>
    </row>
    <row r="1497" spans="7:11" x14ac:dyDescent="0.25">
      <c r="G1497" s="1" t="str">
        <f>IFERROR(VLOOKUP(H1497,科目代码表!B:D,3,0),"")</f>
        <v/>
      </c>
      <c r="J1497" t="str">
        <f>IFERROR(VLOOKUP(表2[[#This Row],[科目代码]],科目代码表!D:E,2,0),"")</f>
        <v/>
      </c>
      <c r="K1497" t="str">
        <f>IF(ISBLANK(表2[[#This Row],[年]]),"","CNY")</f>
        <v/>
      </c>
    </row>
    <row r="1498" spans="7:11" x14ac:dyDescent="0.25">
      <c r="G1498" s="1" t="str">
        <f>IFERROR(VLOOKUP(H1498,科目代码表!B:D,3,0),"")</f>
        <v/>
      </c>
      <c r="J1498" t="str">
        <f>IFERROR(VLOOKUP(表2[[#This Row],[科目代码]],科目代码表!D:E,2,0),"")</f>
        <v/>
      </c>
      <c r="K1498" t="str">
        <f>IF(ISBLANK(表2[[#This Row],[年]]),"","CNY")</f>
        <v/>
      </c>
    </row>
    <row r="1499" spans="7:11" x14ac:dyDescent="0.25">
      <c r="G1499" s="1" t="str">
        <f>IFERROR(VLOOKUP(H1499,科目代码表!B:D,3,0),"")</f>
        <v/>
      </c>
      <c r="J1499" t="str">
        <f>IFERROR(VLOOKUP(表2[[#This Row],[科目代码]],科目代码表!D:E,2,0),"")</f>
        <v/>
      </c>
      <c r="K1499" t="str">
        <f>IF(ISBLANK(表2[[#This Row],[年]]),"","CNY")</f>
        <v/>
      </c>
    </row>
    <row r="1500" spans="7:11" x14ac:dyDescent="0.25">
      <c r="G1500" s="1" t="str">
        <f>IFERROR(VLOOKUP(H1500,科目代码表!B:D,3,0),"")</f>
        <v/>
      </c>
      <c r="J1500" t="str">
        <f>IFERROR(VLOOKUP(表2[[#This Row],[科目代码]],科目代码表!D:E,2,0),"")</f>
        <v/>
      </c>
      <c r="K1500" t="str">
        <f>IF(ISBLANK(表2[[#This Row],[年]]),"","CNY")</f>
        <v/>
      </c>
    </row>
    <row r="1501" spans="7:11" x14ac:dyDescent="0.25">
      <c r="G1501" s="1" t="str">
        <f>IFERROR(VLOOKUP(H1501,科目代码表!B:D,3,0),"")</f>
        <v/>
      </c>
      <c r="J1501" t="str">
        <f>IFERROR(VLOOKUP(表2[[#This Row],[科目代码]],科目代码表!D:E,2,0),"")</f>
        <v/>
      </c>
      <c r="K1501" t="str">
        <f>IF(ISBLANK(表2[[#This Row],[年]]),"","CNY")</f>
        <v/>
      </c>
    </row>
    <row r="1502" spans="7:11" x14ac:dyDescent="0.25">
      <c r="G1502" s="1" t="str">
        <f>IFERROR(VLOOKUP(H1502,科目代码表!B:D,3,0),"")</f>
        <v/>
      </c>
      <c r="J1502" t="str">
        <f>IFERROR(VLOOKUP(表2[[#This Row],[科目代码]],科目代码表!D:E,2,0),"")</f>
        <v/>
      </c>
      <c r="K1502" t="str">
        <f>IF(ISBLANK(表2[[#This Row],[年]]),"","CNY")</f>
        <v/>
      </c>
    </row>
    <row r="1503" spans="7:11" x14ac:dyDescent="0.25">
      <c r="G1503" s="1" t="str">
        <f>IFERROR(VLOOKUP(H1503,科目代码表!B:D,3,0),"")</f>
        <v/>
      </c>
      <c r="J1503" t="str">
        <f>IFERROR(VLOOKUP(表2[[#This Row],[科目代码]],科目代码表!D:E,2,0),"")</f>
        <v/>
      </c>
      <c r="K1503" t="str">
        <f>IF(ISBLANK(表2[[#This Row],[年]]),"","CNY")</f>
        <v/>
      </c>
    </row>
    <row r="1504" spans="7:11" x14ac:dyDescent="0.25">
      <c r="G1504" s="1" t="str">
        <f>IFERROR(VLOOKUP(H1504,科目代码表!B:D,3,0),"")</f>
        <v/>
      </c>
      <c r="J1504" t="str">
        <f>IFERROR(VLOOKUP(表2[[#This Row],[科目代码]],科目代码表!D:E,2,0),"")</f>
        <v/>
      </c>
      <c r="K1504" t="str">
        <f>IF(ISBLANK(表2[[#This Row],[年]]),"","CNY")</f>
        <v/>
      </c>
    </row>
    <row r="1505" spans="7:11" x14ac:dyDescent="0.25">
      <c r="G1505" s="1" t="str">
        <f>IFERROR(VLOOKUP(H1505,科目代码表!B:D,3,0),"")</f>
        <v/>
      </c>
      <c r="J1505" t="str">
        <f>IFERROR(VLOOKUP(表2[[#This Row],[科目代码]],科目代码表!D:E,2,0),"")</f>
        <v/>
      </c>
      <c r="K1505" t="str">
        <f>IF(ISBLANK(表2[[#This Row],[年]]),"","CNY")</f>
        <v/>
      </c>
    </row>
    <row r="1506" spans="7:11" x14ac:dyDescent="0.25">
      <c r="G1506" s="1" t="str">
        <f>IFERROR(VLOOKUP(H1506,科目代码表!B:D,3,0),"")</f>
        <v/>
      </c>
      <c r="J1506" t="str">
        <f>IFERROR(VLOOKUP(表2[[#This Row],[科目代码]],科目代码表!D:E,2,0),"")</f>
        <v/>
      </c>
      <c r="K1506" t="str">
        <f>IF(ISBLANK(表2[[#This Row],[年]]),"","CNY")</f>
        <v/>
      </c>
    </row>
    <row r="1507" spans="7:11" x14ac:dyDescent="0.25">
      <c r="G1507" s="1" t="str">
        <f>IFERROR(VLOOKUP(H1507,科目代码表!B:D,3,0),"")</f>
        <v/>
      </c>
      <c r="J1507" t="str">
        <f>IFERROR(VLOOKUP(表2[[#This Row],[科目代码]],科目代码表!D:E,2,0),"")</f>
        <v/>
      </c>
      <c r="K1507" t="str">
        <f>IF(ISBLANK(表2[[#This Row],[年]]),"","CNY")</f>
        <v/>
      </c>
    </row>
    <row r="1508" spans="7:11" x14ac:dyDescent="0.25">
      <c r="G1508" s="1" t="str">
        <f>IFERROR(VLOOKUP(H1508,科目代码表!B:D,3,0),"")</f>
        <v/>
      </c>
      <c r="J1508" t="str">
        <f>IFERROR(VLOOKUP(表2[[#This Row],[科目代码]],科目代码表!D:E,2,0),"")</f>
        <v/>
      </c>
      <c r="K1508" t="str">
        <f>IF(ISBLANK(表2[[#This Row],[年]]),"","CNY")</f>
        <v/>
      </c>
    </row>
    <row r="1509" spans="7:11" x14ac:dyDescent="0.25">
      <c r="G1509" s="1" t="str">
        <f>IFERROR(VLOOKUP(H1509,科目代码表!B:D,3,0),"")</f>
        <v/>
      </c>
      <c r="J1509" t="str">
        <f>IFERROR(VLOOKUP(表2[[#This Row],[科目代码]],科目代码表!D:E,2,0),"")</f>
        <v/>
      </c>
      <c r="K1509" t="str">
        <f>IF(ISBLANK(表2[[#This Row],[年]]),"","CNY")</f>
        <v/>
      </c>
    </row>
    <row r="1510" spans="7:11" x14ac:dyDescent="0.25">
      <c r="G1510" s="1" t="str">
        <f>IFERROR(VLOOKUP(H1510,科目代码表!B:D,3,0),"")</f>
        <v/>
      </c>
      <c r="J1510" t="str">
        <f>IFERROR(VLOOKUP(表2[[#This Row],[科目代码]],科目代码表!D:E,2,0),"")</f>
        <v/>
      </c>
      <c r="K1510" t="str">
        <f>IF(ISBLANK(表2[[#This Row],[年]]),"","CNY")</f>
        <v/>
      </c>
    </row>
    <row r="1511" spans="7:11" x14ac:dyDescent="0.25">
      <c r="G1511" s="1" t="str">
        <f>IFERROR(VLOOKUP(H1511,科目代码表!B:D,3,0),"")</f>
        <v/>
      </c>
      <c r="J1511" t="str">
        <f>IFERROR(VLOOKUP(表2[[#This Row],[科目代码]],科目代码表!D:E,2,0),"")</f>
        <v/>
      </c>
      <c r="K1511" t="str">
        <f>IF(ISBLANK(表2[[#This Row],[年]]),"","CNY")</f>
        <v/>
      </c>
    </row>
    <row r="1512" spans="7:11" x14ac:dyDescent="0.25">
      <c r="G1512" s="1" t="str">
        <f>IFERROR(VLOOKUP(H1512,科目代码表!B:D,3,0),"")</f>
        <v/>
      </c>
      <c r="J1512" t="str">
        <f>IFERROR(VLOOKUP(表2[[#This Row],[科目代码]],科目代码表!D:E,2,0),"")</f>
        <v/>
      </c>
      <c r="K1512" t="str">
        <f>IF(ISBLANK(表2[[#This Row],[年]]),"","CNY")</f>
        <v/>
      </c>
    </row>
    <row r="1513" spans="7:11" x14ac:dyDescent="0.25">
      <c r="G1513" s="1" t="str">
        <f>IFERROR(VLOOKUP(H1513,科目代码表!B:D,3,0),"")</f>
        <v/>
      </c>
      <c r="J1513" t="str">
        <f>IFERROR(VLOOKUP(表2[[#This Row],[科目代码]],科目代码表!D:E,2,0),"")</f>
        <v/>
      </c>
      <c r="K1513" t="str">
        <f>IF(ISBLANK(表2[[#This Row],[年]]),"","CNY")</f>
        <v/>
      </c>
    </row>
    <row r="1514" spans="7:11" x14ac:dyDescent="0.25">
      <c r="G1514" s="1" t="str">
        <f>IFERROR(VLOOKUP(H1514,科目代码表!B:D,3,0),"")</f>
        <v/>
      </c>
      <c r="J1514" t="str">
        <f>IFERROR(VLOOKUP(表2[[#This Row],[科目代码]],科目代码表!D:E,2,0),"")</f>
        <v/>
      </c>
      <c r="K1514" t="str">
        <f>IF(ISBLANK(表2[[#This Row],[年]]),"","CNY")</f>
        <v/>
      </c>
    </row>
    <row r="1515" spans="7:11" x14ac:dyDescent="0.25">
      <c r="G1515" s="1" t="str">
        <f>IFERROR(VLOOKUP(H1515,科目代码表!B:D,3,0),"")</f>
        <v/>
      </c>
      <c r="J1515" t="str">
        <f>IFERROR(VLOOKUP(表2[[#This Row],[科目代码]],科目代码表!D:E,2,0),"")</f>
        <v/>
      </c>
      <c r="K1515" t="str">
        <f>IF(ISBLANK(表2[[#This Row],[年]]),"","CNY")</f>
        <v/>
      </c>
    </row>
    <row r="1516" spans="7:11" x14ac:dyDescent="0.25">
      <c r="G1516" s="1" t="str">
        <f>IFERROR(VLOOKUP(H1516,科目代码表!B:D,3,0),"")</f>
        <v/>
      </c>
      <c r="J1516" t="str">
        <f>IFERROR(VLOOKUP(表2[[#This Row],[科目代码]],科目代码表!D:E,2,0),"")</f>
        <v/>
      </c>
      <c r="K1516" t="str">
        <f>IF(ISBLANK(表2[[#This Row],[年]]),"","CNY")</f>
        <v/>
      </c>
    </row>
    <row r="1517" spans="7:11" x14ac:dyDescent="0.25">
      <c r="G1517" s="1" t="str">
        <f>IFERROR(VLOOKUP(H1517,科目代码表!B:D,3,0),"")</f>
        <v/>
      </c>
      <c r="J1517" t="str">
        <f>IFERROR(VLOOKUP(表2[[#This Row],[科目代码]],科目代码表!D:E,2,0),"")</f>
        <v/>
      </c>
      <c r="K1517" t="str">
        <f>IF(ISBLANK(表2[[#This Row],[年]]),"","CNY")</f>
        <v/>
      </c>
    </row>
    <row r="1518" spans="7:11" x14ac:dyDescent="0.25">
      <c r="G1518" s="1" t="str">
        <f>IFERROR(VLOOKUP(H1518,科目代码表!B:D,3,0),"")</f>
        <v/>
      </c>
      <c r="J1518" t="str">
        <f>IFERROR(VLOOKUP(表2[[#This Row],[科目代码]],科目代码表!D:E,2,0),"")</f>
        <v/>
      </c>
      <c r="K1518" t="str">
        <f>IF(ISBLANK(表2[[#This Row],[年]]),"","CNY")</f>
        <v/>
      </c>
    </row>
    <row r="1519" spans="7:11" x14ac:dyDescent="0.25">
      <c r="G1519" s="1" t="str">
        <f>IFERROR(VLOOKUP(H1519,科目代码表!B:D,3,0),"")</f>
        <v/>
      </c>
      <c r="J1519" t="str">
        <f>IFERROR(VLOOKUP(表2[[#This Row],[科目代码]],科目代码表!D:E,2,0),"")</f>
        <v/>
      </c>
      <c r="K1519" t="str">
        <f>IF(ISBLANK(表2[[#This Row],[年]]),"","CNY")</f>
        <v/>
      </c>
    </row>
    <row r="1520" spans="7:11" x14ac:dyDescent="0.25">
      <c r="G1520" s="1" t="str">
        <f>IFERROR(VLOOKUP(H1520,科目代码表!B:D,3,0),"")</f>
        <v/>
      </c>
      <c r="J1520" t="str">
        <f>IFERROR(VLOOKUP(表2[[#This Row],[科目代码]],科目代码表!D:E,2,0),"")</f>
        <v/>
      </c>
      <c r="K1520" t="str">
        <f>IF(ISBLANK(表2[[#This Row],[年]]),"","CNY")</f>
        <v/>
      </c>
    </row>
    <row r="1521" spans="7:11" x14ac:dyDescent="0.25">
      <c r="G1521" s="1" t="str">
        <f>IFERROR(VLOOKUP(H1521,科目代码表!B:D,3,0),"")</f>
        <v/>
      </c>
      <c r="J1521" t="str">
        <f>IFERROR(VLOOKUP(表2[[#This Row],[科目代码]],科目代码表!D:E,2,0),"")</f>
        <v/>
      </c>
      <c r="K1521" t="str">
        <f>IF(ISBLANK(表2[[#This Row],[年]]),"","CNY")</f>
        <v/>
      </c>
    </row>
    <row r="1522" spans="7:11" x14ac:dyDescent="0.25">
      <c r="G1522" s="1" t="str">
        <f>IFERROR(VLOOKUP(H1522,科目代码表!B:D,3,0),"")</f>
        <v/>
      </c>
      <c r="J1522" t="str">
        <f>IFERROR(VLOOKUP(表2[[#This Row],[科目代码]],科目代码表!D:E,2,0),"")</f>
        <v/>
      </c>
      <c r="K1522" t="str">
        <f>IF(ISBLANK(表2[[#This Row],[年]]),"","CNY")</f>
        <v/>
      </c>
    </row>
    <row r="1523" spans="7:11" x14ac:dyDescent="0.25">
      <c r="G1523" s="1" t="str">
        <f>IFERROR(VLOOKUP(H1523,科目代码表!B:D,3,0),"")</f>
        <v/>
      </c>
      <c r="J1523" t="str">
        <f>IFERROR(VLOOKUP(表2[[#This Row],[科目代码]],科目代码表!D:E,2,0),"")</f>
        <v/>
      </c>
      <c r="K1523" t="str">
        <f>IF(ISBLANK(表2[[#This Row],[年]]),"","CNY")</f>
        <v/>
      </c>
    </row>
    <row r="1524" spans="7:11" x14ac:dyDescent="0.25">
      <c r="G1524" s="1" t="str">
        <f>IFERROR(VLOOKUP(H1524,科目代码表!B:D,3,0),"")</f>
        <v/>
      </c>
      <c r="J1524" t="str">
        <f>IFERROR(VLOOKUP(表2[[#This Row],[科目代码]],科目代码表!D:E,2,0),"")</f>
        <v/>
      </c>
      <c r="K1524" t="str">
        <f>IF(ISBLANK(表2[[#This Row],[年]]),"","CNY")</f>
        <v/>
      </c>
    </row>
    <row r="1525" spans="7:11" x14ac:dyDescent="0.25">
      <c r="G1525" s="1" t="str">
        <f>IFERROR(VLOOKUP(H1525,科目代码表!B:D,3,0),"")</f>
        <v/>
      </c>
      <c r="J1525" t="str">
        <f>IFERROR(VLOOKUP(表2[[#This Row],[科目代码]],科目代码表!D:E,2,0),"")</f>
        <v/>
      </c>
      <c r="K1525" t="str">
        <f>IF(ISBLANK(表2[[#This Row],[年]]),"","CNY")</f>
        <v/>
      </c>
    </row>
    <row r="1526" spans="7:11" x14ac:dyDescent="0.25">
      <c r="G1526" s="1" t="str">
        <f>IFERROR(VLOOKUP(H1526,科目代码表!B:D,3,0),"")</f>
        <v/>
      </c>
      <c r="J1526" t="str">
        <f>IFERROR(VLOOKUP(表2[[#This Row],[科目代码]],科目代码表!D:E,2,0),"")</f>
        <v/>
      </c>
      <c r="K1526" t="str">
        <f>IF(ISBLANK(表2[[#This Row],[年]]),"","CNY")</f>
        <v/>
      </c>
    </row>
    <row r="1527" spans="7:11" x14ac:dyDescent="0.25">
      <c r="G1527" s="1" t="str">
        <f>IFERROR(VLOOKUP(H1527,科目代码表!B:D,3,0),"")</f>
        <v/>
      </c>
      <c r="J1527" t="str">
        <f>IFERROR(VLOOKUP(表2[[#This Row],[科目代码]],科目代码表!D:E,2,0),"")</f>
        <v/>
      </c>
      <c r="K1527" t="str">
        <f>IF(ISBLANK(表2[[#This Row],[年]]),"","CNY")</f>
        <v/>
      </c>
    </row>
    <row r="1528" spans="7:11" x14ac:dyDescent="0.25">
      <c r="G1528" s="1" t="str">
        <f>IFERROR(VLOOKUP(H1528,科目代码表!B:D,3,0),"")</f>
        <v/>
      </c>
      <c r="J1528" t="str">
        <f>IFERROR(VLOOKUP(表2[[#This Row],[科目代码]],科目代码表!D:E,2,0),"")</f>
        <v/>
      </c>
      <c r="K1528" t="str">
        <f>IF(ISBLANK(表2[[#This Row],[年]]),"","CNY")</f>
        <v/>
      </c>
    </row>
    <row r="1529" spans="7:11" x14ac:dyDescent="0.25">
      <c r="G1529" s="1" t="str">
        <f>IFERROR(VLOOKUP(H1529,科目代码表!B:D,3,0),"")</f>
        <v/>
      </c>
      <c r="J1529" t="str">
        <f>IFERROR(VLOOKUP(表2[[#This Row],[科目代码]],科目代码表!D:E,2,0),"")</f>
        <v/>
      </c>
      <c r="K1529" t="str">
        <f>IF(ISBLANK(表2[[#This Row],[年]]),"","CNY")</f>
        <v/>
      </c>
    </row>
    <row r="1530" spans="7:11" x14ac:dyDescent="0.25">
      <c r="G1530" s="1" t="str">
        <f>IFERROR(VLOOKUP(H1530,科目代码表!B:D,3,0),"")</f>
        <v/>
      </c>
      <c r="J1530" t="str">
        <f>IFERROR(VLOOKUP(表2[[#This Row],[科目代码]],科目代码表!D:E,2,0),"")</f>
        <v/>
      </c>
      <c r="K1530" t="str">
        <f>IF(ISBLANK(表2[[#This Row],[年]]),"","CNY")</f>
        <v/>
      </c>
    </row>
    <row r="1531" spans="7:11" x14ac:dyDescent="0.25">
      <c r="G1531" s="1" t="str">
        <f>IFERROR(VLOOKUP(H1531,科目代码表!B:D,3,0),"")</f>
        <v/>
      </c>
      <c r="J1531" t="str">
        <f>IFERROR(VLOOKUP(表2[[#This Row],[科目代码]],科目代码表!D:E,2,0),"")</f>
        <v/>
      </c>
      <c r="K1531" t="str">
        <f>IF(ISBLANK(表2[[#This Row],[年]]),"","CNY")</f>
        <v/>
      </c>
    </row>
    <row r="1532" spans="7:11" x14ac:dyDescent="0.25">
      <c r="G1532" s="1" t="str">
        <f>IFERROR(VLOOKUP(H1532,科目代码表!B:D,3,0),"")</f>
        <v/>
      </c>
      <c r="J1532" t="str">
        <f>IFERROR(VLOOKUP(表2[[#This Row],[科目代码]],科目代码表!D:E,2,0),"")</f>
        <v/>
      </c>
      <c r="K1532" t="str">
        <f>IF(ISBLANK(表2[[#This Row],[年]]),"","CNY")</f>
        <v/>
      </c>
    </row>
    <row r="1533" spans="7:11" x14ac:dyDescent="0.25">
      <c r="G1533" s="1" t="str">
        <f>IFERROR(VLOOKUP(H1533,科目代码表!B:D,3,0),"")</f>
        <v/>
      </c>
      <c r="J1533" t="str">
        <f>IFERROR(VLOOKUP(表2[[#This Row],[科目代码]],科目代码表!D:E,2,0),"")</f>
        <v/>
      </c>
      <c r="K1533" t="str">
        <f>IF(ISBLANK(表2[[#This Row],[年]]),"","CNY")</f>
        <v/>
      </c>
    </row>
    <row r="1534" spans="7:11" x14ac:dyDescent="0.25">
      <c r="G1534" s="1" t="str">
        <f>IFERROR(VLOOKUP(H1534,科目代码表!B:D,3,0),"")</f>
        <v/>
      </c>
      <c r="J1534" t="str">
        <f>IFERROR(VLOOKUP(表2[[#This Row],[科目代码]],科目代码表!D:E,2,0),"")</f>
        <v/>
      </c>
      <c r="K1534" t="str">
        <f>IF(ISBLANK(表2[[#This Row],[年]]),"","CNY")</f>
        <v/>
      </c>
    </row>
    <row r="1535" spans="7:11" x14ac:dyDescent="0.25">
      <c r="G1535" s="1" t="str">
        <f>IFERROR(VLOOKUP(H1535,科目代码表!B:D,3,0),"")</f>
        <v/>
      </c>
      <c r="J1535" t="str">
        <f>IFERROR(VLOOKUP(表2[[#This Row],[科目代码]],科目代码表!D:E,2,0),"")</f>
        <v/>
      </c>
      <c r="K1535" t="str">
        <f>IF(ISBLANK(表2[[#This Row],[年]]),"","CNY")</f>
        <v/>
      </c>
    </row>
    <row r="1536" spans="7:11" x14ac:dyDescent="0.25">
      <c r="G1536" s="1" t="str">
        <f>IFERROR(VLOOKUP(H1536,科目代码表!B:D,3,0),"")</f>
        <v/>
      </c>
      <c r="J1536" t="str">
        <f>IFERROR(VLOOKUP(表2[[#This Row],[科目代码]],科目代码表!D:E,2,0),"")</f>
        <v/>
      </c>
      <c r="K1536" t="str">
        <f>IF(ISBLANK(表2[[#This Row],[年]]),"","CNY")</f>
        <v/>
      </c>
    </row>
    <row r="1537" spans="7:11" x14ac:dyDescent="0.25">
      <c r="G1537" s="1" t="str">
        <f>IFERROR(VLOOKUP(H1537,科目代码表!B:D,3,0),"")</f>
        <v/>
      </c>
      <c r="J1537" t="str">
        <f>IFERROR(VLOOKUP(表2[[#This Row],[科目代码]],科目代码表!D:E,2,0),"")</f>
        <v/>
      </c>
      <c r="K1537" t="str">
        <f>IF(ISBLANK(表2[[#This Row],[年]]),"","CNY")</f>
        <v/>
      </c>
    </row>
    <row r="1538" spans="7:11" x14ac:dyDescent="0.25">
      <c r="G1538" s="1" t="str">
        <f>IFERROR(VLOOKUP(H1538,科目代码表!B:D,3,0),"")</f>
        <v/>
      </c>
      <c r="J1538" t="str">
        <f>IFERROR(VLOOKUP(表2[[#This Row],[科目代码]],科目代码表!D:E,2,0),"")</f>
        <v/>
      </c>
      <c r="K1538" t="str">
        <f>IF(ISBLANK(表2[[#This Row],[年]]),"","CNY")</f>
        <v/>
      </c>
    </row>
    <row r="1539" spans="7:11" x14ac:dyDescent="0.25">
      <c r="G1539" s="1" t="str">
        <f>IFERROR(VLOOKUP(H1539,科目代码表!B:D,3,0),"")</f>
        <v/>
      </c>
      <c r="J1539" t="str">
        <f>IFERROR(VLOOKUP(表2[[#This Row],[科目代码]],科目代码表!D:E,2,0),"")</f>
        <v/>
      </c>
      <c r="K1539" t="str">
        <f>IF(ISBLANK(表2[[#This Row],[年]]),"","CNY")</f>
        <v/>
      </c>
    </row>
    <row r="1540" spans="7:11" x14ac:dyDescent="0.25">
      <c r="G1540" s="1" t="str">
        <f>IFERROR(VLOOKUP(H1540,科目代码表!B:D,3,0),"")</f>
        <v/>
      </c>
      <c r="J1540" t="str">
        <f>IFERROR(VLOOKUP(表2[[#This Row],[科目代码]],科目代码表!D:E,2,0),"")</f>
        <v/>
      </c>
      <c r="K1540" t="str">
        <f>IF(ISBLANK(表2[[#This Row],[年]]),"","CNY")</f>
        <v/>
      </c>
    </row>
    <row r="1541" spans="7:11" x14ac:dyDescent="0.25">
      <c r="G1541" s="1" t="str">
        <f>IFERROR(VLOOKUP(H1541,科目代码表!B:D,3,0),"")</f>
        <v/>
      </c>
      <c r="J1541" t="str">
        <f>IFERROR(VLOOKUP(表2[[#This Row],[科目代码]],科目代码表!D:E,2,0),"")</f>
        <v/>
      </c>
      <c r="K1541" t="str">
        <f>IF(ISBLANK(表2[[#This Row],[年]]),"","CNY")</f>
        <v/>
      </c>
    </row>
    <row r="1542" spans="7:11" x14ac:dyDescent="0.25">
      <c r="G1542" s="1" t="str">
        <f>IFERROR(VLOOKUP(H1542,科目代码表!B:D,3,0),"")</f>
        <v/>
      </c>
      <c r="J1542" t="str">
        <f>IFERROR(VLOOKUP(表2[[#This Row],[科目代码]],科目代码表!D:E,2,0),"")</f>
        <v/>
      </c>
      <c r="K1542" t="str">
        <f>IF(ISBLANK(表2[[#This Row],[年]]),"","CNY")</f>
        <v/>
      </c>
    </row>
    <row r="1543" spans="7:11" x14ac:dyDescent="0.25">
      <c r="G1543" s="1" t="str">
        <f>IFERROR(VLOOKUP(H1543,科目代码表!B:D,3,0),"")</f>
        <v/>
      </c>
      <c r="J1543" t="str">
        <f>IFERROR(VLOOKUP(表2[[#This Row],[科目代码]],科目代码表!D:E,2,0),"")</f>
        <v/>
      </c>
      <c r="K1543" t="str">
        <f>IF(ISBLANK(表2[[#This Row],[年]]),"","CNY")</f>
        <v/>
      </c>
    </row>
    <row r="1544" spans="7:11" x14ac:dyDescent="0.25">
      <c r="G1544" s="1" t="str">
        <f>IFERROR(VLOOKUP(H1544,科目代码表!B:D,3,0),"")</f>
        <v/>
      </c>
      <c r="J1544" t="str">
        <f>IFERROR(VLOOKUP(表2[[#This Row],[科目代码]],科目代码表!D:E,2,0),"")</f>
        <v/>
      </c>
      <c r="K1544" t="str">
        <f>IF(ISBLANK(表2[[#This Row],[年]]),"","CNY")</f>
        <v/>
      </c>
    </row>
    <row r="1545" spans="7:11" x14ac:dyDescent="0.25">
      <c r="G1545" s="1" t="str">
        <f>IFERROR(VLOOKUP(H1545,科目代码表!B:D,3,0),"")</f>
        <v/>
      </c>
      <c r="J1545" t="str">
        <f>IFERROR(VLOOKUP(表2[[#This Row],[科目代码]],科目代码表!D:E,2,0),"")</f>
        <v/>
      </c>
      <c r="K1545" t="str">
        <f>IF(ISBLANK(表2[[#This Row],[年]]),"","CNY")</f>
        <v/>
      </c>
    </row>
    <row r="1546" spans="7:11" x14ac:dyDescent="0.25">
      <c r="G1546" s="1" t="str">
        <f>IFERROR(VLOOKUP(H1546,科目代码表!B:D,3,0),"")</f>
        <v/>
      </c>
      <c r="J1546" t="str">
        <f>IFERROR(VLOOKUP(表2[[#This Row],[科目代码]],科目代码表!D:E,2,0),"")</f>
        <v/>
      </c>
      <c r="K1546" t="str">
        <f>IF(ISBLANK(表2[[#This Row],[年]]),"","CNY")</f>
        <v/>
      </c>
    </row>
    <row r="1547" spans="7:11" x14ac:dyDescent="0.25">
      <c r="G1547" s="1" t="str">
        <f>IFERROR(VLOOKUP(H1547,科目代码表!B:D,3,0),"")</f>
        <v/>
      </c>
      <c r="J1547" t="str">
        <f>IFERROR(VLOOKUP(表2[[#This Row],[科目代码]],科目代码表!D:E,2,0),"")</f>
        <v/>
      </c>
      <c r="K1547" t="str">
        <f>IF(ISBLANK(表2[[#This Row],[年]]),"","CNY")</f>
        <v/>
      </c>
    </row>
    <row r="1548" spans="7:11" x14ac:dyDescent="0.25">
      <c r="G1548" s="1" t="str">
        <f>IFERROR(VLOOKUP(H1548,科目代码表!B:D,3,0),"")</f>
        <v/>
      </c>
      <c r="J1548" t="str">
        <f>IFERROR(VLOOKUP(表2[[#This Row],[科目代码]],科目代码表!D:E,2,0),"")</f>
        <v/>
      </c>
      <c r="K1548" t="str">
        <f>IF(ISBLANK(表2[[#This Row],[年]]),"","CNY")</f>
        <v/>
      </c>
    </row>
    <row r="1549" spans="7:11" x14ac:dyDescent="0.25">
      <c r="G1549" s="1" t="str">
        <f>IFERROR(VLOOKUP(H1549,科目代码表!B:D,3,0),"")</f>
        <v/>
      </c>
      <c r="J1549" t="str">
        <f>IFERROR(VLOOKUP(表2[[#This Row],[科目代码]],科目代码表!D:E,2,0),"")</f>
        <v/>
      </c>
      <c r="K1549" t="str">
        <f>IF(ISBLANK(表2[[#This Row],[年]]),"","CNY")</f>
        <v/>
      </c>
    </row>
    <row r="1550" spans="7:11" x14ac:dyDescent="0.25">
      <c r="G1550" s="1" t="str">
        <f>IFERROR(VLOOKUP(H1550,科目代码表!B:D,3,0),"")</f>
        <v/>
      </c>
      <c r="J1550" t="str">
        <f>IFERROR(VLOOKUP(表2[[#This Row],[科目代码]],科目代码表!D:E,2,0),"")</f>
        <v/>
      </c>
      <c r="K1550" t="str">
        <f>IF(ISBLANK(表2[[#This Row],[年]]),"","CNY")</f>
        <v/>
      </c>
    </row>
    <row r="1551" spans="7:11" x14ac:dyDescent="0.25">
      <c r="G1551" s="1" t="str">
        <f>IFERROR(VLOOKUP(H1551,科目代码表!B:D,3,0),"")</f>
        <v/>
      </c>
      <c r="J1551" t="str">
        <f>IFERROR(VLOOKUP(表2[[#This Row],[科目代码]],科目代码表!D:E,2,0),"")</f>
        <v/>
      </c>
      <c r="K1551" t="str">
        <f>IF(ISBLANK(表2[[#This Row],[年]]),"","CNY")</f>
        <v/>
      </c>
    </row>
    <row r="1552" spans="7:11" x14ac:dyDescent="0.25">
      <c r="G1552" s="1" t="str">
        <f>IFERROR(VLOOKUP(H1552,科目代码表!B:D,3,0),"")</f>
        <v/>
      </c>
      <c r="J1552" t="str">
        <f>IFERROR(VLOOKUP(表2[[#This Row],[科目代码]],科目代码表!D:E,2,0),"")</f>
        <v/>
      </c>
      <c r="K1552" t="str">
        <f>IF(ISBLANK(表2[[#This Row],[年]]),"","CNY")</f>
        <v/>
      </c>
    </row>
    <row r="1553" spans="7:11" x14ac:dyDescent="0.25">
      <c r="G1553" s="1" t="str">
        <f>IFERROR(VLOOKUP(H1553,科目代码表!B:D,3,0),"")</f>
        <v/>
      </c>
      <c r="J1553" t="str">
        <f>IFERROR(VLOOKUP(表2[[#This Row],[科目代码]],科目代码表!D:E,2,0),"")</f>
        <v/>
      </c>
      <c r="K1553" t="str">
        <f>IF(ISBLANK(表2[[#This Row],[年]]),"","CNY")</f>
        <v/>
      </c>
    </row>
    <row r="1554" spans="7:11" x14ac:dyDescent="0.25">
      <c r="G1554" s="1" t="str">
        <f>IFERROR(VLOOKUP(H1554,科目代码表!B:D,3,0),"")</f>
        <v/>
      </c>
      <c r="J1554" t="str">
        <f>IFERROR(VLOOKUP(表2[[#This Row],[科目代码]],科目代码表!D:E,2,0),"")</f>
        <v/>
      </c>
      <c r="K1554" t="str">
        <f>IF(ISBLANK(表2[[#This Row],[年]]),"","CNY")</f>
        <v/>
      </c>
    </row>
    <row r="1555" spans="7:11" x14ac:dyDescent="0.25">
      <c r="G1555" s="1" t="str">
        <f>IFERROR(VLOOKUP(H1555,科目代码表!B:D,3,0),"")</f>
        <v/>
      </c>
      <c r="J1555" t="str">
        <f>IFERROR(VLOOKUP(表2[[#This Row],[科目代码]],科目代码表!D:E,2,0),"")</f>
        <v/>
      </c>
      <c r="K1555" t="str">
        <f>IF(ISBLANK(表2[[#This Row],[年]]),"","CNY")</f>
        <v/>
      </c>
    </row>
    <row r="1556" spans="7:11" x14ac:dyDescent="0.25">
      <c r="G1556" s="1" t="str">
        <f>IFERROR(VLOOKUP(H1556,科目代码表!B:D,3,0),"")</f>
        <v/>
      </c>
      <c r="J1556" t="str">
        <f>IFERROR(VLOOKUP(表2[[#This Row],[科目代码]],科目代码表!D:E,2,0),"")</f>
        <v/>
      </c>
      <c r="K1556" t="str">
        <f>IF(ISBLANK(表2[[#This Row],[年]]),"","CNY")</f>
        <v/>
      </c>
    </row>
    <row r="1557" spans="7:11" x14ac:dyDescent="0.25">
      <c r="G1557" s="1" t="str">
        <f>IFERROR(VLOOKUP(H1557,科目代码表!B:D,3,0),"")</f>
        <v/>
      </c>
      <c r="J1557" t="str">
        <f>IFERROR(VLOOKUP(表2[[#This Row],[科目代码]],科目代码表!D:E,2,0),"")</f>
        <v/>
      </c>
      <c r="K1557" t="str">
        <f>IF(ISBLANK(表2[[#This Row],[年]]),"","CNY")</f>
        <v/>
      </c>
    </row>
    <row r="1558" spans="7:11" x14ac:dyDescent="0.25">
      <c r="G1558" s="1" t="str">
        <f>IFERROR(VLOOKUP(H1558,科目代码表!B:D,3,0),"")</f>
        <v/>
      </c>
      <c r="J1558" t="str">
        <f>IFERROR(VLOOKUP(表2[[#This Row],[科目代码]],科目代码表!D:E,2,0),"")</f>
        <v/>
      </c>
      <c r="K1558" t="str">
        <f>IF(ISBLANK(表2[[#This Row],[年]]),"","CNY")</f>
        <v/>
      </c>
    </row>
    <row r="1559" spans="7:11" x14ac:dyDescent="0.25">
      <c r="G1559" s="1" t="str">
        <f>IFERROR(VLOOKUP(H1559,科目代码表!B:D,3,0),"")</f>
        <v/>
      </c>
      <c r="J1559" t="str">
        <f>IFERROR(VLOOKUP(表2[[#This Row],[科目代码]],科目代码表!D:E,2,0),"")</f>
        <v/>
      </c>
      <c r="K1559" t="str">
        <f>IF(ISBLANK(表2[[#This Row],[年]]),"","CNY")</f>
        <v/>
      </c>
    </row>
    <row r="1560" spans="7:11" x14ac:dyDescent="0.25">
      <c r="G1560" s="1" t="str">
        <f>IFERROR(VLOOKUP(H1560,科目代码表!B:D,3,0),"")</f>
        <v/>
      </c>
      <c r="J1560" t="str">
        <f>IFERROR(VLOOKUP(表2[[#This Row],[科目代码]],科目代码表!D:E,2,0),"")</f>
        <v/>
      </c>
      <c r="K1560" t="str">
        <f>IF(ISBLANK(表2[[#This Row],[年]]),"","CNY")</f>
        <v/>
      </c>
    </row>
    <row r="1561" spans="7:11" x14ac:dyDescent="0.25">
      <c r="G1561" s="1" t="str">
        <f>IFERROR(VLOOKUP(H1561,科目代码表!B:D,3,0),"")</f>
        <v/>
      </c>
      <c r="J1561" t="str">
        <f>IFERROR(VLOOKUP(表2[[#This Row],[科目代码]],科目代码表!D:E,2,0),"")</f>
        <v/>
      </c>
      <c r="K1561" t="str">
        <f>IF(ISBLANK(表2[[#This Row],[年]]),"","CNY")</f>
        <v/>
      </c>
    </row>
    <row r="1562" spans="7:11" x14ac:dyDescent="0.25">
      <c r="G1562" s="1" t="str">
        <f>IFERROR(VLOOKUP(H1562,科目代码表!B:D,3,0),"")</f>
        <v/>
      </c>
      <c r="J1562" t="str">
        <f>IFERROR(VLOOKUP(表2[[#This Row],[科目代码]],科目代码表!D:E,2,0),"")</f>
        <v/>
      </c>
      <c r="K1562" t="str">
        <f>IF(ISBLANK(表2[[#This Row],[年]]),"","CNY")</f>
        <v/>
      </c>
    </row>
    <row r="1563" spans="7:11" x14ac:dyDescent="0.25">
      <c r="G1563" s="1" t="str">
        <f>IFERROR(VLOOKUP(H1563,科目代码表!B:D,3,0),"")</f>
        <v/>
      </c>
      <c r="J1563" t="str">
        <f>IFERROR(VLOOKUP(表2[[#This Row],[科目代码]],科目代码表!D:E,2,0),"")</f>
        <v/>
      </c>
      <c r="K1563" t="str">
        <f>IF(ISBLANK(表2[[#This Row],[年]]),"","CNY")</f>
        <v/>
      </c>
    </row>
    <row r="1564" spans="7:11" x14ac:dyDescent="0.25">
      <c r="G1564" s="1" t="str">
        <f>IFERROR(VLOOKUP(H1564,科目代码表!B:D,3,0),"")</f>
        <v/>
      </c>
      <c r="J1564" t="str">
        <f>IFERROR(VLOOKUP(表2[[#This Row],[科目代码]],科目代码表!D:E,2,0),"")</f>
        <v/>
      </c>
      <c r="K1564" t="str">
        <f>IF(ISBLANK(表2[[#This Row],[年]]),"","CNY")</f>
        <v/>
      </c>
    </row>
    <row r="1565" spans="7:11" x14ac:dyDescent="0.25">
      <c r="G1565" s="1" t="str">
        <f>IFERROR(VLOOKUP(H1565,科目代码表!B:D,3,0),"")</f>
        <v/>
      </c>
      <c r="J1565" t="str">
        <f>IFERROR(VLOOKUP(表2[[#This Row],[科目代码]],科目代码表!D:E,2,0),"")</f>
        <v/>
      </c>
      <c r="K1565" t="str">
        <f>IF(ISBLANK(表2[[#This Row],[年]]),"","CNY")</f>
        <v/>
      </c>
    </row>
    <row r="1566" spans="7:11" x14ac:dyDescent="0.25">
      <c r="G1566" s="1" t="str">
        <f>IFERROR(VLOOKUP(H1566,科目代码表!B:D,3,0),"")</f>
        <v/>
      </c>
      <c r="J1566" t="str">
        <f>IFERROR(VLOOKUP(表2[[#This Row],[科目代码]],科目代码表!D:E,2,0),"")</f>
        <v/>
      </c>
      <c r="K1566" t="str">
        <f>IF(ISBLANK(表2[[#This Row],[年]]),"","CNY")</f>
        <v/>
      </c>
    </row>
    <row r="1567" spans="7:11" x14ac:dyDescent="0.25">
      <c r="G1567" s="1" t="str">
        <f>IFERROR(VLOOKUP(H1567,科目代码表!B:D,3,0),"")</f>
        <v/>
      </c>
      <c r="J1567" t="str">
        <f>IFERROR(VLOOKUP(表2[[#This Row],[科目代码]],科目代码表!D:E,2,0),"")</f>
        <v/>
      </c>
      <c r="K1567" t="str">
        <f>IF(ISBLANK(表2[[#This Row],[年]]),"","CNY")</f>
        <v/>
      </c>
    </row>
    <row r="1568" spans="7:11" x14ac:dyDescent="0.25">
      <c r="G1568" s="1" t="str">
        <f>IFERROR(VLOOKUP(H1568,科目代码表!B:D,3,0),"")</f>
        <v/>
      </c>
      <c r="J1568" t="str">
        <f>IFERROR(VLOOKUP(表2[[#This Row],[科目代码]],科目代码表!D:E,2,0),"")</f>
        <v/>
      </c>
      <c r="K1568" t="str">
        <f>IF(ISBLANK(表2[[#This Row],[年]]),"","CNY")</f>
        <v/>
      </c>
    </row>
    <row r="1569" spans="7:11" x14ac:dyDescent="0.25">
      <c r="G1569" s="1" t="str">
        <f>IFERROR(VLOOKUP(H1569,科目代码表!B:D,3,0),"")</f>
        <v/>
      </c>
      <c r="J1569" t="str">
        <f>IFERROR(VLOOKUP(表2[[#This Row],[科目代码]],科目代码表!D:E,2,0),"")</f>
        <v/>
      </c>
      <c r="K1569" t="str">
        <f>IF(ISBLANK(表2[[#This Row],[年]]),"","CNY")</f>
        <v/>
      </c>
    </row>
    <row r="1570" spans="7:11" x14ac:dyDescent="0.25">
      <c r="G1570" s="1" t="str">
        <f>IFERROR(VLOOKUP(H1570,科目代码表!B:D,3,0),"")</f>
        <v/>
      </c>
      <c r="J1570" t="str">
        <f>IFERROR(VLOOKUP(表2[[#This Row],[科目代码]],科目代码表!D:E,2,0),"")</f>
        <v/>
      </c>
      <c r="K1570" t="str">
        <f>IF(ISBLANK(表2[[#This Row],[年]]),"","CNY")</f>
        <v/>
      </c>
    </row>
    <row r="1571" spans="7:11" x14ac:dyDescent="0.25">
      <c r="G1571" s="1" t="str">
        <f>IFERROR(VLOOKUP(H1571,科目代码表!B:D,3,0),"")</f>
        <v/>
      </c>
      <c r="J1571" t="str">
        <f>IFERROR(VLOOKUP(表2[[#This Row],[科目代码]],科目代码表!D:E,2,0),"")</f>
        <v/>
      </c>
      <c r="K1571" t="str">
        <f>IF(ISBLANK(表2[[#This Row],[年]]),"","CNY")</f>
        <v/>
      </c>
    </row>
    <row r="1572" spans="7:11" x14ac:dyDescent="0.25">
      <c r="G1572" s="1" t="str">
        <f>IFERROR(VLOOKUP(H1572,科目代码表!B:D,3,0),"")</f>
        <v/>
      </c>
      <c r="J1572" t="str">
        <f>IFERROR(VLOOKUP(表2[[#This Row],[科目代码]],科目代码表!D:E,2,0),"")</f>
        <v/>
      </c>
      <c r="K1572" t="str">
        <f>IF(ISBLANK(表2[[#This Row],[年]]),"","CNY")</f>
        <v/>
      </c>
    </row>
    <row r="1573" spans="7:11" x14ac:dyDescent="0.25">
      <c r="G1573" s="1" t="str">
        <f>IFERROR(VLOOKUP(H1573,科目代码表!B:D,3,0),"")</f>
        <v/>
      </c>
      <c r="J1573" t="str">
        <f>IFERROR(VLOOKUP(表2[[#This Row],[科目代码]],科目代码表!D:E,2,0),"")</f>
        <v/>
      </c>
      <c r="K1573" t="str">
        <f>IF(ISBLANK(表2[[#This Row],[年]]),"","CNY")</f>
        <v/>
      </c>
    </row>
    <row r="1574" spans="7:11" x14ac:dyDescent="0.25">
      <c r="G1574" s="1" t="str">
        <f>IFERROR(VLOOKUP(H1574,科目代码表!B:D,3,0),"")</f>
        <v/>
      </c>
      <c r="J1574" t="str">
        <f>IFERROR(VLOOKUP(表2[[#This Row],[科目代码]],科目代码表!D:E,2,0),"")</f>
        <v/>
      </c>
      <c r="K1574" t="str">
        <f>IF(ISBLANK(表2[[#This Row],[年]]),"","CNY")</f>
        <v/>
      </c>
    </row>
    <row r="1575" spans="7:11" x14ac:dyDescent="0.25">
      <c r="G1575" s="1" t="str">
        <f>IFERROR(VLOOKUP(H1575,科目代码表!B:D,3,0),"")</f>
        <v/>
      </c>
      <c r="J1575" t="str">
        <f>IFERROR(VLOOKUP(表2[[#This Row],[科目代码]],科目代码表!D:E,2,0),"")</f>
        <v/>
      </c>
      <c r="K1575" t="str">
        <f>IF(ISBLANK(表2[[#This Row],[年]]),"","CNY")</f>
        <v/>
      </c>
    </row>
    <row r="1576" spans="7:11" x14ac:dyDescent="0.25">
      <c r="G1576" s="1" t="str">
        <f>IFERROR(VLOOKUP(H1576,科目代码表!B:D,3,0),"")</f>
        <v/>
      </c>
      <c r="J1576" t="str">
        <f>IFERROR(VLOOKUP(表2[[#This Row],[科目代码]],科目代码表!D:E,2,0),"")</f>
        <v/>
      </c>
      <c r="K1576" t="str">
        <f>IF(ISBLANK(表2[[#This Row],[年]]),"","CNY")</f>
        <v/>
      </c>
    </row>
    <row r="1577" spans="7:11" x14ac:dyDescent="0.25">
      <c r="G1577" s="1" t="str">
        <f>IFERROR(VLOOKUP(H1577,科目代码表!B:D,3,0),"")</f>
        <v/>
      </c>
      <c r="J1577" t="str">
        <f>IFERROR(VLOOKUP(表2[[#This Row],[科目代码]],科目代码表!D:E,2,0),"")</f>
        <v/>
      </c>
      <c r="K1577" t="str">
        <f>IF(ISBLANK(表2[[#This Row],[年]]),"","CNY")</f>
        <v/>
      </c>
    </row>
    <row r="1578" spans="7:11" x14ac:dyDescent="0.25">
      <c r="G1578" s="1" t="str">
        <f>IFERROR(VLOOKUP(H1578,科目代码表!B:D,3,0),"")</f>
        <v/>
      </c>
      <c r="J1578" t="str">
        <f>IFERROR(VLOOKUP(表2[[#This Row],[科目代码]],科目代码表!D:E,2,0),"")</f>
        <v/>
      </c>
      <c r="K1578" t="str">
        <f>IF(ISBLANK(表2[[#This Row],[年]]),"","CNY")</f>
        <v/>
      </c>
    </row>
    <row r="1579" spans="7:11" x14ac:dyDescent="0.25">
      <c r="G1579" s="1" t="str">
        <f>IFERROR(VLOOKUP(H1579,科目代码表!B:D,3,0),"")</f>
        <v/>
      </c>
      <c r="J1579" t="str">
        <f>IFERROR(VLOOKUP(表2[[#This Row],[科目代码]],科目代码表!D:E,2,0),"")</f>
        <v/>
      </c>
      <c r="K1579" t="str">
        <f>IF(ISBLANK(表2[[#This Row],[年]]),"","CNY")</f>
        <v/>
      </c>
    </row>
    <row r="1580" spans="7:11" x14ac:dyDescent="0.25">
      <c r="G1580" s="1" t="str">
        <f>IFERROR(VLOOKUP(H1580,科目代码表!B:D,3,0),"")</f>
        <v/>
      </c>
      <c r="J1580" t="str">
        <f>IFERROR(VLOOKUP(表2[[#This Row],[科目代码]],科目代码表!D:E,2,0),"")</f>
        <v/>
      </c>
      <c r="K1580" t="str">
        <f>IF(ISBLANK(表2[[#This Row],[年]]),"","CNY")</f>
        <v/>
      </c>
    </row>
    <row r="1581" spans="7:11" x14ac:dyDescent="0.25">
      <c r="G1581" s="1" t="str">
        <f>IFERROR(VLOOKUP(H1581,科目代码表!B:D,3,0),"")</f>
        <v/>
      </c>
      <c r="J1581" t="str">
        <f>IFERROR(VLOOKUP(表2[[#This Row],[科目代码]],科目代码表!D:E,2,0),"")</f>
        <v/>
      </c>
      <c r="K1581" t="str">
        <f>IF(ISBLANK(表2[[#This Row],[年]]),"","CNY")</f>
        <v/>
      </c>
    </row>
    <row r="1582" spans="7:11" x14ac:dyDescent="0.25">
      <c r="G1582" s="1" t="str">
        <f>IFERROR(VLOOKUP(H1582,科目代码表!B:D,3,0),"")</f>
        <v/>
      </c>
      <c r="J1582" t="str">
        <f>IFERROR(VLOOKUP(表2[[#This Row],[科目代码]],科目代码表!D:E,2,0),"")</f>
        <v/>
      </c>
      <c r="K1582" t="str">
        <f>IF(ISBLANK(表2[[#This Row],[年]]),"","CNY")</f>
        <v/>
      </c>
    </row>
    <row r="1583" spans="7:11" x14ac:dyDescent="0.25">
      <c r="G1583" s="1" t="str">
        <f>IFERROR(VLOOKUP(H1583,科目代码表!B:D,3,0),"")</f>
        <v/>
      </c>
      <c r="J1583" t="str">
        <f>IFERROR(VLOOKUP(表2[[#This Row],[科目代码]],科目代码表!D:E,2,0),"")</f>
        <v/>
      </c>
      <c r="K1583" t="str">
        <f>IF(ISBLANK(表2[[#This Row],[年]]),"","CNY")</f>
        <v/>
      </c>
    </row>
    <row r="1584" spans="7:11" x14ac:dyDescent="0.25">
      <c r="G1584" s="1" t="str">
        <f>IFERROR(VLOOKUP(H1584,科目代码表!B:D,3,0),"")</f>
        <v/>
      </c>
      <c r="J1584" t="str">
        <f>IFERROR(VLOOKUP(表2[[#This Row],[科目代码]],科目代码表!D:E,2,0),"")</f>
        <v/>
      </c>
      <c r="K1584" t="str">
        <f>IF(ISBLANK(表2[[#This Row],[年]]),"","CNY")</f>
        <v/>
      </c>
    </row>
    <row r="1585" spans="7:11" x14ac:dyDescent="0.25">
      <c r="G1585" s="1" t="str">
        <f>IFERROR(VLOOKUP(H1585,科目代码表!B:D,3,0),"")</f>
        <v/>
      </c>
      <c r="J1585" t="str">
        <f>IFERROR(VLOOKUP(表2[[#This Row],[科目代码]],科目代码表!D:E,2,0),"")</f>
        <v/>
      </c>
      <c r="K1585" t="str">
        <f>IF(ISBLANK(表2[[#This Row],[年]]),"","CNY")</f>
        <v/>
      </c>
    </row>
    <row r="1586" spans="7:11" x14ac:dyDescent="0.25">
      <c r="G1586" s="1" t="str">
        <f>IFERROR(VLOOKUP(H1586,科目代码表!B:D,3,0),"")</f>
        <v/>
      </c>
      <c r="J1586" t="str">
        <f>IFERROR(VLOOKUP(表2[[#This Row],[科目代码]],科目代码表!D:E,2,0),"")</f>
        <v/>
      </c>
      <c r="K1586" t="str">
        <f>IF(ISBLANK(表2[[#This Row],[年]]),"","CNY")</f>
        <v/>
      </c>
    </row>
    <row r="1587" spans="7:11" x14ac:dyDescent="0.25">
      <c r="G1587" s="1" t="str">
        <f>IFERROR(VLOOKUP(H1587,科目代码表!B:D,3,0),"")</f>
        <v/>
      </c>
      <c r="J1587" t="str">
        <f>IFERROR(VLOOKUP(表2[[#This Row],[科目代码]],科目代码表!D:E,2,0),"")</f>
        <v/>
      </c>
      <c r="K1587" t="str">
        <f>IF(ISBLANK(表2[[#This Row],[年]]),"","CNY")</f>
        <v/>
      </c>
    </row>
    <row r="1588" spans="7:11" x14ac:dyDescent="0.25">
      <c r="G1588" s="1" t="str">
        <f>IFERROR(VLOOKUP(H1588,科目代码表!B:D,3,0),"")</f>
        <v/>
      </c>
      <c r="J1588" t="str">
        <f>IFERROR(VLOOKUP(表2[[#This Row],[科目代码]],科目代码表!D:E,2,0),"")</f>
        <v/>
      </c>
      <c r="K1588" t="str">
        <f>IF(ISBLANK(表2[[#This Row],[年]]),"","CNY")</f>
        <v/>
      </c>
    </row>
    <row r="1589" spans="7:11" x14ac:dyDescent="0.25">
      <c r="G1589" s="1" t="str">
        <f>IFERROR(VLOOKUP(H1589,科目代码表!B:D,3,0),"")</f>
        <v/>
      </c>
      <c r="J1589" t="str">
        <f>IFERROR(VLOOKUP(表2[[#This Row],[科目代码]],科目代码表!D:E,2,0),"")</f>
        <v/>
      </c>
      <c r="K1589" t="str">
        <f>IF(ISBLANK(表2[[#This Row],[年]]),"","CNY")</f>
        <v/>
      </c>
    </row>
    <row r="1590" spans="7:11" x14ac:dyDescent="0.25">
      <c r="G1590" s="1" t="str">
        <f>IFERROR(VLOOKUP(H1590,科目代码表!B:D,3,0),"")</f>
        <v/>
      </c>
      <c r="J1590" t="str">
        <f>IFERROR(VLOOKUP(表2[[#This Row],[科目代码]],科目代码表!D:E,2,0),"")</f>
        <v/>
      </c>
      <c r="K1590" t="str">
        <f>IF(ISBLANK(表2[[#This Row],[年]]),"","CNY")</f>
        <v/>
      </c>
    </row>
    <row r="1591" spans="7:11" x14ac:dyDescent="0.25">
      <c r="G1591" s="1" t="str">
        <f>IFERROR(VLOOKUP(H1591,科目代码表!B:D,3,0),"")</f>
        <v/>
      </c>
      <c r="J1591" t="str">
        <f>IFERROR(VLOOKUP(表2[[#This Row],[科目代码]],科目代码表!D:E,2,0),"")</f>
        <v/>
      </c>
      <c r="K1591" t="str">
        <f>IF(ISBLANK(表2[[#This Row],[年]]),"","CNY")</f>
        <v/>
      </c>
    </row>
    <row r="1592" spans="7:11" x14ac:dyDescent="0.25">
      <c r="G1592" s="1" t="str">
        <f>IFERROR(VLOOKUP(H1592,科目代码表!B:D,3,0),"")</f>
        <v/>
      </c>
      <c r="J1592" t="str">
        <f>IFERROR(VLOOKUP(表2[[#This Row],[科目代码]],科目代码表!D:E,2,0),"")</f>
        <v/>
      </c>
      <c r="K1592" t="str">
        <f>IF(ISBLANK(表2[[#This Row],[年]]),"","CNY")</f>
        <v/>
      </c>
    </row>
    <row r="1593" spans="7:11" x14ac:dyDescent="0.25">
      <c r="G1593" s="1" t="str">
        <f>IFERROR(VLOOKUP(H1593,科目代码表!B:D,3,0),"")</f>
        <v/>
      </c>
      <c r="J1593" t="str">
        <f>IFERROR(VLOOKUP(表2[[#This Row],[科目代码]],科目代码表!D:E,2,0),"")</f>
        <v/>
      </c>
      <c r="K1593" t="str">
        <f>IF(ISBLANK(表2[[#This Row],[年]]),"","CNY")</f>
        <v/>
      </c>
    </row>
    <row r="1594" spans="7:11" x14ac:dyDescent="0.25">
      <c r="G1594" s="1" t="str">
        <f>IFERROR(VLOOKUP(H1594,科目代码表!B:D,3,0),"")</f>
        <v/>
      </c>
      <c r="J1594" t="str">
        <f>IFERROR(VLOOKUP(表2[[#This Row],[科目代码]],科目代码表!D:E,2,0),"")</f>
        <v/>
      </c>
      <c r="K1594" t="str">
        <f>IF(ISBLANK(表2[[#This Row],[年]]),"","CNY")</f>
        <v/>
      </c>
    </row>
    <row r="1595" spans="7:11" x14ac:dyDescent="0.25">
      <c r="G1595" s="1" t="str">
        <f>IFERROR(VLOOKUP(H1595,科目代码表!B:D,3,0),"")</f>
        <v/>
      </c>
      <c r="J1595" t="str">
        <f>IFERROR(VLOOKUP(表2[[#This Row],[科目代码]],科目代码表!D:E,2,0),"")</f>
        <v/>
      </c>
      <c r="K1595" t="str">
        <f>IF(ISBLANK(表2[[#This Row],[年]]),"","CNY")</f>
        <v/>
      </c>
    </row>
    <row r="1596" spans="7:11" x14ac:dyDescent="0.25">
      <c r="G1596" s="1" t="str">
        <f>IFERROR(VLOOKUP(H1596,科目代码表!B:D,3,0),"")</f>
        <v/>
      </c>
      <c r="J1596" t="str">
        <f>IFERROR(VLOOKUP(表2[[#This Row],[科目代码]],科目代码表!D:E,2,0),"")</f>
        <v/>
      </c>
      <c r="K1596" t="str">
        <f>IF(ISBLANK(表2[[#This Row],[年]]),"","CNY")</f>
        <v/>
      </c>
    </row>
    <row r="1597" spans="7:11" x14ac:dyDescent="0.25">
      <c r="G1597" s="1" t="str">
        <f>IFERROR(VLOOKUP(H1597,科目代码表!B:D,3,0),"")</f>
        <v/>
      </c>
      <c r="J1597" t="str">
        <f>IFERROR(VLOOKUP(表2[[#This Row],[科目代码]],科目代码表!D:E,2,0),"")</f>
        <v/>
      </c>
      <c r="K1597" t="str">
        <f>IF(ISBLANK(表2[[#This Row],[年]]),"","CNY")</f>
        <v/>
      </c>
    </row>
    <row r="1598" spans="7:11" x14ac:dyDescent="0.25">
      <c r="G1598" s="1" t="str">
        <f>IFERROR(VLOOKUP(H1598,科目代码表!B:D,3,0),"")</f>
        <v/>
      </c>
      <c r="J1598" t="str">
        <f>IFERROR(VLOOKUP(表2[[#This Row],[科目代码]],科目代码表!D:E,2,0),"")</f>
        <v/>
      </c>
      <c r="K1598" t="str">
        <f>IF(ISBLANK(表2[[#This Row],[年]]),"","CNY")</f>
        <v/>
      </c>
    </row>
    <row r="1599" spans="7:11" x14ac:dyDescent="0.25">
      <c r="G1599" s="1" t="str">
        <f>IFERROR(VLOOKUP(H1599,科目代码表!B:D,3,0),"")</f>
        <v/>
      </c>
      <c r="J1599" t="str">
        <f>IFERROR(VLOOKUP(表2[[#This Row],[科目代码]],科目代码表!D:E,2,0),"")</f>
        <v/>
      </c>
      <c r="K1599" t="str">
        <f>IF(ISBLANK(表2[[#This Row],[年]]),"","CNY")</f>
        <v/>
      </c>
    </row>
    <row r="1600" spans="7:11" x14ac:dyDescent="0.25">
      <c r="G1600" s="1" t="str">
        <f>IFERROR(VLOOKUP(H1600,科目代码表!B:D,3,0),"")</f>
        <v/>
      </c>
      <c r="J1600" t="str">
        <f>IFERROR(VLOOKUP(表2[[#This Row],[科目代码]],科目代码表!D:E,2,0),"")</f>
        <v/>
      </c>
      <c r="K1600" t="str">
        <f>IF(ISBLANK(表2[[#This Row],[年]]),"","CNY")</f>
        <v/>
      </c>
    </row>
    <row r="1601" spans="7:11" x14ac:dyDescent="0.25">
      <c r="G1601" s="1" t="str">
        <f>IFERROR(VLOOKUP(H1601,科目代码表!B:D,3,0),"")</f>
        <v/>
      </c>
      <c r="J1601" t="str">
        <f>IFERROR(VLOOKUP(表2[[#This Row],[科目代码]],科目代码表!D:E,2,0),"")</f>
        <v/>
      </c>
      <c r="K1601" t="str">
        <f>IF(ISBLANK(表2[[#This Row],[年]]),"","CNY")</f>
        <v/>
      </c>
    </row>
    <row r="1602" spans="7:11" x14ac:dyDescent="0.25">
      <c r="G1602" s="1" t="str">
        <f>IFERROR(VLOOKUP(H1602,科目代码表!B:D,3,0),"")</f>
        <v/>
      </c>
      <c r="J1602" t="str">
        <f>IFERROR(VLOOKUP(表2[[#This Row],[科目代码]],科目代码表!D:E,2,0),"")</f>
        <v/>
      </c>
      <c r="K1602" t="str">
        <f>IF(ISBLANK(表2[[#This Row],[年]]),"","CNY")</f>
        <v/>
      </c>
    </row>
    <row r="1603" spans="7:11" x14ac:dyDescent="0.25">
      <c r="G1603" s="1" t="str">
        <f>IFERROR(VLOOKUP(H1603,科目代码表!B:D,3,0),"")</f>
        <v/>
      </c>
      <c r="J1603" t="str">
        <f>IFERROR(VLOOKUP(表2[[#This Row],[科目代码]],科目代码表!D:E,2,0),"")</f>
        <v/>
      </c>
      <c r="K1603" t="str">
        <f>IF(ISBLANK(表2[[#This Row],[年]]),"","CNY")</f>
        <v/>
      </c>
    </row>
    <row r="1604" spans="7:11" x14ac:dyDescent="0.25">
      <c r="G1604" s="1" t="str">
        <f>IFERROR(VLOOKUP(H1604,科目代码表!B:D,3,0),"")</f>
        <v/>
      </c>
      <c r="J1604" t="str">
        <f>IFERROR(VLOOKUP(表2[[#This Row],[科目代码]],科目代码表!D:E,2,0),"")</f>
        <v/>
      </c>
      <c r="K1604" t="str">
        <f>IF(ISBLANK(表2[[#This Row],[年]]),"","CNY")</f>
        <v/>
      </c>
    </row>
    <row r="1605" spans="7:11" x14ac:dyDescent="0.25">
      <c r="G1605" s="1" t="str">
        <f>IFERROR(VLOOKUP(H1605,科目代码表!B:D,3,0),"")</f>
        <v/>
      </c>
      <c r="J1605" t="str">
        <f>IFERROR(VLOOKUP(表2[[#This Row],[科目代码]],科目代码表!D:E,2,0),"")</f>
        <v/>
      </c>
      <c r="K1605" t="str">
        <f>IF(ISBLANK(表2[[#This Row],[年]]),"","CNY")</f>
        <v/>
      </c>
    </row>
    <row r="1606" spans="7:11" x14ac:dyDescent="0.25">
      <c r="G1606" s="1" t="str">
        <f>IFERROR(VLOOKUP(H1606,科目代码表!B:D,3,0),"")</f>
        <v/>
      </c>
      <c r="J1606" t="str">
        <f>IFERROR(VLOOKUP(表2[[#This Row],[科目代码]],科目代码表!D:E,2,0),"")</f>
        <v/>
      </c>
      <c r="K1606" t="str">
        <f>IF(ISBLANK(表2[[#This Row],[年]]),"","CNY")</f>
        <v/>
      </c>
    </row>
    <row r="1607" spans="7:11" x14ac:dyDescent="0.25">
      <c r="G1607" s="1" t="str">
        <f>IFERROR(VLOOKUP(H1607,科目代码表!B:D,3,0),"")</f>
        <v/>
      </c>
      <c r="J1607" t="str">
        <f>IFERROR(VLOOKUP(表2[[#This Row],[科目代码]],科目代码表!D:E,2,0),"")</f>
        <v/>
      </c>
      <c r="K1607" t="str">
        <f>IF(ISBLANK(表2[[#This Row],[年]]),"","CNY")</f>
        <v/>
      </c>
    </row>
    <row r="1608" spans="7:11" x14ac:dyDescent="0.25">
      <c r="G1608" s="1" t="str">
        <f>IFERROR(VLOOKUP(H1608,科目代码表!B:D,3,0),"")</f>
        <v/>
      </c>
      <c r="J1608" t="str">
        <f>IFERROR(VLOOKUP(表2[[#This Row],[科目代码]],科目代码表!D:E,2,0),"")</f>
        <v/>
      </c>
      <c r="K1608" t="str">
        <f>IF(ISBLANK(表2[[#This Row],[年]]),"","CNY")</f>
        <v/>
      </c>
    </row>
    <row r="1609" spans="7:11" x14ac:dyDescent="0.25">
      <c r="G1609" s="1" t="str">
        <f>IFERROR(VLOOKUP(H1609,科目代码表!B:D,3,0),"")</f>
        <v/>
      </c>
      <c r="J1609" t="str">
        <f>IFERROR(VLOOKUP(表2[[#This Row],[科目代码]],科目代码表!D:E,2,0),"")</f>
        <v/>
      </c>
      <c r="K1609" t="str">
        <f>IF(ISBLANK(表2[[#This Row],[年]]),"","CNY")</f>
        <v/>
      </c>
    </row>
    <row r="1610" spans="7:11" x14ac:dyDescent="0.25">
      <c r="G1610" s="1" t="str">
        <f>IFERROR(VLOOKUP(H1610,科目代码表!B:D,3,0),"")</f>
        <v/>
      </c>
      <c r="J1610" t="str">
        <f>IFERROR(VLOOKUP(表2[[#This Row],[科目代码]],科目代码表!D:E,2,0),"")</f>
        <v/>
      </c>
      <c r="K1610" t="str">
        <f>IF(ISBLANK(表2[[#This Row],[年]]),"","CNY")</f>
        <v/>
      </c>
    </row>
    <row r="1611" spans="7:11" x14ac:dyDescent="0.25">
      <c r="G1611" s="1" t="str">
        <f>IFERROR(VLOOKUP(H1611,科目代码表!B:D,3,0),"")</f>
        <v/>
      </c>
      <c r="J1611" t="str">
        <f>IFERROR(VLOOKUP(表2[[#This Row],[科目代码]],科目代码表!D:E,2,0),"")</f>
        <v/>
      </c>
      <c r="K1611" t="str">
        <f>IF(ISBLANK(表2[[#This Row],[年]]),"","CNY")</f>
        <v/>
      </c>
    </row>
    <row r="1612" spans="7:11" x14ac:dyDescent="0.25">
      <c r="G1612" s="1" t="str">
        <f>IFERROR(VLOOKUP(H1612,科目代码表!B:D,3,0),"")</f>
        <v/>
      </c>
      <c r="J1612" t="str">
        <f>IFERROR(VLOOKUP(表2[[#This Row],[科目代码]],科目代码表!D:E,2,0),"")</f>
        <v/>
      </c>
      <c r="K1612" t="str">
        <f>IF(ISBLANK(表2[[#This Row],[年]]),"","CNY")</f>
        <v/>
      </c>
    </row>
    <row r="1613" spans="7:11" x14ac:dyDescent="0.25">
      <c r="G1613" s="1" t="str">
        <f>IFERROR(VLOOKUP(H1613,科目代码表!B:D,3,0),"")</f>
        <v/>
      </c>
      <c r="J1613" t="str">
        <f>IFERROR(VLOOKUP(表2[[#This Row],[科目代码]],科目代码表!D:E,2,0),"")</f>
        <v/>
      </c>
      <c r="K1613" t="str">
        <f>IF(ISBLANK(表2[[#This Row],[年]]),"","CNY")</f>
        <v/>
      </c>
    </row>
    <row r="1614" spans="7:11" x14ac:dyDescent="0.25">
      <c r="G1614" s="1" t="str">
        <f>IFERROR(VLOOKUP(H1614,科目代码表!B:D,3,0),"")</f>
        <v/>
      </c>
      <c r="J1614" t="str">
        <f>IFERROR(VLOOKUP(表2[[#This Row],[科目代码]],科目代码表!D:E,2,0),"")</f>
        <v/>
      </c>
      <c r="K1614" t="str">
        <f>IF(ISBLANK(表2[[#This Row],[年]]),"","CNY")</f>
        <v/>
      </c>
    </row>
    <row r="1615" spans="7:11" x14ac:dyDescent="0.25">
      <c r="G1615" s="1" t="str">
        <f>IFERROR(VLOOKUP(H1615,科目代码表!B:D,3,0),"")</f>
        <v/>
      </c>
      <c r="J1615" t="str">
        <f>IFERROR(VLOOKUP(表2[[#This Row],[科目代码]],科目代码表!D:E,2,0),"")</f>
        <v/>
      </c>
      <c r="K1615" t="str">
        <f>IF(ISBLANK(表2[[#This Row],[年]]),"","CNY")</f>
        <v/>
      </c>
    </row>
    <row r="1616" spans="7:11" x14ac:dyDescent="0.25">
      <c r="G1616" s="1" t="str">
        <f>IFERROR(VLOOKUP(H1616,科目代码表!B:D,3,0),"")</f>
        <v/>
      </c>
      <c r="J1616" t="str">
        <f>IFERROR(VLOOKUP(表2[[#This Row],[科目代码]],科目代码表!D:E,2,0),"")</f>
        <v/>
      </c>
      <c r="K1616" t="str">
        <f>IF(ISBLANK(表2[[#This Row],[年]]),"","CNY")</f>
        <v/>
      </c>
    </row>
    <row r="1617" spans="7:11" x14ac:dyDescent="0.25">
      <c r="G1617" s="1" t="str">
        <f>IFERROR(VLOOKUP(H1617,科目代码表!B:D,3,0),"")</f>
        <v/>
      </c>
      <c r="J1617" t="str">
        <f>IFERROR(VLOOKUP(表2[[#This Row],[科目代码]],科目代码表!D:E,2,0),"")</f>
        <v/>
      </c>
      <c r="K1617" t="str">
        <f>IF(ISBLANK(表2[[#This Row],[年]]),"","CNY")</f>
        <v/>
      </c>
    </row>
    <row r="1618" spans="7:11" x14ac:dyDescent="0.25">
      <c r="G1618" s="1" t="str">
        <f>IFERROR(VLOOKUP(H1618,科目代码表!B:D,3,0),"")</f>
        <v/>
      </c>
      <c r="J1618" t="str">
        <f>IFERROR(VLOOKUP(表2[[#This Row],[科目代码]],科目代码表!D:E,2,0),"")</f>
        <v/>
      </c>
      <c r="K1618" t="str">
        <f>IF(ISBLANK(表2[[#This Row],[年]]),"","CNY")</f>
        <v/>
      </c>
    </row>
    <row r="1619" spans="7:11" x14ac:dyDescent="0.25">
      <c r="G1619" s="1" t="str">
        <f>IFERROR(VLOOKUP(H1619,科目代码表!B:D,3,0),"")</f>
        <v/>
      </c>
      <c r="J1619" t="str">
        <f>IFERROR(VLOOKUP(表2[[#This Row],[科目代码]],科目代码表!D:E,2,0),"")</f>
        <v/>
      </c>
      <c r="K1619" t="str">
        <f>IF(ISBLANK(表2[[#This Row],[年]]),"","CNY")</f>
        <v/>
      </c>
    </row>
    <row r="1620" spans="7:11" x14ac:dyDescent="0.25">
      <c r="G1620" s="1" t="str">
        <f>IFERROR(VLOOKUP(H1620,科目代码表!B:D,3,0),"")</f>
        <v/>
      </c>
      <c r="J1620" t="str">
        <f>IFERROR(VLOOKUP(表2[[#This Row],[科目代码]],科目代码表!D:E,2,0),"")</f>
        <v/>
      </c>
      <c r="K1620" t="str">
        <f>IF(ISBLANK(表2[[#This Row],[年]]),"","CNY")</f>
        <v/>
      </c>
    </row>
    <row r="1621" spans="7:11" x14ac:dyDescent="0.25">
      <c r="G1621" s="1" t="str">
        <f>IFERROR(VLOOKUP(H1621,科目代码表!B:D,3,0),"")</f>
        <v/>
      </c>
      <c r="J1621" t="str">
        <f>IFERROR(VLOOKUP(表2[[#This Row],[科目代码]],科目代码表!D:E,2,0),"")</f>
        <v/>
      </c>
      <c r="K1621" t="str">
        <f>IF(ISBLANK(表2[[#This Row],[年]]),"","CNY")</f>
        <v/>
      </c>
    </row>
    <row r="1622" spans="7:11" x14ac:dyDescent="0.25">
      <c r="G1622" s="1" t="str">
        <f>IFERROR(VLOOKUP(H1622,科目代码表!B:D,3,0),"")</f>
        <v/>
      </c>
      <c r="J1622" t="str">
        <f>IFERROR(VLOOKUP(表2[[#This Row],[科目代码]],科目代码表!D:E,2,0),"")</f>
        <v/>
      </c>
      <c r="K1622" t="str">
        <f>IF(ISBLANK(表2[[#This Row],[年]]),"","CNY")</f>
        <v/>
      </c>
    </row>
    <row r="1623" spans="7:11" x14ac:dyDescent="0.25">
      <c r="G1623" s="1" t="str">
        <f>IFERROR(VLOOKUP(H1623,科目代码表!B:D,3,0),"")</f>
        <v/>
      </c>
      <c r="J1623" t="str">
        <f>IFERROR(VLOOKUP(表2[[#This Row],[科目代码]],科目代码表!D:E,2,0),"")</f>
        <v/>
      </c>
      <c r="K1623" t="str">
        <f>IF(ISBLANK(表2[[#This Row],[年]]),"","CNY")</f>
        <v/>
      </c>
    </row>
    <row r="1624" spans="7:11" x14ac:dyDescent="0.25">
      <c r="G1624" s="1" t="str">
        <f>IFERROR(VLOOKUP(H1624,科目代码表!B:D,3,0),"")</f>
        <v/>
      </c>
      <c r="J1624" t="str">
        <f>IFERROR(VLOOKUP(表2[[#This Row],[科目代码]],科目代码表!D:E,2,0),"")</f>
        <v/>
      </c>
      <c r="K1624" t="str">
        <f>IF(ISBLANK(表2[[#This Row],[年]]),"","CNY")</f>
        <v/>
      </c>
    </row>
    <row r="1625" spans="7:11" x14ac:dyDescent="0.25">
      <c r="G1625" s="1" t="str">
        <f>IFERROR(VLOOKUP(H1625,科目代码表!B:D,3,0),"")</f>
        <v/>
      </c>
      <c r="J1625" t="str">
        <f>IFERROR(VLOOKUP(表2[[#This Row],[科目代码]],科目代码表!D:E,2,0),"")</f>
        <v/>
      </c>
      <c r="K1625" t="str">
        <f>IF(ISBLANK(表2[[#This Row],[年]]),"","CNY")</f>
        <v/>
      </c>
    </row>
    <row r="1626" spans="7:11" x14ac:dyDescent="0.25">
      <c r="G1626" s="1" t="str">
        <f>IFERROR(VLOOKUP(H1626,科目代码表!B:D,3,0),"")</f>
        <v/>
      </c>
      <c r="J1626" t="str">
        <f>IFERROR(VLOOKUP(表2[[#This Row],[科目代码]],科目代码表!D:E,2,0),"")</f>
        <v/>
      </c>
      <c r="K1626" t="str">
        <f>IF(ISBLANK(表2[[#This Row],[年]]),"","CNY")</f>
        <v/>
      </c>
    </row>
    <row r="1627" spans="7:11" x14ac:dyDescent="0.25">
      <c r="G1627" s="1" t="str">
        <f>IFERROR(VLOOKUP(H1627,科目代码表!B:D,3,0),"")</f>
        <v/>
      </c>
      <c r="J1627" t="str">
        <f>IFERROR(VLOOKUP(表2[[#This Row],[科目代码]],科目代码表!D:E,2,0),"")</f>
        <v/>
      </c>
      <c r="K1627" t="str">
        <f>IF(ISBLANK(表2[[#This Row],[年]]),"","CNY")</f>
        <v/>
      </c>
    </row>
    <row r="1628" spans="7:11" x14ac:dyDescent="0.25">
      <c r="G1628" s="1" t="str">
        <f>IFERROR(VLOOKUP(H1628,科目代码表!B:D,3,0),"")</f>
        <v/>
      </c>
      <c r="J1628" t="str">
        <f>IFERROR(VLOOKUP(表2[[#This Row],[科目代码]],科目代码表!D:E,2,0),"")</f>
        <v/>
      </c>
      <c r="K1628" t="str">
        <f>IF(ISBLANK(表2[[#This Row],[年]]),"","CNY")</f>
        <v/>
      </c>
    </row>
    <row r="1629" spans="7:11" x14ac:dyDescent="0.25">
      <c r="G1629" s="1" t="str">
        <f>IFERROR(VLOOKUP(H1629,科目代码表!B:D,3,0),"")</f>
        <v/>
      </c>
      <c r="J1629" t="str">
        <f>IFERROR(VLOOKUP(表2[[#This Row],[科目代码]],科目代码表!D:E,2,0),"")</f>
        <v/>
      </c>
      <c r="K1629" t="str">
        <f>IF(ISBLANK(表2[[#This Row],[年]]),"","CNY")</f>
        <v/>
      </c>
    </row>
    <row r="1630" spans="7:11" x14ac:dyDescent="0.25">
      <c r="G1630" s="1" t="str">
        <f>IFERROR(VLOOKUP(H1630,科目代码表!B:D,3,0),"")</f>
        <v/>
      </c>
      <c r="J1630" t="str">
        <f>IFERROR(VLOOKUP(表2[[#This Row],[科目代码]],科目代码表!D:E,2,0),"")</f>
        <v/>
      </c>
      <c r="K1630" t="str">
        <f>IF(ISBLANK(表2[[#This Row],[年]]),"","CNY")</f>
        <v/>
      </c>
    </row>
    <row r="1631" spans="7:11" x14ac:dyDescent="0.25">
      <c r="G1631" s="1" t="str">
        <f>IFERROR(VLOOKUP(H1631,科目代码表!B:D,3,0),"")</f>
        <v/>
      </c>
      <c r="J1631" t="str">
        <f>IFERROR(VLOOKUP(表2[[#This Row],[科目代码]],科目代码表!D:E,2,0),"")</f>
        <v/>
      </c>
      <c r="K1631" t="str">
        <f>IF(ISBLANK(表2[[#This Row],[年]]),"","CNY")</f>
        <v/>
      </c>
    </row>
    <row r="1632" spans="7:11" x14ac:dyDescent="0.25">
      <c r="G1632" s="1" t="str">
        <f>IFERROR(VLOOKUP(H1632,科目代码表!B:D,3,0),"")</f>
        <v/>
      </c>
      <c r="J1632" t="str">
        <f>IFERROR(VLOOKUP(表2[[#This Row],[科目代码]],科目代码表!D:E,2,0),"")</f>
        <v/>
      </c>
      <c r="K1632" t="str">
        <f>IF(ISBLANK(表2[[#This Row],[年]]),"","CNY")</f>
        <v/>
      </c>
    </row>
    <row r="1633" spans="7:11" x14ac:dyDescent="0.25">
      <c r="G1633" s="1" t="str">
        <f>IFERROR(VLOOKUP(H1633,科目代码表!B:D,3,0),"")</f>
        <v/>
      </c>
      <c r="J1633" t="str">
        <f>IFERROR(VLOOKUP(表2[[#This Row],[科目代码]],科目代码表!D:E,2,0),"")</f>
        <v/>
      </c>
      <c r="K1633" t="str">
        <f>IF(ISBLANK(表2[[#This Row],[年]]),"","CNY")</f>
        <v/>
      </c>
    </row>
    <row r="1634" spans="7:11" x14ac:dyDescent="0.25">
      <c r="G1634" s="1" t="str">
        <f>IFERROR(VLOOKUP(H1634,科目代码表!B:D,3,0),"")</f>
        <v/>
      </c>
      <c r="J1634" t="str">
        <f>IFERROR(VLOOKUP(表2[[#This Row],[科目代码]],科目代码表!D:E,2,0),"")</f>
        <v/>
      </c>
      <c r="K1634" t="str">
        <f>IF(ISBLANK(表2[[#This Row],[年]]),"","CNY")</f>
        <v/>
      </c>
    </row>
    <row r="1635" spans="7:11" x14ac:dyDescent="0.25">
      <c r="G1635" s="1" t="str">
        <f>IFERROR(VLOOKUP(H1635,科目代码表!B:D,3,0),"")</f>
        <v/>
      </c>
      <c r="J1635" t="str">
        <f>IFERROR(VLOOKUP(表2[[#This Row],[科目代码]],科目代码表!D:E,2,0),"")</f>
        <v/>
      </c>
      <c r="K1635" t="str">
        <f>IF(ISBLANK(表2[[#This Row],[年]]),"","CNY")</f>
        <v/>
      </c>
    </row>
    <row r="1636" spans="7:11" x14ac:dyDescent="0.25">
      <c r="G1636" s="1" t="str">
        <f>IFERROR(VLOOKUP(H1636,科目代码表!B:D,3,0),"")</f>
        <v/>
      </c>
      <c r="J1636" t="str">
        <f>IFERROR(VLOOKUP(表2[[#This Row],[科目代码]],科目代码表!D:E,2,0),"")</f>
        <v/>
      </c>
      <c r="K1636" t="str">
        <f>IF(ISBLANK(表2[[#This Row],[年]]),"","CNY")</f>
        <v/>
      </c>
    </row>
    <row r="1637" spans="7:11" x14ac:dyDescent="0.25">
      <c r="G1637" s="1" t="str">
        <f>IFERROR(VLOOKUP(H1637,科目代码表!B:D,3,0),"")</f>
        <v/>
      </c>
      <c r="J1637" t="str">
        <f>IFERROR(VLOOKUP(表2[[#This Row],[科目代码]],科目代码表!D:E,2,0),"")</f>
        <v/>
      </c>
      <c r="K1637" t="str">
        <f>IF(ISBLANK(表2[[#This Row],[年]]),"","CNY")</f>
        <v/>
      </c>
    </row>
    <row r="1638" spans="7:11" x14ac:dyDescent="0.25">
      <c r="G1638" s="1" t="str">
        <f>IFERROR(VLOOKUP(H1638,科目代码表!B:D,3,0),"")</f>
        <v/>
      </c>
      <c r="J1638" t="str">
        <f>IFERROR(VLOOKUP(表2[[#This Row],[科目代码]],科目代码表!D:E,2,0),"")</f>
        <v/>
      </c>
      <c r="K1638" t="str">
        <f>IF(ISBLANK(表2[[#This Row],[年]]),"","CNY")</f>
        <v/>
      </c>
    </row>
    <row r="1639" spans="7:11" x14ac:dyDescent="0.25">
      <c r="G1639" s="1" t="str">
        <f>IFERROR(VLOOKUP(H1639,科目代码表!B:D,3,0),"")</f>
        <v/>
      </c>
      <c r="J1639" t="str">
        <f>IFERROR(VLOOKUP(表2[[#This Row],[科目代码]],科目代码表!D:E,2,0),"")</f>
        <v/>
      </c>
      <c r="K1639" t="str">
        <f>IF(ISBLANK(表2[[#This Row],[年]]),"","CNY")</f>
        <v/>
      </c>
    </row>
    <row r="1640" spans="7:11" x14ac:dyDescent="0.25">
      <c r="G1640" s="1" t="str">
        <f>IFERROR(VLOOKUP(H1640,科目代码表!B:D,3,0),"")</f>
        <v/>
      </c>
      <c r="J1640" t="str">
        <f>IFERROR(VLOOKUP(表2[[#This Row],[科目代码]],科目代码表!D:E,2,0),"")</f>
        <v/>
      </c>
      <c r="K1640" t="str">
        <f>IF(ISBLANK(表2[[#This Row],[年]]),"","CNY")</f>
        <v/>
      </c>
    </row>
    <row r="1641" spans="7:11" x14ac:dyDescent="0.25">
      <c r="G1641" s="1" t="str">
        <f>IFERROR(VLOOKUP(H1641,科目代码表!B:D,3,0),"")</f>
        <v/>
      </c>
      <c r="J1641" t="str">
        <f>IFERROR(VLOOKUP(表2[[#This Row],[科目代码]],科目代码表!D:E,2,0),"")</f>
        <v/>
      </c>
      <c r="K1641" t="str">
        <f>IF(ISBLANK(表2[[#This Row],[年]]),"","CNY")</f>
        <v/>
      </c>
    </row>
    <row r="1642" spans="7:11" x14ac:dyDescent="0.25">
      <c r="G1642" s="1" t="str">
        <f>IFERROR(VLOOKUP(H1642,科目代码表!B:D,3,0),"")</f>
        <v/>
      </c>
      <c r="J1642" t="str">
        <f>IFERROR(VLOOKUP(表2[[#This Row],[科目代码]],科目代码表!D:E,2,0),"")</f>
        <v/>
      </c>
      <c r="K1642" t="str">
        <f>IF(ISBLANK(表2[[#This Row],[年]]),"","CNY")</f>
        <v/>
      </c>
    </row>
    <row r="1643" spans="7:11" x14ac:dyDescent="0.25">
      <c r="G1643" s="1" t="str">
        <f>IFERROR(VLOOKUP(H1643,科目代码表!B:D,3,0),"")</f>
        <v/>
      </c>
      <c r="J1643" t="str">
        <f>IFERROR(VLOOKUP(表2[[#This Row],[科目代码]],科目代码表!D:E,2,0),"")</f>
        <v/>
      </c>
      <c r="K1643" t="str">
        <f>IF(ISBLANK(表2[[#This Row],[年]]),"","CNY")</f>
        <v/>
      </c>
    </row>
    <row r="1644" spans="7:11" x14ac:dyDescent="0.25">
      <c r="G1644" s="1" t="str">
        <f>IFERROR(VLOOKUP(H1644,科目代码表!B:D,3,0),"")</f>
        <v/>
      </c>
      <c r="J1644" t="str">
        <f>IFERROR(VLOOKUP(表2[[#This Row],[科目代码]],科目代码表!D:E,2,0),"")</f>
        <v/>
      </c>
      <c r="K1644" t="str">
        <f>IF(ISBLANK(表2[[#This Row],[年]]),"","CNY")</f>
        <v/>
      </c>
    </row>
    <row r="1645" spans="7:11" x14ac:dyDescent="0.25">
      <c r="G1645" s="1" t="str">
        <f>IFERROR(VLOOKUP(H1645,科目代码表!B:D,3,0),"")</f>
        <v/>
      </c>
      <c r="J1645" t="str">
        <f>IFERROR(VLOOKUP(表2[[#This Row],[科目代码]],科目代码表!D:E,2,0),"")</f>
        <v/>
      </c>
      <c r="K1645" t="str">
        <f>IF(ISBLANK(表2[[#This Row],[年]]),"","CNY")</f>
        <v/>
      </c>
    </row>
    <row r="1646" spans="7:11" x14ac:dyDescent="0.25">
      <c r="G1646" s="1" t="str">
        <f>IFERROR(VLOOKUP(H1646,科目代码表!B:D,3,0),"")</f>
        <v/>
      </c>
      <c r="J1646" t="str">
        <f>IFERROR(VLOOKUP(表2[[#This Row],[科目代码]],科目代码表!D:E,2,0),"")</f>
        <v/>
      </c>
      <c r="K1646" t="str">
        <f>IF(ISBLANK(表2[[#This Row],[年]]),"","CNY")</f>
        <v/>
      </c>
    </row>
    <row r="1647" spans="7:11" x14ac:dyDescent="0.25">
      <c r="G1647" s="1" t="str">
        <f>IFERROR(VLOOKUP(H1647,科目代码表!B:D,3,0),"")</f>
        <v/>
      </c>
      <c r="J1647" t="str">
        <f>IFERROR(VLOOKUP(表2[[#This Row],[科目代码]],科目代码表!D:E,2,0),"")</f>
        <v/>
      </c>
      <c r="K1647" t="str">
        <f>IF(ISBLANK(表2[[#This Row],[年]]),"","CNY")</f>
        <v/>
      </c>
    </row>
    <row r="1648" spans="7:11" x14ac:dyDescent="0.25">
      <c r="G1648" s="1" t="str">
        <f>IFERROR(VLOOKUP(H1648,科目代码表!B:D,3,0),"")</f>
        <v/>
      </c>
      <c r="J1648" t="str">
        <f>IFERROR(VLOOKUP(表2[[#This Row],[科目代码]],科目代码表!D:E,2,0),"")</f>
        <v/>
      </c>
      <c r="K1648" t="str">
        <f>IF(ISBLANK(表2[[#This Row],[年]]),"","CNY")</f>
        <v/>
      </c>
    </row>
    <row r="1649" spans="7:11" x14ac:dyDescent="0.25">
      <c r="G1649" s="1" t="str">
        <f>IFERROR(VLOOKUP(H1649,科目代码表!B:D,3,0),"")</f>
        <v/>
      </c>
      <c r="J1649" t="str">
        <f>IFERROR(VLOOKUP(表2[[#This Row],[科目代码]],科目代码表!D:E,2,0),"")</f>
        <v/>
      </c>
      <c r="K1649" t="str">
        <f>IF(ISBLANK(表2[[#This Row],[年]]),"","CNY")</f>
        <v/>
      </c>
    </row>
    <row r="1650" spans="7:11" x14ac:dyDescent="0.25">
      <c r="G1650" s="1" t="str">
        <f>IFERROR(VLOOKUP(H1650,科目代码表!B:D,3,0),"")</f>
        <v/>
      </c>
      <c r="J1650" t="str">
        <f>IFERROR(VLOOKUP(表2[[#This Row],[科目代码]],科目代码表!D:E,2,0),"")</f>
        <v/>
      </c>
      <c r="K1650" t="str">
        <f>IF(ISBLANK(表2[[#This Row],[年]]),"","CNY")</f>
        <v/>
      </c>
    </row>
    <row r="1651" spans="7:11" x14ac:dyDescent="0.25">
      <c r="G1651" s="1" t="str">
        <f>IFERROR(VLOOKUP(H1651,科目代码表!B:D,3,0),"")</f>
        <v/>
      </c>
      <c r="J1651" t="str">
        <f>IFERROR(VLOOKUP(表2[[#This Row],[科目代码]],科目代码表!D:E,2,0),"")</f>
        <v/>
      </c>
      <c r="K1651" t="str">
        <f>IF(ISBLANK(表2[[#This Row],[年]]),"","CNY")</f>
        <v/>
      </c>
    </row>
    <row r="1652" spans="7:11" x14ac:dyDescent="0.25">
      <c r="G1652" s="1" t="str">
        <f>IFERROR(VLOOKUP(H1652,科目代码表!B:D,3,0),"")</f>
        <v/>
      </c>
      <c r="J1652" t="str">
        <f>IFERROR(VLOOKUP(表2[[#This Row],[科目代码]],科目代码表!D:E,2,0),"")</f>
        <v/>
      </c>
      <c r="K1652" t="str">
        <f>IF(ISBLANK(表2[[#This Row],[年]]),"","CNY")</f>
        <v/>
      </c>
    </row>
    <row r="1653" spans="7:11" x14ac:dyDescent="0.25">
      <c r="G1653" s="1" t="str">
        <f>IFERROR(VLOOKUP(H1653,科目代码表!B:D,3,0),"")</f>
        <v/>
      </c>
      <c r="J1653" t="str">
        <f>IFERROR(VLOOKUP(表2[[#This Row],[科目代码]],科目代码表!D:E,2,0),"")</f>
        <v/>
      </c>
      <c r="K1653" t="str">
        <f>IF(ISBLANK(表2[[#This Row],[年]]),"","CNY")</f>
        <v/>
      </c>
    </row>
    <row r="1654" spans="7:11" x14ac:dyDescent="0.25">
      <c r="G1654" s="1" t="str">
        <f>IFERROR(VLOOKUP(H1654,科目代码表!B:D,3,0),"")</f>
        <v/>
      </c>
      <c r="J1654" t="str">
        <f>IFERROR(VLOOKUP(表2[[#This Row],[科目代码]],科目代码表!D:E,2,0),"")</f>
        <v/>
      </c>
      <c r="K1654" t="str">
        <f>IF(ISBLANK(表2[[#This Row],[年]]),"","CNY")</f>
        <v/>
      </c>
    </row>
    <row r="1655" spans="7:11" x14ac:dyDescent="0.25">
      <c r="G1655" s="1" t="str">
        <f>IFERROR(VLOOKUP(H1655,科目代码表!B:D,3,0),"")</f>
        <v/>
      </c>
      <c r="J1655" t="str">
        <f>IFERROR(VLOOKUP(表2[[#This Row],[科目代码]],科目代码表!D:E,2,0),"")</f>
        <v/>
      </c>
      <c r="K1655" t="str">
        <f>IF(ISBLANK(表2[[#This Row],[年]]),"","CNY")</f>
        <v/>
      </c>
    </row>
    <row r="1656" spans="7:11" x14ac:dyDescent="0.25">
      <c r="G1656" s="1" t="str">
        <f>IFERROR(VLOOKUP(H1656,科目代码表!B:D,3,0),"")</f>
        <v/>
      </c>
      <c r="J1656" t="str">
        <f>IFERROR(VLOOKUP(表2[[#This Row],[科目代码]],科目代码表!D:E,2,0),"")</f>
        <v/>
      </c>
      <c r="K1656" t="str">
        <f>IF(ISBLANK(表2[[#This Row],[年]]),"","CNY")</f>
        <v/>
      </c>
    </row>
    <row r="1657" spans="7:11" x14ac:dyDescent="0.25">
      <c r="G1657" s="1" t="str">
        <f>IFERROR(VLOOKUP(H1657,科目代码表!B:D,3,0),"")</f>
        <v/>
      </c>
      <c r="J1657" t="str">
        <f>IFERROR(VLOOKUP(表2[[#This Row],[科目代码]],科目代码表!D:E,2,0),"")</f>
        <v/>
      </c>
      <c r="K1657" t="str">
        <f>IF(ISBLANK(表2[[#This Row],[年]]),"","CNY")</f>
        <v/>
      </c>
    </row>
    <row r="1658" spans="7:11" x14ac:dyDescent="0.25">
      <c r="G1658" s="1" t="str">
        <f>IFERROR(VLOOKUP(H1658,科目代码表!B:D,3,0),"")</f>
        <v/>
      </c>
      <c r="J1658" t="str">
        <f>IFERROR(VLOOKUP(表2[[#This Row],[科目代码]],科目代码表!D:E,2,0),"")</f>
        <v/>
      </c>
      <c r="K1658" t="str">
        <f>IF(ISBLANK(表2[[#This Row],[年]]),"","CNY")</f>
        <v/>
      </c>
    </row>
    <row r="1659" spans="7:11" x14ac:dyDescent="0.25">
      <c r="G1659" s="1" t="str">
        <f>IFERROR(VLOOKUP(H1659,科目代码表!B:D,3,0),"")</f>
        <v/>
      </c>
      <c r="J1659" t="str">
        <f>IFERROR(VLOOKUP(表2[[#This Row],[科目代码]],科目代码表!D:E,2,0),"")</f>
        <v/>
      </c>
      <c r="K1659" t="str">
        <f>IF(ISBLANK(表2[[#This Row],[年]]),"","CNY")</f>
        <v/>
      </c>
    </row>
    <row r="1660" spans="7:11" x14ac:dyDescent="0.25">
      <c r="G1660" s="1" t="str">
        <f>IFERROR(VLOOKUP(H1660,科目代码表!B:D,3,0),"")</f>
        <v/>
      </c>
      <c r="J1660" t="str">
        <f>IFERROR(VLOOKUP(表2[[#This Row],[科目代码]],科目代码表!D:E,2,0),"")</f>
        <v/>
      </c>
      <c r="K1660" t="str">
        <f>IF(ISBLANK(表2[[#This Row],[年]]),"","CNY")</f>
        <v/>
      </c>
    </row>
    <row r="1661" spans="7:11" x14ac:dyDescent="0.25">
      <c r="G1661" s="1" t="str">
        <f>IFERROR(VLOOKUP(H1661,科目代码表!B:D,3,0),"")</f>
        <v/>
      </c>
      <c r="J1661" t="str">
        <f>IFERROR(VLOOKUP(表2[[#This Row],[科目代码]],科目代码表!D:E,2,0),"")</f>
        <v/>
      </c>
      <c r="K1661" t="str">
        <f>IF(ISBLANK(表2[[#This Row],[年]]),"","CNY")</f>
        <v/>
      </c>
    </row>
    <row r="1662" spans="7:11" x14ac:dyDescent="0.25">
      <c r="G1662" s="1" t="str">
        <f>IFERROR(VLOOKUP(H1662,科目代码表!B:D,3,0),"")</f>
        <v/>
      </c>
      <c r="J1662" t="str">
        <f>IFERROR(VLOOKUP(表2[[#This Row],[科目代码]],科目代码表!D:E,2,0),"")</f>
        <v/>
      </c>
      <c r="K1662" t="str">
        <f>IF(ISBLANK(表2[[#This Row],[年]]),"","CNY")</f>
        <v/>
      </c>
    </row>
    <row r="1663" spans="7:11" x14ac:dyDescent="0.25">
      <c r="G1663" s="1" t="str">
        <f>IFERROR(VLOOKUP(H1663,科目代码表!B:D,3,0),"")</f>
        <v/>
      </c>
      <c r="J1663" t="str">
        <f>IFERROR(VLOOKUP(表2[[#This Row],[科目代码]],科目代码表!D:E,2,0),"")</f>
        <v/>
      </c>
      <c r="K1663" t="str">
        <f>IF(ISBLANK(表2[[#This Row],[年]]),"","CNY")</f>
        <v/>
      </c>
    </row>
    <row r="1664" spans="7:11" x14ac:dyDescent="0.25">
      <c r="G1664" s="1" t="str">
        <f>IFERROR(VLOOKUP(H1664,科目代码表!B:D,3,0),"")</f>
        <v/>
      </c>
      <c r="J1664" t="str">
        <f>IFERROR(VLOOKUP(表2[[#This Row],[科目代码]],科目代码表!D:E,2,0),"")</f>
        <v/>
      </c>
      <c r="K1664" t="str">
        <f>IF(ISBLANK(表2[[#This Row],[年]]),"","CNY")</f>
        <v/>
      </c>
    </row>
    <row r="1665" spans="7:11" x14ac:dyDescent="0.25">
      <c r="G1665" s="1" t="str">
        <f>IFERROR(VLOOKUP(H1665,科目代码表!B:D,3,0),"")</f>
        <v/>
      </c>
      <c r="J1665" t="str">
        <f>IFERROR(VLOOKUP(表2[[#This Row],[科目代码]],科目代码表!D:E,2,0),"")</f>
        <v/>
      </c>
      <c r="K1665" t="str">
        <f>IF(ISBLANK(表2[[#This Row],[年]]),"","CNY")</f>
        <v/>
      </c>
    </row>
    <row r="1666" spans="7:11" x14ac:dyDescent="0.25">
      <c r="G1666" s="1" t="str">
        <f>IFERROR(VLOOKUP(H1666,科目代码表!B:D,3,0),"")</f>
        <v/>
      </c>
      <c r="J1666" t="str">
        <f>IFERROR(VLOOKUP(表2[[#This Row],[科目代码]],科目代码表!D:E,2,0),"")</f>
        <v/>
      </c>
      <c r="K1666" t="str">
        <f>IF(ISBLANK(表2[[#This Row],[年]]),"","CNY")</f>
        <v/>
      </c>
    </row>
    <row r="1667" spans="7:11" x14ac:dyDescent="0.25">
      <c r="G1667" s="1" t="str">
        <f>IFERROR(VLOOKUP(H1667,科目代码表!B:D,3,0),"")</f>
        <v/>
      </c>
      <c r="J1667" t="str">
        <f>IFERROR(VLOOKUP(表2[[#This Row],[科目代码]],科目代码表!D:E,2,0),"")</f>
        <v/>
      </c>
      <c r="K1667" t="str">
        <f>IF(ISBLANK(表2[[#This Row],[年]]),"","CNY")</f>
        <v/>
      </c>
    </row>
    <row r="1668" spans="7:11" x14ac:dyDescent="0.25">
      <c r="G1668" s="1" t="str">
        <f>IFERROR(VLOOKUP(H1668,科目代码表!B:D,3,0),"")</f>
        <v/>
      </c>
      <c r="J1668" t="str">
        <f>IFERROR(VLOOKUP(表2[[#This Row],[科目代码]],科目代码表!D:E,2,0),"")</f>
        <v/>
      </c>
      <c r="K1668" t="str">
        <f>IF(ISBLANK(表2[[#This Row],[年]]),"","CNY")</f>
        <v/>
      </c>
    </row>
    <row r="1669" spans="7:11" x14ac:dyDescent="0.25">
      <c r="G1669" s="1" t="str">
        <f>IFERROR(VLOOKUP(H1669,科目代码表!B:D,3,0),"")</f>
        <v/>
      </c>
      <c r="J1669" t="str">
        <f>IFERROR(VLOOKUP(表2[[#This Row],[科目代码]],科目代码表!D:E,2,0),"")</f>
        <v/>
      </c>
      <c r="K1669" t="str">
        <f>IF(ISBLANK(表2[[#This Row],[年]]),"","CNY")</f>
        <v/>
      </c>
    </row>
    <row r="1670" spans="7:11" x14ac:dyDescent="0.25">
      <c r="G1670" s="1" t="str">
        <f>IFERROR(VLOOKUP(H1670,科目代码表!B:D,3,0),"")</f>
        <v/>
      </c>
      <c r="J1670" t="str">
        <f>IFERROR(VLOOKUP(表2[[#This Row],[科目代码]],科目代码表!D:E,2,0),"")</f>
        <v/>
      </c>
      <c r="K1670" t="str">
        <f>IF(ISBLANK(表2[[#This Row],[年]]),"","CNY")</f>
        <v/>
      </c>
    </row>
    <row r="1671" spans="7:11" x14ac:dyDescent="0.25">
      <c r="G1671" s="1" t="str">
        <f>IFERROR(VLOOKUP(H1671,科目代码表!B:D,3,0),"")</f>
        <v/>
      </c>
      <c r="J1671" t="str">
        <f>IFERROR(VLOOKUP(表2[[#This Row],[科目代码]],科目代码表!D:E,2,0),"")</f>
        <v/>
      </c>
      <c r="K1671" t="str">
        <f>IF(ISBLANK(表2[[#This Row],[年]]),"","CNY")</f>
        <v/>
      </c>
    </row>
    <row r="1672" spans="7:11" x14ac:dyDescent="0.25">
      <c r="G1672" s="1" t="str">
        <f>IFERROR(VLOOKUP(H1672,科目代码表!B:D,3,0),"")</f>
        <v/>
      </c>
      <c r="J1672" t="str">
        <f>IFERROR(VLOOKUP(表2[[#This Row],[科目代码]],科目代码表!D:E,2,0),"")</f>
        <v/>
      </c>
      <c r="K1672" t="str">
        <f>IF(ISBLANK(表2[[#This Row],[年]]),"","CNY")</f>
        <v/>
      </c>
    </row>
    <row r="1673" spans="7:11" x14ac:dyDescent="0.25">
      <c r="G1673" s="1" t="str">
        <f>IFERROR(VLOOKUP(H1673,科目代码表!B:D,3,0),"")</f>
        <v/>
      </c>
      <c r="J1673" t="str">
        <f>IFERROR(VLOOKUP(表2[[#This Row],[科目代码]],科目代码表!D:E,2,0),"")</f>
        <v/>
      </c>
      <c r="K1673" t="str">
        <f>IF(ISBLANK(表2[[#This Row],[年]]),"","CNY")</f>
        <v/>
      </c>
    </row>
    <row r="1674" spans="7:11" x14ac:dyDescent="0.25">
      <c r="G1674" s="1" t="str">
        <f>IFERROR(VLOOKUP(H1674,科目代码表!B:D,3,0),"")</f>
        <v/>
      </c>
      <c r="J1674" t="str">
        <f>IFERROR(VLOOKUP(表2[[#This Row],[科目代码]],科目代码表!D:E,2,0),"")</f>
        <v/>
      </c>
      <c r="K1674" t="str">
        <f>IF(ISBLANK(表2[[#This Row],[年]]),"","CNY")</f>
        <v/>
      </c>
    </row>
    <row r="1675" spans="7:11" x14ac:dyDescent="0.25">
      <c r="G1675" s="1" t="str">
        <f>IFERROR(VLOOKUP(H1675,科目代码表!B:D,3,0),"")</f>
        <v/>
      </c>
      <c r="J1675" t="str">
        <f>IFERROR(VLOOKUP(表2[[#This Row],[科目代码]],科目代码表!D:E,2,0),"")</f>
        <v/>
      </c>
      <c r="K1675" t="str">
        <f>IF(ISBLANK(表2[[#This Row],[年]]),"","CNY")</f>
        <v/>
      </c>
    </row>
    <row r="1676" spans="7:11" x14ac:dyDescent="0.25">
      <c r="G1676" s="1" t="str">
        <f>IFERROR(VLOOKUP(H1676,科目代码表!B:D,3,0),"")</f>
        <v/>
      </c>
      <c r="J1676" t="str">
        <f>IFERROR(VLOOKUP(表2[[#This Row],[科目代码]],科目代码表!D:E,2,0),"")</f>
        <v/>
      </c>
      <c r="K1676" t="str">
        <f>IF(ISBLANK(表2[[#This Row],[年]]),"","CNY")</f>
        <v/>
      </c>
    </row>
    <row r="1677" spans="7:11" x14ac:dyDescent="0.25">
      <c r="G1677" s="1" t="str">
        <f>IFERROR(VLOOKUP(H1677,科目代码表!B:D,3,0),"")</f>
        <v/>
      </c>
      <c r="J1677" t="str">
        <f>IFERROR(VLOOKUP(表2[[#This Row],[科目代码]],科目代码表!D:E,2,0),"")</f>
        <v/>
      </c>
      <c r="K1677" t="str">
        <f>IF(ISBLANK(表2[[#This Row],[年]]),"","CNY")</f>
        <v/>
      </c>
    </row>
    <row r="1678" spans="7:11" x14ac:dyDescent="0.25">
      <c r="G1678" s="1" t="str">
        <f>IFERROR(VLOOKUP(H1678,科目代码表!B:D,3,0),"")</f>
        <v/>
      </c>
      <c r="J1678" t="str">
        <f>IFERROR(VLOOKUP(表2[[#This Row],[科目代码]],科目代码表!D:E,2,0),"")</f>
        <v/>
      </c>
      <c r="K1678" t="str">
        <f>IF(ISBLANK(表2[[#This Row],[年]]),"","CNY")</f>
        <v/>
      </c>
    </row>
    <row r="1679" spans="7:11" x14ac:dyDescent="0.25">
      <c r="G1679" s="1" t="str">
        <f>IFERROR(VLOOKUP(H1679,科目代码表!B:D,3,0),"")</f>
        <v/>
      </c>
      <c r="J1679" t="str">
        <f>IFERROR(VLOOKUP(表2[[#This Row],[科目代码]],科目代码表!D:E,2,0),"")</f>
        <v/>
      </c>
      <c r="K1679" t="str">
        <f>IF(ISBLANK(表2[[#This Row],[年]]),"","CNY")</f>
        <v/>
      </c>
    </row>
    <row r="1680" spans="7:11" x14ac:dyDescent="0.25">
      <c r="G1680" s="1" t="str">
        <f>IFERROR(VLOOKUP(H1680,科目代码表!B:D,3,0),"")</f>
        <v/>
      </c>
      <c r="J1680" t="str">
        <f>IFERROR(VLOOKUP(表2[[#This Row],[科目代码]],科目代码表!D:E,2,0),"")</f>
        <v/>
      </c>
      <c r="K1680" t="str">
        <f>IF(ISBLANK(表2[[#This Row],[年]]),"","CNY")</f>
        <v/>
      </c>
    </row>
    <row r="1681" spans="7:11" x14ac:dyDescent="0.25">
      <c r="G1681" s="1" t="str">
        <f>IFERROR(VLOOKUP(H1681,科目代码表!B:D,3,0),"")</f>
        <v/>
      </c>
      <c r="J1681" t="str">
        <f>IFERROR(VLOOKUP(表2[[#This Row],[科目代码]],科目代码表!D:E,2,0),"")</f>
        <v/>
      </c>
      <c r="K1681" t="str">
        <f>IF(ISBLANK(表2[[#This Row],[年]]),"","CNY")</f>
        <v/>
      </c>
    </row>
    <row r="1682" spans="7:11" x14ac:dyDescent="0.25">
      <c r="G1682" s="1" t="str">
        <f>IFERROR(VLOOKUP(H1682,科目代码表!B:D,3,0),"")</f>
        <v/>
      </c>
      <c r="J1682" t="str">
        <f>IFERROR(VLOOKUP(表2[[#This Row],[科目代码]],科目代码表!D:E,2,0),"")</f>
        <v/>
      </c>
      <c r="K1682" t="str">
        <f>IF(ISBLANK(表2[[#This Row],[年]]),"","CNY")</f>
        <v/>
      </c>
    </row>
    <row r="1683" spans="7:11" x14ac:dyDescent="0.25">
      <c r="G1683" s="1" t="str">
        <f>IFERROR(VLOOKUP(H1683,科目代码表!B:D,3,0),"")</f>
        <v/>
      </c>
      <c r="J1683" t="str">
        <f>IFERROR(VLOOKUP(表2[[#This Row],[科目代码]],科目代码表!D:E,2,0),"")</f>
        <v/>
      </c>
      <c r="K1683" t="str">
        <f>IF(ISBLANK(表2[[#This Row],[年]]),"","CNY")</f>
        <v/>
      </c>
    </row>
    <row r="1684" spans="7:11" x14ac:dyDescent="0.25">
      <c r="G1684" s="1" t="str">
        <f>IFERROR(VLOOKUP(H1684,科目代码表!B:D,3,0),"")</f>
        <v/>
      </c>
      <c r="J1684" t="str">
        <f>IFERROR(VLOOKUP(表2[[#This Row],[科目代码]],科目代码表!D:E,2,0),"")</f>
        <v/>
      </c>
      <c r="K1684" t="str">
        <f>IF(ISBLANK(表2[[#This Row],[年]]),"","CNY")</f>
        <v/>
      </c>
    </row>
    <row r="1685" spans="7:11" x14ac:dyDescent="0.25">
      <c r="G1685" s="1" t="str">
        <f>IFERROR(VLOOKUP(H1685,科目代码表!B:D,3,0),"")</f>
        <v/>
      </c>
      <c r="J1685" t="str">
        <f>IFERROR(VLOOKUP(表2[[#This Row],[科目代码]],科目代码表!D:E,2,0),"")</f>
        <v/>
      </c>
      <c r="K1685" t="str">
        <f>IF(ISBLANK(表2[[#This Row],[年]]),"","CNY")</f>
        <v/>
      </c>
    </row>
    <row r="1686" spans="7:11" x14ac:dyDescent="0.25">
      <c r="G1686" s="1" t="str">
        <f>IFERROR(VLOOKUP(H1686,科目代码表!B:D,3,0),"")</f>
        <v/>
      </c>
      <c r="J1686" t="str">
        <f>IFERROR(VLOOKUP(表2[[#This Row],[科目代码]],科目代码表!D:E,2,0),"")</f>
        <v/>
      </c>
      <c r="K1686" t="str">
        <f>IF(ISBLANK(表2[[#This Row],[年]]),"","CNY")</f>
        <v/>
      </c>
    </row>
    <row r="1687" spans="7:11" x14ac:dyDescent="0.25">
      <c r="G1687" s="1" t="str">
        <f>IFERROR(VLOOKUP(H1687,科目代码表!B:D,3,0),"")</f>
        <v/>
      </c>
      <c r="J1687" t="str">
        <f>IFERROR(VLOOKUP(表2[[#This Row],[科目代码]],科目代码表!D:E,2,0),"")</f>
        <v/>
      </c>
      <c r="K1687" t="str">
        <f>IF(ISBLANK(表2[[#This Row],[年]]),"","CNY")</f>
        <v/>
      </c>
    </row>
    <row r="1688" spans="7:11" x14ac:dyDescent="0.25">
      <c r="G1688" s="1" t="str">
        <f>IFERROR(VLOOKUP(H1688,科目代码表!B:D,3,0),"")</f>
        <v/>
      </c>
      <c r="J1688" t="str">
        <f>IFERROR(VLOOKUP(表2[[#This Row],[科目代码]],科目代码表!D:E,2,0),"")</f>
        <v/>
      </c>
      <c r="K1688" t="str">
        <f>IF(ISBLANK(表2[[#This Row],[年]]),"","CNY")</f>
        <v/>
      </c>
    </row>
    <row r="1689" spans="7:11" x14ac:dyDescent="0.25">
      <c r="G1689" s="1" t="str">
        <f>IFERROR(VLOOKUP(H1689,科目代码表!B:D,3,0),"")</f>
        <v/>
      </c>
      <c r="J1689" t="str">
        <f>IFERROR(VLOOKUP(表2[[#This Row],[科目代码]],科目代码表!D:E,2,0),"")</f>
        <v/>
      </c>
      <c r="K1689" t="str">
        <f>IF(ISBLANK(表2[[#This Row],[年]]),"","CNY")</f>
        <v/>
      </c>
    </row>
    <row r="1690" spans="7:11" x14ac:dyDescent="0.25">
      <c r="G1690" s="1" t="str">
        <f>IFERROR(VLOOKUP(H1690,科目代码表!B:D,3,0),"")</f>
        <v/>
      </c>
      <c r="J1690" t="str">
        <f>IFERROR(VLOOKUP(表2[[#This Row],[科目代码]],科目代码表!D:E,2,0),"")</f>
        <v/>
      </c>
      <c r="K1690" t="str">
        <f>IF(ISBLANK(表2[[#This Row],[年]]),"","CNY")</f>
        <v/>
      </c>
    </row>
    <row r="1691" spans="7:11" x14ac:dyDescent="0.25">
      <c r="G1691" s="1" t="str">
        <f>IFERROR(VLOOKUP(H1691,科目代码表!B:D,3,0),"")</f>
        <v/>
      </c>
      <c r="J1691" t="str">
        <f>IFERROR(VLOOKUP(表2[[#This Row],[科目代码]],科目代码表!D:E,2,0),"")</f>
        <v/>
      </c>
      <c r="K1691" t="str">
        <f>IF(ISBLANK(表2[[#This Row],[年]]),"","CNY")</f>
        <v/>
      </c>
    </row>
    <row r="1692" spans="7:11" x14ac:dyDescent="0.25">
      <c r="G1692" s="1" t="str">
        <f>IFERROR(VLOOKUP(H1692,科目代码表!B:D,3,0),"")</f>
        <v/>
      </c>
      <c r="J1692" t="str">
        <f>IFERROR(VLOOKUP(表2[[#This Row],[科目代码]],科目代码表!D:E,2,0),"")</f>
        <v/>
      </c>
      <c r="K1692" t="str">
        <f>IF(ISBLANK(表2[[#This Row],[年]]),"","CNY")</f>
        <v/>
      </c>
    </row>
    <row r="1693" spans="7:11" x14ac:dyDescent="0.25">
      <c r="G1693" s="1" t="str">
        <f>IFERROR(VLOOKUP(H1693,科目代码表!B:D,3,0),"")</f>
        <v/>
      </c>
      <c r="J1693" t="str">
        <f>IFERROR(VLOOKUP(表2[[#This Row],[科目代码]],科目代码表!D:E,2,0),"")</f>
        <v/>
      </c>
      <c r="K1693" t="str">
        <f>IF(ISBLANK(表2[[#This Row],[年]]),"","CNY")</f>
        <v/>
      </c>
    </row>
    <row r="1694" spans="7:11" x14ac:dyDescent="0.25">
      <c r="G1694" s="1" t="str">
        <f>IFERROR(VLOOKUP(H1694,科目代码表!B:D,3,0),"")</f>
        <v/>
      </c>
      <c r="J1694" t="str">
        <f>IFERROR(VLOOKUP(表2[[#This Row],[科目代码]],科目代码表!D:E,2,0),"")</f>
        <v/>
      </c>
      <c r="K1694" t="str">
        <f>IF(ISBLANK(表2[[#This Row],[年]]),"","CNY")</f>
        <v/>
      </c>
    </row>
    <row r="1695" spans="7:11" x14ac:dyDescent="0.25">
      <c r="G1695" s="1" t="str">
        <f>IFERROR(VLOOKUP(H1695,科目代码表!B:D,3,0),"")</f>
        <v/>
      </c>
      <c r="J1695" t="str">
        <f>IFERROR(VLOOKUP(表2[[#This Row],[科目代码]],科目代码表!D:E,2,0),"")</f>
        <v/>
      </c>
      <c r="K1695" t="str">
        <f>IF(ISBLANK(表2[[#This Row],[年]]),"","CNY")</f>
        <v/>
      </c>
    </row>
    <row r="1696" spans="7:11" x14ac:dyDescent="0.25">
      <c r="G1696" s="1" t="str">
        <f>IFERROR(VLOOKUP(H1696,科目代码表!B:D,3,0),"")</f>
        <v/>
      </c>
      <c r="J1696" t="str">
        <f>IFERROR(VLOOKUP(表2[[#This Row],[科目代码]],科目代码表!D:E,2,0),"")</f>
        <v/>
      </c>
      <c r="K1696" t="str">
        <f>IF(ISBLANK(表2[[#This Row],[年]]),"","CNY")</f>
        <v/>
      </c>
    </row>
    <row r="1697" spans="7:11" x14ac:dyDescent="0.25">
      <c r="G1697" s="1" t="str">
        <f>IFERROR(VLOOKUP(H1697,科目代码表!B:D,3,0),"")</f>
        <v/>
      </c>
      <c r="J1697" t="str">
        <f>IFERROR(VLOOKUP(表2[[#This Row],[科目代码]],科目代码表!D:E,2,0),"")</f>
        <v/>
      </c>
      <c r="K1697" t="str">
        <f>IF(ISBLANK(表2[[#This Row],[年]]),"","CNY")</f>
        <v/>
      </c>
    </row>
    <row r="1698" spans="7:11" x14ac:dyDescent="0.25">
      <c r="G1698" s="1" t="str">
        <f>IFERROR(VLOOKUP(H1698,科目代码表!B:D,3,0),"")</f>
        <v/>
      </c>
      <c r="J1698" t="str">
        <f>IFERROR(VLOOKUP(表2[[#This Row],[科目代码]],科目代码表!D:E,2,0),"")</f>
        <v/>
      </c>
      <c r="K1698" t="str">
        <f>IF(ISBLANK(表2[[#This Row],[年]]),"","CNY")</f>
        <v/>
      </c>
    </row>
    <row r="1699" spans="7:11" x14ac:dyDescent="0.25">
      <c r="G1699" s="1" t="str">
        <f>IFERROR(VLOOKUP(H1699,科目代码表!B:D,3,0),"")</f>
        <v/>
      </c>
      <c r="J1699" t="str">
        <f>IFERROR(VLOOKUP(表2[[#This Row],[科目代码]],科目代码表!D:E,2,0),"")</f>
        <v/>
      </c>
      <c r="K1699" t="str">
        <f>IF(ISBLANK(表2[[#This Row],[年]]),"","CNY")</f>
        <v/>
      </c>
    </row>
    <row r="1700" spans="7:11" x14ac:dyDescent="0.25">
      <c r="G1700" s="1" t="str">
        <f>IFERROR(VLOOKUP(H1700,科目代码表!B:D,3,0),"")</f>
        <v/>
      </c>
      <c r="J1700" t="str">
        <f>IFERROR(VLOOKUP(表2[[#This Row],[科目代码]],科目代码表!D:E,2,0),"")</f>
        <v/>
      </c>
      <c r="K1700" t="str">
        <f>IF(ISBLANK(表2[[#This Row],[年]]),"","CNY")</f>
        <v/>
      </c>
    </row>
    <row r="1701" spans="7:11" x14ac:dyDescent="0.25">
      <c r="G1701" s="1" t="str">
        <f>IFERROR(VLOOKUP(H1701,科目代码表!B:D,3,0),"")</f>
        <v/>
      </c>
      <c r="J1701" t="str">
        <f>IFERROR(VLOOKUP(表2[[#This Row],[科目代码]],科目代码表!D:E,2,0),"")</f>
        <v/>
      </c>
      <c r="K1701" t="str">
        <f>IF(ISBLANK(表2[[#This Row],[年]]),"","CNY")</f>
        <v/>
      </c>
    </row>
    <row r="1702" spans="7:11" x14ac:dyDescent="0.25">
      <c r="G1702" s="1" t="str">
        <f>IFERROR(VLOOKUP(H1702,科目代码表!B:D,3,0),"")</f>
        <v/>
      </c>
      <c r="J1702" t="str">
        <f>IFERROR(VLOOKUP(表2[[#This Row],[科目代码]],科目代码表!D:E,2,0),"")</f>
        <v/>
      </c>
      <c r="K1702" t="str">
        <f>IF(ISBLANK(表2[[#This Row],[年]]),"","CNY")</f>
        <v/>
      </c>
    </row>
    <row r="1703" spans="7:11" x14ac:dyDescent="0.25">
      <c r="G1703" s="1" t="str">
        <f>IFERROR(VLOOKUP(H1703,科目代码表!B:D,3,0),"")</f>
        <v/>
      </c>
      <c r="J1703" t="str">
        <f>IFERROR(VLOOKUP(表2[[#This Row],[科目代码]],科目代码表!D:E,2,0),"")</f>
        <v/>
      </c>
      <c r="K1703" t="str">
        <f>IF(ISBLANK(表2[[#This Row],[年]]),"","CNY")</f>
        <v/>
      </c>
    </row>
    <row r="1704" spans="7:11" x14ac:dyDescent="0.25">
      <c r="G1704" s="1" t="str">
        <f>IFERROR(VLOOKUP(H1704,科目代码表!B:D,3,0),"")</f>
        <v/>
      </c>
      <c r="J1704" t="str">
        <f>IFERROR(VLOOKUP(表2[[#This Row],[科目代码]],科目代码表!D:E,2,0),"")</f>
        <v/>
      </c>
      <c r="K1704" t="str">
        <f>IF(ISBLANK(表2[[#This Row],[年]]),"","CNY")</f>
        <v/>
      </c>
    </row>
    <row r="1705" spans="7:11" x14ac:dyDescent="0.25">
      <c r="G1705" s="1" t="str">
        <f>IFERROR(VLOOKUP(H1705,科目代码表!B:D,3,0),"")</f>
        <v/>
      </c>
      <c r="J1705" t="str">
        <f>IFERROR(VLOOKUP(表2[[#This Row],[科目代码]],科目代码表!D:E,2,0),"")</f>
        <v/>
      </c>
      <c r="K1705" t="str">
        <f>IF(ISBLANK(表2[[#This Row],[年]]),"","CNY")</f>
        <v/>
      </c>
    </row>
    <row r="1706" spans="7:11" x14ac:dyDescent="0.25">
      <c r="G1706" s="1" t="str">
        <f>IFERROR(VLOOKUP(H1706,科目代码表!B:D,3,0),"")</f>
        <v/>
      </c>
      <c r="J1706" t="str">
        <f>IFERROR(VLOOKUP(表2[[#This Row],[科目代码]],科目代码表!D:E,2,0),"")</f>
        <v/>
      </c>
      <c r="K1706" t="str">
        <f>IF(ISBLANK(表2[[#This Row],[年]]),"","CNY")</f>
        <v/>
      </c>
    </row>
    <row r="1707" spans="7:11" x14ac:dyDescent="0.25">
      <c r="G1707" s="1" t="str">
        <f>IFERROR(VLOOKUP(H1707,科目代码表!B:D,3,0),"")</f>
        <v/>
      </c>
      <c r="J1707" t="str">
        <f>IFERROR(VLOOKUP(表2[[#This Row],[科目代码]],科目代码表!D:E,2,0),"")</f>
        <v/>
      </c>
      <c r="K1707" t="str">
        <f>IF(ISBLANK(表2[[#This Row],[年]]),"","CNY")</f>
        <v/>
      </c>
    </row>
    <row r="1708" spans="7:11" x14ac:dyDescent="0.25">
      <c r="G1708" s="1" t="str">
        <f>IFERROR(VLOOKUP(H1708,科目代码表!B:D,3,0),"")</f>
        <v/>
      </c>
      <c r="J1708" t="str">
        <f>IFERROR(VLOOKUP(表2[[#This Row],[科目代码]],科目代码表!D:E,2,0),"")</f>
        <v/>
      </c>
      <c r="K1708" t="str">
        <f>IF(ISBLANK(表2[[#This Row],[年]]),"","CNY")</f>
        <v/>
      </c>
    </row>
    <row r="1709" spans="7:11" x14ac:dyDescent="0.25">
      <c r="G1709" s="1" t="str">
        <f>IFERROR(VLOOKUP(H1709,科目代码表!B:D,3,0),"")</f>
        <v/>
      </c>
      <c r="J1709" t="str">
        <f>IFERROR(VLOOKUP(表2[[#This Row],[科目代码]],科目代码表!D:E,2,0),"")</f>
        <v/>
      </c>
      <c r="K1709" t="str">
        <f>IF(ISBLANK(表2[[#This Row],[年]]),"","CNY")</f>
        <v/>
      </c>
    </row>
    <row r="1710" spans="7:11" x14ac:dyDescent="0.25">
      <c r="G1710" s="1" t="str">
        <f>IFERROR(VLOOKUP(H1710,科目代码表!B:D,3,0),"")</f>
        <v/>
      </c>
      <c r="J1710" t="str">
        <f>IFERROR(VLOOKUP(表2[[#This Row],[科目代码]],科目代码表!D:E,2,0),"")</f>
        <v/>
      </c>
      <c r="K1710" t="str">
        <f>IF(ISBLANK(表2[[#This Row],[年]]),"","CNY")</f>
        <v/>
      </c>
    </row>
    <row r="1711" spans="7:11" x14ac:dyDescent="0.25">
      <c r="G1711" s="1" t="str">
        <f>IFERROR(VLOOKUP(H1711,科目代码表!B:D,3,0),"")</f>
        <v/>
      </c>
      <c r="J1711" t="str">
        <f>IFERROR(VLOOKUP(表2[[#This Row],[科目代码]],科目代码表!D:E,2,0),"")</f>
        <v/>
      </c>
      <c r="K1711" t="str">
        <f>IF(ISBLANK(表2[[#This Row],[年]]),"","CNY")</f>
        <v/>
      </c>
    </row>
    <row r="1712" spans="7:11" x14ac:dyDescent="0.25">
      <c r="G1712" s="1" t="str">
        <f>IFERROR(VLOOKUP(H1712,科目代码表!B:D,3,0),"")</f>
        <v/>
      </c>
      <c r="J1712" t="str">
        <f>IFERROR(VLOOKUP(表2[[#This Row],[科目代码]],科目代码表!D:E,2,0),"")</f>
        <v/>
      </c>
      <c r="K1712" t="str">
        <f>IF(ISBLANK(表2[[#This Row],[年]]),"","CNY")</f>
        <v/>
      </c>
    </row>
    <row r="1713" spans="7:11" x14ac:dyDescent="0.25">
      <c r="G1713" s="1" t="str">
        <f>IFERROR(VLOOKUP(H1713,科目代码表!B:D,3,0),"")</f>
        <v/>
      </c>
      <c r="J1713" t="str">
        <f>IFERROR(VLOOKUP(表2[[#This Row],[科目代码]],科目代码表!D:E,2,0),"")</f>
        <v/>
      </c>
      <c r="K1713" t="str">
        <f>IF(ISBLANK(表2[[#This Row],[年]]),"","CNY")</f>
        <v/>
      </c>
    </row>
    <row r="1714" spans="7:11" x14ac:dyDescent="0.25">
      <c r="G1714" s="1" t="str">
        <f>IFERROR(VLOOKUP(H1714,科目代码表!B:D,3,0),"")</f>
        <v/>
      </c>
      <c r="J1714" t="str">
        <f>IFERROR(VLOOKUP(表2[[#This Row],[科目代码]],科目代码表!D:E,2,0),"")</f>
        <v/>
      </c>
      <c r="K1714" t="str">
        <f>IF(ISBLANK(表2[[#This Row],[年]]),"","CNY")</f>
        <v/>
      </c>
    </row>
    <row r="1715" spans="7:11" x14ac:dyDescent="0.25">
      <c r="G1715" s="1" t="str">
        <f>IFERROR(VLOOKUP(H1715,科目代码表!B:D,3,0),"")</f>
        <v/>
      </c>
      <c r="J1715" t="str">
        <f>IFERROR(VLOOKUP(表2[[#This Row],[科目代码]],科目代码表!D:E,2,0),"")</f>
        <v/>
      </c>
      <c r="K1715" t="str">
        <f>IF(ISBLANK(表2[[#This Row],[年]]),"","CNY")</f>
        <v/>
      </c>
    </row>
    <row r="1716" spans="7:11" x14ac:dyDescent="0.25">
      <c r="G1716" s="1" t="str">
        <f>IFERROR(VLOOKUP(H1716,科目代码表!B:D,3,0),"")</f>
        <v/>
      </c>
      <c r="J1716" t="str">
        <f>IFERROR(VLOOKUP(表2[[#This Row],[科目代码]],科目代码表!D:E,2,0),"")</f>
        <v/>
      </c>
      <c r="K1716" t="str">
        <f>IF(ISBLANK(表2[[#This Row],[年]]),"","CNY")</f>
        <v/>
      </c>
    </row>
    <row r="1717" spans="7:11" x14ac:dyDescent="0.25">
      <c r="G1717" s="1" t="str">
        <f>IFERROR(VLOOKUP(H1717,科目代码表!B:D,3,0),"")</f>
        <v/>
      </c>
      <c r="J1717" t="str">
        <f>IFERROR(VLOOKUP(表2[[#This Row],[科目代码]],科目代码表!D:E,2,0),"")</f>
        <v/>
      </c>
      <c r="K1717" t="str">
        <f>IF(ISBLANK(表2[[#This Row],[年]]),"","CNY")</f>
        <v/>
      </c>
    </row>
    <row r="1718" spans="7:11" x14ac:dyDescent="0.25">
      <c r="G1718" s="1" t="str">
        <f>IFERROR(VLOOKUP(H1718,科目代码表!B:D,3,0),"")</f>
        <v/>
      </c>
      <c r="J1718" t="str">
        <f>IFERROR(VLOOKUP(表2[[#This Row],[科目代码]],科目代码表!D:E,2,0),"")</f>
        <v/>
      </c>
      <c r="K1718" t="str">
        <f>IF(ISBLANK(表2[[#This Row],[年]]),"","CNY")</f>
        <v/>
      </c>
    </row>
    <row r="1719" spans="7:11" x14ac:dyDescent="0.25">
      <c r="G1719" s="1" t="str">
        <f>IFERROR(VLOOKUP(H1719,科目代码表!B:D,3,0),"")</f>
        <v/>
      </c>
      <c r="J1719" t="str">
        <f>IFERROR(VLOOKUP(表2[[#This Row],[科目代码]],科目代码表!D:E,2,0),"")</f>
        <v/>
      </c>
      <c r="K1719" t="str">
        <f>IF(ISBLANK(表2[[#This Row],[年]]),"","CNY")</f>
        <v/>
      </c>
    </row>
    <row r="1720" spans="7:11" x14ac:dyDescent="0.25">
      <c r="G1720" s="1" t="str">
        <f>IFERROR(VLOOKUP(H1720,科目代码表!B:D,3,0),"")</f>
        <v/>
      </c>
      <c r="J1720" t="str">
        <f>IFERROR(VLOOKUP(表2[[#This Row],[科目代码]],科目代码表!D:E,2,0),"")</f>
        <v/>
      </c>
      <c r="K1720" t="str">
        <f>IF(ISBLANK(表2[[#This Row],[年]]),"","CNY")</f>
        <v/>
      </c>
    </row>
    <row r="1721" spans="7:11" x14ac:dyDescent="0.25">
      <c r="G1721" s="1" t="str">
        <f>IFERROR(VLOOKUP(H1721,科目代码表!B:D,3,0),"")</f>
        <v/>
      </c>
      <c r="J1721" t="str">
        <f>IFERROR(VLOOKUP(表2[[#This Row],[科目代码]],科目代码表!D:E,2,0),"")</f>
        <v/>
      </c>
      <c r="K1721" t="str">
        <f>IF(ISBLANK(表2[[#This Row],[年]]),"","CNY")</f>
        <v/>
      </c>
    </row>
    <row r="1722" spans="7:11" x14ac:dyDescent="0.25">
      <c r="G1722" s="1" t="str">
        <f>IFERROR(VLOOKUP(H1722,科目代码表!B:D,3,0),"")</f>
        <v/>
      </c>
      <c r="J1722" t="str">
        <f>IFERROR(VLOOKUP(表2[[#This Row],[科目代码]],科目代码表!D:E,2,0),"")</f>
        <v/>
      </c>
      <c r="K1722" t="str">
        <f>IF(ISBLANK(表2[[#This Row],[年]]),"","CNY")</f>
        <v/>
      </c>
    </row>
    <row r="1723" spans="7:11" x14ac:dyDescent="0.25">
      <c r="G1723" s="1" t="str">
        <f>IFERROR(VLOOKUP(H1723,科目代码表!B:D,3,0),"")</f>
        <v/>
      </c>
      <c r="J1723" t="str">
        <f>IFERROR(VLOOKUP(表2[[#This Row],[科目代码]],科目代码表!D:E,2,0),"")</f>
        <v/>
      </c>
      <c r="K1723" t="str">
        <f>IF(ISBLANK(表2[[#This Row],[年]]),"","CNY")</f>
        <v/>
      </c>
    </row>
    <row r="1724" spans="7:11" x14ac:dyDescent="0.25">
      <c r="G1724" s="1" t="str">
        <f>IFERROR(VLOOKUP(H1724,科目代码表!B:D,3,0),"")</f>
        <v/>
      </c>
      <c r="J1724" t="str">
        <f>IFERROR(VLOOKUP(表2[[#This Row],[科目代码]],科目代码表!D:E,2,0),"")</f>
        <v/>
      </c>
      <c r="K1724" t="str">
        <f>IF(ISBLANK(表2[[#This Row],[年]]),"","CNY")</f>
        <v/>
      </c>
    </row>
    <row r="1725" spans="7:11" x14ac:dyDescent="0.25">
      <c r="G1725" s="1" t="str">
        <f>IFERROR(VLOOKUP(H1725,科目代码表!B:D,3,0),"")</f>
        <v/>
      </c>
      <c r="J1725" t="str">
        <f>IFERROR(VLOOKUP(表2[[#This Row],[科目代码]],科目代码表!D:E,2,0),"")</f>
        <v/>
      </c>
      <c r="K1725" t="str">
        <f>IF(ISBLANK(表2[[#This Row],[年]]),"","CNY")</f>
        <v/>
      </c>
    </row>
    <row r="1726" spans="7:11" x14ac:dyDescent="0.25">
      <c r="G1726" s="1" t="str">
        <f>IFERROR(VLOOKUP(H1726,科目代码表!B:D,3,0),"")</f>
        <v/>
      </c>
      <c r="J1726" t="str">
        <f>IFERROR(VLOOKUP(表2[[#This Row],[科目代码]],科目代码表!D:E,2,0),"")</f>
        <v/>
      </c>
      <c r="K1726" t="str">
        <f>IF(ISBLANK(表2[[#This Row],[年]]),"","CNY")</f>
        <v/>
      </c>
    </row>
    <row r="1727" spans="7:11" x14ac:dyDescent="0.25">
      <c r="G1727" s="1" t="str">
        <f>IFERROR(VLOOKUP(H1727,科目代码表!B:D,3,0),"")</f>
        <v/>
      </c>
      <c r="J1727" t="str">
        <f>IFERROR(VLOOKUP(表2[[#This Row],[科目代码]],科目代码表!D:E,2,0),"")</f>
        <v/>
      </c>
      <c r="K1727" t="str">
        <f>IF(ISBLANK(表2[[#This Row],[年]]),"","CNY")</f>
        <v/>
      </c>
    </row>
    <row r="1728" spans="7:11" x14ac:dyDescent="0.25">
      <c r="G1728" s="1" t="str">
        <f>IFERROR(VLOOKUP(H1728,科目代码表!B:D,3,0),"")</f>
        <v/>
      </c>
      <c r="J1728" t="str">
        <f>IFERROR(VLOOKUP(表2[[#This Row],[科目代码]],科目代码表!D:E,2,0),"")</f>
        <v/>
      </c>
      <c r="K1728" t="str">
        <f>IF(ISBLANK(表2[[#This Row],[年]]),"","CNY")</f>
        <v/>
      </c>
    </row>
    <row r="1729" spans="7:11" x14ac:dyDescent="0.25">
      <c r="G1729" s="1" t="str">
        <f>IFERROR(VLOOKUP(H1729,科目代码表!B:D,3,0),"")</f>
        <v/>
      </c>
      <c r="J1729" t="str">
        <f>IFERROR(VLOOKUP(表2[[#This Row],[科目代码]],科目代码表!D:E,2,0),"")</f>
        <v/>
      </c>
      <c r="K1729" t="str">
        <f>IF(ISBLANK(表2[[#This Row],[年]]),"","CNY")</f>
        <v/>
      </c>
    </row>
    <row r="1730" spans="7:11" x14ac:dyDescent="0.25">
      <c r="G1730" s="1" t="str">
        <f>IFERROR(VLOOKUP(H1730,科目代码表!B:D,3,0),"")</f>
        <v/>
      </c>
      <c r="J1730" t="str">
        <f>IFERROR(VLOOKUP(表2[[#This Row],[科目代码]],科目代码表!D:E,2,0),"")</f>
        <v/>
      </c>
      <c r="K1730" t="str">
        <f>IF(ISBLANK(表2[[#This Row],[年]]),"","CNY")</f>
        <v/>
      </c>
    </row>
    <row r="1731" spans="7:11" x14ac:dyDescent="0.25">
      <c r="G1731" s="1" t="str">
        <f>IFERROR(VLOOKUP(H1731,科目代码表!B:D,3,0),"")</f>
        <v/>
      </c>
      <c r="J1731" t="str">
        <f>IFERROR(VLOOKUP(表2[[#This Row],[科目代码]],科目代码表!D:E,2,0),"")</f>
        <v/>
      </c>
      <c r="K1731" t="str">
        <f>IF(ISBLANK(表2[[#This Row],[年]]),"","CNY")</f>
        <v/>
      </c>
    </row>
    <row r="1732" spans="7:11" x14ac:dyDescent="0.25">
      <c r="G1732" s="1" t="str">
        <f>IFERROR(VLOOKUP(H1732,科目代码表!B:D,3,0),"")</f>
        <v/>
      </c>
      <c r="J1732" t="str">
        <f>IFERROR(VLOOKUP(表2[[#This Row],[科目代码]],科目代码表!D:E,2,0),"")</f>
        <v/>
      </c>
      <c r="K1732" t="str">
        <f>IF(ISBLANK(表2[[#This Row],[年]]),"","CNY")</f>
        <v/>
      </c>
    </row>
    <row r="1733" spans="7:11" x14ac:dyDescent="0.25">
      <c r="G1733" s="1" t="str">
        <f>IFERROR(VLOOKUP(H1733,科目代码表!B:D,3,0),"")</f>
        <v/>
      </c>
      <c r="J1733" t="str">
        <f>IFERROR(VLOOKUP(表2[[#This Row],[科目代码]],科目代码表!D:E,2,0),"")</f>
        <v/>
      </c>
      <c r="K1733" t="str">
        <f>IF(ISBLANK(表2[[#This Row],[年]]),"","CNY")</f>
        <v/>
      </c>
    </row>
    <row r="1734" spans="7:11" x14ac:dyDescent="0.25">
      <c r="G1734" s="1" t="str">
        <f>IFERROR(VLOOKUP(H1734,科目代码表!B:D,3,0),"")</f>
        <v/>
      </c>
      <c r="J1734" t="str">
        <f>IFERROR(VLOOKUP(表2[[#This Row],[科目代码]],科目代码表!D:E,2,0),"")</f>
        <v/>
      </c>
      <c r="K1734" t="str">
        <f>IF(ISBLANK(表2[[#This Row],[年]]),"","CNY")</f>
        <v/>
      </c>
    </row>
    <row r="1735" spans="7:11" x14ac:dyDescent="0.25">
      <c r="G1735" s="1" t="str">
        <f>IFERROR(VLOOKUP(H1735,科目代码表!B:D,3,0),"")</f>
        <v/>
      </c>
      <c r="J1735" t="str">
        <f>IFERROR(VLOOKUP(表2[[#This Row],[科目代码]],科目代码表!D:E,2,0),"")</f>
        <v/>
      </c>
      <c r="K1735" t="str">
        <f>IF(ISBLANK(表2[[#This Row],[年]]),"","CNY")</f>
        <v/>
      </c>
    </row>
    <row r="1736" spans="7:11" x14ac:dyDescent="0.25">
      <c r="G1736" s="1" t="str">
        <f>IFERROR(VLOOKUP(H1736,科目代码表!B:D,3,0),"")</f>
        <v/>
      </c>
      <c r="J1736" t="str">
        <f>IFERROR(VLOOKUP(表2[[#This Row],[科目代码]],科目代码表!D:E,2,0),"")</f>
        <v/>
      </c>
      <c r="K1736" t="str">
        <f>IF(ISBLANK(表2[[#This Row],[年]]),"","CNY")</f>
        <v/>
      </c>
    </row>
    <row r="1737" spans="7:11" x14ac:dyDescent="0.25">
      <c r="G1737" s="1" t="str">
        <f>IFERROR(VLOOKUP(H1737,科目代码表!B:D,3,0),"")</f>
        <v/>
      </c>
      <c r="J1737" t="str">
        <f>IFERROR(VLOOKUP(表2[[#This Row],[科目代码]],科目代码表!D:E,2,0),"")</f>
        <v/>
      </c>
      <c r="K1737" t="str">
        <f>IF(ISBLANK(表2[[#This Row],[年]]),"","CNY")</f>
        <v/>
      </c>
    </row>
    <row r="1738" spans="7:11" x14ac:dyDescent="0.25">
      <c r="G1738" s="1" t="str">
        <f>IFERROR(VLOOKUP(H1738,科目代码表!B:D,3,0),"")</f>
        <v/>
      </c>
      <c r="J1738" t="str">
        <f>IFERROR(VLOOKUP(表2[[#This Row],[科目代码]],科目代码表!D:E,2,0),"")</f>
        <v/>
      </c>
      <c r="K1738" t="str">
        <f>IF(ISBLANK(表2[[#This Row],[年]]),"","CNY")</f>
        <v/>
      </c>
    </row>
    <row r="1739" spans="7:11" x14ac:dyDescent="0.25">
      <c r="G1739" s="1" t="str">
        <f>IFERROR(VLOOKUP(H1739,科目代码表!B:D,3,0),"")</f>
        <v/>
      </c>
      <c r="J1739" t="str">
        <f>IFERROR(VLOOKUP(表2[[#This Row],[科目代码]],科目代码表!D:E,2,0),"")</f>
        <v/>
      </c>
      <c r="K1739" t="str">
        <f>IF(ISBLANK(表2[[#This Row],[年]]),"","CNY")</f>
        <v/>
      </c>
    </row>
    <row r="1740" spans="7:11" x14ac:dyDescent="0.25">
      <c r="G1740" s="1" t="str">
        <f>IFERROR(VLOOKUP(H1740,科目代码表!B:D,3,0),"")</f>
        <v/>
      </c>
      <c r="J1740" t="str">
        <f>IFERROR(VLOOKUP(表2[[#This Row],[科目代码]],科目代码表!D:E,2,0),"")</f>
        <v/>
      </c>
      <c r="K1740" t="str">
        <f>IF(ISBLANK(表2[[#This Row],[年]]),"","CNY")</f>
        <v/>
      </c>
    </row>
    <row r="1741" spans="7:11" x14ac:dyDescent="0.25">
      <c r="G1741" s="1" t="str">
        <f>IFERROR(VLOOKUP(H1741,科目代码表!B:D,3,0),"")</f>
        <v/>
      </c>
      <c r="J1741" t="str">
        <f>IFERROR(VLOOKUP(表2[[#This Row],[科目代码]],科目代码表!D:E,2,0),"")</f>
        <v/>
      </c>
      <c r="K1741" t="str">
        <f>IF(ISBLANK(表2[[#This Row],[年]]),"","CNY")</f>
        <v/>
      </c>
    </row>
    <row r="1742" spans="7:11" x14ac:dyDescent="0.25">
      <c r="G1742" s="1" t="str">
        <f>IFERROR(VLOOKUP(H1742,科目代码表!B:D,3,0),"")</f>
        <v/>
      </c>
      <c r="J1742" t="str">
        <f>IFERROR(VLOOKUP(表2[[#This Row],[科目代码]],科目代码表!D:E,2,0),"")</f>
        <v/>
      </c>
      <c r="K1742" t="str">
        <f>IF(ISBLANK(表2[[#This Row],[年]]),"","CNY")</f>
        <v/>
      </c>
    </row>
    <row r="1743" spans="7:11" x14ac:dyDescent="0.25">
      <c r="G1743" s="1" t="str">
        <f>IFERROR(VLOOKUP(H1743,科目代码表!B:D,3,0),"")</f>
        <v/>
      </c>
      <c r="J1743" t="str">
        <f>IFERROR(VLOOKUP(表2[[#This Row],[科目代码]],科目代码表!D:E,2,0),"")</f>
        <v/>
      </c>
      <c r="K1743" t="str">
        <f>IF(ISBLANK(表2[[#This Row],[年]]),"","CNY")</f>
        <v/>
      </c>
    </row>
    <row r="1744" spans="7:11" x14ac:dyDescent="0.25">
      <c r="G1744" s="1" t="str">
        <f>IFERROR(VLOOKUP(H1744,科目代码表!B:D,3,0),"")</f>
        <v/>
      </c>
      <c r="J1744" t="str">
        <f>IFERROR(VLOOKUP(表2[[#This Row],[科目代码]],科目代码表!D:E,2,0),"")</f>
        <v/>
      </c>
      <c r="K1744" t="str">
        <f>IF(ISBLANK(表2[[#This Row],[年]]),"","CNY")</f>
        <v/>
      </c>
    </row>
    <row r="1745" spans="7:11" x14ac:dyDescent="0.25">
      <c r="G1745" s="1" t="str">
        <f>IFERROR(VLOOKUP(H1745,科目代码表!B:D,3,0),"")</f>
        <v/>
      </c>
      <c r="J1745" t="str">
        <f>IFERROR(VLOOKUP(表2[[#This Row],[科目代码]],科目代码表!D:E,2,0),"")</f>
        <v/>
      </c>
      <c r="K1745" t="str">
        <f>IF(ISBLANK(表2[[#This Row],[年]]),"","CNY")</f>
        <v/>
      </c>
    </row>
    <row r="1746" spans="7:11" x14ac:dyDescent="0.25">
      <c r="G1746" s="1" t="str">
        <f>IFERROR(VLOOKUP(H1746,科目代码表!B:D,3,0),"")</f>
        <v/>
      </c>
      <c r="J1746" t="str">
        <f>IFERROR(VLOOKUP(表2[[#This Row],[科目代码]],科目代码表!D:E,2,0),"")</f>
        <v/>
      </c>
      <c r="K1746" t="str">
        <f>IF(ISBLANK(表2[[#This Row],[年]]),"","CNY")</f>
        <v/>
      </c>
    </row>
    <row r="1747" spans="7:11" x14ac:dyDescent="0.25">
      <c r="G1747" s="1" t="str">
        <f>IFERROR(VLOOKUP(H1747,科目代码表!B:D,3,0),"")</f>
        <v/>
      </c>
      <c r="J1747" t="str">
        <f>IFERROR(VLOOKUP(表2[[#This Row],[科目代码]],科目代码表!D:E,2,0),"")</f>
        <v/>
      </c>
      <c r="K1747" t="str">
        <f>IF(ISBLANK(表2[[#This Row],[年]]),"","CNY")</f>
        <v/>
      </c>
    </row>
    <row r="1748" spans="7:11" x14ac:dyDescent="0.25">
      <c r="G1748" s="1" t="str">
        <f>IFERROR(VLOOKUP(H1748,科目代码表!B:D,3,0),"")</f>
        <v/>
      </c>
      <c r="J1748" t="str">
        <f>IFERROR(VLOOKUP(表2[[#This Row],[科目代码]],科目代码表!D:E,2,0),"")</f>
        <v/>
      </c>
      <c r="K1748" t="str">
        <f>IF(ISBLANK(表2[[#This Row],[年]]),"","CNY")</f>
        <v/>
      </c>
    </row>
    <row r="1749" spans="7:11" x14ac:dyDescent="0.25">
      <c r="G1749" s="1" t="str">
        <f>IFERROR(VLOOKUP(H1749,科目代码表!B:D,3,0),"")</f>
        <v/>
      </c>
      <c r="J1749" t="str">
        <f>IFERROR(VLOOKUP(表2[[#This Row],[科目代码]],科目代码表!D:E,2,0),"")</f>
        <v/>
      </c>
      <c r="K1749" t="str">
        <f>IF(ISBLANK(表2[[#This Row],[年]]),"","CNY")</f>
        <v/>
      </c>
    </row>
    <row r="1750" spans="7:11" x14ac:dyDescent="0.25">
      <c r="G1750" s="1" t="str">
        <f>IFERROR(VLOOKUP(H1750,科目代码表!B:D,3,0),"")</f>
        <v/>
      </c>
      <c r="J1750" t="str">
        <f>IFERROR(VLOOKUP(表2[[#This Row],[科目代码]],科目代码表!D:E,2,0),"")</f>
        <v/>
      </c>
      <c r="K1750" t="str">
        <f>IF(ISBLANK(表2[[#This Row],[年]]),"","CNY")</f>
        <v/>
      </c>
    </row>
    <row r="1751" spans="7:11" x14ac:dyDescent="0.25">
      <c r="G1751" s="1" t="str">
        <f>IFERROR(VLOOKUP(H1751,科目代码表!B:D,3,0),"")</f>
        <v/>
      </c>
      <c r="J1751" t="str">
        <f>IFERROR(VLOOKUP(表2[[#This Row],[科目代码]],科目代码表!D:E,2,0),"")</f>
        <v/>
      </c>
      <c r="K1751" t="str">
        <f>IF(ISBLANK(表2[[#This Row],[年]]),"","CNY")</f>
        <v/>
      </c>
    </row>
    <row r="1752" spans="7:11" x14ac:dyDescent="0.25">
      <c r="G1752" s="1" t="str">
        <f>IFERROR(VLOOKUP(H1752,科目代码表!B:D,3,0),"")</f>
        <v/>
      </c>
      <c r="J1752" t="str">
        <f>IFERROR(VLOOKUP(表2[[#This Row],[科目代码]],科目代码表!D:E,2,0),"")</f>
        <v/>
      </c>
      <c r="K1752" t="str">
        <f>IF(ISBLANK(表2[[#This Row],[年]]),"","CNY")</f>
        <v/>
      </c>
    </row>
    <row r="1753" spans="7:11" x14ac:dyDescent="0.25">
      <c r="G1753" s="1" t="str">
        <f>IFERROR(VLOOKUP(H1753,科目代码表!B:D,3,0),"")</f>
        <v/>
      </c>
      <c r="J1753" t="str">
        <f>IFERROR(VLOOKUP(表2[[#This Row],[科目代码]],科目代码表!D:E,2,0),"")</f>
        <v/>
      </c>
      <c r="K1753" t="str">
        <f>IF(ISBLANK(表2[[#This Row],[年]]),"","CNY")</f>
        <v/>
      </c>
    </row>
    <row r="1754" spans="7:11" x14ac:dyDescent="0.25">
      <c r="G1754" s="1" t="str">
        <f>IFERROR(VLOOKUP(H1754,科目代码表!B:D,3,0),"")</f>
        <v/>
      </c>
      <c r="J1754" t="str">
        <f>IFERROR(VLOOKUP(表2[[#This Row],[科目代码]],科目代码表!D:E,2,0),"")</f>
        <v/>
      </c>
      <c r="K1754" t="str">
        <f>IF(ISBLANK(表2[[#This Row],[年]]),"","CNY")</f>
        <v/>
      </c>
    </row>
    <row r="1755" spans="7:11" x14ac:dyDescent="0.25">
      <c r="G1755" s="1" t="str">
        <f>IFERROR(VLOOKUP(H1755,科目代码表!B:D,3,0),"")</f>
        <v/>
      </c>
      <c r="J1755" t="str">
        <f>IFERROR(VLOOKUP(表2[[#This Row],[科目代码]],科目代码表!D:E,2,0),"")</f>
        <v/>
      </c>
      <c r="K1755" t="str">
        <f>IF(ISBLANK(表2[[#This Row],[年]]),"","CNY")</f>
        <v/>
      </c>
    </row>
    <row r="1756" spans="7:11" x14ac:dyDescent="0.25">
      <c r="G1756" s="1" t="str">
        <f>IFERROR(VLOOKUP(H1756,科目代码表!B:D,3,0),"")</f>
        <v/>
      </c>
      <c r="J1756" t="str">
        <f>IFERROR(VLOOKUP(表2[[#This Row],[科目代码]],科目代码表!D:E,2,0),"")</f>
        <v/>
      </c>
      <c r="K1756" t="str">
        <f>IF(ISBLANK(表2[[#This Row],[年]]),"","CNY")</f>
        <v/>
      </c>
    </row>
    <row r="1757" spans="7:11" x14ac:dyDescent="0.25">
      <c r="G1757" s="1" t="str">
        <f>IFERROR(VLOOKUP(H1757,科目代码表!B:D,3,0),"")</f>
        <v/>
      </c>
      <c r="J1757" t="str">
        <f>IFERROR(VLOOKUP(表2[[#This Row],[科目代码]],科目代码表!D:E,2,0),"")</f>
        <v/>
      </c>
      <c r="K1757" t="str">
        <f>IF(ISBLANK(表2[[#This Row],[年]]),"","CNY")</f>
        <v/>
      </c>
    </row>
    <row r="1758" spans="7:11" x14ac:dyDescent="0.25">
      <c r="G1758" s="1" t="str">
        <f>IFERROR(VLOOKUP(H1758,科目代码表!B:D,3,0),"")</f>
        <v/>
      </c>
      <c r="J1758" t="str">
        <f>IFERROR(VLOOKUP(表2[[#This Row],[科目代码]],科目代码表!D:E,2,0),"")</f>
        <v/>
      </c>
      <c r="K1758" t="str">
        <f>IF(ISBLANK(表2[[#This Row],[年]]),"","CNY")</f>
        <v/>
      </c>
    </row>
    <row r="1759" spans="7:11" x14ac:dyDescent="0.25">
      <c r="G1759" s="1" t="str">
        <f>IFERROR(VLOOKUP(H1759,科目代码表!B:D,3,0),"")</f>
        <v/>
      </c>
      <c r="J1759" t="str">
        <f>IFERROR(VLOOKUP(表2[[#This Row],[科目代码]],科目代码表!D:E,2,0),"")</f>
        <v/>
      </c>
      <c r="K1759" t="str">
        <f>IF(ISBLANK(表2[[#This Row],[年]]),"","CNY")</f>
        <v/>
      </c>
    </row>
    <row r="1760" spans="7:11" x14ac:dyDescent="0.25">
      <c r="G1760" s="1" t="str">
        <f>IFERROR(VLOOKUP(H1760,科目代码表!B:D,3,0),"")</f>
        <v/>
      </c>
      <c r="J1760" t="str">
        <f>IFERROR(VLOOKUP(表2[[#This Row],[科目代码]],科目代码表!D:E,2,0),"")</f>
        <v/>
      </c>
      <c r="K1760" t="str">
        <f>IF(ISBLANK(表2[[#This Row],[年]]),"","CNY")</f>
        <v/>
      </c>
    </row>
    <row r="1761" spans="7:11" x14ac:dyDescent="0.25">
      <c r="G1761" s="1" t="str">
        <f>IFERROR(VLOOKUP(H1761,科目代码表!B:D,3,0),"")</f>
        <v/>
      </c>
      <c r="J1761" t="str">
        <f>IFERROR(VLOOKUP(表2[[#This Row],[科目代码]],科目代码表!D:E,2,0),"")</f>
        <v/>
      </c>
      <c r="K1761" t="str">
        <f>IF(ISBLANK(表2[[#This Row],[年]]),"","CNY")</f>
        <v/>
      </c>
    </row>
    <row r="1762" spans="7:11" x14ac:dyDescent="0.25">
      <c r="G1762" s="1" t="str">
        <f>IFERROR(VLOOKUP(H1762,科目代码表!B:D,3,0),"")</f>
        <v/>
      </c>
      <c r="J1762" t="str">
        <f>IFERROR(VLOOKUP(表2[[#This Row],[科目代码]],科目代码表!D:E,2,0),"")</f>
        <v/>
      </c>
      <c r="K1762" t="str">
        <f>IF(ISBLANK(表2[[#This Row],[年]]),"","CNY")</f>
        <v/>
      </c>
    </row>
    <row r="1763" spans="7:11" x14ac:dyDescent="0.25">
      <c r="G1763" s="1" t="str">
        <f>IFERROR(VLOOKUP(H1763,科目代码表!B:D,3,0),"")</f>
        <v/>
      </c>
      <c r="J1763" t="str">
        <f>IFERROR(VLOOKUP(表2[[#This Row],[科目代码]],科目代码表!D:E,2,0),"")</f>
        <v/>
      </c>
      <c r="K1763" t="str">
        <f>IF(ISBLANK(表2[[#This Row],[年]]),"","CNY")</f>
        <v/>
      </c>
    </row>
    <row r="1764" spans="7:11" x14ac:dyDescent="0.25">
      <c r="G1764" s="1" t="str">
        <f>IFERROR(VLOOKUP(H1764,科目代码表!B:D,3,0),"")</f>
        <v/>
      </c>
      <c r="J1764" t="str">
        <f>IFERROR(VLOOKUP(表2[[#This Row],[科目代码]],科目代码表!D:E,2,0),"")</f>
        <v/>
      </c>
      <c r="K1764" t="str">
        <f>IF(ISBLANK(表2[[#This Row],[年]]),"","CNY")</f>
        <v/>
      </c>
    </row>
    <row r="1765" spans="7:11" x14ac:dyDescent="0.25">
      <c r="G1765" s="1" t="str">
        <f>IFERROR(VLOOKUP(H1765,科目代码表!B:D,3,0),"")</f>
        <v/>
      </c>
      <c r="J1765" t="str">
        <f>IFERROR(VLOOKUP(表2[[#This Row],[科目代码]],科目代码表!D:E,2,0),"")</f>
        <v/>
      </c>
      <c r="K1765" t="str">
        <f>IF(ISBLANK(表2[[#This Row],[年]]),"","CNY")</f>
        <v/>
      </c>
    </row>
    <row r="1766" spans="7:11" x14ac:dyDescent="0.25">
      <c r="G1766" s="1" t="str">
        <f>IFERROR(VLOOKUP(H1766,科目代码表!B:D,3,0),"")</f>
        <v/>
      </c>
      <c r="J1766" t="str">
        <f>IFERROR(VLOOKUP(表2[[#This Row],[科目代码]],科目代码表!D:E,2,0),"")</f>
        <v/>
      </c>
      <c r="K1766" t="str">
        <f>IF(ISBLANK(表2[[#This Row],[年]]),"","CNY")</f>
        <v/>
      </c>
    </row>
    <row r="1767" spans="7:11" x14ac:dyDescent="0.25">
      <c r="G1767" s="1" t="str">
        <f>IFERROR(VLOOKUP(H1767,科目代码表!B:D,3,0),"")</f>
        <v/>
      </c>
      <c r="J1767" t="str">
        <f>IFERROR(VLOOKUP(表2[[#This Row],[科目代码]],科目代码表!D:E,2,0),"")</f>
        <v/>
      </c>
      <c r="K1767" t="str">
        <f>IF(ISBLANK(表2[[#This Row],[年]]),"","CNY")</f>
        <v/>
      </c>
    </row>
    <row r="1768" spans="7:11" x14ac:dyDescent="0.25">
      <c r="G1768" s="1" t="str">
        <f>IFERROR(VLOOKUP(H1768,科目代码表!B:D,3,0),"")</f>
        <v/>
      </c>
      <c r="J1768" t="str">
        <f>IFERROR(VLOOKUP(表2[[#This Row],[科目代码]],科目代码表!D:E,2,0),"")</f>
        <v/>
      </c>
      <c r="K1768" t="str">
        <f>IF(ISBLANK(表2[[#This Row],[年]]),"","CNY")</f>
        <v/>
      </c>
    </row>
    <row r="1769" spans="7:11" x14ac:dyDescent="0.25">
      <c r="G1769" s="1" t="str">
        <f>IFERROR(VLOOKUP(H1769,科目代码表!B:D,3,0),"")</f>
        <v/>
      </c>
      <c r="J1769" t="str">
        <f>IFERROR(VLOOKUP(表2[[#This Row],[科目代码]],科目代码表!D:E,2,0),"")</f>
        <v/>
      </c>
      <c r="K1769" t="str">
        <f>IF(ISBLANK(表2[[#This Row],[年]]),"","CNY")</f>
        <v/>
      </c>
    </row>
    <row r="1770" spans="7:11" x14ac:dyDescent="0.25">
      <c r="G1770" s="1" t="str">
        <f>IFERROR(VLOOKUP(H1770,科目代码表!B:D,3,0),"")</f>
        <v/>
      </c>
      <c r="J1770" t="str">
        <f>IFERROR(VLOOKUP(表2[[#This Row],[科目代码]],科目代码表!D:E,2,0),"")</f>
        <v/>
      </c>
      <c r="K1770" t="str">
        <f>IF(ISBLANK(表2[[#This Row],[年]]),"","CNY")</f>
        <v/>
      </c>
    </row>
    <row r="1771" spans="7:11" x14ac:dyDescent="0.25">
      <c r="G1771" s="1" t="str">
        <f>IFERROR(VLOOKUP(H1771,科目代码表!B:D,3,0),"")</f>
        <v/>
      </c>
      <c r="J1771" t="str">
        <f>IFERROR(VLOOKUP(表2[[#This Row],[科目代码]],科目代码表!D:E,2,0),"")</f>
        <v/>
      </c>
      <c r="K1771" t="str">
        <f>IF(ISBLANK(表2[[#This Row],[年]]),"","CNY")</f>
        <v/>
      </c>
    </row>
    <row r="1772" spans="7:11" x14ac:dyDescent="0.25">
      <c r="G1772" s="1" t="str">
        <f>IFERROR(VLOOKUP(H1772,科目代码表!B:D,3,0),"")</f>
        <v/>
      </c>
      <c r="J1772" t="str">
        <f>IFERROR(VLOOKUP(表2[[#This Row],[科目代码]],科目代码表!D:E,2,0),"")</f>
        <v/>
      </c>
      <c r="K1772" t="str">
        <f>IF(ISBLANK(表2[[#This Row],[年]]),"","CNY")</f>
        <v/>
      </c>
    </row>
    <row r="1773" spans="7:11" x14ac:dyDescent="0.25">
      <c r="G1773" s="1" t="str">
        <f>IFERROR(VLOOKUP(H1773,科目代码表!B:D,3,0),"")</f>
        <v/>
      </c>
      <c r="J1773" t="str">
        <f>IFERROR(VLOOKUP(表2[[#This Row],[科目代码]],科目代码表!D:E,2,0),"")</f>
        <v/>
      </c>
      <c r="K1773" t="str">
        <f>IF(ISBLANK(表2[[#This Row],[年]]),"","CNY")</f>
        <v/>
      </c>
    </row>
    <row r="1774" spans="7:11" x14ac:dyDescent="0.25">
      <c r="G1774" s="1" t="str">
        <f>IFERROR(VLOOKUP(H1774,科目代码表!B:D,3,0),"")</f>
        <v/>
      </c>
      <c r="J1774" t="str">
        <f>IFERROR(VLOOKUP(表2[[#This Row],[科目代码]],科目代码表!D:E,2,0),"")</f>
        <v/>
      </c>
      <c r="K1774" t="str">
        <f>IF(ISBLANK(表2[[#This Row],[年]]),"","CNY")</f>
        <v/>
      </c>
    </row>
    <row r="1775" spans="7:11" x14ac:dyDescent="0.25">
      <c r="G1775" s="1" t="str">
        <f>IFERROR(VLOOKUP(H1775,科目代码表!B:D,3,0),"")</f>
        <v/>
      </c>
      <c r="J1775" t="str">
        <f>IFERROR(VLOOKUP(表2[[#This Row],[科目代码]],科目代码表!D:E,2,0),"")</f>
        <v/>
      </c>
      <c r="K1775" t="str">
        <f>IF(ISBLANK(表2[[#This Row],[年]]),"","CNY")</f>
        <v/>
      </c>
    </row>
    <row r="1776" spans="7:11" x14ac:dyDescent="0.25">
      <c r="G1776" s="1" t="str">
        <f>IFERROR(VLOOKUP(H1776,科目代码表!B:D,3,0),"")</f>
        <v/>
      </c>
      <c r="J1776" t="str">
        <f>IFERROR(VLOOKUP(表2[[#This Row],[科目代码]],科目代码表!D:E,2,0),"")</f>
        <v/>
      </c>
      <c r="K1776" t="str">
        <f>IF(ISBLANK(表2[[#This Row],[年]]),"","CNY")</f>
        <v/>
      </c>
    </row>
    <row r="1777" spans="7:11" x14ac:dyDescent="0.25">
      <c r="G1777" s="1" t="str">
        <f>IFERROR(VLOOKUP(H1777,科目代码表!B:D,3,0),"")</f>
        <v/>
      </c>
      <c r="J1777" t="str">
        <f>IFERROR(VLOOKUP(表2[[#This Row],[科目代码]],科目代码表!D:E,2,0),"")</f>
        <v/>
      </c>
      <c r="K1777" t="str">
        <f>IF(ISBLANK(表2[[#This Row],[年]]),"","CNY")</f>
        <v/>
      </c>
    </row>
    <row r="1778" spans="7:11" x14ac:dyDescent="0.25">
      <c r="G1778" s="1" t="str">
        <f>IFERROR(VLOOKUP(H1778,科目代码表!B:D,3,0),"")</f>
        <v/>
      </c>
      <c r="J1778" t="str">
        <f>IFERROR(VLOOKUP(表2[[#This Row],[科目代码]],科目代码表!D:E,2,0),"")</f>
        <v/>
      </c>
      <c r="K1778" t="str">
        <f>IF(ISBLANK(表2[[#This Row],[年]]),"","CNY")</f>
        <v/>
      </c>
    </row>
    <row r="1779" spans="7:11" x14ac:dyDescent="0.25">
      <c r="G1779" s="1" t="str">
        <f>IFERROR(VLOOKUP(H1779,科目代码表!B:D,3,0),"")</f>
        <v/>
      </c>
      <c r="J1779" t="str">
        <f>IFERROR(VLOOKUP(表2[[#This Row],[科目代码]],科目代码表!D:E,2,0),"")</f>
        <v/>
      </c>
      <c r="K1779" t="str">
        <f>IF(ISBLANK(表2[[#This Row],[年]]),"","CNY")</f>
        <v/>
      </c>
    </row>
    <row r="1780" spans="7:11" x14ac:dyDescent="0.25">
      <c r="G1780" s="1" t="str">
        <f>IFERROR(VLOOKUP(H1780,科目代码表!B:D,3,0),"")</f>
        <v/>
      </c>
      <c r="J1780" t="str">
        <f>IFERROR(VLOOKUP(表2[[#This Row],[科目代码]],科目代码表!D:E,2,0),"")</f>
        <v/>
      </c>
      <c r="K1780" t="str">
        <f>IF(ISBLANK(表2[[#This Row],[年]]),"","CNY")</f>
        <v/>
      </c>
    </row>
    <row r="1781" spans="7:11" x14ac:dyDescent="0.25">
      <c r="G1781" s="1" t="str">
        <f>IFERROR(VLOOKUP(H1781,科目代码表!B:D,3,0),"")</f>
        <v/>
      </c>
      <c r="J1781" t="str">
        <f>IFERROR(VLOOKUP(表2[[#This Row],[科目代码]],科目代码表!D:E,2,0),"")</f>
        <v/>
      </c>
      <c r="K1781" t="str">
        <f>IF(ISBLANK(表2[[#This Row],[年]]),"","CNY")</f>
        <v/>
      </c>
    </row>
    <row r="1782" spans="7:11" x14ac:dyDescent="0.25">
      <c r="G1782" s="1" t="str">
        <f>IFERROR(VLOOKUP(H1782,科目代码表!B:D,3,0),"")</f>
        <v/>
      </c>
      <c r="J1782" t="str">
        <f>IFERROR(VLOOKUP(表2[[#This Row],[科目代码]],科目代码表!D:E,2,0),"")</f>
        <v/>
      </c>
      <c r="K1782" t="str">
        <f>IF(ISBLANK(表2[[#This Row],[年]]),"","CNY")</f>
        <v/>
      </c>
    </row>
    <row r="1783" spans="7:11" x14ac:dyDescent="0.25">
      <c r="G1783" s="1" t="str">
        <f>IFERROR(VLOOKUP(H1783,科目代码表!B:D,3,0),"")</f>
        <v/>
      </c>
      <c r="J1783" t="str">
        <f>IFERROR(VLOOKUP(表2[[#This Row],[科目代码]],科目代码表!D:E,2,0),"")</f>
        <v/>
      </c>
      <c r="K1783" t="str">
        <f>IF(ISBLANK(表2[[#This Row],[年]]),"","CNY")</f>
        <v/>
      </c>
    </row>
    <row r="1784" spans="7:11" x14ac:dyDescent="0.25">
      <c r="G1784" s="1" t="str">
        <f>IFERROR(VLOOKUP(H1784,科目代码表!B:D,3,0),"")</f>
        <v/>
      </c>
      <c r="J1784" t="str">
        <f>IFERROR(VLOOKUP(表2[[#This Row],[科目代码]],科目代码表!D:E,2,0),"")</f>
        <v/>
      </c>
      <c r="K1784" t="str">
        <f>IF(ISBLANK(表2[[#This Row],[年]]),"","CNY")</f>
        <v/>
      </c>
    </row>
    <row r="1785" spans="7:11" x14ac:dyDescent="0.25">
      <c r="G1785" s="1" t="str">
        <f>IFERROR(VLOOKUP(H1785,科目代码表!B:D,3,0),"")</f>
        <v/>
      </c>
      <c r="J1785" t="str">
        <f>IFERROR(VLOOKUP(表2[[#This Row],[科目代码]],科目代码表!D:E,2,0),"")</f>
        <v/>
      </c>
      <c r="K1785" t="str">
        <f>IF(ISBLANK(表2[[#This Row],[年]]),"","CNY")</f>
        <v/>
      </c>
    </row>
    <row r="1786" spans="7:11" x14ac:dyDescent="0.25">
      <c r="G1786" s="1" t="str">
        <f>IFERROR(VLOOKUP(H1786,科目代码表!B:D,3,0),"")</f>
        <v/>
      </c>
      <c r="J1786" t="str">
        <f>IFERROR(VLOOKUP(表2[[#This Row],[科目代码]],科目代码表!D:E,2,0),"")</f>
        <v/>
      </c>
      <c r="K1786" t="str">
        <f>IF(ISBLANK(表2[[#This Row],[年]]),"","CNY")</f>
        <v/>
      </c>
    </row>
    <row r="1787" spans="7:11" x14ac:dyDescent="0.25">
      <c r="G1787" s="1" t="str">
        <f>IFERROR(VLOOKUP(H1787,科目代码表!B:D,3,0),"")</f>
        <v/>
      </c>
      <c r="J1787" t="str">
        <f>IFERROR(VLOOKUP(表2[[#This Row],[科目代码]],科目代码表!D:E,2,0),"")</f>
        <v/>
      </c>
      <c r="K1787" t="str">
        <f>IF(ISBLANK(表2[[#This Row],[年]]),"","CNY")</f>
        <v/>
      </c>
    </row>
    <row r="1788" spans="7:11" x14ac:dyDescent="0.25">
      <c r="G1788" s="1" t="str">
        <f>IFERROR(VLOOKUP(H1788,科目代码表!B:D,3,0),"")</f>
        <v/>
      </c>
      <c r="J1788" t="str">
        <f>IFERROR(VLOOKUP(表2[[#This Row],[科目代码]],科目代码表!D:E,2,0),"")</f>
        <v/>
      </c>
      <c r="K1788" t="str">
        <f>IF(ISBLANK(表2[[#This Row],[年]]),"","CNY")</f>
        <v/>
      </c>
    </row>
    <row r="1789" spans="7:11" x14ac:dyDescent="0.25">
      <c r="G1789" s="1" t="str">
        <f>IFERROR(VLOOKUP(H1789,科目代码表!B:D,3,0),"")</f>
        <v/>
      </c>
      <c r="J1789" t="str">
        <f>IFERROR(VLOOKUP(表2[[#This Row],[科目代码]],科目代码表!D:E,2,0),"")</f>
        <v/>
      </c>
      <c r="K1789" t="str">
        <f>IF(ISBLANK(表2[[#This Row],[年]]),"","CNY")</f>
        <v/>
      </c>
    </row>
    <row r="1790" spans="7:11" x14ac:dyDescent="0.25">
      <c r="G1790" s="1" t="str">
        <f>IFERROR(VLOOKUP(H1790,科目代码表!B:D,3,0),"")</f>
        <v/>
      </c>
      <c r="J1790" t="str">
        <f>IFERROR(VLOOKUP(表2[[#This Row],[科目代码]],科目代码表!D:E,2,0),"")</f>
        <v/>
      </c>
      <c r="K1790" t="str">
        <f>IF(ISBLANK(表2[[#This Row],[年]]),"","CNY")</f>
        <v/>
      </c>
    </row>
    <row r="1791" spans="7:11" x14ac:dyDescent="0.25">
      <c r="G1791" s="1" t="str">
        <f>IFERROR(VLOOKUP(H1791,科目代码表!B:D,3,0),"")</f>
        <v/>
      </c>
      <c r="J1791" t="str">
        <f>IFERROR(VLOOKUP(表2[[#This Row],[科目代码]],科目代码表!D:E,2,0),"")</f>
        <v/>
      </c>
      <c r="K1791" t="str">
        <f>IF(ISBLANK(表2[[#This Row],[年]]),"","CNY")</f>
        <v/>
      </c>
    </row>
    <row r="1792" spans="7:11" x14ac:dyDescent="0.25">
      <c r="G1792" s="1" t="str">
        <f>IFERROR(VLOOKUP(H1792,科目代码表!B:D,3,0),"")</f>
        <v/>
      </c>
      <c r="J1792" t="str">
        <f>IFERROR(VLOOKUP(表2[[#This Row],[科目代码]],科目代码表!D:E,2,0),"")</f>
        <v/>
      </c>
      <c r="K1792" t="str">
        <f>IF(ISBLANK(表2[[#This Row],[年]]),"","CNY")</f>
        <v/>
      </c>
    </row>
    <row r="1793" spans="7:11" x14ac:dyDescent="0.25">
      <c r="G1793" s="1" t="str">
        <f>IFERROR(VLOOKUP(H1793,科目代码表!B:D,3,0),"")</f>
        <v/>
      </c>
      <c r="J1793" t="str">
        <f>IFERROR(VLOOKUP(表2[[#This Row],[科目代码]],科目代码表!D:E,2,0),"")</f>
        <v/>
      </c>
      <c r="K1793" t="str">
        <f>IF(ISBLANK(表2[[#This Row],[年]]),"","CNY")</f>
        <v/>
      </c>
    </row>
    <row r="1794" spans="7:11" x14ac:dyDescent="0.25">
      <c r="G1794" s="1" t="str">
        <f>IFERROR(VLOOKUP(H1794,科目代码表!B:D,3,0),"")</f>
        <v/>
      </c>
      <c r="J1794" t="str">
        <f>IFERROR(VLOOKUP(表2[[#This Row],[科目代码]],科目代码表!D:E,2,0),"")</f>
        <v/>
      </c>
      <c r="K1794" t="str">
        <f>IF(ISBLANK(表2[[#This Row],[年]]),"","CNY")</f>
        <v/>
      </c>
    </row>
    <row r="1795" spans="7:11" x14ac:dyDescent="0.25">
      <c r="G1795" s="1" t="str">
        <f>IFERROR(VLOOKUP(H1795,科目代码表!B:D,3,0),"")</f>
        <v/>
      </c>
      <c r="J1795" t="str">
        <f>IFERROR(VLOOKUP(表2[[#This Row],[科目代码]],科目代码表!D:E,2,0),"")</f>
        <v/>
      </c>
      <c r="K1795" t="str">
        <f>IF(ISBLANK(表2[[#This Row],[年]]),"","CNY")</f>
        <v/>
      </c>
    </row>
    <row r="1796" spans="7:11" x14ac:dyDescent="0.25">
      <c r="G1796" s="1" t="str">
        <f>IFERROR(VLOOKUP(H1796,科目代码表!B:D,3,0),"")</f>
        <v/>
      </c>
      <c r="J1796" t="str">
        <f>IFERROR(VLOOKUP(表2[[#This Row],[科目代码]],科目代码表!D:E,2,0),"")</f>
        <v/>
      </c>
      <c r="K1796" t="str">
        <f>IF(ISBLANK(表2[[#This Row],[年]]),"","CNY")</f>
        <v/>
      </c>
    </row>
    <row r="1797" spans="7:11" x14ac:dyDescent="0.25">
      <c r="G1797" s="1" t="str">
        <f>IFERROR(VLOOKUP(H1797,科目代码表!B:D,3,0),"")</f>
        <v/>
      </c>
      <c r="J1797" t="str">
        <f>IFERROR(VLOOKUP(表2[[#This Row],[科目代码]],科目代码表!D:E,2,0),"")</f>
        <v/>
      </c>
      <c r="K1797" t="str">
        <f>IF(ISBLANK(表2[[#This Row],[年]]),"","CNY")</f>
        <v/>
      </c>
    </row>
    <row r="1798" spans="7:11" x14ac:dyDescent="0.25">
      <c r="G1798" s="1" t="str">
        <f>IFERROR(VLOOKUP(H1798,科目代码表!B:D,3,0),"")</f>
        <v/>
      </c>
      <c r="J1798" t="str">
        <f>IFERROR(VLOOKUP(表2[[#This Row],[科目代码]],科目代码表!D:E,2,0),"")</f>
        <v/>
      </c>
      <c r="K1798" t="str">
        <f>IF(ISBLANK(表2[[#This Row],[年]]),"","CNY")</f>
        <v/>
      </c>
    </row>
    <row r="1799" spans="7:11" x14ac:dyDescent="0.25">
      <c r="G1799" s="1" t="str">
        <f>IFERROR(VLOOKUP(H1799,科目代码表!B:D,3,0),"")</f>
        <v/>
      </c>
      <c r="J1799" t="str">
        <f>IFERROR(VLOOKUP(表2[[#This Row],[科目代码]],科目代码表!D:E,2,0),"")</f>
        <v/>
      </c>
      <c r="K1799" t="str">
        <f>IF(ISBLANK(表2[[#This Row],[年]]),"","CNY")</f>
        <v/>
      </c>
    </row>
    <row r="1800" spans="7:11" x14ac:dyDescent="0.25">
      <c r="G1800" s="1" t="str">
        <f>IFERROR(VLOOKUP(H1800,科目代码表!B:D,3,0),"")</f>
        <v/>
      </c>
      <c r="J1800" t="str">
        <f>IFERROR(VLOOKUP(表2[[#This Row],[科目代码]],科目代码表!D:E,2,0),"")</f>
        <v/>
      </c>
      <c r="K1800" t="str">
        <f>IF(ISBLANK(表2[[#This Row],[年]]),"","CNY")</f>
        <v/>
      </c>
    </row>
    <row r="1801" spans="7:11" x14ac:dyDescent="0.25">
      <c r="G1801" s="1" t="str">
        <f>IFERROR(VLOOKUP(H1801,科目代码表!B:D,3,0),"")</f>
        <v/>
      </c>
      <c r="J1801" t="str">
        <f>IFERROR(VLOOKUP(表2[[#This Row],[科目代码]],科目代码表!D:E,2,0),"")</f>
        <v/>
      </c>
      <c r="K1801" t="str">
        <f>IF(ISBLANK(表2[[#This Row],[年]]),"","CNY")</f>
        <v/>
      </c>
    </row>
    <row r="1802" spans="7:11" x14ac:dyDescent="0.25">
      <c r="G1802" s="1" t="str">
        <f>IFERROR(VLOOKUP(H1802,科目代码表!B:D,3,0),"")</f>
        <v/>
      </c>
      <c r="J1802" t="str">
        <f>IFERROR(VLOOKUP(表2[[#This Row],[科目代码]],科目代码表!D:E,2,0),"")</f>
        <v/>
      </c>
      <c r="K1802" t="str">
        <f>IF(ISBLANK(表2[[#This Row],[年]]),"","CNY")</f>
        <v/>
      </c>
    </row>
    <row r="1803" spans="7:11" x14ac:dyDescent="0.25">
      <c r="G1803" s="1" t="str">
        <f>IFERROR(VLOOKUP(H1803,科目代码表!B:D,3,0),"")</f>
        <v/>
      </c>
      <c r="J1803" t="str">
        <f>IFERROR(VLOOKUP(表2[[#This Row],[科目代码]],科目代码表!D:E,2,0),"")</f>
        <v/>
      </c>
      <c r="K1803" t="str">
        <f>IF(ISBLANK(表2[[#This Row],[年]]),"","CNY")</f>
        <v/>
      </c>
    </row>
    <row r="1804" spans="7:11" x14ac:dyDescent="0.25">
      <c r="G1804" s="1" t="str">
        <f>IFERROR(VLOOKUP(H1804,科目代码表!B:D,3,0),"")</f>
        <v/>
      </c>
      <c r="J1804" t="str">
        <f>IFERROR(VLOOKUP(表2[[#This Row],[科目代码]],科目代码表!D:E,2,0),"")</f>
        <v/>
      </c>
      <c r="K1804" t="str">
        <f>IF(ISBLANK(表2[[#This Row],[年]]),"","CNY")</f>
        <v/>
      </c>
    </row>
    <row r="1805" spans="7:11" x14ac:dyDescent="0.25">
      <c r="G1805" s="1" t="str">
        <f>IFERROR(VLOOKUP(H1805,科目代码表!B:D,3,0),"")</f>
        <v/>
      </c>
      <c r="J1805" t="str">
        <f>IFERROR(VLOOKUP(表2[[#This Row],[科目代码]],科目代码表!D:E,2,0),"")</f>
        <v/>
      </c>
      <c r="K1805" t="str">
        <f>IF(ISBLANK(表2[[#This Row],[年]]),"","CNY")</f>
        <v/>
      </c>
    </row>
    <row r="1806" spans="7:11" x14ac:dyDescent="0.25">
      <c r="G1806" s="1" t="str">
        <f>IFERROR(VLOOKUP(H1806,科目代码表!B:D,3,0),"")</f>
        <v/>
      </c>
      <c r="J1806" t="str">
        <f>IFERROR(VLOOKUP(表2[[#This Row],[科目代码]],科目代码表!D:E,2,0),"")</f>
        <v/>
      </c>
      <c r="K1806" t="str">
        <f>IF(ISBLANK(表2[[#This Row],[年]]),"","CNY")</f>
        <v/>
      </c>
    </row>
    <row r="1807" spans="7:11" x14ac:dyDescent="0.25">
      <c r="G1807" s="1" t="str">
        <f>IFERROR(VLOOKUP(H1807,科目代码表!B:D,3,0),"")</f>
        <v/>
      </c>
      <c r="J1807" t="str">
        <f>IFERROR(VLOOKUP(表2[[#This Row],[科目代码]],科目代码表!D:E,2,0),"")</f>
        <v/>
      </c>
      <c r="K1807" t="str">
        <f>IF(ISBLANK(表2[[#This Row],[年]]),"","CNY")</f>
        <v/>
      </c>
    </row>
    <row r="1808" spans="7:11" x14ac:dyDescent="0.25">
      <c r="G1808" s="1" t="str">
        <f>IFERROR(VLOOKUP(H1808,科目代码表!B:D,3,0),"")</f>
        <v/>
      </c>
      <c r="J1808" t="str">
        <f>IFERROR(VLOOKUP(表2[[#This Row],[科目代码]],科目代码表!D:E,2,0),"")</f>
        <v/>
      </c>
      <c r="K1808" t="str">
        <f>IF(ISBLANK(表2[[#This Row],[年]]),"","CNY")</f>
        <v/>
      </c>
    </row>
    <row r="1809" spans="7:11" x14ac:dyDescent="0.25">
      <c r="G1809" s="1" t="str">
        <f>IFERROR(VLOOKUP(H1809,科目代码表!B:D,3,0),"")</f>
        <v/>
      </c>
      <c r="J1809" t="str">
        <f>IFERROR(VLOOKUP(表2[[#This Row],[科目代码]],科目代码表!D:E,2,0),"")</f>
        <v/>
      </c>
      <c r="K1809" t="str">
        <f>IF(ISBLANK(表2[[#This Row],[年]]),"","CNY")</f>
        <v/>
      </c>
    </row>
    <row r="1810" spans="7:11" x14ac:dyDescent="0.25">
      <c r="G1810" s="1" t="str">
        <f>IFERROR(VLOOKUP(H1810,科目代码表!B:D,3,0),"")</f>
        <v/>
      </c>
      <c r="J1810" t="str">
        <f>IFERROR(VLOOKUP(表2[[#This Row],[科目代码]],科目代码表!D:E,2,0),"")</f>
        <v/>
      </c>
      <c r="K1810" t="str">
        <f>IF(ISBLANK(表2[[#This Row],[年]]),"","CNY")</f>
        <v/>
      </c>
    </row>
    <row r="1811" spans="7:11" x14ac:dyDescent="0.25">
      <c r="G1811" s="1" t="str">
        <f>IFERROR(VLOOKUP(H1811,科目代码表!B:D,3,0),"")</f>
        <v/>
      </c>
      <c r="J1811" t="str">
        <f>IFERROR(VLOOKUP(表2[[#This Row],[科目代码]],科目代码表!D:E,2,0),"")</f>
        <v/>
      </c>
      <c r="K1811" t="str">
        <f>IF(ISBLANK(表2[[#This Row],[年]]),"","CNY")</f>
        <v/>
      </c>
    </row>
    <row r="1812" spans="7:11" x14ac:dyDescent="0.25">
      <c r="G1812" s="1" t="str">
        <f>IFERROR(VLOOKUP(H1812,科目代码表!B:D,3,0),"")</f>
        <v/>
      </c>
      <c r="J1812" t="str">
        <f>IFERROR(VLOOKUP(表2[[#This Row],[科目代码]],科目代码表!D:E,2,0),"")</f>
        <v/>
      </c>
      <c r="K1812" t="str">
        <f>IF(ISBLANK(表2[[#This Row],[年]]),"","CNY")</f>
        <v/>
      </c>
    </row>
    <row r="1813" spans="7:11" x14ac:dyDescent="0.25">
      <c r="G1813" s="1" t="str">
        <f>IFERROR(VLOOKUP(H1813,科目代码表!B:D,3,0),"")</f>
        <v/>
      </c>
      <c r="J1813" t="str">
        <f>IFERROR(VLOOKUP(表2[[#This Row],[科目代码]],科目代码表!D:E,2,0),"")</f>
        <v/>
      </c>
      <c r="K1813" t="str">
        <f>IF(ISBLANK(表2[[#This Row],[年]]),"","CNY")</f>
        <v/>
      </c>
    </row>
    <row r="1814" spans="7:11" x14ac:dyDescent="0.25">
      <c r="G1814" s="1" t="str">
        <f>IFERROR(VLOOKUP(H1814,科目代码表!B:D,3,0),"")</f>
        <v/>
      </c>
      <c r="J1814" t="str">
        <f>IFERROR(VLOOKUP(表2[[#This Row],[科目代码]],科目代码表!D:E,2,0),"")</f>
        <v/>
      </c>
      <c r="K1814" t="str">
        <f>IF(ISBLANK(表2[[#This Row],[年]]),"","CNY")</f>
        <v/>
      </c>
    </row>
    <row r="1815" spans="7:11" x14ac:dyDescent="0.25">
      <c r="G1815" s="1" t="str">
        <f>IFERROR(VLOOKUP(H1815,科目代码表!B:D,3,0),"")</f>
        <v/>
      </c>
      <c r="J1815" t="str">
        <f>IFERROR(VLOOKUP(表2[[#This Row],[科目代码]],科目代码表!D:E,2,0),"")</f>
        <v/>
      </c>
      <c r="K1815" t="str">
        <f>IF(ISBLANK(表2[[#This Row],[年]]),"","CNY")</f>
        <v/>
      </c>
    </row>
    <row r="1816" spans="7:11" x14ac:dyDescent="0.25">
      <c r="G1816" s="1" t="str">
        <f>IFERROR(VLOOKUP(H1816,科目代码表!B:D,3,0),"")</f>
        <v/>
      </c>
      <c r="J1816" t="str">
        <f>IFERROR(VLOOKUP(表2[[#This Row],[科目代码]],科目代码表!D:E,2,0),"")</f>
        <v/>
      </c>
      <c r="K1816" t="str">
        <f>IF(ISBLANK(表2[[#This Row],[年]]),"","CNY")</f>
        <v/>
      </c>
    </row>
    <row r="1817" spans="7:11" x14ac:dyDescent="0.25">
      <c r="G1817" s="1" t="str">
        <f>IFERROR(VLOOKUP(H1817,科目代码表!B:D,3,0),"")</f>
        <v/>
      </c>
      <c r="J1817" t="str">
        <f>IFERROR(VLOOKUP(表2[[#This Row],[科目代码]],科目代码表!D:E,2,0),"")</f>
        <v/>
      </c>
      <c r="K1817" t="str">
        <f>IF(ISBLANK(表2[[#This Row],[年]]),"","CNY")</f>
        <v/>
      </c>
    </row>
    <row r="1818" spans="7:11" x14ac:dyDescent="0.25">
      <c r="G1818" s="1" t="str">
        <f>IFERROR(VLOOKUP(H1818,科目代码表!B:D,3,0),"")</f>
        <v/>
      </c>
      <c r="J1818" t="str">
        <f>IFERROR(VLOOKUP(表2[[#This Row],[科目代码]],科目代码表!D:E,2,0),"")</f>
        <v/>
      </c>
      <c r="K1818" t="str">
        <f>IF(ISBLANK(表2[[#This Row],[年]]),"","CNY")</f>
        <v/>
      </c>
    </row>
    <row r="1819" spans="7:11" x14ac:dyDescent="0.25">
      <c r="G1819" s="1" t="str">
        <f>IFERROR(VLOOKUP(H1819,科目代码表!B:D,3,0),"")</f>
        <v/>
      </c>
      <c r="J1819" t="str">
        <f>IFERROR(VLOOKUP(表2[[#This Row],[科目代码]],科目代码表!D:E,2,0),"")</f>
        <v/>
      </c>
      <c r="K1819" t="str">
        <f>IF(ISBLANK(表2[[#This Row],[年]]),"","CNY")</f>
        <v/>
      </c>
    </row>
    <row r="1820" spans="7:11" x14ac:dyDescent="0.25">
      <c r="G1820" s="1" t="str">
        <f>IFERROR(VLOOKUP(H1820,科目代码表!B:D,3,0),"")</f>
        <v/>
      </c>
      <c r="J1820" t="str">
        <f>IFERROR(VLOOKUP(表2[[#This Row],[科目代码]],科目代码表!D:E,2,0),"")</f>
        <v/>
      </c>
      <c r="K1820" t="str">
        <f>IF(ISBLANK(表2[[#This Row],[年]]),"","CNY")</f>
        <v/>
      </c>
    </row>
    <row r="1821" spans="7:11" x14ac:dyDescent="0.25">
      <c r="G1821" s="1" t="str">
        <f>IFERROR(VLOOKUP(H1821,科目代码表!B:D,3,0),"")</f>
        <v/>
      </c>
      <c r="J1821" t="str">
        <f>IFERROR(VLOOKUP(表2[[#This Row],[科目代码]],科目代码表!D:E,2,0),"")</f>
        <v/>
      </c>
      <c r="K1821" t="str">
        <f>IF(ISBLANK(表2[[#This Row],[年]]),"","CNY")</f>
        <v/>
      </c>
    </row>
    <row r="1822" spans="7:11" x14ac:dyDescent="0.25">
      <c r="G1822" s="1" t="str">
        <f>IFERROR(VLOOKUP(H1822,科目代码表!B:D,3,0),"")</f>
        <v/>
      </c>
      <c r="J1822" t="str">
        <f>IFERROR(VLOOKUP(表2[[#This Row],[科目代码]],科目代码表!D:E,2,0),"")</f>
        <v/>
      </c>
      <c r="K1822" t="str">
        <f>IF(ISBLANK(表2[[#This Row],[年]]),"","CNY")</f>
        <v/>
      </c>
    </row>
    <row r="1823" spans="7:11" x14ac:dyDescent="0.25">
      <c r="G1823" s="1" t="str">
        <f>IFERROR(VLOOKUP(H1823,科目代码表!B:D,3,0),"")</f>
        <v/>
      </c>
      <c r="J1823" t="str">
        <f>IFERROR(VLOOKUP(表2[[#This Row],[科目代码]],科目代码表!D:E,2,0),"")</f>
        <v/>
      </c>
      <c r="K1823" t="str">
        <f>IF(ISBLANK(表2[[#This Row],[年]]),"","CNY")</f>
        <v/>
      </c>
    </row>
    <row r="1824" spans="7:11" x14ac:dyDescent="0.25">
      <c r="G1824" s="1" t="str">
        <f>IFERROR(VLOOKUP(H1824,科目代码表!B:D,3,0),"")</f>
        <v/>
      </c>
      <c r="J1824" t="str">
        <f>IFERROR(VLOOKUP(表2[[#This Row],[科目代码]],科目代码表!D:E,2,0),"")</f>
        <v/>
      </c>
      <c r="K1824" t="str">
        <f>IF(ISBLANK(表2[[#This Row],[年]]),"","CNY")</f>
        <v/>
      </c>
    </row>
    <row r="1825" spans="7:11" x14ac:dyDescent="0.25">
      <c r="G1825" s="1" t="str">
        <f>IFERROR(VLOOKUP(H1825,科目代码表!B:D,3,0),"")</f>
        <v/>
      </c>
      <c r="J1825" t="str">
        <f>IFERROR(VLOOKUP(表2[[#This Row],[科目代码]],科目代码表!D:E,2,0),"")</f>
        <v/>
      </c>
      <c r="K1825" t="str">
        <f>IF(ISBLANK(表2[[#This Row],[年]]),"","CNY")</f>
        <v/>
      </c>
    </row>
    <row r="1826" spans="7:11" x14ac:dyDescent="0.25">
      <c r="G1826" s="1" t="str">
        <f>IFERROR(VLOOKUP(H1826,科目代码表!B:D,3,0),"")</f>
        <v/>
      </c>
      <c r="J1826" t="str">
        <f>IFERROR(VLOOKUP(表2[[#This Row],[科目代码]],科目代码表!D:E,2,0),"")</f>
        <v/>
      </c>
      <c r="K1826" t="str">
        <f>IF(ISBLANK(表2[[#This Row],[年]]),"","CNY")</f>
        <v/>
      </c>
    </row>
    <row r="1827" spans="7:11" x14ac:dyDescent="0.25">
      <c r="G1827" s="1" t="str">
        <f>IFERROR(VLOOKUP(H1827,科目代码表!B:D,3,0),"")</f>
        <v/>
      </c>
      <c r="J1827" t="str">
        <f>IFERROR(VLOOKUP(表2[[#This Row],[科目代码]],科目代码表!D:E,2,0),"")</f>
        <v/>
      </c>
      <c r="K1827" t="str">
        <f>IF(ISBLANK(表2[[#This Row],[年]]),"","CNY")</f>
        <v/>
      </c>
    </row>
    <row r="1828" spans="7:11" x14ac:dyDescent="0.25">
      <c r="G1828" s="1" t="str">
        <f>IFERROR(VLOOKUP(H1828,科目代码表!B:D,3,0),"")</f>
        <v/>
      </c>
      <c r="J1828" t="str">
        <f>IFERROR(VLOOKUP(表2[[#This Row],[科目代码]],科目代码表!D:E,2,0),"")</f>
        <v/>
      </c>
      <c r="K1828" t="str">
        <f>IF(ISBLANK(表2[[#This Row],[年]]),"","CNY")</f>
        <v/>
      </c>
    </row>
    <row r="1829" spans="7:11" x14ac:dyDescent="0.25">
      <c r="G1829" s="1" t="str">
        <f>IFERROR(VLOOKUP(H1829,科目代码表!B:D,3,0),"")</f>
        <v/>
      </c>
      <c r="J1829" t="str">
        <f>IFERROR(VLOOKUP(表2[[#This Row],[科目代码]],科目代码表!D:E,2,0),"")</f>
        <v/>
      </c>
      <c r="K1829" t="str">
        <f>IF(ISBLANK(表2[[#This Row],[年]]),"","CNY")</f>
        <v/>
      </c>
    </row>
    <row r="1830" spans="7:11" x14ac:dyDescent="0.25">
      <c r="G1830" s="1" t="str">
        <f>IFERROR(VLOOKUP(H1830,科目代码表!B:D,3,0),"")</f>
        <v/>
      </c>
      <c r="J1830" t="str">
        <f>IFERROR(VLOOKUP(表2[[#This Row],[科目代码]],科目代码表!D:E,2,0),"")</f>
        <v/>
      </c>
      <c r="K1830" t="str">
        <f>IF(ISBLANK(表2[[#This Row],[年]]),"","CNY")</f>
        <v/>
      </c>
    </row>
    <row r="1831" spans="7:11" x14ac:dyDescent="0.25">
      <c r="G1831" s="1" t="str">
        <f>IFERROR(VLOOKUP(H1831,科目代码表!B:D,3,0),"")</f>
        <v/>
      </c>
      <c r="J1831" t="str">
        <f>IFERROR(VLOOKUP(表2[[#This Row],[科目代码]],科目代码表!D:E,2,0),"")</f>
        <v/>
      </c>
      <c r="K1831" t="str">
        <f>IF(ISBLANK(表2[[#This Row],[年]]),"","CNY")</f>
        <v/>
      </c>
    </row>
    <row r="1832" spans="7:11" x14ac:dyDescent="0.25">
      <c r="G1832" s="1" t="str">
        <f>IFERROR(VLOOKUP(H1832,科目代码表!B:D,3,0),"")</f>
        <v/>
      </c>
      <c r="J1832" t="str">
        <f>IFERROR(VLOOKUP(表2[[#This Row],[科目代码]],科目代码表!D:E,2,0),"")</f>
        <v/>
      </c>
      <c r="K1832" t="str">
        <f>IF(ISBLANK(表2[[#This Row],[年]]),"","CNY")</f>
        <v/>
      </c>
    </row>
    <row r="1833" spans="7:11" x14ac:dyDescent="0.25">
      <c r="G1833" s="1" t="str">
        <f>IFERROR(VLOOKUP(H1833,科目代码表!B:D,3,0),"")</f>
        <v/>
      </c>
      <c r="J1833" t="str">
        <f>IFERROR(VLOOKUP(表2[[#This Row],[科目代码]],科目代码表!D:E,2,0),"")</f>
        <v/>
      </c>
      <c r="K1833" t="str">
        <f>IF(ISBLANK(表2[[#This Row],[年]]),"","CNY")</f>
        <v/>
      </c>
    </row>
    <row r="1834" spans="7:11" x14ac:dyDescent="0.25">
      <c r="G1834" s="1" t="str">
        <f>IFERROR(VLOOKUP(H1834,科目代码表!B:D,3,0),"")</f>
        <v/>
      </c>
      <c r="J1834" t="str">
        <f>IFERROR(VLOOKUP(表2[[#This Row],[科目代码]],科目代码表!D:E,2,0),"")</f>
        <v/>
      </c>
      <c r="K1834" t="str">
        <f>IF(ISBLANK(表2[[#This Row],[年]]),"","CNY")</f>
        <v/>
      </c>
    </row>
    <row r="1835" spans="7:11" x14ac:dyDescent="0.25">
      <c r="G1835" s="1" t="str">
        <f>IFERROR(VLOOKUP(H1835,科目代码表!B:D,3,0),"")</f>
        <v/>
      </c>
      <c r="J1835" t="str">
        <f>IFERROR(VLOOKUP(表2[[#This Row],[科目代码]],科目代码表!D:E,2,0),"")</f>
        <v/>
      </c>
      <c r="K1835" t="str">
        <f>IF(ISBLANK(表2[[#This Row],[年]]),"","CNY")</f>
        <v/>
      </c>
    </row>
    <row r="1836" spans="7:11" x14ac:dyDescent="0.25">
      <c r="G1836" s="1" t="str">
        <f>IFERROR(VLOOKUP(H1836,科目代码表!B:D,3,0),"")</f>
        <v/>
      </c>
      <c r="J1836" t="str">
        <f>IFERROR(VLOOKUP(表2[[#This Row],[科目代码]],科目代码表!D:E,2,0),"")</f>
        <v/>
      </c>
      <c r="K1836" t="str">
        <f>IF(ISBLANK(表2[[#This Row],[年]]),"","CNY")</f>
        <v/>
      </c>
    </row>
    <row r="1837" spans="7:11" x14ac:dyDescent="0.25">
      <c r="G1837" s="1" t="str">
        <f>IFERROR(VLOOKUP(H1837,科目代码表!B:D,3,0),"")</f>
        <v/>
      </c>
      <c r="J1837" t="str">
        <f>IFERROR(VLOOKUP(表2[[#This Row],[科目代码]],科目代码表!D:E,2,0),"")</f>
        <v/>
      </c>
      <c r="K1837" t="str">
        <f>IF(ISBLANK(表2[[#This Row],[年]]),"","CNY")</f>
        <v/>
      </c>
    </row>
    <row r="1838" spans="7:11" x14ac:dyDescent="0.25">
      <c r="G1838" s="1" t="str">
        <f>IFERROR(VLOOKUP(H1838,科目代码表!B:D,3,0),"")</f>
        <v/>
      </c>
      <c r="J1838" t="str">
        <f>IFERROR(VLOOKUP(表2[[#This Row],[科目代码]],科目代码表!D:E,2,0),"")</f>
        <v/>
      </c>
      <c r="K1838" t="str">
        <f>IF(ISBLANK(表2[[#This Row],[年]]),"","CNY")</f>
        <v/>
      </c>
    </row>
    <row r="1839" spans="7:11" x14ac:dyDescent="0.25">
      <c r="G1839" s="1" t="str">
        <f>IFERROR(VLOOKUP(H1839,科目代码表!B:D,3,0),"")</f>
        <v/>
      </c>
      <c r="J1839" t="str">
        <f>IFERROR(VLOOKUP(表2[[#This Row],[科目代码]],科目代码表!D:E,2,0),"")</f>
        <v/>
      </c>
      <c r="K1839" t="str">
        <f>IF(ISBLANK(表2[[#This Row],[年]]),"","CNY")</f>
        <v/>
      </c>
    </row>
    <row r="1840" spans="7:11" x14ac:dyDescent="0.25">
      <c r="G1840" s="1" t="str">
        <f>IFERROR(VLOOKUP(H1840,科目代码表!B:D,3,0),"")</f>
        <v/>
      </c>
      <c r="J1840" t="str">
        <f>IFERROR(VLOOKUP(表2[[#This Row],[科目代码]],科目代码表!D:E,2,0),"")</f>
        <v/>
      </c>
      <c r="K1840" t="str">
        <f>IF(ISBLANK(表2[[#This Row],[年]]),"","CNY")</f>
        <v/>
      </c>
    </row>
    <row r="1841" spans="7:11" x14ac:dyDescent="0.25">
      <c r="G1841" s="1" t="str">
        <f>IFERROR(VLOOKUP(H1841,科目代码表!B:D,3,0),"")</f>
        <v/>
      </c>
      <c r="J1841" t="str">
        <f>IFERROR(VLOOKUP(表2[[#This Row],[科目代码]],科目代码表!D:E,2,0),"")</f>
        <v/>
      </c>
      <c r="K1841" t="str">
        <f>IF(ISBLANK(表2[[#This Row],[年]]),"","CNY")</f>
        <v/>
      </c>
    </row>
    <row r="1842" spans="7:11" x14ac:dyDescent="0.25">
      <c r="G1842" s="1" t="str">
        <f>IFERROR(VLOOKUP(H1842,科目代码表!B:D,3,0),"")</f>
        <v/>
      </c>
      <c r="J1842" t="str">
        <f>IFERROR(VLOOKUP(表2[[#This Row],[科目代码]],科目代码表!D:E,2,0),"")</f>
        <v/>
      </c>
      <c r="K1842" t="str">
        <f>IF(ISBLANK(表2[[#This Row],[年]]),"","CNY")</f>
        <v/>
      </c>
    </row>
    <row r="1843" spans="7:11" x14ac:dyDescent="0.25">
      <c r="G1843" s="1" t="str">
        <f>IFERROR(VLOOKUP(H1843,科目代码表!B:D,3,0),"")</f>
        <v/>
      </c>
      <c r="J1843" t="str">
        <f>IFERROR(VLOOKUP(表2[[#This Row],[科目代码]],科目代码表!D:E,2,0),"")</f>
        <v/>
      </c>
      <c r="K1843" t="str">
        <f>IF(ISBLANK(表2[[#This Row],[年]]),"","CNY")</f>
        <v/>
      </c>
    </row>
    <row r="1844" spans="7:11" x14ac:dyDescent="0.25">
      <c r="G1844" s="1" t="str">
        <f>IFERROR(VLOOKUP(H1844,科目代码表!B:D,3,0),"")</f>
        <v/>
      </c>
      <c r="J1844" t="str">
        <f>IFERROR(VLOOKUP(表2[[#This Row],[科目代码]],科目代码表!D:E,2,0),"")</f>
        <v/>
      </c>
      <c r="K1844" t="str">
        <f>IF(ISBLANK(表2[[#This Row],[年]]),"","CNY")</f>
        <v/>
      </c>
    </row>
    <row r="1845" spans="7:11" x14ac:dyDescent="0.25">
      <c r="G1845" s="1" t="str">
        <f>IFERROR(VLOOKUP(H1845,科目代码表!B:D,3,0),"")</f>
        <v/>
      </c>
      <c r="J1845" t="str">
        <f>IFERROR(VLOOKUP(表2[[#This Row],[科目代码]],科目代码表!D:E,2,0),"")</f>
        <v/>
      </c>
      <c r="K1845" t="str">
        <f>IF(ISBLANK(表2[[#This Row],[年]]),"","CNY")</f>
        <v/>
      </c>
    </row>
    <row r="1846" spans="7:11" x14ac:dyDescent="0.25">
      <c r="G1846" s="1" t="str">
        <f>IFERROR(VLOOKUP(H1846,科目代码表!B:D,3,0),"")</f>
        <v/>
      </c>
      <c r="J1846" t="str">
        <f>IFERROR(VLOOKUP(表2[[#This Row],[科目代码]],科目代码表!D:E,2,0),"")</f>
        <v/>
      </c>
      <c r="K1846" t="str">
        <f>IF(ISBLANK(表2[[#This Row],[年]]),"","CNY")</f>
        <v/>
      </c>
    </row>
    <row r="1847" spans="7:11" x14ac:dyDescent="0.25">
      <c r="G1847" s="1" t="str">
        <f>IFERROR(VLOOKUP(H1847,科目代码表!B:D,3,0),"")</f>
        <v/>
      </c>
      <c r="J1847" t="str">
        <f>IFERROR(VLOOKUP(表2[[#This Row],[科目代码]],科目代码表!D:E,2,0),"")</f>
        <v/>
      </c>
      <c r="K1847" t="str">
        <f>IF(ISBLANK(表2[[#This Row],[年]]),"","CNY")</f>
        <v/>
      </c>
    </row>
    <row r="1848" spans="7:11" x14ac:dyDescent="0.25">
      <c r="G1848" s="1" t="str">
        <f>IFERROR(VLOOKUP(H1848,科目代码表!B:D,3,0),"")</f>
        <v/>
      </c>
      <c r="J1848" t="str">
        <f>IFERROR(VLOOKUP(表2[[#This Row],[科目代码]],科目代码表!D:E,2,0),"")</f>
        <v/>
      </c>
      <c r="K1848" t="str">
        <f>IF(ISBLANK(表2[[#This Row],[年]]),"","CNY")</f>
        <v/>
      </c>
    </row>
    <row r="1849" spans="7:11" x14ac:dyDescent="0.25">
      <c r="G1849" s="1" t="str">
        <f>IFERROR(VLOOKUP(H1849,科目代码表!B:D,3,0),"")</f>
        <v/>
      </c>
      <c r="J1849" t="str">
        <f>IFERROR(VLOOKUP(表2[[#This Row],[科目代码]],科目代码表!D:E,2,0),"")</f>
        <v/>
      </c>
      <c r="K1849" t="str">
        <f>IF(ISBLANK(表2[[#This Row],[年]]),"","CNY")</f>
        <v/>
      </c>
    </row>
    <row r="1850" spans="7:11" x14ac:dyDescent="0.25">
      <c r="G1850" s="1" t="str">
        <f>IFERROR(VLOOKUP(H1850,科目代码表!B:D,3,0),"")</f>
        <v/>
      </c>
      <c r="J1850" t="str">
        <f>IFERROR(VLOOKUP(表2[[#This Row],[科目代码]],科目代码表!D:E,2,0),"")</f>
        <v/>
      </c>
      <c r="K1850" t="str">
        <f>IF(ISBLANK(表2[[#This Row],[年]]),"","CNY")</f>
        <v/>
      </c>
    </row>
    <row r="1851" spans="7:11" x14ac:dyDescent="0.25">
      <c r="G1851" s="1" t="str">
        <f>IFERROR(VLOOKUP(H1851,科目代码表!B:D,3,0),"")</f>
        <v/>
      </c>
      <c r="J1851" t="str">
        <f>IFERROR(VLOOKUP(表2[[#This Row],[科目代码]],科目代码表!D:E,2,0),"")</f>
        <v/>
      </c>
      <c r="K1851" t="str">
        <f>IF(ISBLANK(表2[[#This Row],[年]]),"","CNY")</f>
        <v/>
      </c>
    </row>
    <row r="1852" spans="7:11" x14ac:dyDescent="0.25">
      <c r="G1852" s="1" t="str">
        <f>IFERROR(VLOOKUP(H1852,科目代码表!B:D,3,0),"")</f>
        <v/>
      </c>
      <c r="J1852" t="str">
        <f>IFERROR(VLOOKUP(表2[[#This Row],[科目代码]],科目代码表!D:E,2,0),"")</f>
        <v/>
      </c>
      <c r="K1852" t="str">
        <f>IF(ISBLANK(表2[[#This Row],[年]]),"","CNY")</f>
        <v/>
      </c>
    </row>
    <row r="1853" spans="7:11" x14ac:dyDescent="0.25">
      <c r="G1853" s="1" t="str">
        <f>IFERROR(VLOOKUP(H1853,科目代码表!B:D,3,0),"")</f>
        <v/>
      </c>
      <c r="J1853" t="str">
        <f>IFERROR(VLOOKUP(表2[[#This Row],[科目代码]],科目代码表!D:E,2,0),"")</f>
        <v/>
      </c>
      <c r="K1853" t="str">
        <f>IF(ISBLANK(表2[[#This Row],[年]]),"","CNY")</f>
        <v/>
      </c>
    </row>
    <row r="1854" spans="7:11" x14ac:dyDescent="0.25">
      <c r="G1854" s="1" t="str">
        <f>IFERROR(VLOOKUP(H1854,科目代码表!B:D,3,0),"")</f>
        <v/>
      </c>
      <c r="J1854" t="str">
        <f>IFERROR(VLOOKUP(表2[[#This Row],[科目代码]],科目代码表!D:E,2,0),"")</f>
        <v/>
      </c>
      <c r="K1854" t="str">
        <f>IF(ISBLANK(表2[[#This Row],[年]]),"","CNY")</f>
        <v/>
      </c>
    </row>
    <row r="1855" spans="7:11" x14ac:dyDescent="0.25">
      <c r="G1855" s="1" t="str">
        <f>IFERROR(VLOOKUP(H1855,科目代码表!B:D,3,0),"")</f>
        <v/>
      </c>
      <c r="J1855" t="str">
        <f>IFERROR(VLOOKUP(表2[[#This Row],[科目代码]],科目代码表!D:E,2,0),"")</f>
        <v/>
      </c>
      <c r="K1855" t="str">
        <f>IF(ISBLANK(表2[[#This Row],[年]]),"","CNY")</f>
        <v/>
      </c>
    </row>
    <row r="1856" spans="7:11" x14ac:dyDescent="0.25">
      <c r="G1856" s="1" t="str">
        <f>IFERROR(VLOOKUP(H1856,科目代码表!B:D,3,0),"")</f>
        <v/>
      </c>
      <c r="J1856" t="str">
        <f>IFERROR(VLOOKUP(表2[[#This Row],[科目代码]],科目代码表!D:E,2,0),"")</f>
        <v/>
      </c>
      <c r="K1856" t="str">
        <f>IF(ISBLANK(表2[[#This Row],[年]]),"","CNY")</f>
        <v/>
      </c>
    </row>
    <row r="1857" spans="7:11" x14ac:dyDescent="0.25">
      <c r="G1857" s="1" t="str">
        <f>IFERROR(VLOOKUP(H1857,科目代码表!B:D,3,0),"")</f>
        <v/>
      </c>
      <c r="J1857" t="str">
        <f>IFERROR(VLOOKUP(表2[[#This Row],[科目代码]],科目代码表!D:E,2,0),"")</f>
        <v/>
      </c>
      <c r="K1857" t="str">
        <f>IF(ISBLANK(表2[[#This Row],[年]]),"","CNY")</f>
        <v/>
      </c>
    </row>
    <row r="1858" spans="7:11" x14ac:dyDescent="0.25">
      <c r="G1858" s="1" t="str">
        <f>IFERROR(VLOOKUP(H1858,科目代码表!B:D,3,0),"")</f>
        <v/>
      </c>
      <c r="J1858" t="str">
        <f>IFERROR(VLOOKUP(表2[[#This Row],[科目代码]],科目代码表!D:E,2,0),"")</f>
        <v/>
      </c>
      <c r="K1858" t="str">
        <f>IF(ISBLANK(表2[[#This Row],[年]]),"","CNY")</f>
        <v/>
      </c>
    </row>
    <row r="1859" spans="7:11" x14ac:dyDescent="0.25">
      <c r="G1859" s="1" t="str">
        <f>IFERROR(VLOOKUP(H1859,科目代码表!B:D,3,0),"")</f>
        <v/>
      </c>
      <c r="J1859" t="str">
        <f>IFERROR(VLOOKUP(表2[[#This Row],[科目代码]],科目代码表!D:E,2,0),"")</f>
        <v/>
      </c>
      <c r="K1859" t="str">
        <f>IF(ISBLANK(表2[[#This Row],[年]]),"","CNY")</f>
        <v/>
      </c>
    </row>
    <row r="1860" spans="7:11" x14ac:dyDescent="0.25">
      <c r="G1860" s="1" t="str">
        <f>IFERROR(VLOOKUP(H1860,科目代码表!B:D,3,0),"")</f>
        <v/>
      </c>
      <c r="J1860" t="str">
        <f>IFERROR(VLOOKUP(表2[[#This Row],[科目代码]],科目代码表!D:E,2,0),"")</f>
        <v/>
      </c>
      <c r="K1860" t="str">
        <f>IF(ISBLANK(表2[[#This Row],[年]]),"","CNY")</f>
        <v/>
      </c>
    </row>
    <row r="1861" spans="7:11" x14ac:dyDescent="0.25">
      <c r="G1861" s="1" t="str">
        <f>IFERROR(VLOOKUP(H1861,科目代码表!B:D,3,0),"")</f>
        <v/>
      </c>
      <c r="J1861" t="str">
        <f>IFERROR(VLOOKUP(表2[[#This Row],[科目代码]],科目代码表!D:E,2,0),"")</f>
        <v/>
      </c>
      <c r="K1861" t="str">
        <f>IF(ISBLANK(表2[[#This Row],[年]]),"","CNY")</f>
        <v/>
      </c>
    </row>
    <row r="1862" spans="7:11" x14ac:dyDescent="0.25">
      <c r="G1862" s="1" t="str">
        <f>IFERROR(VLOOKUP(H1862,科目代码表!B:D,3,0),"")</f>
        <v/>
      </c>
      <c r="J1862" t="str">
        <f>IFERROR(VLOOKUP(表2[[#This Row],[科目代码]],科目代码表!D:E,2,0),"")</f>
        <v/>
      </c>
      <c r="K1862" t="str">
        <f>IF(ISBLANK(表2[[#This Row],[年]]),"","CNY")</f>
        <v/>
      </c>
    </row>
    <row r="1863" spans="7:11" x14ac:dyDescent="0.25">
      <c r="G1863" s="1" t="str">
        <f>IFERROR(VLOOKUP(H1863,科目代码表!B:D,3,0),"")</f>
        <v/>
      </c>
      <c r="J1863" t="str">
        <f>IFERROR(VLOOKUP(表2[[#This Row],[科目代码]],科目代码表!D:E,2,0),"")</f>
        <v/>
      </c>
      <c r="K1863" t="str">
        <f>IF(ISBLANK(表2[[#This Row],[年]]),"","CNY")</f>
        <v/>
      </c>
    </row>
    <row r="1864" spans="7:11" x14ac:dyDescent="0.25">
      <c r="G1864" s="1" t="str">
        <f>IFERROR(VLOOKUP(H1864,科目代码表!B:D,3,0),"")</f>
        <v/>
      </c>
      <c r="J1864" t="str">
        <f>IFERROR(VLOOKUP(表2[[#This Row],[科目代码]],科目代码表!D:E,2,0),"")</f>
        <v/>
      </c>
      <c r="K1864" t="str">
        <f>IF(ISBLANK(表2[[#This Row],[年]]),"","CNY")</f>
        <v/>
      </c>
    </row>
    <row r="1865" spans="7:11" x14ac:dyDescent="0.25">
      <c r="G1865" s="1" t="str">
        <f>IFERROR(VLOOKUP(H1865,科目代码表!B:D,3,0),"")</f>
        <v/>
      </c>
      <c r="J1865" t="str">
        <f>IFERROR(VLOOKUP(表2[[#This Row],[科目代码]],科目代码表!D:E,2,0),"")</f>
        <v/>
      </c>
      <c r="K1865" t="str">
        <f>IF(ISBLANK(表2[[#This Row],[年]]),"","CNY")</f>
        <v/>
      </c>
    </row>
    <row r="1866" spans="7:11" x14ac:dyDescent="0.25">
      <c r="G1866" s="1" t="str">
        <f>IFERROR(VLOOKUP(H1866,科目代码表!B:D,3,0),"")</f>
        <v/>
      </c>
      <c r="J1866" t="str">
        <f>IFERROR(VLOOKUP(表2[[#This Row],[科目代码]],科目代码表!D:E,2,0),"")</f>
        <v/>
      </c>
      <c r="K1866" t="str">
        <f>IF(ISBLANK(表2[[#This Row],[年]]),"","CNY")</f>
        <v/>
      </c>
    </row>
    <row r="1867" spans="7:11" x14ac:dyDescent="0.25">
      <c r="G1867" s="1" t="str">
        <f>IFERROR(VLOOKUP(H1867,科目代码表!B:D,3,0),"")</f>
        <v/>
      </c>
      <c r="J1867" t="str">
        <f>IFERROR(VLOOKUP(表2[[#This Row],[科目代码]],科目代码表!D:E,2,0),"")</f>
        <v/>
      </c>
      <c r="K1867" t="str">
        <f>IF(ISBLANK(表2[[#This Row],[年]]),"","CNY")</f>
        <v/>
      </c>
    </row>
    <row r="1868" spans="7:11" x14ac:dyDescent="0.25">
      <c r="G1868" s="1" t="str">
        <f>IFERROR(VLOOKUP(H1868,科目代码表!B:D,3,0),"")</f>
        <v/>
      </c>
      <c r="J1868" t="str">
        <f>IFERROR(VLOOKUP(表2[[#This Row],[科目代码]],科目代码表!D:E,2,0),"")</f>
        <v/>
      </c>
      <c r="K1868" t="str">
        <f>IF(ISBLANK(表2[[#This Row],[年]]),"","CNY")</f>
        <v/>
      </c>
    </row>
    <row r="1869" spans="7:11" x14ac:dyDescent="0.25">
      <c r="G1869" s="1" t="str">
        <f>IFERROR(VLOOKUP(H1869,科目代码表!B:D,3,0),"")</f>
        <v/>
      </c>
      <c r="J1869" t="str">
        <f>IFERROR(VLOOKUP(表2[[#This Row],[科目代码]],科目代码表!D:E,2,0),"")</f>
        <v/>
      </c>
      <c r="K1869" t="str">
        <f>IF(ISBLANK(表2[[#This Row],[年]]),"","CNY")</f>
        <v/>
      </c>
    </row>
    <row r="1870" spans="7:11" x14ac:dyDescent="0.25">
      <c r="G1870" s="1" t="str">
        <f>IFERROR(VLOOKUP(H1870,科目代码表!B:D,3,0),"")</f>
        <v/>
      </c>
      <c r="J1870" t="str">
        <f>IFERROR(VLOOKUP(表2[[#This Row],[科目代码]],科目代码表!D:E,2,0),"")</f>
        <v/>
      </c>
      <c r="K1870" t="str">
        <f>IF(ISBLANK(表2[[#This Row],[年]]),"","CNY")</f>
        <v/>
      </c>
    </row>
    <row r="1871" spans="7:11" x14ac:dyDescent="0.25">
      <c r="G1871" s="1" t="str">
        <f>IFERROR(VLOOKUP(H1871,科目代码表!B:D,3,0),"")</f>
        <v/>
      </c>
      <c r="J1871" t="str">
        <f>IFERROR(VLOOKUP(表2[[#This Row],[科目代码]],科目代码表!D:E,2,0),"")</f>
        <v/>
      </c>
      <c r="K1871" t="str">
        <f>IF(ISBLANK(表2[[#This Row],[年]]),"","CNY")</f>
        <v/>
      </c>
    </row>
    <row r="1872" spans="7:11" x14ac:dyDescent="0.25">
      <c r="G1872" s="1" t="str">
        <f>IFERROR(VLOOKUP(H1872,科目代码表!B:D,3,0),"")</f>
        <v/>
      </c>
      <c r="J1872" t="str">
        <f>IFERROR(VLOOKUP(表2[[#This Row],[科目代码]],科目代码表!D:E,2,0),"")</f>
        <v/>
      </c>
      <c r="K1872" t="str">
        <f>IF(ISBLANK(表2[[#This Row],[年]]),"","CNY")</f>
        <v/>
      </c>
    </row>
    <row r="1873" spans="7:11" x14ac:dyDescent="0.25">
      <c r="G1873" s="1" t="str">
        <f>IFERROR(VLOOKUP(H1873,科目代码表!B:D,3,0),"")</f>
        <v/>
      </c>
      <c r="J1873" t="str">
        <f>IFERROR(VLOOKUP(表2[[#This Row],[科目代码]],科目代码表!D:E,2,0),"")</f>
        <v/>
      </c>
      <c r="K1873" t="str">
        <f>IF(ISBLANK(表2[[#This Row],[年]]),"","CNY")</f>
        <v/>
      </c>
    </row>
    <row r="1874" spans="7:11" x14ac:dyDescent="0.25">
      <c r="G1874" s="1" t="str">
        <f>IFERROR(VLOOKUP(H1874,科目代码表!B:D,3,0),"")</f>
        <v/>
      </c>
      <c r="J1874" t="str">
        <f>IFERROR(VLOOKUP(表2[[#This Row],[科目代码]],科目代码表!D:E,2,0),"")</f>
        <v/>
      </c>
      <c r="K1874" t="str">
        <f>IF(ISBLANK(表2[[#This Row],[年]]),"","CNY")</f>
        <v/>
      </c>
    </row>
    <row r="1875" spans="7:11" x14ac:dyDescent="0.25">
      <c r="G1875" s="1" t="str">
        <f>IFERROR(VLOOKUP(H1875,科目代码表!B:D,3,0),"")</f>
        <v/>
      </c>
      <c r="J1875" t="str">
        <f>IFERROR(VLOOKUP(表2[[#This Row],[科目代码]],科目代码表!D:E,2,0),"")</f>
        <v/>
      </c>
      <c r="K1875" t="str">
        <f>IF(ISBLANK(表2[[#This Row],[年]]),"","CNY")</f>
        <v/>
      </c>
    </row>
    <row r="1876" spans="7:11" x14ac:dyDescent="0.25">
      <c r="G1876" s="1" t="str">
        <f>IFERROR(VLOOKUP(H1876,科目代码表!B:D,3,0),"")</f>
        <v/>
      </c>
      <c r="J1876" t="str">
        <f>IFERROR(VLOOKUP(表2[[#This Row],[科目代码]],科目代码表!D:E,2,0),"")</f>
        <v/>
      </c>
      <c r="K1876" t="str">
        <f>IF(ISBLANK(表2[[#This Row],[年]]),"","CNY")</f>
        <v/>
      </c>
    </row>
    <row r="1877" spans="7:11" x14ac:dyDescent="0.25">
      <c r="G1877" s="1" t="str">
        <f>IFERROR(VLOOKUP(H1877,科目代码表!B:D,3,0),"")</f>
        <v/>
      </c>
      <c r="J1877" t="str">
        <f>IFERROR(VLOOKUP(表2[[#This Row],[科目代码]],科目代码表!D:E,2,0),"")</f>
        <v/>
      </c>
      <c r="K1877" t="str">
        <f>IF(ISBLANK(表2[[#This Row],[年]]),"","CNY")</f>
        <v/>
      </c>
    </row>
    <row r="1878" spans="7:11" x14ac:dyDescent="0.25">
      <c r="G1878" s="1" t="str">
        <f>IFERROR(VLOOKUP(H1878,科目代码表!B:D,3,0),"")</f>
        <v/>
      </c>
      <c r="J1878" t="str">
        <f>IFERROR(VLOOKUP(表2[[#This Row],[科目代码]],科目代码表!D:E,2,0),"")</f>
        <v/>
      </c>
      <c r="K1878" t="str">
        <f>IF(ISBLANK(表2[[#This Row],[年]]),"","CNY")</f>
        <v/>
      </c>
    </row>
    <row r="1879" spans="7:11" x14ac:dyDescent="0.25">
      <c r="G1879" s="1" t="str">
        <f>IFERROR(VLOOKUP(H1879,科目代码表!B:D,3,0),"")</f>
        <v/>
      </c>
      <c r="J1879" t="str">
        <f>IFERROR(VLOOKUP(表2[[#This Row],[科目代码]],科目代码表!D:E,2,0),"")</f>
        <v/>
      </c>
      <c r="K1879" t="str">
        <f>IF(ISBLANK(表2[[#This Row],[年]]),"","CNY")</f>
        <v/>
      </c>
    </row>
    <row r="1880" spans="7:11" x14ac:dyDescent="0.25">
      <c r="G1880" s="1" t="str">
        <f>IFERROR(VLOOKUP(H1880,科目代码表!B:D,3,0),"")</f>
        <v/>
      </c>
      <c r="J1880" t="str">
        <f>IFERROR(VLOOKUP(表2[[#This Row],[科目代码]],科目代码表!D:E,2,0),"")</f>
        <v/>
      </c>
      <c r="K1880" t="str">
        <f>IF(ISBLANK(表2[[#This Row],[年]]),"","CNY")</f>
        <v/>
      </c>
    </row>
    <row r="1881" spans="7:11" x14ac:dyDescent="0.25">
      <c r="G1881" s="1" t="str">
        <f>IFERROR(VLOOKUP(H1881,科目代码表!B:D,3,0),"")</f>
        <v/>
      </c>
      <c r="J1881" t="str">
        <f>IFERROR(VLOOKUP(表2[[#This Row],[科目代码]],科目代码表!D:E,2,0),"")</f>
        <v/>
      </c>
      <c r="K1881" t="str">
        <f>IF(ISBLANK(表2[[#This Row],[年]]),"","CNY")</f>
        <v/>
      </c>
    </row>
    <row r="1882" spans="7:11" x14ac:dyDescent="0.25">
      <c r="G1882" s="1" t="str">
        <f>IFERROR(VLOOKUP(H1882,科目代码表!B:D,3,0),"")</f>
        <v/>
      </c>
      <c r="J1882" t="str">
        <f>IFERROR(VLOOKUP(表2[[#This Row],[科目代码]],科目代码表!D:E,2,0),"")</f>
        <v/>
      </c>
      <c r="K1882" t="str">
        <f>IF(ISBLANK(表2[[#This Row],[年]]),"","CNY")</f>
        <v/>
      </c>
    </row>
    <row r="1883" spans="7:11" x14ac:dyDescent="0.25">
      <c r="G1883" s="1" t="str">
        <f>IFERROR(VLOOKUP(H1883,科目代码表!B:D,3,0),"")</f>
        <v/>
      </c>
      <c r="J1883" t="str">
        <f>IFERROR(VLOOKUP(表2[[#This Row],[科目代码]],科目代码表!D:E,2,0),"")</f>
        <v/>
      </c>
      <c r="K1883" t="str">
        <f>IF(ISBLANK(表2[[#This Row],[年]]),"","CNY")</f>
        <v/>
      </c>
    </row>
    <row r="1884" spans="7:11" x14ac:dyDescent="0.25">
      <c r="G1884" s="1" t="str">
        <f>IFERROR(VLOOKUP(H1884,科目代码表!B:D,3,0),"")</f>
        <v/>
      </c>
      <c r="J1884" t="str">
        <f>IFERROR(VLOOKUP(表2[[#This Row],[科目代码]],科目代码表!D:E,2,0),"")</f>
        <v/>
      </c>
      <c r="K1884" t="str">
        <f>IF(ISBLANK(表2[[#This Row],[年]]),"","CNY")</f>
        <v/>
      </c>
    </row>
    <row r="1885" spans="7:11" x14ac:dyDescent="0.25">
      <c r="G1885" s="1" t="str">
        <f>IFERROR(VLOOKUP(H1885,科目代码表!B:D,3,0),"")</f>
        <v/>
      </c>
      <c r="J1885" t="str">
        <f>IFERROR(VLOOKUP(表2[[#This Row],[科目代码]],科目代码表!D:E,2,0),"")</f>
        <v/>
      </c>
      <c r="K1885" t="str">
        <f>IF(ISBLANK(表2[[#This Row],[年]]),"","CNY")</f>
        <v/>
      </c>
    </row>
    <row r="1886" spans="7:11" x14ac:dyDescent="0.25">
      <c r="G1886" s="1" t="str">
        <f>IFERROR(VLOOKUP(H1886,科目代码表!B:D,3,0),"")</f>
        <v/>
      </c>
      <c r="J1886" t="str">
        <f>IFERROR(VLOOKUP(表2[[#This Row],[科目代码]],科目代码表!D:E,2,0),"")</f>
        <v/>
      </c>
      <c r="K1886" t="str">
        <f>IF(ISBLANK(表2[[#This Row],[年]]),"","CNY")</f>
        <v/>
      </c>
    </row>
    <row r="1887" spans="7:11" x14ac:dyDescent="0.25">
      <c r="G1887" s="1" t="str">
        <f>IFERROR(VLOOKUP(H1887,科目代码表!B:D,3,0),"")</f>
        <v/>
      </c>
      <c r="J1887" t="str">
        <f>IFERROR(VLOOKUP(表2[[#This Row],[科目代码]],科目代码表!D:E,2,0),"")</f>
        <v/>
      </c>
      <c r="K1887" t="str">
        <f>IF(ISBLANK(表2[[#This Row],[年]]),"","CNY")</f>
        <v/>
      </c>
    </row>
    <row r="1888" spans="7:11" x14ac:dyDescent="0.25">
      <c r="G1888" s="1" t="str">
        <f>IFERROR(VLOOKUP(H1888,科目代码表!B:D,3,0),"")</f>
        <v/>
      </c>
      <c r="J1888" t="str">
        <f>IFERROR(VLOOKUP(表2[[#This Row],[科目代码]],科目代码表!D:E,2,0),"")</f>
        <v/>
      </c>
      <c r="K1888" t="str">
        <f>IF(ISBLANK(表2[[#This Row],[年]]),"","CNY")</f>
        <v/>
      </c>
    </row>
    <row r="1889" spans="7:11" x14ac:dyDescent="0.25">
      <c r="G1889" s="1" t="str">
        <f>IFERROR(VLOOKUP(H1889,科目代码表!B:D,3,0),"")</f>
        <v/>
      </c>
      <c r="J1889" t="str">
        <f>IFERROR(VLOOKUP(表2[[#This Row],[科目代码]],科目代码表!D:E,2,0),"")</f>
        <v/>
      </c>
      <c r="K1889" t="str">
        <f>IF(ISBLANK(表2[[#This Row],[年]]),"","CNY")</f>
        <v/>
      </c>
    </row>
    <row r="1890" spans="7:11" x14ac:dyDescent="0.25">
      <c r="G1890" s="1" t="str">
        <f>IFERROR(VLOOKUP(H1890,科目代码表!B:D,3,0),"")</f>
        <v/>
      </c>
      <c r="J1890" t="str">
        <f>IFERROR(VLOOKUP(表2[[#This Row],[科目代码]],科目代码表!D:E,2,0),"")</f>
        <v/>
      </c>
      <c r="K1890" t="str">
        <f>IF(ISBLANK(表2[[#This Row],[年]]),"","CNY")</f>
        <v/>
      </c>
    </row>
    <row r="1891" spans="7:11" x14ac:dyDescent="0.25">
      <c r="G1891" s="1" t="str">
        <f>IFERROR(VLOOKUP(H1891,科目代码表!B:D,3,0),"")</f>
        <v/>
      </c>
      <c r="J1891" t="str">
        <f>IFERROR(VLOOKUP(表2[[#This Row],[科目代码]],科目代码表!D:E,2,0),"")</f>
        <v/>
      </c>
      <c r="K1891" t="str">
        <f>IF(ISBLANK(表2[[#This Row],[年]]),"","CNY")</f>
        <v/>
      </c>
    </row>
    <row r="1892" spans="7:11" x14ac:dyDescent="0.25">
      <c r="G1892" s="1" t="str">
        <f>IFERROR(VLOOKUP(H1892,科目代码表!B:D,3,0),"")</f>
        <v/>
      </c>
      <c r="J1892" t="str">
        <f>IFERROR(VLOOKUP(表2[[#This Row],[科目代码]],科目代码表!D:E,2,0),"")</f>
        <v/>
      </c>
      <c r="K1892" t="str">
        <f>IF(ISBLANK(表2[[#This Row],[年]]),"","CNY")</f>
        <v/>
      </c>
    </row>
    <row r="1893" spans="7:11" x14ac:dyDescent="0.25">
      <c r="G1893" s="1" t="str">
        <f>IFERROR(VLOOKUP(H1893,科目代码表!B:D,3,0),"")</f>
        <v/>
      </c>
      <c r="J1893" t="str">
        <f>IFERROR(VLOOKUP(表2[[#This Row],[科目代码]],科目代码表!D:E,2,0),"")</f>
        <v/>
      </c>
      <c r="K1893" t="str">
        <f>IF(ISBLANK(表2[[#This Row],[年]]),"","CNY")</f>
        <v/>
      </c>
    </row>
    <row r="1894" spans="7:11" x14ac:dyDescent="0.25">
      <c r="G1894" s="1" t="str">
        <f>IFERROR(VLOOKUP(H1894,科目代码表!B:D,3,0),"")</f>
        <v/>
      </c>
      <c r="J1894" t="str">
        <f>IFERROR(VLOOKUP(表2[[#This Row],[科目代码]],科目代码表!D:E,2,0),"")</f>
        <v/>
      </c>
      <c r="K1894" t="str">
        <f>IF(ISBLANK(表2[[#This Row],[年]]),"","CNY")</f>
        <v/>
      </c>
    </row>
    <row r="1895" spans="7:11" x14ac:dyDescent="0.25">
      <c r="G1895" s="1" t="str">
        <f>IFERROR(VLOOKUP(H1895,科目代码表!B:D,3,0),"")</f>
        <v/>
      </c>
      <c r="J1895" t="str">
        <f>IFERROR(VLOOKUP(表2[[#This Row],[科目代码]],科目代码表!D:E,2,0),"")</f>
        <v/>
      </c>
      <c r="K1895" t="str">
        <f>IF(ISBLANK(表2[[#This Row],[年]]),"","CNY")</f>
        <v/>
      </c>
    </row>
    <row r="1896" spans="7:11" x14ac:dyDescent="0.25">
      <c r="G1896" s="1" t="str">
        <f>IFERROR(VLOOKUP(H1896,科目代码表!B:D,3,0),"")</f>
        <v/>
      </c>
      <c r="J1896" t="str">
        <f>IFERROR(VLOOKUP(表2[[#This Row],[科目代码]],科目代码表!D:E,2,0),"")</f>
        <v/>
      </c>
      <c r="K1896" t="str">
        <f>IF(ISBLANK(表2[[#This Row],[年]]),"","CNY")</f>
        <v/>
      </c>
    </row>
    <row r="1897" spans="7:11" x14ac:dyDescent="0.25">
      <c r="G1897" s="1" t="str">
        <f>IFERROR(VLOOKUP(H1897,科目代码表!B:D,3,0),"")</f>
        <v/>
      </c>
      <c r="J1897" t="str">
        <f>IFERROR(VLOOKUP(表2[[#This Row],[科目代码]],科目代码表!D:E,2,0),"")</f>
        <v/>
      </c>
      <c r="K1897" t="str">
        <f>IF(ISBLANK(表2[[#This Row],[年]]),"","CNY")</f>
        <v/>
      </c>
    </row>
    <row r="1898" spans="7:11" x14ac:dyDescent="0.25">
      <c r="G1898" s="1" t="str">
        <f>IFERROR(VLOOKUP(H1898,科目代码表!B:D,3,0),"")</f>
        <v/>
      </c>
      <c r="J1898" t="str">
        <f>IFERROR(VLOOKUP(表2[[#This Row],[科目代码]],科目代码表!D:E,2,0),"")</f>
        <v/>
      </c>
      <c r="K1898" t="str">
        <f>IF(ISBLANK(表2[[#This Row],[年]]),"","CNY")</f>
        <v/>
      </c>
    </row>
    <row r="1899" spans="7:11" x14ac:dyDescent="0.25">
      <c r="G1899" s="1" t="str">
        <f>IFERROR(VLOOKUP(H1899,科目代码表!B:D,3,0),"")</f>
        <v/>
      </c>
      <c r="J1899" t="str">
        <f>IFERROR(VLOOKUP(表2[[#This Row],[科目代码]],科目代码表!D:E,2,0),"")</f>
        <v/>
      </c>
      <c r="K1899" t="str">
        <f>IF(ISBLANK(表2[[#This Row],[年]]),"","CNY")</f>
        <v/>
      </c>
    </row>
    <row r="1900" spans="7:11" x14ac:dyDescent="0.25">
      <c r="G1900" s="1" t="str">
        <f>IFERROR(VLOOKUP(H1900,科目代码表!B:D,3,0),"")</f>
        <v/>
      </c>
      <c r="J1900" t="str">
        <f>IFERROR(VLOOKUP(表2[[#This Row],[科目代码]],科目代码表!D:E,2,0),"")</f>
        <v/>
      </c>
      <c r="K1900" t="str">
        <f>IF(ISBLANK(表2[[#This Row],[年]]),"","CNY")</f>
        <v/>
      </c>
    </row>
    <row r="1901" spans="7:11" x14ac:dyDescent="0.25">
      <c r="G1901" s="1" t="str">
        <f>IFERROR(VLOOKUP(H1901,科目代码表!B:D,3,0),"")</f>
        <v/>
      </c>
      <c r="J1901" t="str">
        <f>IFERROR(VLOOKUP(表2[[#This Row],[科目代码]],科目代码表!D:E,2,0),"")</f>
        <v/>
      </c>
      <c r="K1901" t="str">
        <f>IF(ISBLANK(表2[[#This Row],[年]]),"","CNY")</f>
        <v/>
      </c>
    </row>
    <row r="1902" spans="7:11" x14ac:dyDescent="0.25">
      <c r="G1902" s="1" t="str">
        <f>IFERROR(VLOOKUP(H1902,科目代码表!B:D,3,0),"")</f>
        <v/>
      </c>
      <c r="J1902" t="str">
        <f>IFERROR(VLOOKUP(表2[[#This Row],[科目代码]],科目代码表!D:E,2,0),"")</f>
        <v/>
      </c>
      <c r="K1902" t="str">
        <f>IF(ISBLANK(表2[[#This Row],[年]]),"","CNY")</f>
        <v/>
      </c>
    </row>
    <row r="1903" spans="7:11" x14ac:dyDescent="0.25">
      <c r="G1903" s="1" t="str">
        <f>IFERROR(VLOOKUP(H1903,科目代码表!B:D,3,0),"")</f>
        <v/>
      </c>
      <c r="J1903" t="str">
        <f>IFERROR(VLOOKUP(表2[[#This Row],[科目代码]],科目代码表!D:E,2,0),"")</f>
        <v/>
      </c>
      <c r="K1903" t="str">
        <f>IF(ISBLANK(表2[[#This Row],[年]]),"","CNY")</f>
        <v/>
      </c>
    </row>
    <row r="1904" spans="7:11" x14ac:dyDescent="0.25">
      <c r="G1904" s="1" t="str">
        <f>IFERROR(VLOOKUP(H1904,科目代码表!B:D,3,0),"")</f>
        <v/>
      </c>
      <c r="J1904" t="str">
        <f>IFERROR(VLOOKUP(表2[[#This Row],[科目代码]],科目代码表!D:E,2,0),"")</f>
        <v/>
      </c>
      <c r="K1904" t="str">
        <f>IF(ISBLANK(表2[[#This Row],[年]]),"","CNY")</f>
        <v/>
      </c>
    </row>
    <row r="1905" spans="7:11" x14ac:dyDescent="0.25">
      <c r="G1905" s="1" t="str">
        <f>IFERROR(VLOOKUP(H1905,科目代码表!B:D,3,0),"")</f>
        <v/>
      </c>
      <c r="J1905" t="str">
        <f>IFERROR(VLOOKUP(表2[[#This Row],[科目代码]],科目代码表!D:E,2,0),"")</f>
        <v/>
      </c>
      <c r="K1905" t="str">
        <f>IF(ISBLANK(表2[[#This Row],[年]]),"","CNY")</f>
        <v/>
      </c>
    </row>
    <row r="1906" spans="7:11" x14ac:dyDescent="0.25">
      <c r="G1906" s="1" t="str">
        <f>IFERROR(VLOOKUP(H1906,科目代码表!B:D,3,0),"")</f>
        <v/>
      </c>
      <c r="J1906" t="str">
        <f>IFERROR(VLOOKUP(表2[[#This Row],[科目代码]],科目代码表!D:E,2,0),"")</f>
        <v/>
      </c>
      <c r="K1906" t="str">
        <f>IF(ISBLANK(表2[[#This Row],[年]]),"","CNY")</f>
        <v/>
      </c>
    </row>
    <row r="1907" spans="7:11" x14ac:dyDescent="0.25">
      <c r="G1907" s="1" t="str">
        <f>IFERROR(VLOOKUP(H1907,科目代码表!B:D,3,0),"")</f>
        <v/>
      </c>
      <c r="J1907" t="str">
        <f>IFERROR(VLOOKUP(表2[[#This Row],[科目代码]],科目代码表!D:E,2,0),"")</f>
        <v/>
      </c>
      <c r="K1907" t="str">
        <f>IF(ISBLANK(表2[[#This Row],[年]]),"","CNY")</f>
        <v/>
      </c>
    </row>
    <row r="1908" spans="7:11" x14ac:dyDescent="0.25">
      <c r="G1908" s="1" t="str">
        <f>IFERROR(VLOOKUP(H1908,科目代码表!B:D,3,0),"")</f>
        <v/>
      </c>
      <c r="J1908" t="str">
        <f>IFERROR(VLOOKUP(表2[[#This Row],[科目代码]],科目代码表!D:E,2,0),"")</f>
        <v/>
      </c>
      <c r="K1908" t="str">
        <f>IF(ISBLANK(表2[[#This Row],[年]]),"","CNY")</f>
        <v/>
      </c>
    </row>
    <row r="1909" spans="7:11" x14ac:dyDescent="0.25">
      <c r="G1909" s="1" t="str">
        <f>IFERROR(VLOOKUP(H1909,科目代码表!B:D,3,0),"")</f>
        <v/>
      </c>
      <c r="J1909" t="str">
        <f>IFERROR(VLOOKUP(表2[[#This Row],[科目代码]],科目代码表!D:E,2,0),"")</f>
        <v/>
      </c>
      <c r="K1909" t="str">
        <f>IF(ISBLANK(表2[[#This Row],[年]]),"","CNY")</f>
        <v/>
      </c>
    </row>
    <row r="1910" spans="7:11" x14ac:dyDescent="0.25">
      <c r="G1910" s="1" t="str">
        <f>IFERROR(VLOOKUP(H1910,科目代码表!B:D,3,0),"")</f>
        <v/>
      </c>
      <c r="J1910" t="str">
        <f>IFERROR(VLOOKUP(表2[[#This Row],[科目代码]],科目代码表!D:E,2,0),"")</f>
        <v/>
      </c>
      <c r="K1910" t="str">
        <f>IF(ISBLANK(表2[[#This Row],[年]]),"","CNY")</f>
        <v/>
      </c>
    </row>
    <row r="1911" spans="7:11" x14ac:dyDescent="0.25">
      <c r="G1911" s="1" t="str">
        <f>IFERROR(VLOOKUP(H1911,科目代码表!B:D,3,0),"")</f>
        <v/>
      </c>
      <c r="J1911" t="str">
        <f>IFERROR(VLOOKUP(表2[[#This Row],[科目代码]],科目代码表!D:E,2,0),"")</f>
        <v/>
      </c>
      <c r="K1911" t="str">
        <f>IF(ISBLANK(表2[[#This Row],[年]]),"","CNY")</f>
        <v/>
      </c>
    </row>
    <row r="1912" spans="7:11" x14ac:dyDescent="0.25">
      <c r="G1912" s="1" t="str">
        <f>IFERROR(VLOOKUP(H1912,科目代码表!B:D,3,0),"")</f>
        <v/>
      </c>
      <c r="J1912" t="str">
        <f>IFERROR(VLOOKUP(表2[[#This Row],[科目代码]],科目代码表!D:E,2,0),"")</f>
        <v/>
      </c>
      <c r="K1912" t="str">
        <f>IF(ISBLANK(表2[[#This Row],[年]]),"","CNY")</f>
        <v/>
      </c>
    </row>
    <row r="1913" spans="7:11" x14ac:dyDescent="0.25">
      <c r="G1913" s="1" t="str">
        <f>IFERROR(VLOOKUP(H1913,科目代码表!B:D,3,0),"")</f>
        <v/>
      </c>
      <c r="J1913" t="str">
        <f>IFERROR(VLOOKUP(表2[[#This Row],[科目代码]],科目代码表!D:E,2,0),"")</f>
        <v/>
      </c>
      <c r="K1913" t="str">
        <f>IF(ISBLANK(表2[[#This Row],[年]]),"","CNY")</f>
        <v/>
      </c>
    </row>
    <row r="1914" spans="7:11" x14ac:dyDescent="0.25">
      <c r="G1914" s="1" t="str">
        <f>IFERROR(VLOOKUP(H1914,科目代码表!B:D,3,0),"")</f>
        <v/>
      </c>
      <c r="J1914" t="str">
        <f>IFERROR(VLOOKUP(表2[[#This Row],[科目代码]],科目代码表!D:E,2,0),"")</f>
        <v/>
      </c>
      <c r="K1914" t="str">
        <f>IF(ISBLANK(表2[[#This Row],[年]]),"","CNY")</f>
        <v/>
      </c>
    </row>
    <row r="1915" spans="7:11" x14ac:dyDescent="0.25">
      <c r="G1915" s="1" t="str">
        <f>IFERROR(VLOOKUP(H1915,科目代码表!B:D,3,0),"")</f>
        <v/>
      </c>
      <c r="J1915" t="str">
        <f>IFERROR(VLOOKUP(表2[[#This Row],[科目代码]],科目代码表!D:E,2,0),"")</f>
        <v/>
      </c>
      <c r="K1915" t="str">
        <f>IF(ISBLANK(表2[[#This Row],[年]]),"","CNY")</f>
        <v/>
      </c>
    </row>
    <row r="1916" spans="7:11" x14ac:dyDescent="0.25">
      <c r="G1916" s="1" t="str">
        <f>IFERROR(VLOOKUP(H1916,科目代码表!B:D,3,0),"")</f>
        <v/>
      </c>
      <c r="J1916" t="str">
        <f>IFERROR(VLOOKUP(表2[[#This Row],[科目代码]],科目代码表!D:E,2,0),"")</f>
        <v/>
      </c>
      <c r="K1916" t="str">
        <f>IF(ISBLANK(表2[[#This Row],[年]]),"","CNY")</f>
        <v/>
      </c>
    </row>
    <row r="1917" spans="7:11" x14ac:dyDescent="0.25">
      <c r="G1917" s="1" t="str">
        <f>IFERROR(VLOOKUP(H1917,科目代码表!B:D,3,0),"")</f>
        <v/>
      </c>
      <c r="J1917" t="str">
        <f>IFERROR(VLOOKUP(表2[[#This Row],[科目代码]],科目代码表!D:E,2,0),"")</f>
        <v/>
      </c>
      <c r="K1917" t="str">
        <f>IF(ISBLANK(表2[[#This Row],[年]]),"","CNY")</f>
        <v/>
      </c>
    </row>
    <row r="1918" spans="7:11" x14ac:dyDescent="0.25">
      <c r="G1918" s="1" t="str">
        <f>IFERROR(VLOOKUP(H1918,科目代码表!B:D,3,0),"")</f>
        <v/>
      </c>
      <c r="J1918" t="str">
        <f>IFERROR(VLOOKUP(表2[[#This Row],[科目代码]],科目代码表!D:E,2,0),"")</f>
        <v/>
      </c>
      <c r="K1918" t="str">
        <f>IF(ISBLANK(表2[[#This Row],[年]]),"","CNY")</f>
        <v/>
      </c>
    </row>
    <row r="1919" spans="7:11" x14ac:dyDescent="0.25">
      <c r="G1919" s="1" t="str">
        <f>IFERROR(VLOOKUP(H1919,科目代码表!B:D,3,0),"")</f>
        <v/>
      </c>
      <c r="J1919" t="str">
        <f>IFERROR(VLOOKUP(表2[[#This Row],[科目代码]],科目代码表!D:E,2,0),"")</f>
        <v/>
      </c>
      <c r="K1919" t="str">
        <f>IF(ISBLANK(表2[[#This Row],[年]]),"","CNY")</f>
        <v/>
      </c>
    </row>
    <row r="1920" spans="7:11" x14ac:dyDescent="0.25">
      <c r="G1920" s="1" t="str">
        <f>IFERROR(VLOOKUP(H1920,科目代码表!B:D,3,0),"")</f>
        <v/>
      </c>
      <c r="J1920" t="str">
        <f>IFERROR(VLOOKUP(表2[[#This Row],[科目代码]],科目代码表!D:E,2,0),"")</f>
        <v/>
      </c>
      <c r="K1920" t="str">
        <f>IF(ISBLANK(表2[[#This Row],[年]]),"","CNY")</f>
        <v/>
      </c>
    </row>
    <row r="1921" spans="7:11" x14ac:dyDescent="0.25">
      <c r="G1921" s="1" t="str">
        <f>IFERROR(VLOOKUP(H1921,科目代码表!B:D,3,0),"")</f>
        <v/>
      </c>
      <c r="J1921" t="str">
        <f>IFERROR(VLOOKUP(表2[[#This Row],[科目代码]],科目代码表!D:E,2,0),"")</f>
        <v/>
      </c>
      <c r="K1921" t="str">
        <f>IF(ISBLANK(表2[[#This Row],[年]]),"","CNY")</f>
        <v/>
      </c>
    </row>
    <row r="1922" spans="7:11" x14ac:dyDescent="0.25">
      <c r="G1922" s="1" t="str">
        <f>IFERROR(VLOOKUP(H1922,科目代码表!B:D,3,0),"")</f>
        <v/>
      </c>
      <c r="J1922" t="str">
        <f>IFERROR(VLOOKUP(表2[[#This Row],[科目代码]],科目代码表!D:E,2,0),"")</f>
        <v/>
      </c>
      <c r="K1922" t="str">
        <f>IF(ISBLANK(表2[[#This Row],[年]]),"","CNY")</f>
        <v/>
      </c>
    </row>
    <row r="1923" spans="7:11" x14ac:dyDescent="0.25">
      <c r="G1923" s="1" t="str">
        <f>IFERROR(VLOOKUP(H1923,科目代码表!B:D,3,0),"")</f>
        <v/>
      </c>
      <c r="J1923" t="str">
        <f>IFERROR(VLOOKUP(表2[[#This Row],[科目代码]],科目代码表!D:E,2,0),"")</f>
        <v/>
      </c>
      <c r="K1923" t="str">
        <f>IF(ISBLANK(表2[[#This Row],[年]]),"","CNY")</f>
        <v/>
      </c>
    </row>
    <row r="1924" spans="7:11" x14ac:dyDescent="0.25">
      <c r="G1924" s="1" t="str">
        <f>IFERROR(VLOOKUP(H1924,科目代码表!B:D,3,0),"")</f>
        <v/>
      </c>
      <c r="J1924" t="str">
        <f>IFERROR(VLOOKUP(表2[[#This Row],[科目代码]],科目代码表!D:E,2,0),"")</f>
        <v/>
      </c>
      <c r="K1924" t="str">
        <f>IF(ISBLANK(表2[[#This Row],[年]]),"","CNY")</f>
        <v/>
      </c>
    </row>
    <row r="1925" spans="7:11" x14ac:dyDescent="0.25">
      <c r="G1925" s="1" t="str">
        <f>IFERROR(VLOOKUP(H1925,科目代码表!B:D,3,0),"")</f>
        <v/>
      </c>
      <c r="J1925" t="str">
        <f>IFERROR(VLOOKUP(表2[[#This Row],[科目代码]],科目代码表!D:E,2,0),"")</f>
        <v/>
      </c>
      <c r="K1925" t="str">
        <f>IF(ISBLANK(表2[[#This Row],[年]]),"","CNY")</f>
        <v/>
      </c>
    </row>
    <row r="1926" spans="7:11" x14ac:dyDescent="0.25">
      <c r="G1926" s="1" t="str">
        <f>IFERROR(VLOOKUP(H1926,科目代码表!B:D,3,0),"")</f>
        <v/>
      </c>
      <c r="J1926" t="str">
        <f>IFERROR(VLOOKUP(表2[[#This Row],[科目代码]],科目代码表!D:E,2,0),"")</f>
        <v/>
      </c>
      <c r="K1926" t="str">
        <f>IF(ISBLANK(表2[[#This Row],[年]]),"","CNY")</f>
        <v/>
      </c>
    </row>
    <row r="1927" spans="7:11" x14ac:dyDescent="0.25">
      <c r="G1927" s="1" t="str">
        <f>IFERROR(VLOOKUP(H1927,科目代码表!B:D,3,0),"")</f>
        <v/>
      </c>
      <c r="J1927" t="str">
        <f>IFERROR(VLOOKUP(表2[[#This Row],[科目代码]],科目代码表!D:E,2,0),"")</f>
        <v/>
      </c>
      <c r="K1927" t="str">
        <f>IF(ISBLANK(表2[[#This Row],[年]]),"","CNY")</f>
        <v/>
      </c>
    </row>
    <row r="1928" spans="7:11" x14ac:dyDescent="0.25">
      <c r="G1928" s="1" t="str">
        <f>IFERROR(VLOOKUP(H1928,科目代码表!B:D,3,0),"")</f>
        <v/>
      </c>
      <c r="J1928" t="str">
        <f>IFERROR(VLOOKUP(表2[[#This Row],[科目代码]],科目代码表!D:E,2,0),"")</f>
        <v/>
      </c>
      <c r="K1928" t="str">
        <f>IF(ISBLANK(表2[[#This Row],[年]]),"","CNY")</f>
        <v/>
      </c>
    </row>
    <row r="1929" spans="7:11" x14ac:dyDescent="0.25">
      <c r="G1929" s="1" t="str">
        <f>IFERROR(VLOOKUP(H1929,科目代码表!B:D,3,0),"")</f>
        <v/>
      </c>
      <c r="J1929" t="str">
        <f>IFERROR(VLOOKUP(表2[[#This Row],[科目代码]],科目代码表!D:E,2,0),"")</f>
        <v/>
      </c>
      <c r="K1929" t="str">
        <f>IF(ISBLANK(表2[[#This Row],[年]]),"","CNY")</f>
        <v/>
      </c>
    </row>
    <row r="1930" spans="7:11" x14ac:dyDescent="0.25">
      <c r="G1930" s="1" t="str">
        <f>IFERROR(VLOOKUP(H1930,科目代码表!B:D,3,0),"")</f>
        <v/>
      </c>
      <c r="J1930" t="str">
        <f>IFERROR(VLOOKUP(表2[[#This Row],[科目代码]],科目代码表!D:E,2,0),"")</f>
        <v/>
      </c>
      <c r="K1930" t="str">
        <f>IF(ISBLANK(表2[[#This Row],[年]]),"","CNY")</f>
        <v/>
      </c>
    </row>
    <row r="1931" spans="7:11" x14ac:dyDescent="0.25">
      <c r="G1931" s="1" t="str">
        <f>IFERROR(VLOOKUP(H1931,科目代码表!B:D,3,0),"")</f>
        <v/>
      </c>
      <c r="J1931" t="str">
        <f>IFERROR(VLOOKUP(表2[[#This Row],[科目代码]],科目代码表!D:E,2,0),"")</f>
        <v/>
      </c>
      <c r="K1931" t="str">
        <f>IF(ISBLANK(表2[[#This Row],[年]]),"","CNY")</f>
        <v/>
      </c>
    </row>
    <row r="1932" spans="7:11" x14ac:dyDescent="0.25">
      <c r="G1932" s="1" t="str">
        <f>IFERROR(VLOOKUP(H1932,科目代码表!B:D,3,0),"")</f>
        <v/>
      </c>
      <c r="J1932" t="str">
        <f>IFERROR(VLOOKUP(表2[[#This Row],[科目代码]],科目代码表!D:E,2,0),"")</f>
        <v/>
      </c>
      <c r="K1932" t="str">
        <f>IF(ISBLANK(表2[[#This Row],[年]]),"","CNY")</f>
        <v/>
      </c>
    </row>
    <row r="1933" spans="7:11" x14ac:dyDescent="0.25">
      <c r="G1933" s="1" t="str">
        <f>IFERROR(VLOOKUP(H1933,科目代码表!B:D,3,0),"")</f>
        <v/>
      </c>
      <c r="J1933" t="str">
        <f>IFERROR(VLOOKUP(表2[[#This Row],[科目代码]],科目代码表!D:E,2,0),"")</f>
        <v/>
      </c>
      <c r="K1933" t="str">
        <f>IF(ISBLANK(表2[[#This Row],[年]]),"","CNY")</f>
        <v/>
      </c>
    </row>
    <row r="1934" spans="7:11" x14ac:dyDescent="0.25">
      <c r="G1934" s="1" t="str">
        <f>IFERROR(VLOOKUP(H1934,科目代码表!B:D,3,0),"")</f>
        <v/>
      </c>
      <c r="J1934" t="str">
        <f>IFERROR(VLOOKUP(表2[[#This Row],[科目代码]],科目代码表!D:E,2,0),"")</f>
        <v/>
      </c>
      <c r="K1934" t="str">
        <f>IF(ISBLANK(表2[[#This Row],[年]]),"","CNY")</f>
        <v/>
      </c>
    </row>
    <row r="1935" spans="7:11" x14ac:dyDescent="0.25">
      <c r="G1935" s="1" t="str">
        <f>IFERROR(VLOOKUP(H1935,科目代码表!B:D,3,0),"")</f>
        <v/>
      </c>
      <c r="J1935" t="str">
        <f>IFERROR(VLOOKUP(表2[[#This Row],[科目代码]],科目代码表!D:E,2,0),"")</f>
        <v/>
      </c>
      <c r="K1935" t="str">
        <f>IF(ISBLANK(表2[[#This Row],[年]]),"","CNY")</f>
        <v/>
      </c>
    </row>
    <row r="1936" spans="7:11" x14ac:dyDescent="0.25">
      <c r="G1936" s="1" t="str">
        <f>IFERROR(VLOOKUP(H1936,科目代码表!B:D,3,0),"")</f>
        <v/>
      </c>
      <c r="J1936" t="str">
        <f>IFERROR(VLOOKUP(表2[[#This Row],[科目代码]],科目代码表!D:E,2,0),"")</f>
        <v/>
      </c>
      <c r="K1936" t="str">
        <f>IF(ISBLANK(表2[[#This Row],[年]]),"","CNY")</f>
        <v/>
      </c>
    </row>
    <row r="1937" spans="7:11" x14ac:dyDescent="0.25">
      <c r="G1937" s="1" t="str">
        <f>IFERROR(VLOOKUP(H1937,科目代码表!B:D,3,0),"")</f>
        <v/>
      </c>
      <c r="J1937" t="str">
        <f>IFERROR(VLOOKUP(表2[[#This Row],[科目代码]],科目代码表!D:E,2,0),"")</f>
        <v/>
      </c>
      <c r="K1937" t="str">
        <f>IF(ISBLANK(表2[[#This Row],[年]]),"","CNY")</f>
        <v/>
      </c>
    </row>
    <row r="1938" spans="7:11" x14ac:dyDescent="0.25">
      <c r="G1938" s="1" t="str">
        <f>IFERROR(VLOOKUP(H1938,科目代码表!B:D,3,0),"")</f>
        <v/>
      </c>
      <c r="J1938" t="str">
        <f>IFERROR(VLOOKUP(表2[[#This Row],[科目代码]],科目代码表!D:E,2,0),"")</f>
        <v/>
      </c>
      <c r="K1938" t="str">
        <f>IF(ISBLANK(表2[[#This Row],[年]]),"","CNY")</f>
        <v/>
      </c>
    </row>
    <row r="1939" spans="7:11" x14ac:dyDescent="0.25">
      <c r="G1939" s="1" t="str">
        <f>IFERROR(VLOOKUP(H1939,科目代码表!B:D,3,0),"")</f>
        <v/>
      </c>
      <c r="J1939" t="str">
        <f>IFERROR(VLOOKUP(表2[[#This Row],[科目代码]],科目代码表!D:E,2,0),"")</f>
        <v/>
      </c>
      <c r="K1939" t="str">
        <f>IF(ISBLANK(表2[[#This Row],[年]]),"","CNY")</f>
        <v/>
      </c>
    </row>
    <row r="1940" spans="7:11" x14ac:dyDescent="0.25">
      <c r="G1940" s="1" t="str">
        <f>IFERROR(VLOOKUP(H1940,科目代码表!B:D,3,0),"")</f>
        <v/>
      </c>
      <c r="J1940" t="str">
        <f>IFERROR(VLOOKUP(表2[[#This Row],[科目代码]],科目代码表!D:E,2,0),"")</f>
        <v/>
      </c>
      <c r="K1940" t="str">
        <f>IF(ISBLANK(表2[[#This Row],[年]]),"","CNY")</f>
        <v/>
      </c>
    </row>
    <row r="1941" spans="7:11" x14ac:dyDescent="0.25">
      <c r="G1941" s="1" t="str">
        <f>IFERROR(VLOOKUP(H1941,科目代码表!B:D,3,0),"")</f>
        <v/>
      </c>
      <c r="J1941" t="str">
        <f>IFERROR(VLOOKUP(表2[[#This Row],[科目代码]],科目代码表!D:E,2,0),"")</f>
        <v/>
      </c>
      <c r="K1941" t="str">
        <f>IF(ISBLANK(表2[[#This Row],[年]]),"","CNY")</f>
        <v/>
      </c>
    </row>
    <row r="1942" spans="7:11" x14ac:dyDescent="0.25">
      <c r="G1942" s="1" t="str">
        <f>IFERROR(VLOOKUP(H1942,科目代码表!B:D,3,0),"")</f>
        <v/>
      </c>
      <c r="J1942" t="str">
        <f>IFERROR(VLOOKUP(表2[[#This Row],[科目代码]],科目代码表!D:E,2,0),"")</f>
        <v/>
      </c>
      <c r="K1942" t="str">
        <f>IF(ISBLANK(表2[[#This Row],[年]]),"","CNY")</f>
        <v/>
      </c>
    </row>
    <row r="1943" spans="7:11" x14ac:dyDescent="0.25">
      <c r="G1943" s="1" t="str">
        <f>IFERROR(VLOOKUP(H1943,科目代码表!B:D,3,0),"")</f>
        <v/>
      </c>
      <c r="J1943" t="str">
        <f>IFERROR(VLOOKUP(表2[[#This Row],[科目代码]],科目代码表!D:E,2,0),"")</f>
        <v/>
      </c>
      <c r="K1943" t="str">
        <f>IF(ISBLANK(表2[[#This Row],[年]]),"","CNY")</f>
        <v/>
      </c>
    </row>
    <row r="1944" spans="7:11" x14ac:dyDescent="0.25">
      <c r="G1944" s="1" t="str">
        <f>IFERROR(VLOOKUP(H1944,科目代码表!B:D,3,0),"")</f>
        <v/>
      </c>
      <c r="J1944" t="str">
        <f>IFERROR(VLOOKUP(表2[[#This Row],[科目代码]],科目代码表!D:E,2,0),"")</f>
        <v/>
      </c>
      <c r="K1944" t="str">
        <f>IF(ISBLANK(表2[[#This Row],[年]]),"","CNY")</f>
        <v/>
      </c>
    </row>
    <row r="1945" spans="7:11" x14ac:dyDescent="0.25">
      <c r="G1945" s="1" t="str">
        <f>IFERROR(VLOOKUP(H1945,科目代码表!B:D,3,0),"")</f>
        <v/>
      </c>
      <c r="J1945" t="str">
        <f>IFERROR(VLOOKUP(表2[[#This Row],[科目代码]],科目代码表!D:E,2,0),"")</f>
        <v/>
      </c>
      <c r="K1945" t="str">
        <f>IF(ISBLANK(表2[[#This Row],[年]]),"","CNY")</f>
        <v/>
      </c>
    </row>
    <row r="1946" spans="7:11" x14ac:dyDescent="0.25">
      <c r="G1946" s="1" t="str">
        <f>IFERROR(VLOOKUP(H1946,科目代码表!B:D,3,0),"")</f>
        <v/>
      </c>
      <c r="J1946" t="str">
        <f>IFERROR(VLOOKUP(表2[[#This Row],[科目代码]],科目代码表!D:E,2,0),"")</f>
        <v/>
      </c>
      <c r="K1946" t="str">
        <f>IF(ISBLANK(表2[[#This Row],[年]]),"","CNY")</f>
        <v/>
      </c>
    </row>
    <row r="1947" spans="7:11" x14ac:dyDescent="0.25">
      <c r="G1947" s="1" t="str">
        <f>IFERROR(VLOOKUP(H1947,科目代码表!B:D,3,0),"")</f>
        <v/>
      </c>
      <c r="J1947" t="str">
        <f>IFERROR(VLOOKUP(表2[[#This Row],[科目代码]],科目代码表!D:E,2,0),"")</f>
        <v/>
      </c>
      <c r="K1947" t="str">
        <f>IF(ISBLANK(表2[[#This Row],[年]]),"","CNY")</f>
        <v/>
      </c>
    </row>
    <row r="1948" spans="7:11" x14ac:dyDescent="0.25">
      <c r="G1948" s="1" t="str">
        <f>IFERROR(VLOOKUP(H1948,科目代码表!B:D,3,0),"")</f>
        <v/>
      </c>
      <c r="J1948" t="str">
        <f>IFERROR(VLOOKUP(表2[[#This Row],[科目代码]],科目代码表!D:E,2,0),"")</f>
        <v/>
      </c>
      <c r="K1948" t="str">
        <f>IF(ISBLANK(表2[[#This Row],[年]]),"","CNY")</f>
        <v/>
      </c>
    </row>
    <row r="1949" spans="7:11" x14ac:dyDescent="0.25">
      <c r="G1949" s="1" t="str">
        <f>IFERROR(VLOOKUP(H1949,科目代码表!B:D,3,0),"")</f>
        <v/>
      </c>
      <c r="J1949" t="str">
        <f>IFERROR(VLOOKUP(表2[[#This Row],[科目代码]],科目代码表!D:E,2,0),"")</f>
        <v/>
      </c>
      <c r="K1949" t="str">
        <f>IF(ISBLANK(表2[[#This Row],[年]]),"","CNY")</f>
        <v/>
      </c>
    </row>
    <row r="1950" spans="7:11" x14ac:dyDescent="0.25">
      <c r="G1950" s="1" t="str">
        <f>IFERROR(VLOOKUP(H1950,科目代码表!B:D,3,0),"")</f>
        <v/>
      </c>
      <c r="J1950" t="str">
        <f>IFERROR(VLOOKUP(表2[[#This Row],[科目代码]],科目代码表!D:E,2,0),"")</f>
        <v/>
      </c>
      <c r="K1950" t="str">
        <f>IF(ISBLANK(表2[[#This Row],[年]]),"","CNY")</f>
        <v/>
      </c>
    </row>
    <row r="1951" spans="7:11" x14ac:dyDescent="0.25">
      <c r="G1951" s="1" t="str">
        <f>IFERROR(VLOOKUP(H1951,科目代码表!B:D,3,0),"")</f>
        <v/>
      </c>
      <c r="J1951" t="str">
        <f>IFERROR(VLOOKUP(表2[[#This Row],[科目代码]],科目代码表!D:E,2,0),"")</f>
        <v/>
      </c>
      <c r="K1951" t="str">
        <f>IF(ISBLANK(表2[[#This Row],[年]]),"","CNY")</f>
        <v/>
      </c>
    </row>
    <row r="1952" spans="7:11" x14ac:dyDescent="0.25">
      <c r="G1952" s="1" t="str">
        <f>IFERROR(VLOOKUP(H1952,科目代码表!B:D,3,0),"")</f>
        <v/>
      </c>
      <c r="J1952" t="str">
        <f>IFERROR(VLOOKUP(表2[[#This Row],[科目代码]],科目代码表!D:E,2,0),"")</f>
        <v/>
      </c>
      <c r="K1952" t="str">
        <f>IF(ISBLANK(表2[[#This Row],[年]]),"","CNY")</f>
        <v/>
      </c>
    </row>
    <row r="1953" spans="7:11" x14ac:dyDescent="0.25">
      <c r="G1953" s="1" t="str">
        <f>IFERROR(VLOOKUP(H1953,科目代码表!B:D,3,0),"")</f>
        <v/>
      </c>
      <c r="J1953" t="str">
        <f>IFERROR(VLOOKUP(表2[[#This Row],[科目代码]],科目代码表!D:E,2,0),"")</f>
        <v/>
      </c>
      <c r="K1953" t="str">
        <f>IF(ISBLANK(表2[[#This Row],[年]]),"","CNY")</f>
        <v/>
      </c>
    </row>
    <row r="1954" spans="7:11" x14ac:dyDescent="0.25">
      <c r="G1954" s="1" t="str">
        <f>IFERROR(VLOOKUP(H1954,科目代码表!B:D,3,0),"")</f>
        <v/>
      </c>
      <c r="J1954" t="str">
        <f>IFERROR(VLOOKUP(表2[[#This Row],[科目代码]],科目代码表!D:E,2,0),"")</f>
        <v/>
      </c>
      <c r="K1954" t="str">
        <f>IF(ISBLANK(表2[[#This Row],[年]]),"","CNY")</f>
        <v/>
      </c>
    </row>
    <row r="1955" spans="7:11" x14ac:dyDescent="0.25">
      <c r="G1955" s="1" t="str">
        <f>IFERROR(VLOOKUP(H1955,科目代码表!B:D,3,0),"")</f>
        <v/>
      </c>
      <c r="J1955" t="str">
        <f>IFERROR(VLOOKUP(表2[[#This Row],[科目代码]],科目代码表!D:E,2,0),"")</f>
        <v/>
      </c>
      <c r="K1955" t="str">
        <f>IF(ISBLANK(表2[[#This Row],[年]]),"","CNY")</f>
        <v/>
      </c>
    </row>
    <row r="1956" spans="7:11" x14ac:dyDescent="0.25">
      <c r="G1956" s="1" t="str">
        <f>IFERROR(VLOOKUP(H1956,科目代码表!B:D,3,0),"")</f>
        <v/>
      </c>
      <c r="J1956" t="str">
        <f>IFERROR(VLOOKUP(表2[[#This Row],[科目代码]],科目代码表!D:E,2,0),"")</f>
        <v/>
      </c>
      <c r="K1956" t="str">
        <f>IF(ISBLANK(表2[[#This Row],[年]]),"","CNY")</f>
        <v/>
      </c>
    </row>
    <row r="1957" spans="7:11" x14ac:dyDescent="0.25">
      <c r="G1957" s="1" t="str">
        <f>IFERROR(VLOOKUP(H1957,科目代码表!B:D,3,0),"")</f>
        <v/>
      </c>
      <c r="J1957" t="str">
        <f>IFERROR(VLOOKUP(表2[[#This Row],[科目代码]],科目代码表!D:E,2,0),"")</f>
        <v/>
      </c>
      <c r="K1957" t="str">
        <f>IF(ISBLANK(表2[[#This Row],[年]]),"","CNY")</f>
        <v/>
      </c>
    </row>
    <row r="1958" spans="7:11" x14ac:dyDescent="0.25">
      <c r="G1958" s="1" t="str">
        <f>IFERROR(VLOOKUP(H1958,科目代码表!B:D,3,0),"")</f>
        <v/>
      </c>
      <c r="J1958" t="str">
        <f>IFERROR(VLOOKUP(表2[[#This Row],[科目代码]],科目代码表!D:E,2,0),"")</f>
        <v/>
      </c>
      <c r="K1958" t="str">
        <f>IF(ISBLANK(表2[[#This Row],[年]]),"","CNY")</f>
        <v/>
      </c>
    </row>
    <row r="1959" spans="7:11" x14ac:dyDescent="0.25">
      <c r="G1959" s="1" t="str">
        <f>IFERROR(VLOOKUP(H1959,科目代码表!B:D,3,0),"")</f>
        <v/>
      </c>
      <c r="J1959" t="str">
        <f>IFERROR(VLOOKUP(表2[[#This Row],[科目代码]],科目代码表!D:E,2,0),"")</f>
        <v/>
      </c>
      <c r="K1959" t="str">
        <f>IF(ISBLANK(表2[[#This Row],[年]]),"","CNY")</f>
        <v/>
      </c>
    </row>
    <row r="1960" spans="7:11" x14ac:dyDescent="0.25">
      <c r="G1960" s="1" t="str">
        <f>IFERROR(VLOOKUP(H1960,科目代码表!B:D,3,0),"")</f>
        <v/>
      </c>
      <c r="J1960" t="str">
        <f>IFERROR(VLOOKUP(表2[[#This Row],[科目代码]],科目代码表!D:E,2,0),"")</f>
        <v/>
      </c>
      <c r="K1960" t="str">
        <f>IF(ISBLANK(表2[[#This Row],[年]]),"","CNY")</f>
        <v/>
      </c>
    </row>
    <row r="1961" spans="7:11" x14ac:dyDescent="0.25">
      <c r="G1961" s="1" t="str">
        <f>IFERROR(VLOOKUP(H1961,科目代码表!B:D,3,0),"")</f>
        <v/>
      </c>
      <c r="J1961" t="str">
        <f>IFERROR(VLOOKUP(表2[[#This Row],[科目代码]],科目代码表!D:E,2,0),"")</f>
        <v/>
      </c>
      <c r="K1961" t="str">
        <f>IF(ISBLANK(表2[[#This Row],[年]]),"","CNY")</f>
        <v/>
      </c>
    </row>
    <row r="1962" spans="7:11" x14ac:dyDescent="0.25">
      <c r="G1962" s="1" t="str">
        <f>IFERROR(VLOOKUP(H1962,科目代码表!B:D,3,0),"")</f>
        <v/>
      </c>
      <c r="J1962" t="str">
        <f>IFERROR(VLOOKUP(表2[[#This Row],[科目代码]],科目代码表!D:E,2,0),"")</f>
        <v/>
      </c>
      <c r="K1962" t="str">
        <f>IF(ISBLANK(表2[[#This Row],[年]]),"","CNY")</f>
        <v/>
      </c>
    </row>
    <row r="1963" spans="7:11" x14ac:dyDescent="0.25">
      <c r="G1963" s="1" t="str">
        <f>IFERROR(VLOOKUP(H1963,科目代码表!B:D,3,0),"")</f>
        <v/>
      </c>
      <c r="J1963" t="str">
        <f>IFERROR(VLOOKUP(表2[[#This Row],[科目代码]],科目代码表!D:E,2,0),"")</f>
        <v/>
      </c>
      <c r="K1963" t="str">
        <f>IF(ISBLANK(表2[[#This Row],[年]]),"","CNY")</f>
        <v/>
      </c>
    </row>
    <row r="1964" spans="7:11" x14ac:dyDescent="0.25">
      <c r="G1964" s="1" t="str">
        <f>IFERROR(VLOOKUP(H1964,科目代码表!B:D,3,0),"")</f>
        <v/>
      </c>
      <c r="J1964" t="str">
        <f>IFERROR(VLOOKUP(表2[[#This Row],[科目代码]],科目代码表!D:E,2,0),"")</f>
        <v/>
      </c>
      <c r="K1964" t="str">
        <f>IF(ISBLANK(表2[[#This Row],[年]]),"","CNY")</f>
        <v/>
      </c>
    </row>
    <row r="1965" spans="7:11" x14ac:dyDescent="0.25">
      <c r="G1965" s="1" t="str">
        <f>IFERROR(VLOOKUP(H1965,科目代码表!B:D,3,0),"")</f>
        <v/>
      </c>
      <c r="J1965" t="str">
        <f>IFERROR(VLOOKUP(表2[[#This Row],[科目代码]],科目代码表!D:E,2,0),"")</f>
        <v/>
      </c>
      <c r="K1965" t="str">
        <f>IF(ISBLANK(表2[[#This Row],[年]]),"","CNY")</f>
        <v/>
      </c>
    </row>
    <row r="1966" spans="7:11" x14ac:dyDescent="0.25">
      <c r="G1966" s="1" t="str">
        <f>IFERROR(VLOOKUP(H1966,科目代码表!B:D,3,0),"")</f>
        <v/>
      </c>
      <c r="J1966" t="str">
        <f>IFERROR(VLOOKUP(表2[[#This Row],[科目代码]],科目代码表!D:E,2,0),"")</f>
        <v/>
      </c>
      <c r="K1966" t="str">
        <f>IF(ISBLANK(表2[[#This Row],[年]]),"","CNY")</f>
        <v/>
      </c>
    </row>
    <row r="1967" spans="7:11" x14ac:dyDescent="0.25">
      <c r="G1967" s="1" t="str">
        <f>IFERROR(VLOOKUP(H1967,科目代码表!B:D,3,0),"")</f>
        <v/>
      </c>
      <c r="J1967" t="str">
        <f>IFERROR(VLOOKUP(表2[[#This Row],[科目代码]],科目代码表!D:E,2,0),"")</f>
        <v/>
      </c>
      <c r="K1967" t="str">
        <f>IF(ISBLANK(表2[[#This Row],[年]]),"","CNY")</f>
        <v/>
      </c>
    </row>
    <row r="1968" spans="7:11" x14ac:dyDescent="0.25">
      <c r="G1968" s="1" t="str">
        <f>IFERROR(VLOOKUP(H1968,科目代码表!B:D,3,0),"")</f>
        <v/>
      </c>
      <c r="J1968" t="str">
        <f>IFERROR(VLOOKUP(表2[[#This Row],[科目代码]],科目代码表!D:E,2,0),"")</f>
        <v/>
      </c>
      <c r="K1968" t="str">
        <f>IF(ISBLANK(表2[[#This Row],[年]]),"","CNY")</f>
        <v/>
      </c>
    </row>
    <row r="1969" spans="7:11" x14ac:dyDescent="0.25">
      <c r="G1969" s="1" t="str">
        <f>IFERROR(VLOOKUP(H1969,科目代码表!B:D,3,0),"")</f>
        <v/>
      </c>
      <c r="J1969" t="str">
        <f>IFERROR(VLOOKUP(表2[[#This Row],[科目代码]],科目代码表!D:E,2,0),"")</f>
        <v/>
      </c>
      <c r="K1969" t="str">
        <f>IF(ISBLANK(表2[[#This Row],[年]]),"","CNY")</f>
        <v/>
      </c>
    </row>
    <row r="1970" spans="7:11" x14ac:dyDescent="0.25">
      <c r="G1970" s="1" t="str">
        <f>IFERROR(VLOOKUP(H1970,科目代码表!B:D,3,0),"")</f>
        <v/>
      </c>
      <c r="J1970" t="str">
        <f>IFERROR(VLOOKUP(表2[[#This Row],[科目代码]],科目代码表!D:E,2,0),"")</f>
        <v/>
      </c>
      <c r="K1970" t="str">
        <f>IF(ISBLANK(表2[[#This Row],[年]]),"","CNY")</f>
        <v/>
      </c>
    </row>
    <row r="1971" spans="7:11" x14ac:dyDescent="0.25">
      <c r="G1971" s="1" t="str">
        <f>IFERROR(VLOOKUP(H1971,科目代码表!B:D,3,0),"")</f>
        <v/>
      </c>
      <c r="J1971" t="str">
        <f>IFERROR(VLOOKUP(表2[[#This Row],[科目代码]],科目代码表!D:E,2,0),"")</f>
        <v/>
      </c>
      <c r="K1971" t="str">
        <f>IF(ISBLANK(表2[[#This Row],[年]]),"","CNY")</f>
        <v/>
      </c>
    </row>
    <row r="1972" spans="7:11" x14ac:dyDescent="0.25">
      <c r="G1972" s="1" t="str">
        <f>IFERROR(VLOOKUP(H1972,科目代码表!B:D,3,0),"")</f>
        <v/>
      </c>
      <c r="J1972" t="str">
        <f>IFERROR(VLOOKUP(表2[[#This Row],[科目代码]],科目代码表!D:E,2,0),"")</f>
        <v/>
      </c>
      <c r="K1972" t="str">
        <f>IF(ISBLANK(表2[[#This Row],[年]]),"","CNY")</f>
        <v/>
      </c>
    </row>
    <row r="1973" spans="7:11" x14ac:dyDescent="0.25">
      <c r="G1973" s="1" t="str">
        <f>IFERROR(VLOOKUP(H1973,科目代码表!B:D,3,0),"")</f>
        <v/>
      </c>
      <c r="J1973" t="str">
        <f>IFERROR(VLOOKUP(表2[[#This Row],[科目代码]],科目代码表!D:E,2,0),"")</f>
        <v/>
      </c>
      <c r="K1973" t="str">
        <f>IF(ISBLANK(表2[[#This Row],[年]]),"","CNY")</f>
        <v/>
      </c>
    </row>
    <row r="1974" spans="7:11" x14ac:dyDescent="0.25">
      <c r="G1974" s="1" t="str">
        <f>IFERROR(VLOOKUP(H1974,科目代码表!B:D,3,0),"")</f>
        <v/>
      </c>
      <c r="J1974" t="str">
        <f>IFERROR(VLOOKUP(表2[[#This Row],[科目代码]],科目代码表!D:E,2,0),"")</f>
        <v/>
      </c>
      <c r="K1974" t="str">
        <f>IF(ISBLANK(表2[[#This Row],[年]]),"","CNY")</f>
        <v/>
      </c>
    </row>
    <row r="1975" spans="7:11" x14ac:dyDescent="0.25">
      <c r="G1975" s="1" t="str">
        <f>IFERROR(VLOOKUP(H1975,科目代码表!B:D,3,0),"")</f>
        <v/>
      </c>
      <c r="J1975" t="str">
        <f>IFERROR(VLOOKUP(表2[[#This Row],[科目代码]],科目代码表!D:E,2,0),"")</f>
        <v/>
      </c>
      <c r="K1975" t="str">
        <f>IF(ISBLANK(表2[[#This Row],[年]]),"","CNY")</f>
        <v/>
      </c>
    </row>
    <row r="1976" spans="7:11" x14ac:dyDescent="0.25">
      <c r="G1976" s="1" t="str">
        <f>IFERROR(VLOOKUP(H1976,科目代码表!B:D,3,0),"")</f>
        <v/>
      </c>
      <c r="J1976" t="str">
        <f>IFERROR(VLOOKUP(表2[[#This Row],[科目代码]],科目代码表!D:E,2,0),"")</f>
        <v/>
      </c>
      <c r="K1976" t="str">
        <f>IF(ISBLANK(表2[[#This Row],[年]]),"","CNY")</f>
        <v/>
      </c>
    </row>
    <row r="1977" spans="7:11" x14ac:dyDescent="0.25">
      <c r="G1977" s="1" t="str">
        <f>IFERROR(VLOOKUP(H1977,科目代码表!B:D,3,0),"")</f>
        <v/>
      </c>
      <c r="J1977" t="str">
        <f>IFERROR(VLOOKUP(表2[[#This Row],[科目代码]],科目代码表!D:E,2,0),"")</f>
        <v/>
      </c>
      <c r="K1977" t="str">
        <f>IF(ISBLANK(表2[[#This Row],[年]]),"","CNY")</f>
        <v/>
      </c>
    </row>
    <row r="1978" spans="7:11" x14ac:dyDescent="0.25">
      <c r="G1978" s="1" t="str">
        <f>IFERROR(VLOOKUP(H1978,科目代码表!B:D,3,0),"")</f>
        <v/>
      </c>
      <c r="J1978" t="str">
        <f>IFERROR(VLOOKUP(表2[[#This Row],[科目代码]],科目代码表!D:E,2,0),"")</f>
        <v/>
      </c>
      <c r="K1978" t="str">
        <f>IF(ISBLANK(表2[[#This Row],[年]]),"","CNY")</f>
        <v/>
      </c>
    </row>
    <row r="1979" spans="7:11" x14ac:dyDescent="0.25">
      <c r="G1979" s="1" t="str">
        <f>IFERROR(VLOOKUP(H1979,科目代码表!B:D,3,0),"")</f>
        <v/>
      </c>
      <c r="J1979" t="str">
        <f>IFERROR(VLOOKUP(表2[[#This Row],[科目代码]],科目代码表!D:E,2,0),"")</f>
        <v/>
      </c>
      <c r="K1979" t="str">
        <f>IF(ISBLANK(表2[[#This Row],[年]]),"","CNY")</f>
        <v/>
      </c>
    </row>
    <row r="1980" spans="7:11" x14ac:dyDescent="0.25">
      <c r="G1980" s="1" t="str">
        <f>IFERROR(VLOOKUP(H1980,科目代码表!B:D,3,0),"")</f>
        <v/>
      </c>
      <c r="J1980" t="str">
        <f>IFERROR(VLOOKUP(表2[[#This Row],[科目代码]],科目代码表!D:E,2,0),"")</f>
        <v/>
      </c>
      <c r="K1980" t="str">
        <f>IF(ISBLANK(表2[[#This Row],[年]]),"","CNY")</f>
        <v/>
      </c>
    </row>
    <row r="1981" spans="7:11" x14ac:dyDescent="0.25">
      <c r="G1981" s="1" t="str">
        <f>IFERROR(VLOOKUP(H1981,科目代码表!B:D,3,0),"")</f>
        <v/>
      </c>
      <c r="J1981" t="str">
        <f>IFERROR(VLOOKUP(表2[[#This Row],[科目代码]],科目代码表!D:E,2,0),"")</f>
        <v/>
      </c>
      <c r="K1981" t="str">
        <f>IF(ISBLANK(表2[[#This Row],[年]]),"","CNY")</f>
        <v/>
      </c>
    </row>
    <row r="1982" spans="7:11" x14ac:dyDescent="0.25">
      <c r="G1982" s="1" t="str">
        <f>IFERROR(VLOOKUP(H1982,科目代码表!B:D,3,0),"")</f>
        <v/>
      </c>
      <c r="J1982" t="str">
        <f>IFERROR(VLOOKUP(表2[[#This Row],[科目代码]],科目代码表!D:E,2,0),"")</f>
        <v/>
      </c>
      <c r="K1982" t="str">
        <f>IF(ISBLANK(表2[[#This Row],[年]]),"","CNY")</f>
        <v/>
      </c>
    </row>
    <row r="1983" spans="7:11" x14ac:dyDescent="0.25">
      <c r="G1983" s="1" t="str">
        <f>IFERROR(VLOOKUP(H1983,科目代码表!B:D,3,0),"")</f>
        <v/>
      </c>
      <c r="J1983" t="str">
        <f>IFERROR(VLOOKUP(表2[[#This Row],[科目代码]],科目代码表!D:E,2,0),"")</f>
        <v/>
      </c>
      <c r="K1983" t="str">
        <f>IF(ISBLANK(表2[[#This Row],[年]]),"","CNY")</f>
        <v/>
      </c>
    </row>
    <row r="1984" spans="7:11" x14ac:dyDescent="0.25">
      <c r="G1984" s="1" t="str">
        <f>IFERROR(VLOOKUP(H1984,科目代码表!B:D,3,0),"")</f>
        <v/>
      </c>
      <c r="J1984" t="str">
        <f>IFERROR(VLOOKUP(表2[[#This Row],[科目代码]],科目代码表!D:E,2,0),"")</f>
        <v/>
      </c>
      <c r="K1984" t="str">
        <f>IF(ISBLANK(表2[[#This Row],[年]]),"","CNY")</f>
        <v/>
      </c>
    </row>
    <row r="1985" spans="7:11" x14ac:dyDescent="0.25">
      <c r="G1985" s="1" t="str">
        <f>IFERROR(VLOOKUP(H1985,科目代码表!B:D,3,0),"")</f>
        <v/>
      </c>
      <c r="J1985" t="str">
        <f>IFERROR(VLOOKUP(表2[[#This Row],[科目代码]],科目代码表!D:E,2,0),"")</f>
        <v/>
      </c>
      <c r="K1985" t="str">
        <f>IF(ISBLANK(表2[[#This Row],[年]]),"","CNY")</f>
        <v/>
      </c>
    </row>
    <row r="1986" spans="7:11" x14ac:dyDescent="0.25">
      <c r="G1986" s="1" t="str">
        <f>IFERROR(VLOOKUP(H1986,科目代码表!B:D,3,0),"")</f>
        <v/>
      </c>
      <c r="J1986" t="str">
        <f>IFERROR(VLOOKUP(表2[[#This Row],[科目代码]],科目代码表!D:E,2,0),"")</f>
        <v/>
      </c>
      <c r="K1986" t="str">
        <f>IF(ISBLANK(表2[[#This Row],[年]]),"","CNY")</f>
        <v/>
      </c>
    </row>
    <row r="1987" spans="7:11" x14ac:dyDescent="0.25">
      <c r="G1987" s="1" t="str">
        <f>IFERROR(VLOOKUP(H1987,科目代码表!B:D,3,0),"")</f>
        <v/>
      </c>
      <c r="J1987" t="str">
        <f>IFERROR(VLOOKUP(表2[[#This Row],[科目代码]],科目代码表!D:E,2,0),"")</f>
        <v/>
      </c>
      <c r="K1987" t="str">
        <f>IF(ISBLANK(表2[[#This Row],[年]]),"","CNY")</f>
        <v/>
      </c>
    </row>
    <row r="1988" spans="7:11" x14ac:dyDescent="0.25">
      <c r="G1988" s="1" t="str">
        <f>IFERROR(VLOOKUP(H1988,科目代码表!B:D,3,0),"")</f>
        <v/>
      </c>
      <c r="J1988" t="str">
        <f>IFERROR(VLOOKUP(表2[[#This Row],[科目代码]],科目代码表!D:E,2,0),"")</f>
        <v/>
      </c>
      <c r="K1988" t="str">
        <f>IF(ISBLANK(表2[[#This Row],[年]]),"","CNY")</f>
        <v/>
      </c>
    </row>
    <row r="1989" spans="7:11" x14ac:dyDescent="0.25">
      <c r="G1989" s="1" t="str">
        <f>IFERROR(VLOOKUP(H1989,科目代码表!B:D,3,0),"")</f>
        <v/>
      </c>
      <c r="J1989" t="str">
        <f>IFERROR(VLOOKUP(表2[[#This Row],[科目代码]],科目代码表!D:E,2,0),"")</f>
        <v/>
      </c>
      <c r="K1989" t="str">
        <f>IF(ISBLANK(表2[[#This Row],[年]]),"","CNY")</f>
        <v/>
      </c>
    </row>
    <row r="1990" spans="7:11" x14ac:dyDescent="0.25">
      <c r="G1990" s="1" t="str">
        <f>IFERROR(VLOOKUP(H1990,科目代码表!B:D,3,0),"")</f>
        <v/>
      </c>
      <c r="J1990" t="str">
        <f>IFERROR(VLOOKUP(表2[[#This Row],[科目代码]],科目代码表!D:E,2,0),"")</f>
        <v/>
      </c>
      <c r="K1990" t="str">
        <f>IF(ISBLANK(表2[[#This Row],[年]]),"","CNY")</f>
        <v/>
      </c>
    </row>
    <row r="1991" spans="7:11" x14ac:dyDescent="0.25">
      <c r="G1991" s="1" t="str">
        <f>IFERROR(VLOOKUP(H1991,科目代码表!B:D,3,0),"")</f>
        <v/>
      </c>
      <c r="J1991" t="str">
        <f>IFERROR(VLOOKUP(表2[[#This Row],[科目代码]],科目代码表!D:E,2,0),"")</f>
        <v/>
      </c>
      <c r="K1991" t="str">
        <f>IF(ISBLANK(表2[[#This Row],[年]]),"","CNY")</f>
        <v/>
      </c>
    </row>
    <row r="1992" spans="7:11" x14ac:dyDescent="0.25">
      <c r="G1992" s="1" t="str">
        <f>IFERROR(VLOOKUP(H1992,科目代码表!B:D,3,0),"")</f>
        <v/>
      </c>
      <c r="J1992" t="str">
        <f>IFERROR(VLOOKUP(表2[[#This Row],[科目代码]],科目代码表!D:E,2,0),"")</f>
        <v/>
      </c>
      <c r="K1992" t="str">
        <f>IF(ISBLANK(表2[[#This Row],[年]]),"","CNY")</f>
        <v/>
      </c>
    </row>
    <row r="1993" spans="7:11" x14ac:dyDescent="0.25">
      <c r="G1993" s="1" t="str">
        <f>IFERROR(VLOOKUP(H1993,科目代码表!B:D,3,0),"")</f>
        <v/>
      </c>
      <c r="J1993" t="str">
        <f>IFERROR(VLOOKUP(表2[[#This Row],[科目代码]],科目代码表!D:E,2,0),"")</f>
        <v/>
      </c>
      <c r="K1993" t="str">
        <f>IF(ISBLANK(表2[[#This Row],[年]]),"","CNY")</f>
        <v/>
      </c>
    </row>
    <row r="1994" spans="7:11" x14ac:dyDescent="0.25">
      <c r="G1994" s="1" t="str">
        <f>IFERROR(VLOOKUP(H1994,科目代码表!B:D,3,0),"")</f>
        <v/>
      </c>
      <c r="J1994" t="str">
        <f>IFERROR(VLOOKUP(表2[[#This Row],[科目代码]],科目代码表!D:E,2,0),"")</f>
        <v/>
      </c>
      <c r="K1994" t="str">
        <f>IF(ISBLANK(表2[[#This Row],[年]]),"","CNY")</f>
        <v/>
      </c>
    </row>
    <row r="1995" spans="7:11" x14ac:dyDescent="0.25">
      <c r="G1995" s="1" t="str">
        <f>IFERROR(VLOOKUP(H1995,科目代码表!B:D,3,0),"")</f>
        <v/>
      </c>
      <c r="J1995" t="str">
        <f>IFERROR(VLOOKUP(表2[[#This Row],[科目代码]],科目代码表!D:E,2,0),"")</f>
        <v/>
      </c>
      <c r="K1995" t="str">
        <f>IF(ISBLANK(表2[[#This Row],[年]]),"","CNY")</f>
        <v/>
      </c>
    </row>
    <row r="1996" spans="7:11" x14ac:dyDescent="0.25">
      <c r="G1996" s="1" t="str">
        <f>IFERROR(VLOOKUP(H1996,科目代码表!B:D,3,0),"")</f>
        <v/>
      </c>
      <c r="J1996" t="str">
        <f>IFERROR(VLOOKUP(表2[[#This Row],[科目代码]],科目代码表!D:E,2,0),"")</f>
        <v/>
      </c>
      <c r="K1996" t="str">
        <f>IF(ISBLANK(表2[[#This Row],[年]]),"","CNY")</f>
        <v/>
      </c>
    </row>
    <row r="1997" spans="7:11" x14ac:dyDescent="0.25">
      <c r="G1997" s="1" t="str">
        <f>IFERROR(VLOOKUP(H1997,科目代码表!B:D,3,0),"")</f>
        <v/>
      </c>
      <c r="J1997" t="str">
        <f>IFERROR(VLOOKUP(表2[[#This Row],[科目代码]],科目代码表!D:E,2,0),"")</f>
        <v/>
      </c>
      <c r="K1997" t="str">
        <f>IF(ISBLANK(表2[[#This Row],[年]]),"","CNY")</f>
        <v/>
      </c>
    </row>
    <row r="1998" spans="7:11" x14ac:dyDescent="0.25">
      <c r="G1998" s="1" t="str">
        <f>IFERROR(VLOOKUP(H1998,科目代码表!B:D,3,0),"")</f>
        <v/>
      </c>
      <c r="J1998" t="str">
        <f>IFERROR(VLOOKUP(表2[[#This Row],[科目代码]],科目代码表!D:E,2,0),"")</f>
        <v/>
      </c>
      <c r="K1998" t="str">
        <f>IF(ISBLANK(表2[[#This Row],[年]]),"","CNY")</f>
        <v/>
      </c>
    </row>
    <row r="1999" spans="7:11" x14ac:dyDescent="0.25">
      <c r="G1999" s="1" t="str">
        <f>IFERROR(VLOOKUP(H1999,科目代码表!B:D,3,0),"")</f>
        <v/>
      </c>
      <c r="J1999" t="str">
        <f>IFERROR(VLOOKUP(表2[[#This Row],[科目代码]],科目代码表!D:E,2,0),"")</f>
        <v/>
      </c>
      <c r="K1999" t="str">
        <f>IF(ISBLANK(表2[[#This Row],[年]]),"","CNY")</f>
        <v/>
      </c>
    </row>
    <row r="2000" spans="7:11" x14ac:dyDescent="0.25">
      <c r="G2000" s="1" t="str">
        <f>IFERROR(VLOOKUP(H2000,科目代码表!B:D,3,0),"")</f>
        <v/>
      </c>
      <c r="J2000" t="str">
        <f>IFERROR(VLOOKUP(表2[[#This Row],[科目代码]],科目代码表!D:E,2,0),"")</f>
        <v/>
      </c>
      <c r="K2000" t="str">
        <f>IF(ISBLANK(表2[[#This Row],[年]]),"","CNY")</f>
        <v/>
      </c>
    </row>
    <row r="2001" spans="7:11" x14ac:dyDescent="0.25">
      <c r="G2001" s="1" t="str">
        <f>IFERROR(VLOOKUP(H2001,科目代码表!B:D,3,0),"")</f>
        <v/>
      </c>
      <c r="J2001" t="str">
        <f>IFERROR(VLOOKUP(表2[[#This Row],[科目代码]],科目代码表!D:E,2,0),"")</f>
        <v/>
      </c>
      <c r="K2001" t="str">
        <f>IF(ISBLANK(表2[[#This Row],[年]]),"","CNY")</f>
        <v/>
      </c>
    </row>
    <row r="2002" spans="7:11" x14ac:dyDescent="0.25">
      <c r="G2002" s="1" t="str">
        <f>IFERROR(VLOOKUP(H2002,科目代码表!B:D,3,0),"")</f>
        <v/>
      </c>
      <c r="J2002" t="str">
        <f>IFERROR(VLOOKUP(表2[[#This Row],[科目代码]],科目代码表!D:E,2,0),"")</f>
        <v/>
      </c>
      <c r="K2002" t="str">
        <f>IF(ISBLANK(表2[[#This Row],[年]]),"","CNY")</f>
        <v/>
      </c>
    </row>
    <row r="2003" spans="7:11" x14ac:dyDescent="0.25">
      <c r="G2003" s="1" t="str">
        <f>IFERROR(VLOOKUP(H2003,科目代码表!B:D,3,0),"")</f>
        <v/>
      </c>
      <c r="J2003" t="str">
        <f>IFERROR(VLOOKUP(表2[[#This Row],[科目代码]],科目代码表!D:E,2,0),"")</f>
        <v/>
      </c>
      <c r="K2003" t="str">
        <f>IF(ISBLANK(表2[[#This Row],[年]]),"","CNY")</f>
        <v/>
      </c>
    </row>
    <row r="2004" spans="7:11" x14ac:dyDescent="0.25">
      <c r="G2004" s="1" t="str">
        <f>IFERROR(VLOOKUP(H2004,科目代码表!B:D,3,0),"")</f>
        <v/>
      </c>
      <c r="J2004" t="str">
        <f>IFERROR(VLOOKUP(表2[[#This Row],[科目代码]],科目代码表!D:E,2,0),"")</f>
        <v/>
      </c>
      <c r="K2004" t="str">
        <f>IF(ISBLANK(表2[[#This Row],[年]]),"","CNY")</f>
        <v/>
      </c>
    </row>
    <row r="2005" spans="7:11" x14ac:dyDescent="0.25">
      <c r="G2005" s="1" t="str">
        <f>IFERROR(VLOOKUP(H2005,科目代码表!B:D,3,0),"")</f>
        <v/>
      </c>
      <c r="J2005" t="str">
        <f>IFERROR(VLOOKUP(表2[[#This Row],[科目代码]],科目代码表!D:E,2,0),"")</f>
        <v/>
      </c>
      <c r="K2005" t="str">
        <f>IF(ISBLANK(表2[[#This Row],[年]]),"","CNY")</f>
        <v/>
      </c>
    </row>
    <row r="2006" spans="7:11" x14ac:dyDescent="0.25">
      <c r="G2006" s="1" t="str">
        <f>IFERROR(VLOOKUP(H2006,科目代码表!B:D,3,0),"")</f>
        <v/>
      </c>
      <c r="J2006" t="str">
        <f>IFERROR(VLOOKUP(表2[[#This Row],[科目代码]],科目代码表!D:E,2,0),"")</f>
        <v/>
      </c>
      <c r="K2006" t="str">
        <f>IF(ISBLANK(表2[[#This Row],[年]]),"","CNY")</f>
        <v/>
      </c>
    </row>
    <row r="2007" spans="7:11" x14ac:dyDescent="0.25">
      <c r="G2007" s="1" t="str">
        <f>IFERROR(VLOOKUP(H2007,科目代码表!B:D,3,0),"")</f>
        <v/>
      </c>
      <c r="J2007" t="str">
        <f>IFERROR(VLOOKUP(表2[[#This Row],[科目代码]],科目代码表!D:E,2,0),"")</f>
        <v/>
      </c>
      <c r="K2007" t="str">
        <f>IF(ISBLANK(表2[[#This Row],[年]]),"","CNY")</f>
        <v/>
      </c>
    </row>
    <row r="2008" spans="7:11" x14ac:dyDescent="0.25">
      <c r="G2008" s="1" t="str">
        <f>IFERROR(VLOOKUP(H2008,科目代码表!B:D,3,0),"")</f>
        <v/>
      </c>
      <c r="J2008" t="str">
        <f>IFERROR(VLOOKUP(表2[[#This Row],[科目代码]],科目代码表!D:E,2,0),"")</f>
        <v/>
      </c>
      <c r="K2008" t="str">
        <f>IF(ISBLANK(表2[[#This Row],[年]]),"","CNY")</f>
        <v/>
      </c>
    </row>
    <row r="2009" spans="7:11" x14ac:dyDescent="0.25">
      <c r="G2009" s="1" t="str">
        <f>IFERROR(VLOOKUP(H2009,科目代码表!B:D,3,0),"")</f>
        <v/>
      </c>
      <c r="J2009" t="str">
        <f>IFERROR(VLOOKUP(表2[[#This Row],[科目代码]],科目代码表!D:E,2,0),"")</f>
        <v/>
      </c>
      <c r="K2009" t="str">
        <f>IF(ISBLANK(表2[[#This Row],[年]]),"","CNY")</f>
        <v/>
      </c>
    </row>
    <row r="2010" spans="7:11" x14ac:dyDescent="0.25">
      <c r="G2010" s="1" t="str">
        <f>IFERROR(VLOOKUP(H2010,科目代码表!B:D,3,0),"")</f>
        <v/>
      </c>
      <c r="J2010" t="str">
        <f>IFERROR(VLOOKUP(表2[[#This Row],[科目代码]],科目代码表!D:E,2,0),"")</f>
        <v/>
      </c>
      <c r="K2010" t="str">
        <f>IF(ISBLANK(表2[[#This Row],[年]]),"","CNY")</f>
        <v/>
      </c>
    </row>
    <row r="2011" spans="7:11" x14ac:dyDescent="0.25">
      <c r="G2011" s="1" t="str">
        <f>IFERROR(VLOOKUP(H2011,科目代码表!B:D,3,0),"")</f>
        <v/>
      </c>
      <c r="J2011" t="str">
        <f>IFERROR(VLOOKUP(表2[[#This Row],[科目代码]],科目代码表!D:E,2,0),"")</f>
        <v/>
      </c>
      <c r="K2011" t="str">
        <f>IF(ISBLANK(表2[[#This Row],[年]]),"","CNY")</f>
        <v/>
      </c>
    </row>
    <row r="2012" spans="7:11" x14ac:dyDescent="0.25">
      <c r="G2012" s="1" t="str">
        <f>IFERROR(VLOOKUP(H2012,科目代码表!B:D,3,0),"")</f>
        <v/>
      </c>
      <c r="J2012" t="str">
        <f>IFERROR(VLOOKUP(表2[[#This Row],[科目代码]],科目代码表!D:E,2,0),"")</f>
        <v/>
      </c>
      <c r="K2012" t="str">
        <f>IF(ISBLANK(表2[[#This Row],[年]]),"","CNY")</f>
        <v/>
      </c>
    </row>
    <row r="2013" spans="7:11" x14ac:dyDescent="0.25">
      <c r="G2013" s="1" t="str">
        <f>IFERROR(VLOOKUP(H2013,科目代码表!B:D,3,0),"")</f>
        <v/>
      </c>
      <c r="J2013" t="str">
        <f>IFERROR(VLOOKUP(表2[[#This Row],[科目代码]],科目代码表!D:E,2,0),"")</f>
        <v/>
      </c>
      <c r="K2013" t="str">
        <f>IF(ISBLANK(表2[[#This Row],[年]]),"","CNY")</f>
        <v/>
      </c>
    </row>
    <row r="2014" spans="7:11" x14ac:dyDescent="0.25">
      <c r="G2014" s="1" t="str">
        <f>IFERROR(VLOOKUP(H2014,科目代码表!B:D,3,0),"")</f>
        <v/>
      </c>
      <c r="J2014" t="str">
        <f>IFERROR(VLOOKUP(表2[[#This Row],[科目代码]],科目代码表!D:E,2,0),"")</f>
        <v/>
      </c>
      <c r="K2014" t="str">
        <f>IF(ISBLANK(表2[[#This Row],[年]]),"","CNY")</f>
        <v/>
      </c>
    </row>
    <row r="2015" spans="7:11" x14ac:dyDescent="0.25">
      <c r="G2015" s="1" t="str">
        <f>IFERROR(VLOOKUP(H2015,科目代码表!B:D,3,0),"")</f>
        <v/>
      </c>
      <c r="J2015" t="str">
        <f>IFERROR(VLOOKUP(表2[[#This Row],[科目代码]],科目代码表!D:E,2,0),"")</f>
        <v/>
      </c>
      <c r="K2015" t="str">
        <f>IF(ISBLANK(表2[[#This Row],[年]]),"","CNY")</f>
        <v/>
      </c>
    </row>
    <row r="2016" spans="7:11" x14ac:dyDescent="0.25">
      <c r="G2016" s="1" t="str">
        <f>IFERROR(VLOOKUP(H2016,科目代码表!B:D,3,0),"")</f>
        <v/>
      </c>
      <c r="J2016" t="str">
        <f>IFERROR(VLOOKUP(表2[[#This Row],[科目代码]],科目代码表!D:E,2,0),"")</f>
        <v/>
      </c>
      <c r="K2016" t="str">
        <f>IF(ISBLANK(表2[[#This Row],[年]]),"","CNY")</f>
        <v/>
      </c>
    </row>
    <row r="2017" spans="7:11" x14ac:dyDescent="0.25">
      <c r="G2017" s="1" t="str">
        <f>IFERROR(VLOOKUP(H2017,科目代码表!B:D,3,0),"")</f>
        <v/>
      </c>
      <c r="J2017" t="str">
        <f>IFERROR(VLOOKUP(表2[[#This Row],[科目代码]],科目代码表!D:E,2,0),"")</f>
        <v/>
      </c>
      <c r="K2017" t="str">
        <f>IF(ISBLANK(表2[[#This Row],[年]]),"","CNY")</f>
        <v/>
      </c>
    </row>
    <row r="2018" spans="7:11" x14ac:dyDescent="0.25">
      <c r="G2018" s="1" t="str">
        <f>IFERROR(VLOOKUP(H2018,科目代码表!B:D,3,0),"")</f>
        <v/>
      </c>
      <c r="J2018" t="str">
        <f>IFERROR(VLOOKUP(表2[[#This Row],[科目代码]],科目代码表!D:E,2,0),"")</f>
        <v/>
      </c>
      <c r="K2018" t="str">
        <f>IF(ISBLANK(表2[[#This Row],[年]]),"","CNY")</f>
        <v/>
      </c>
    </row>
    <row r="2019" spans="7:11" x14ac:dyDescent="0.25">
      <c r="G2019" s="1" t="str">
        <f>IFERROR(VLOOKUP(H2019,科目代码表!B:D,3,0),"")</f>
        <v/>
      </c>
      <c r="J2019" t="str">
        <f>IFERROR(VLOOKUP(表2[[#This Row],[科目代码]],科目代码表!D:E,2,0),"")</f>
        <v/>
      </c>
      <c r="K2019" t="str">
        <f>IF(ISBLANK(表2[[#This Row],[年]]),"","CNY")</f>
        <v/>
      </c>
    </row>
    <row r="2020" spans="7:11" x14ac:dyDescent="0.25">
      <c r="G2020" s="1" t="str">
        <f>IFERROR(VLOOKUP(H2020,科目代码表!B:D,3,0),"")</f>
        <v/>
      </c>
      <c r="J2020" t="str">
        <f>IFERROR(VLOOKUP(表2[[#This Row],[科目代码]],科目代码表!D:E,2,0),"")</f>
        <v/>
      </c>
      <c r="K2020" t="str">
        <f>IF(ISBLANK(表2[[#This Row],[年]]),"","CNY")</f>
        <v/>
      </c>
    </row>
    <row r="2021" spans="7:11" x14ac:dyDescent="0.25">
      <c r="G2021" s="1" t="str">
        <f>IFERROR(VLOOKUP(H2021,科目代码表!B:D,3,0),"")</f>
        <v/>
      </c>
      <c r="J2021" t="str">
        <f>IFERROR(VLOOKUP(表2[[#This Row],[科目代码]],科目代码表!D:E,2,0),"")</f>
        <v/>
      </c>
      <c r="K2021" t="str">
        <f>IF(ISBLANK(表2[[#This Row],[年]]),"","CNY")</f>
        <v/>
      </c>
    </row>
    <row r="2022" spans="7:11" x14ac:dyDescent="0.25">
      <c r="G2022" s="1" t="str">
        <f>IFERROR(VLOOKUP(H2022,科目代码表!B:D,3,0),"")</f>
        <v/>
      </c>
      <c r="J2022" t="str">
        <f>IFERROR(VLOOKUP(表2[[#This Row],[科目代码]],科目代码表!D:E,2,0),"")</f>
        <v/>
      </c>
      <c r="K2022" t="str">
        <f>IF(ISBLANK(表2[[#This Row],[年]]),"","CNY")</f>
        <v/>
      </c>
    </row>
    <row r="2023" spans="7:11" x14ac:dyDescent="0.25">
      <c r="G2023" s="1" t="str">
        <f>IFERROR(VLOOKUP(H2023,科目代码表!B:D,3,0),"")</f>
        <v/>
      </c>
      <c r="J2023" t="str">
        <f>IFERROR(VLOOKUP(表2[[#This Row],[科目代码]],科目代码表!D:E,2,0),"")</f>
        <v/>
      </c>
      <c r="K2023" t="str">
        <f>IF(ISBLANK(表2[[#This Row],[年]]),"","CNY")</f>
        <v/>
      </c>
    </row>
    <row r="2024" spans="7:11" x14ac:dyDescent="0.25">
      <c r="G2024" s="1" t="str">
        <f>IFERROR(VLOOKUP(H2024,科目代码表!B:D,3,0),"")</f>
        <v/>
      </c>
      <c r="J2024" t="str">
        <f>IFERROR(VLOOKUP(表2[[#This Row],[科目代码]],科目代码表!D:E,2,0),"")</f>
        <v/>
      </c>
      <c r="K2024" t="str">
        <f>IF(ISBLANK(表2[[#This Row],[年]]),"","CNY")</f>
        <v/>
      </c>
    </row>
    <row r="2025" spans="7:11" x14ac:dyDescent="0.25">
      <c r="G2025" s="1" t="str">
        <f>IFERROR(VLOOKUP(H2025,科目代码表!B:D,3,0),"")</f>
        <v/>
      </c>
      <c r="J2025" t="str">
        <f>IFERROR(VLOOKUP(表2[[#This Row],[科目代码]],科目代码表!D:E,2,0),"")</f>
        <v/>
      </c>
      <c r="K2025" t="str">
        <f>IF(ISBLANK(表2[[#This Row],[年]]),"","CNY")</f>
        <v/>
      </c>
    </row>
    <row r="2026" spans="7:11" x14ac:dyDescent="0.25">
      <c r="G2026" s="1" t="str">
        <f>IFERROR(VLOOKUP(H2026,科目代码表!B:D,3,0),"")</f>
        <v/>
      </c>
      <c r="J2026" t="str">
        <f>IFERROR(VLOOKUP(表2[[#This Row],[科目代码]],科目代码表!D:E,2,0),"")</f>
        <v/>
      </c>
      <c r="K2026" t="str">
        <f>IF(ISBLANK(表2[[#This Row],[年]]),"","CNY")</f>
        <v/>
      </c>
    </row>
    <row r="2027" spans="7:11" x14ac:dyDescent="0.25">
      <c r="G2027" s="1" t="str">
        <f>IFERROR(VLOOKUP(H2027,科目代码表!B:D,3,0),"")</f>
        <v/>
      </c>
      <c r="J2027" t="str">
        <f>IFERROR(VLOOKUP(表2[[#This Row],[科目代码]],科目代码表!D:E,2,0),"")</f>
        <v/>
      </c>
      <c r="K2027" t="str">
        <f>IF(ISBLANK(表2[[#This Row],[年]]),"","CNY")</f>
        <v/>
      </c>
    </row>
    <row r="2028" spans="7:11" x14ac:dyDescent="0.25">
      <c r="G2028" s="1" t="str">
        <f>IFERROR(VLOOKUP(H2028,科目代码表!B:D,3,0),"")</f>
        <v/>
      </c>
      <c r="J2028" t="str">
        <f>IFERROR(VLOOKUP(表2[[#This Row],[科目代码]],科目代码表!D:E,2,0),"")</f>
        <v/>
      </c>
      <c r="K2028" t="str">
        <f>IF(ISBLANK(表2[[#This Row],[年]]),"","CNY")</f>
        <v/>
      </c>
    </row>
    <row r="2029" spans="7:11" x14ac:dyDescent="0.25">
      <c r="G2029" s="1" t="str">
        <f>IFERROR(VLOOKUP(H2029,科目代码表!B:D,3,0),"")</f>
        <v/>
      </c>
      <c r="J2029" t="str">
        <f>IFERROR(VLOOKUP(表2[[#This Row],[科目代码]],科目代码表!D:E,2,0),"")</f>
        <v/>
      </c>
      <c r="K2029" t="str">
        <f>IF(ISBLANK(表2[[#This Row],[年]]),"","CNY")</f>
        <v/>
      </c>
    </row>
    <row r="2030" spans="7:11" x14ac:dyDescent="0.25">
      <c r="G2030" s="1" t="str">
        <f>IFERROR(VLOOKUP(H2030,科目代码表!B:D,3,0),"")</f>
        <v/>
      </c>
      <c r="J2030" t="str">
        <f>IFERROR(VLOOKUP(表2[[#This Row],[科目代码]],科目代码表!D:E,2,0),"")</f>
        <v/>
      </c>
      <c r="K2030" t="str">
        <f>IF(ISBLANK(表2[[#This Row],[年]]),"","CNY")</f>
        <v/>
      </c>
    </row>
    <row r="2031" spans="7:11" x14ac:dyDescent="0.25">
      <c r="G2031" s="1" t="str">
        <f>IFERROR(VLOOKUP(H2031,科目代码表!B:D,3,0),"")</f>
        <v/>
      </c>
      <c r="J2031" t="str">
        <f>IFERROR(VLOOKUP(表2[[#This Row],[科目代码]],科目代码表!D:E,2,0),"")</f>
        <v/>
      </c>
      <c r="K2031" t="str">
        <f>IF(ISBLANK(表2[[#This Row],[年]]),"","CNY")</f>
        <v/>
      </c>
    </row>
    <row r="2032" spans="7:11" x14ac:dyDescent="0.25">
      <c r="G2032" s="1" t="str">
        <f>IFERROR(VLOOKUP(H2032,科目代码表!B:D,3,0),"")</f>
        <v/>
      </c>
      <c r="J2032" t="str">
        <f>IFERROR(VLOOKUP(表2[[#This Row],[科目代码]],科目代码表!D:E,2,0),"")</f>
        <v/>
      </c>
      <c r="K2032" t="str">
        <f>IF(ISBLANK(表2[[#This Row],[年]]),"","CNY")</f>
        <v/>
      </c>
    </row>
    <row r="2033" spans="7:11" x14ac:dyDescent="0.25">
      <c r="G2033" s="1" t="str">
        <f>IFERROR(VLOOKUP(H2033,科目代码表!B:D,3,0),"")</f>
        <v/>
      </c>
      <c r="J2033" t="str">
        <f>IFERROR(VLOOKUP(表2[[#This Row],[科目代码]],科目代码表!D:E,2,0),"")</f>
        <v/>
      </c>
      <c r="K2033" t="str">
        <f>IF(ISBLANK(表2[[#This Row],[年]]),"","CNY")</f>
        <v/>
      </c>
    </row>
    <row r="2034" spans="7:11" x14ac:dyDescent="0.25">
      <c r="G2034" s="1" t="str">
        <f>IFERROR(VLOOKUP(H2034,科目代码表!B:D,3,0),"")</f>
        <v/>
      </c>
      <c r="J2034" t="str">
        <f>IFERROR(VLOOKUP(表2[[#This Row],[科目代码]],科目代码表!D:E,2,0),"")</f>
        <v/>
      </c>
      <c r="K2034" t="str">
        <f>IF(ISBLANK(表2[[#This Row],[年]]),"","CNY")</f>
        <v/>
      </c>
    </row>
    <row r="2035" spans="7:11" x14ac:dyDescent="0.25">
      <c r="G2035" s="1" t="str">
        <f>IFERROR(VLOOKUP(H2035,科目代码表!B:D,3,0),"")</f>
        <v/>
      </c>
      <c r="J2035" t="str">
        <f>IFERROR(VLOOKUP(表2[[#This Row],[科目代码]],科目代码表!D:E,2,0),"")</f>
        <v/>
      </c>
      <c r="K2035" t="str">
        <f>IF(ISBLANK(表2[[#This Row],[年]]),"","CNY")</f>
        <v/>
      </c>
    </row>
    <row r="2036" spans="7:11" x14ac:dyDescent="0.25">
      <c r="G2036" s="1" t="str">
        <f>IFERROR(VLOOKUP(H2036,科目代码表!B:D,3,0),"")</f>
        <v/>
      </c>
      <c r="J2036" t="str">
        <f>IFERROR(VLOOKUP(表2[[#This Row],[科目代码]],科目代码表!D:E,2,0),"")</f>
        <v/>
      </c>
      <c r="K2036" t="str">
        <f>IF(ISBLANK(表2[[#This Row],[年]]),"","CNY")</f>
        <v/>
      </c>
    </row>
    <row r="2037" spans="7:11" x14ac:dyDescent="0.25">
      <c r="G2037" s="1" t="str">
        <f>IFERROR(VLOOKUP(H2037,科目代码表!B:D,3,0),"")</f>
        <v/>
      </c>
      <c r="J2037" t="str">
        <f>IFERROR(VLOOKUP(表2[[#This Row],[科目代码]],科目代码表!D:E,2,0),"")</f>
        <v/>
      </c>
      <c r="K2037" t="str">
        <f>IF(ISBLANK(表2[[#This Row],[年]]),"","CNY")</f>
        <v/>
      </c>
    </row>
    <row r="2038" spans="7:11" x14ac:dyDescent="0.25">
      <c r="G2038" s="1" t="str">
        <f>IFERROR(VLOOKUP(H2038,科目代码表!B:D,3,0),"")</f>
        <v/>
      </c>
      <c r="J2038" t="str">
        <f>IFERROR(VLOOKUP(表2[[#This Row],[科目代码]],科目代码表!D:E,2,0),"")</f>
        <v/>
      </c>
      <c r="K2038" t="str">
        <f>IF(ISBLANK(表2[[#This Row],[年]]),"","CNY")</f>
        <v/>
      </c>
    </row>
    <row r="2039" spans="7:11" x14ac:dyDescent="0.25">
      <c r="G2039" s="1" t="str">
        <f>IFERROR(VLOOKUP(H2039,科目代码表!B:D,3,0),"")</f>
        <v/>
      </c>
      <c r="J2039" t="str">
        <f>IFERROR(VLOOKUP(表2[[#This Row],[科目代码]],科目代码表!D:E,2,0),"")</f>
        <v/>
      </c>
      <c r="K2039" t="str">
        <f>IF(ISBLANK(表2[[#This Row],[年]]),"","CNY")</f>
        <v/>
      </c>
    </row>
    <row r="2040" spans="7:11" x14ac:dyDescent="0.25">
      <c r="G2040" s="1" t="str">
        <f>IFERROR(VLOOKUP(H2040,科目代码表!B:D,3,0),"")</f>
        <v/>
      </c>
      <c r="J2040" t="str">
        <f>IFERROR(VLOOKUP(表2[[#This Row],[科目代码]],科目代码表!D:E,2,0),"")</f>
        <v/>
      </c>
      <c r="K2040" t="str">
        <f>IF(ISBLANK(表2[[#This Row],[年]]),"","CNY")</f>
        <v/>
      </c>
    </row>
    <row r="2041" spans="7:11" x14ac:dyDescent="0.25">
      <c r="G2041" s="1" t="str">
        <f>IFERROR(VLOOKUP(H2041,科目代码表!B:D,3,0),"")</f>
        <v/>
      </c>
      <c r="J2041" t="str">
        <f>IFERROR(VLOOKUP(表2[[#This Row],[科目代码]],科目代码表!D:E,2,0),"")</f>
        <v/>
      </c>
      <c r="K2041" t="str">
        <f>IF(ISBLANK(表2[[#This Row],[年]]),"","CNY")</f>
        <v/>
      </c>
    </row>
    <row r="2042" spans="7:11" x14ac:dyDescent="0.25">
      <c r="G2042" s="1" t="str">
        <f>IFERROR(VLOOKUP(H2042,科目代码表!B:D,3,0),"")</f>
        <v/>
      </c>
      <c r="J2042" t="str">
        <f>IFERROR(VLOOKUP(表2[[#This Row],[科目代码]],科目代码表!D:E,2,0),"")</f>
        <v/>
      </c>
      <c r="K2042" t="str">
        <f>IF(ISBLANK(表2[[#This Row],[年]]),"","CNY")</f>
        <v/>
      </c>
    </row>
    <row r="2043" spans="7:11" x14ac:dyDescent="0.25">
      <c r="G2043" s="1" t="str">
        <f>IFERROR(VLOOKUP(H2043,科目代码表!B:D,3,0),"")</f>
        <v/>
      </c>
      <c r="J2043" t="str">
        <f>IFERROR(VLOOKUP(表2[[#This Row],[科目代码]],科目代码表!D:E,2,0),"")</f>
        <v/>
      </c>
      <c r="K2043" t="str">
        <f>IF(ISBLANK(表2[[#This Row],[年]]),"","CNY")</f>
        <v/>
      </c>
    </row>
    <row r="2044" spans="7:11" x14ac:dyDescent="0.25">
      <c r="G2044" s="1" t="str">
        <f>IFERROR(VLOOKUP(H2044,科目代码表!B:D,3,0),"")</f>
        <v/>
      </c>
      <c r="J2044" t="str">
        <f>IFERROR(VLOOKUP(表2[[#This Row],[科目代码]],科目代码表!D:E,2,0),"")</f>
        <v/>
      </c>
      <c r="K2044" t="str">
        <f>IF(ISBLANK(表2[[#This Row],[年]]),"","CNY")</f>
        <v/>
      </c>
    </row>
    <row r="2045" spans="7:11" x14ac:dyDescent="0.25">
      <c r="G2045" s="1" t="str">
        <f>IFERROR(VLOOKUP(H2045,科目代码表!B:D,3,0),"")</f>
        <v/>
      </c>
      <c r="J2045" t="str">
        <f>IFERROR(VLOOKUP(表2[[#This Row],[科目代码]],科目代码表!D:E,2,0),"")</f>
        <v/>
      </c>
      <c r="K2045" t="str">
        <f>IF(ISBLANK(表2[[#This Row],[年]]),"","CNY")</f>
        <v/>
      </c>
    </row>
    <row r="2046" spans="7:11" x14ac:dyDescent="0.25">
      <c r="G2046" s="1" t="str">
        <f>IFERROR(VLOOKUP(H2046,科目代码表!B:D,3,0),"")</f>
        <v/>
      </c>
      <c r="J2046" t="str">
        <f>IFERROR(VLOOKUP(表2[[#This Row],[科目代码]],科目代码表!D:E,2,0),"")</f>
        <v/>
      </c>
      <c r="K2046" t="str">
        <f>IF(ISBLANK(表2[[#This Row],[年]]),"","CNY")</f>
        <v/>
      </c>
    </row>
    <row r="2047" spans="7:11" x14ac:dyDescent="0.25">
      <c r="G2047" s="1" t="str">
        <f>IFERROR(VLOOKUP(H2047,科目代码表!B:D,3,0),"")</f>
        <v/>
      </c>
      <c r="J2047" t="str">
        <f>IFERROR(VLOOKUP(表2[[#This Row],[科目代码]],科目代码表!D:E,2,0),"")</f>
        <v/>
      </c>
      <c r="K2047" t="str">
        <f>IF(ISBLANK(表2[[#This Row],[年]]),"","CNY")</f>
        <v/>
      </c>
    </row>
    <row r="2048" spans="7:11" x14ac:dyDescent="0.25">
      <c r="G2048" s="1" t="str">
        <f>IFERROR(VLOOKUP(H2048,科目代码表!B:D,3,0),"")</f>
        <v/>
      </c>
      <c r="J2048" t="str">
        <f>IFERROR(VLOOKUP(表2[[#This Row],[科目代码]],科目代码表!D:E,2,0),"")</f>
        <v/>
      </c>
      <c r="K2048" t="str">
        <f>IF(ISBLANK(表2[[#This Row],[年]]),"","CNY")</f>
        <v/>
      </c>
    </row>
    <row r="2049" spans="7:11" x14ac:dyDescent="0.25">
      <c r="G2049" s="1" t="str">
        <f>IFERROR(VLOOKUP(H2049,科目代码表!B:D,3,0),"")</f>
        <v/>
      </c>
      <c r="J2049" t="str">
        <f>IFERROR(VLOOKUP(表2[[#This Row],[科目代码]],科目代码表!D:E,2,0),"")</f>
        <v/>
      </c>
      <c r="K2049" t="str">
        <f>IF(ISBLANK(表2[[#This Row],[年]]),"","CNY")</f>
        <v/>
      </c>
    </row>
    <row r="2050" spans="7:11" x14ac:dyDescent="0.25">
      <c r="G2050" s="1" t="str">
        <f>IFERROR(VLOOKUP(H2050,科目代码表!B:D,3,0),"")</f>
        <v/>
      </c>
      <c r="J2050" t="str">
        <f>IFERROR(VLOOKUP(表2[[#This Row],[科目代码]],科目代码表!D:E,2,0),"")</f>
        <v/>
      </c>
      <c r="K2050" t="str">
        <f>IF(ISBLANK(表2[[#This Row],[年]]),"","CNY")</f>
        <v/>
      </c>
    </row>
    <row r="2051" spans="7:11" x14ac:dyDescent="0.25">
      <c r="G2051" s="1" t="str">
        <f>IFERROR(VLOOKUP(H2051,科目代码表!B:D,3,0),"")</f>
        <v/>
      </c>
      <c r="J2051" t="str">
        <f>IFERROR(VLOOKUP(表2[[#This Row],[科目代码]],科目代码表!D:E,2,0),"")</f>
        <v/>
      </c>
      <c r="K2051" t="str">
        <f>IF(ISBLANK(表2[[#This Row],[年]]),"","CNY")</f>
        <v/>
      </c>
    </row>
    <row r="2052" spans="7:11" x14ac:dyDescent="0.25">
      <c r="G2052" s="1" t="str">
        <f>IFERROR(VLOOKUP(H2052,科目代码表!B:D,3,0),"")</f>
        <v/>
      </c>
      <c r="J2052" t="str">
        <f>IFERROR(VLOOKUP(表2[[#This Row],[科目代码]],科目代码表!D:E,2,0),"")</f>
        <v/>
      </c>
      <c r="K2052" t="str">
        <f>IF(ISBLANK(表2[[#This Row],[年]]),"","CNY")</f>
        <v/>
      </c>
    </row>
    <row r="2053" spans="7:11" x14ac:dyDescent="0.25">
      <c r="G2053" s="1" t="str">
        <f>IFERROR(VLOOKUP(H2053,科目代码表!B:D,3,0),"")</f>
        <v/>
      </c>
      <c r="J2053" t="str">
        <f>IFERROR(VLOOKUP(表2[[#This Row],[科目代码]],科目代码表!D:E,2,0),"")</f>
        <v/>
      </c>
      <c r="K2053" t="str">
        <f>IF(ISBLANK(表2[[#This Row],[年]]),"","CNY")</f>
        <v/>
      </c>
    </row>
    <row r="2054" spans="7:11" x14ac:dyDescent="0.25">
      <c r="G2054" s="1" t="str">
        <f>IFERROR(VLOOKUP(H2054,科目代码表!B:D,3,0),"")</f>
        <v/>
      </c>
      <c r="J2054" t="str">
        <f>IFERROR(VLOOKUP(表2[[#This Row],[科目代码]],科目代码表!D:E,2,0),"")</f>
        <v/>
      </c>
      <c r="K2054" t="str">
        <f>IF(ISBLANK(表2[[#This Row],[年]]),"","CNY")</f>
        <v/>
      </c>
    </row>
    <row r="2055" spans="7:11" x14ac:dyDescent="0.25">
      <c r="G2055" s="1" t="str">
        <f>IFERROR(VLOOKUP(H2055,科目代码表!B:D,3,0),"")</f>
        <v/>
      </c>
      <c r="J2055" t="str">
        <f>IFERROR(VLOOKUP(表2[[#This Row],[科目代码]],科目代码表!D:E,2,0),"")</f>
        <v/>
      </c>
      <c r="K2055" t="str">
        <f>IF(ISBLANK(表2[[#This Row],[年]]),"","CNY")</f>
        <v/>
      </c>
    </row>
    <row r="2056" spans="7:11" x14ac:dyDescent="0.25">
      <c r="G2056" s="1" t="str">
        <f>IFERROR(VLOOKUP(H2056,科目代码表!B:D,3,0),"")</f>
        <v/>
      </c>
      <c r="J2056" t="str">
        <f>IFERROR(VLOOKUP(表2[[#This Row],[科目代码]],科目代码表!D:E,2,0),"")</f>
        <v/>
      </c>
      <c r="K2056" t="str">
        <f>IF(ISBLANK(表2[[#This Row],[年]]),"","CNY")</f>
        <v/>
      </c>
    </row>
    <row r="2057" spans="7:11" x14ac:dyDescent="0.25">
      <c r="G2057" s="1" t="str">
        <f>IFERROR(VLOOKUP(H2057,科目代码表!B:D,3,0),"")</f>
        <v/>
      </c>
      <c r="J2057" t="str">
        <f>IFERROR(VLOOKUP(表2[[#This Row],[科目代码]],科目代码表!D:E,2,0),"")</f>
        <v/>
      </c>
      <c r="K2057" t="str">
        <f>IF(ISBLANK(表2[[#This Row],[年]]),"","CNY")</f>
        <v/>
      </c>
    </row>
    <row r="2058" spans="7:11" x14ac:dyDescent="0.25">
      <c r="G2058" s="1" t="str">
        <f>IFERROR(VLOOKUP(H2058,科目代码表!B:D,3,0),"")</f>
        <v/>
      </c>
      <c r="J2058" t="str">
        <f>IFERROR(VLOOKUP(表2[[#This Row],[科目代码]],科目代码表!D:E,2,0),"")</f>
        <v/>
      </c>
      <c r="K2058" t="str">
        <f>IF(ISBLANK(表2[[#This Row],[年]]),"","CNY")</f>
        <v/>
      </c>
    </row>
    <row r="2059" spans="7:11" x14ac:dyDescent="0.25">
      <c r="G2059" s="1" t="str">
        <f>IFERROR(VLOOKUP(H2059,科目代码表!B:D,3,0),"")</f>
        <v/>
      </c>
      <c r="J2059" t="str">
        <f>IFERROR(VLOOKUP(表2[[#This Row],[科目代码]],科目代码表!D:E,2,0),"")</f>
        <v/>
      </c>
      <c r="K2059" t="str">
        <f>IF(ISBLANK(表2[[#This Row],[年]]),"","CNY")</f>
        <v/>
      </c>
    </row>
    <row r="2060" spans="7:11" x14ac:dyDescent="0.25">
      <c r="G2060" s="1" t="str">
        <f>IFERROR(VLOOKUP(H2060,科目代码表!B:D,3,0),"")</f>
        <v/>
      </c>
      <c r="J2060" t="str">
        <f>IFERROR(VLOOKUP(表2[[#This Row],[科目代码]],科目代码表!D:E,2,0),"")</f>
        <v/>
      </c>
      <c r="K2060" t="str">
        <f>IF(ISBLANK(表2[[#This Row],[年]]),"","CNY")</f>
        <v/>
      </c>
    </row>
    <row r="2061" spans="7:11" x14ac:dyDescent="0.25">
      <c r="G2061" s="1" t="str">
        <f>IFERROR(VLOOKUP(H2061,科目代码表!B:D,3,0),"")</f>
        <v/>
      </c>
      <c r="J2061" t="str">
        <f>IFERROR(VLOOKUP(表2[[#This Row],[科目代码]],科目代码表!D:E,2,0),"")</f>
        <v/>
      </c>
      <c r="K2061" t="str">
        <f>IF(ISBLANK(表2[[#This Row],[年]]),"","CNY")</f>
        <v/>
      </c>
    </row>
    <row r="2062" spans="7:11" x14ac:dyDescent="0.25">
      <c r="G2062" s="1" t="str">
        <f>IFERROR(VLOOKUP(H2062,科目代码表!B:D,3,0),"")</f>
        <v/>
      </c>
      <c r="J2062" t="str">
        <f>IFERROR(VLOOKUP(表2[[#This Row],[科目代码]],科目代码表!D:E,2,0),"")</f>
        <v/>
      </c>
      <c r="K2062" t="str">
        <f>IF(ISBLANK(表2[[#This Row],[年]]),"","CNY")</f>
        <v/>
      </c>
    </row>
    <row r="2063" spans="7:11" x14ac:dyDescent="0.25">
      <c r="G2063" s="1" t="str">
        <f>IFERROR(VLOOKUP(H2063,科目代码表!B:D,3,0),"")</f>
        <v/>
      </c>
      <c r="J2063" t="str">
        <f>IFERROR(VLOOKUP(表2[[#This Row],[科目代码]],科目代码表!D:E,2,0),"")</f>
        <v/>
      </c>
      <c r="K2063" t="str">
        <f>IF(ISBLANK(表2[[#This Row],[年]]),"","CNY")</f>
        <v/>
      </c>
    </row>
    <row r="2064" spans="7:11" x14ac:dyDescent="0.25">
      <c r="G2064" s="1" t="str">
        <f>IFERROR(VLOOKUP(H2064,科目代码表!B:D,3,0),"")</f>
        <v/>
      </c>
      <c r="J2064" t="str">
        <f>IFERROR(VLOOKUP(表2[[#This Row],[科目代码]],科目代码表!D:E,2,0),"")</f>
        <v/>
      </c>
      <c r="K2064" t="str">
        <f>IF(ISBLANK(表2[[#This Row],[年]]),"","CNY")</f>
        <v/>
      </c>
    </row>
    <row r="2065" spans="7:11" x14ac:dyDescent="0.25">
      <c r="G2065" s="1" t="str">
        <f>IFERROR(VLOOKUP(H2065,科目代码表!B:D,3,0),"")</f>
        <v/>
      </c>
      <c r="J2065" t="str">
        <f>IFERROR(VLOOKUP(表2[[#This Row],[科目代码]],科目代码表!D:E,2,0),"")</f>
        <v/>
      </c>
      <c r="K2065" t="str">
        <f>IF(ISBLANK(表2[[#This Row],[年]]),"","CNY")</f>
        <v/>
      </c>
    </row>
    <row r="2066" spans="7:11" x14ac:dyDescent="0.25">
      <c r="G2066" s="1" t="str">
        <f>IFERROR(VLOOKUP(H2066,科目代码表!B:D,3,0),"")</f>
        <v/>
      </c>
      <c r="J2066" t="str">
        <f>IFERROR(VLOOKUP(表2[[#This Row],[科目代码]],科目代码表!D:E,2,0),"")</f>
        <v/>
      </c>
      <c r="K2066" t="str">
        <f>IF(ISBLANK(表2[[#This Row],[年]]),"","CNY")</f>
        <v/>
      </c>
    </row>
    <row r="2067" spans="7:11" x14ac:dyDescent="0.25">
      <c r="G2067" s="1" t="str">
        <f>IFERROR(VLOOKUP(H2067,科目代码表!B:D,3,0),"")</f>
        <v/>
      </c>
      <c r="J2067" t="str">
        <f>IFERROR(VLOOKUP(表2[[#This Row],[科目代码]],科目代码表!D:E,2,0),"")</f>
        <v/>
      </c>
      <c r="K2067" t="str">
        <f>IF(ISBLANK(表2[[#This Row],[年]]),"","CNY")</f>
        <v/>
      </c>
    </row>
    <row r="2068" spans="7:11" x14ac:dyDescent="0.25">
      <c r="G2068" s="1" t="str">
        <f>IFERROR(VLOOKUP(H2068,科目代码表!B:D,3,0),"")</f>
        <v/>
      </c>
      <c r="J2068" t="str">
        <f>IFERROR(VLOOKUP(表2[[#This Row],[科目代码]],科目代码表!D:E,2,0),"")</f>
        <v/>
      </c>
      <c r="K2068" t="str">
        <f>IF(ISBLANK(表2[[#This Row],[年]]),"","CNY")</f>
        <v/>
      </c>
    </row>
    <row r="2069" spans="7:11" x14ac:dyDescent="0.25">
      <c r="G2069" s="1" t="str">
        <f>IFERROR(VLOOKUP(H2069,科目代码表!B:D,3,0),"")</f>
        <v/>
      </c>
      <c r="J2069" t="str">
        <f>IFERROR(VLOOKUP(表2[[#This Row],[科目代码]],科目代码表!D:E,2,0),"")</f>
        <v/>
      </c>
      <c r="K2069" t="str">
        <f>IF(ISBLANK(表2[[#This Row],[年]]),"","CNY")</f>
        <v/>
      </c>
    </row>
    <row r="2070" spans="7:11" x14ac:dyDescent="0.25">
      <c r="G2070" s="1" t="str">
        <f>IFERROR(VLOOKUP(H2070,科目代码表!B:D,3,0),"")</f>
        <v/>
      </c>
      <c r="J2070" t="str">
        <f>IFERROR(VLOOKUP(表2[[#This Row],[科目代码]],科目代码表!D:E,2,0),"")</f>
        <v/>
      </c>
      <c r="K2070" t="str">
        <f>IF(ISBLANK(表2[[#This Row],[年]]),"","CNY")</f>
        <v/>
      </c>
    </row>
    <row r="2071" spans="7:11" x14ac:dyDescent="0.25">
      <c r="G2071" s="1" t="str">
        <f>IFERROR(VLOOKUP(H2071,科目代码表!B:D,3,0),"")</f>
        <v/>
      </c>
      <c r="J2071" t="str">
        <f>IFERROR(VLOOKUP(表2[[#This Row],[科目代码]],科目代码表!D:E,2,0),"")</f>
        <v/>
      </c>
      <c r="K2071" t="str">
        <f>IF(ISBLANK(表2[[#This Row],[年]]),"","CNY")</f>
        <v/>
      </c>
    </row>
    <row r="2072" spans="7:11" x14ac:dyDescent="0.25">
      <c r="G2072" s="1" t="str">
        <f>IFERROR(VLOOKUP(H2072,科目代码表!B:D,3,0),"")</f>
        <v/>
      </c>
      <c r="J2072" t="str">
        <f>IFERROR(VLOOKUP(表2[[#This Row],[科目代码]],科目代码表!D:E,2,0),"")</f>
        <v/>
      </c>
      <c r="K2072" t="str">
        <f>IF(ISBLANK(表2[[#This Row],[年]]),"","CNY")</f>
        <v/>
      </c>
    </row>
    <row r="2073" spans="7:11" x14ac:dyDescent="0.25">
      <c r="G2073" s="1" t="str">
        <f>IFERROR(VLOOKUP(H2073,科目代码表!B:D,3,0),"")</f>
        <v/>
      </c>
      <c r="J2073" t="str">
        <f>IFERROR(VLOOKUP(表2[[#This Row],[科目代码]],科目代码表!D:E,2,0),"")</f>
        <v/>
      </c>
      <c r="K2073" t="str">
        <f>IF(ISBLANK(表2[[#This Row],[年]]),"","CNY")</f>
        <v/>
      </c>
    </row>
    <row r="2074" spans="7:11" x14ac:dyDescent="0.25">
      <c r="G2074" s="1" t="str">
        <f>IFERROR(VLOOKUP(H2074,科目代码表!B:D,3,0),"")</f>
        <v/>
      </c>
      <c r="J2074" t="str">
        <f>IFERROR(VLOOKUP(表2[[#This Row],[科目代码]],科目代码表!D:E,2,0),"")</f>
        <v/>
      </c>
      <c r="K2074" t="str">
        <f>IF(ISBLANK(表2[[#This Row],[年]]),"","CNY")</f>
        <v/>
      </c>
    </row>
    <row r="2075" spans="7:11" x14ac:dyDescent="0.25">
      <c r="G2075" s="1" t="str">
        <f>IFERROR(VLOOKUP(H2075,科目代码表!B:D,3,0),"")</f>
        <v/>
      </c>
      <c r="J2075" t="str">
        <f>IFERROR(VLOOKUP(表2[[#This Row],[科目代码]],科目代码表!D:E,2,0),"")</f>
        <v/>
      </c>
      <c r="K2075" t="str">
        <f>IF(ISBLANK(表2[[#This Row],[年]]),"","CNY")</f>
        <v/>
      </c>
    </row>
    <row r="2076" spans="7:11" x14ac:dyDescent="0.25">
      <c r="G2076" s="1" t="str">
        <f>IFERROR(VLOOKUP(H2076,科目代码表!B:D,3,0),"")</f>
        <v/>
      </c>
      <c r="J2076" t="str">
        <f>IFERROR(VLOOKUP(表2[[#This Row],[科目代码]],科目代码表!D:E,2,0),"")</f>
        <v/>
      </c>
      <c r="K2076" t="str">
        <f>IF(ISBLANK(表2[[#This Row],[年]]),"","CNY")</f>
        <v/>
      </c>
    </row>
    <row r="2077" spans="7:11" x14ac:dyDescent="0.25">
      <c r="G2077" s="1" t="str">
        <f>IFERROR(VLOOKUP(H2077,科目代码表!B:D,3,0),"")</f>
        <v/>
      </c>
      <c r="J2077" t="str">
        <f>IFERROR(VLOOKUP(表2[[#This Row],[科目代码]],科目代码表!D:E,2,0),"")</f>
        <v/>
      </c>
      <c r="K2077" t="str">
        <f>IF(ISBLANK(表2[[#This Row],[年]]),"","CNY")</f>
        <v/>
      </c>
    </row>
    <row r="2078" spans="7:11" x14ac:dyDescent="0.25">
      <c r="G2078" s="1" t="str">
        <f>IFERROR(VLOOKUP(H2078,科目代码表!B:D,3,0),"")</f>
        <v/>
      </c>
      <c r="J2078" t="str">
        <f>IFERROR(VLOOKUP(表2[[#This Row],[科目代码]],科目代码表!D:E,2,0),"")</f>
        <v/>
      </c>
      <c r="K2078" t="str">
        <f>IF(ISBLANK(表2[[#This Row],[年]]),"","CNY")</f>
        <v/>
      </c>
    </row>
    <row r="2079" spans="7:11" x14ac:dyDescent="0.25">
      <c r="G2079" s="1" t="str">
        <f>IFERROR(VLOOKUP(H2079,科目代码表!B:D,3,0),"")</f>
        <v/>
      </c>
      <c r="J2079" t="str">
        <f>IFERROR(VLOOKUP(表2[[#This Row],[科目代码]],科目代码表!D:E,2,0),"")</f>
        <v/>
      </c>
      <c r="K2079" t="str">
        <f>IF(ISBLANK(表2[[#This Row],[年]]),"","CNY")</f>
        <v/>
      </c>
    </row>
    <row r="2080" spans="7:11" x14ac:dyDescent="0.25">
      <c r="G2080" s="1" t="str">
        <f>IFERROR(VLOOKUP(H2080,科目代码表!B:D,3,0),"")</f>
        <v/>
      </c>
      <c r="J2080" t="str">
        <f>IFERROR(VLOOKUP(表2[[#This Row],[科目代码]],科目代码表!D:E,2,0),"")</f>
        <v/>
      </c>
      <c r="K2080" t="str">
        <f>IF(ISBLANK(表2[[#This Row],[年]]),"","CNY")</f>
        <v/>
      </c>
    </row>
    <row r="2081" spans="7:11" x14ac:dyDescent="0.25">
      <c r="G2081" s="1" t="str">
        <f>IFERROR(VLOOKUP(H2081,科目代码表!B:D,3,0),"")</f>
        <v/>
      </c>
      <c r="J2081" t="str">
        <f>IFERROR(VLOOKUP(表2[[#This Row],[科目代码]],科目代码表!D:E,2,0),"")</f>
        <v/>
      </c>
      <c r="K2081" t="str">
        <f>IF(ISBLANK(表2[[#This Row],[年]]),"","CNY")</f>
        <v/>
      </c>
    </row>
    <row r="2082" spans="7:11" x14ac:dyDescent="0.25">
      <c r="G2082" s="1" t="str">
        <f>IFERROR(VLOOKUP(H2082,科目代码表!B:D,3,0),"")</f>
        <v/>
      </c>
      <c r="J2082" t="str">
        <f>IFERROR(VLOOKUP(表2[[#This Row],[科目代码]],科目代码表!D:E,2,0),"")</f>
        <v/>
      </c>
      <c r="K2082" t="str">
        <f>IF(ISBLANK(表2[[#This Row],[年]]),"","CNY")</f>
        <v/>
      </c>
    </row>
    <row r="2083" spans="7:11" x14ac:dyDescent="0.25">
      <c r="G2083" s="1" t="str">
        <f>IFERROR(VLOOKUP(H2083,科目代码表!B:D,3,0),"")</f>
        <v/>
      </c>
      <c r="J2083" t="str">
        <f>IFERROR(VLOOKUP(表2[[#This Row],[科目代码]],科目代码表!D:E,2,0),"")</f>
        <v/>
      </c>
      <c r="K2083" t="str">
        <f>IF(ISBLANK(表2[[#This Row],[年]]),"","CNY")</f>
        <v/>
      </c>
    </row>
    <row r="2084" spans="7:11" x14ac:dyDescent="0.25">
      <c r="G2084" s="1" t="str">
        <f>IFERROR(VLOOKUP(H2084,科目代码表!B:D,3,0),"")</f>
        <v/>
      </c>
      <c r="J2084" t="str">
        <f>IFERROR(VLOOKUP(表2[[#This Row],[科目代码]],科目代码表!D:E,2,0),"")</f>
        <v/>
      </c>
      <c r="K2084" t="str">
        <f>IF(ISBLANK(表2[[#This Row],[年]]),"","CNY")</f>
        <v/>
      </c>
    </row>
    <row r="2085" spans="7:11" x14ac:dyDescent="0.25">
      <c r="G2085" s="1" t="str">
        <f>IFERROR(VLOOKUP(H2085,科目代码表!B:D,3,0),"")</f>
        <v/>
      </c>
      <c r="J2085" t="str">
        <f>IFERROR(VLOOKUP(表2[[#This Row],[科目代码]],科目代码表!D:E,2,0),"")</f>
        <v/>
      </c>
      <c r="K2085" t="str">
        <f>IF(ISBLANK(表2[[#This Row],[年]]),"","CNY")</f>
        <v/>
      </c>
    </row>
    <row r="2086" spans="7:11" x14ac:dyDescent="0.25">
      <c r="G2086" s="1" t="str">
        <f>IFERROR(VLOOKUP(H2086,科目代码表!B:D,3,0),"")</f>
        <v/>
      </c>
      <c r="J2086" t="str">
        <f>IFERROR(VLOOKUP(表2[[#This Row],[科目代码]],科目代码表!D:E,2,0),"")</f>
        <v/>
      </c>
      <c r="K2086" t="str">
        <f>IF(ISBLANK(表2[[#This Row],[年]]),"","CNY")</f>
        <v/>
      </c>
    </row>
    <row r="2087" spans="7:11" x14ac:dyDescent="0.25">
      <c r="G2087" s="1" t="str">
        <f>IFERROR(VLOOKUP(H2087,科目代码表!B:D,3,0),"")</f>
        <v/>
      </c>
      <c r="J2087" t="str">
        <f>IFERROR(VLOOKUP(表2[[#This Row],[科目代码]],科目代码表!D:E,2,0),"")</f>
        <v/>
      </c>
      <c r="K2087" t="str">
        <f>IF(ISBLANK(表2[[#This Row],[年]]),"","CNY")</f>
        <v/>
      </c>
    </row>
    <row r="2088" spans="7:11" x14ac:dyDescent="0.25">
      <c r="G2088" s="1" t="str">
        <f>IFERROR(VLOOKUP(H2088,科目代码表!B:D,3,0),"")</f>
        <v/>
      </c>
      <c r="J2088" t="str">
        <f>IFERROR(VLOOKUP(表2[[#This Row],[科目代码]],科目代码表!D:E,2,0),"")</f>
        <v/>
      </c>
      <c r="K2088" t="str">
        <f>IF(ISBLANK(表2[[#This Row],[年]]),"","CNY")</f>
        <v/>
      </c>
    </row>
    <row r="2089" spans="7:11" x14ac:dyDescent="0.25">
      <c r="G2089" s="1" t="str">
        <f>IFERROR(VLOOKUP(H2089,科目代码表!B:D,3,0),"")</f>
        <v/>
      </c>
      <c r="J2089" t="str">
        <f>IFERROR(VLOOKUP(表2[[#This Row],[科目代码]],科目代码表!D:E,2,0),"")</f>
        <v/>
      </c>
      <c r="K2089" t="str">
        <f>IF(ISBLANK(表2[[#This Row],[年]]),"","CNY")</f>
        <v/>
      </c>
    </row>
    <row r="2090" spans="7:11" x14ac:dyDescent="0.25">
      <c r="G2090" s="1" t="str">
        <f>IFERROR(VLOOKUP(H2090,科目代码表!B:D,3,0),"")</f>
        <v/>
      </c>
      <c r="J2090" t="str">
        <f>IFERROR(VLOOKUP(表2[[#This Row],[科目代码]],科目代码表!D:E,2,0),"")</f>
        <v/>
      </c>
      <c r="K2090" t="str">
        <f>IF(ISBLANK(表2[[#This Row],[年]]),"","CNY")</f>
        <v/>
      </c>
    </row>
    <row r="2091" spans="7:11" x14ac:dyDescent="0.25">
      <c r="G2091" s="1" t="str">
        <f>IFERROR(VLOOKUP(H2091,科目代码表!B:D,3,0),"")</f>
        <v/>
      </c>
      <c r="J2091" t="str">
        <f>IFERROR(VLOOKUP(表2[[#This Row],[科目代码]],科目代码表!D:E,2,0),"")</f>
        <v/>
      </c>
      <c r="K2091" t="str">
        <f>IF(ISBLANK(表2[[#This Row],[年]]),"","CNY")</f>
        <v/>
      </c>
    </row>
    <row r="2092" spans="7:11" x14ac:dyDescent="0.25">
      <c r="G2092" s="1" t="str">
        <f>IFERROR(VLOOKUP(H2092,科目代码表!B:D,3,0),"")</f>
        <v/>
      </c>
      <c r="J2092" t="str">
        <f>IFERROR(VLOOKUP(表2[[#This Row],[科目代码]],科目代码表!D:E,2,0),"")</f>
        <v/>
      </c>
      <c r="K2092" t="str">
        <f>IF(ISBLANK(表2[[#This Row],[年]]),"","CNY")</f>
        <v/>
      </c>
    </row>
    <row r="2093" spans="7:11" x14ac:dyDescent="0.25">
      <c r="G2093" s="1" t="str">
        <f>IFERROR(VLOOKUP(H2093,科目代码表!B:D,3,0),"")</f>
        <v/>
      </c>
      <c r="J2093" t="str">
        <f>IFERROR(VLOOKUP(表2[[#This Row],[科目代码]],科目代码表!D:E,2,0),"")</f>
        <v/>
      </c>
      <c r="K2093" t="str">
        <f>IF(ISBLANK(表2[[#This Row],[年]]),"","CNY")</f>
        <v/>
      </c>
    </row>
    <row r="2094" spans="7:11" x14ac:dyDescent="0.25">
      <c r="G2094" s="1" t="str">
        <f>IFERROR(VLOOKUP(H2094,科目代码表!B:D,3,0),"")</f>
        <v/>
      </c>
      <c r="J2094" t="str">
        <f>IFERROR(VLOOKUP(表2[[#This Row],[科目代码]],科目代码表!D:E,2,0),"")</f>
        <v/>
      </c>
      <c r="K2094" t="str">
        <f>IF(ISBLANK(表2[[#This Row],[年]]),"","CNY")</f>
        <v/>
      </c>
    </row>
    <row r="2095" spans="7:11" x14ac:dyDescent="0.25">
      <c r="G2095" s="1" t="str">
        <f>IFERROR(VLOOKUP(H2095,科目代码表!B:D,3,0),"")</f>
        <v/>
      </c>
      <c r="J2095" t="str">
        <f>IFERROR(VLOOKUP(表2[[#This Row],[科目代码]],科目代码表!D:E,2,0),"")</f>
        <v/>
      </c>
      <c r="K2095" t="str">
        <f>IF(ISBLANK(表2[[#This Row],[年]]),"","CNY")</f>
        <v/>
      </c>
    </row>
    <row r="2096" spans="7:11" x14ac:dyDescent="0.25">
      <c r="G2096" s="1" t="str">
        <f>IFERROR(VLOOKUP(H2096,科目代码表!B:D,3,0),"")</f>
        <v/>
      </c>
      <c r="J2096" t="str">
        <f>IFERROR(VLOOKUP(表2[[#This Row],[科目代码]],科目代码表!D:E,2,0),"")</f>
        <v/>
      </c>
      <c r="K2096" t="str">
        <f>IF(ISBLANK(表2[[#This Row],[年]]),"","CNY")</f>
        <v/>
      </c>
    </row>
    <row r="2097" spans="7:11" x14ac:dyDescent="0.25">
      <c r="G2097" s="1" t="str">
        <f>IFERROR(VLOOKUP(H2097,科目代码表!B:D,3,0),"")</f>
        <v/>
      </c>
      <c r="J2097" t="str">
        <f>IFERROR(VLOOKUP(表2[[#This Row],[科目代码]],科目代码表!D:E,2,0),"")</f>
        <v/>
      </c>
      <c r="K2097" t="str">
        <f>IF(ISBLANK(表2[[#This Row],[年]]),"","CNY")</f>
        <v/>
      </c>
    </row>
    <row r="2098" spans="7:11" x14ac:dyDescent="0.25">
      <c r="G2098" s="1" t="str">
        <f>IFERROR(VLOOKUP(H2098,科目代码表!B:D,3,0),"")</f>
        <v/>
      </c>
      <c r="J2098" t="str">
        <f>IFERROR(VLOOKUP(表2[[#This Row],[科目代码]],科目代码表!D:E,2,0),"")</f>
        <v/>
      </c>
      <c r="K2098" t="str">
        <f>IF(ISBLANK(表2[[#This Row],[年]]),"","CNY")</f>
        <v/>
      </c>
    </row>
    <row r="2099" spans="7:11" x14ac:dyDescent="0.25">
      <c r="G2099" s="1" t="str">
        <f>IFERROR(VLOOKUP(H2099,科目代码表!B:D,3,0),"")</f>
        <v/>
      </c>
      <c r="J2099" t="str">
        <f>IFERROR(VLOOKUP(表2[[#This Row],[科目代码]],科目代码表!D:E,2,0),"")</f>
        <v/>
      </c>
      <c r="K2099" t="str">
        <f>IF(ISBLANK(表2[[#This Row],[年]]),"","CNY")</f>
        <v/>
      </c>
    </row>
    <row r="2100" spans="7:11" x14ac:dyDescent="0.25">
      <c r="G2100" s="1" t="str">
        <f>IFERROR(VLOOKUP(H2100,科目代码表!B:D,3,0),"")</f>
        <v/>
      </c>
      <c r="J2100" t="str">
        <f>IFERROR(VLOOKUP(表2[[#This Row],[科目代码]],科目代码表!D:E,2,0),"")</f>
        <v/>
      </c>
      <c r="K2100" t="str">
        <f>IF(ISBLANK(表2[[#This Row],[年]]),"","CNY")</f>
        <v/>
      </c>
    </row>
    <row r="2101" spans="7:11" x14ac:dyDescent="0.25">
      <c r="G2101" s="1" t="str">
        <f>IFERROR(VLOOKUP(H2101,科目代码表!B:D,3,0),"")</f>
        <v/>
      </c>
      <c r="J2101" t="str">
        <f>IFERROR(VLOOKUP(表2[[#This Row],[科目代码]],科目代码表!D:E,2,0),"")</f>
        <v/>
      </c>
      <c r="K2101" t="str">
        <f>IF(ISBLANK(表2[[#This Row],[年]]),"","CNY")</f>
        <v/>
      </c>
    </row>
    <row r="2102" spans="7:11" x14ac:dyDescent="0.25">
      <c r="G2102" s="1" t="str">
        <f>IFERROR(VLOOKUP(H2102,科目代码表!B:D,3,0),"")</f>
        <v/>
      </c>
      <c r="J2102" t="str">
        <f>IFERROR(VLOOKUP(表2[[#This Row],[科目代码]],科目代码表!D:E,2,0),"")</f>
        <v/>
      </c>
      <c r="K2102" t="str">
        <f>IF(ISBLANK(表2[[#This Row],[年]]),"","CNY")</f>
        <v/>
      </c>
    </row>
    <row r="2103" spans="7:11" x14ac:dyDescent="0.25">
      <c r="G2103" s="1" t="str">
        <f>IFERROR(VLOOKUP(H2103,科目代码表!B:D,3,0),"")</f>
        <v/>
      </c>
      <c r="J2103" t="str">
        <f>IFERROR(VLOOKUP(表2[[#This Row],[科目代码]],科目代码表!D:E,2,0),"")</f>
        <v/>
      </c>
      <c r="K2103" t="str">
        <f>IF(ISBLANK(表2[[#This Row],[年]]),"","CNY")</f>
        <v/>
      </c>
    </row>
    <row r="2104" spans="7:11" x14ac:dyDescent="0.25">
      <c r="G2104" s="1" t="str">
        <f>IFERROR(VLOOKUP(H2104,科目代码表!B:D,3,0),"")</f>
        <v/>
      </c>
      <c r="J2104" t="str">
        <f>IFERROR(VLOOKUP(表2[[#This Row],[科目代码]],科目代码表!D:E,2,0),"")</f>
        <v/>
      </c>
      <c r="K2104" t="str">
        <f>IF(ISBLANK(表2[[#This Row],[年]]),"","CNY")</f>
        <v/>
      </c>
    </row>
    <row r="2105" spans="7:11" x14ac:dyDescent="0.25">
      <c r="G2105" s="1" t="str">
        <f>IFERROR(VLOOKUP(H2105,科目代码表!B:D,3,0),"")</f>
        <v/>
      </c>
      <c r="J2105" t="str">
        <f>IFERROR(VLOOKUP(表2[[#This Row],[科目代码]],科目代码表!D:E,2,0),"")</f>
        <v/>
      </c>
      <c r="K2105" t="str">
        <f>IF(ISBLANK(表2[[#This Row],[年]]),"","CNY")</f>
        <v/>
      </c>
    </row>
    <row r="2106" spans="7:11" x14ac:dyDescent="0.25">
      <c r="G2106" s="1" t="str">
        <f>IFERROR(VLOOKUP(H2106,科目代码表!B:D,3,0),"")</f>
        <v/>
      </c>
      <c r="J2106" t="str">
        <f>IFERROR(VLOOKUP(表2[[#This Row],[科目代码]],科目代码表!D:E,2,0),"")</f>
        <v/>
      </c>
      <c r="K2106" t="str">
        <f>IF(ISBLANK(表2[[#This Row],[年]]),"","CNY")</f>
        <v/>
      </c>
    </row>
    <row r="2107" spans="7:11" x14ac:dyDescent="0.25">
      <c r="G2107" s="1" t="str">
        <f>IFERROR(VLOOKUP(H2107,科目代码表!B:D,3,0),"")</f>
        <v/>
      </c>
      <c r="J2107" t="str">
        <f>IFERROR(VLOOKUP(表2[[#This Row],[科目代码]],科目代码表!D:E,2,0),"")</f>
        <v/>
      </c>
      <c r="K2107" t="str">
        <f>IF(ISBLANK(表2[[#This Row],[年]]),"","CNY")</f>
        <v/>
      </c>
    </row>
    <row r="2108" spans="7:11" x14ac:dyDescent="0.25">
      <c r="G2108" s="1" t="str">
        <f>IFERROR(VLOOKUP(H2108,科目代码表!B:D,3,0),"")</f>
        <v/>
      </c>
      <c r="J2108" t="str">
        <f>IFERROR(VLOOKUP(表2[[#This Row],[科目代码]],科目代码表!D:E,2,0),"")</f>
        <v/>
      </c>
      <c r="K2108" t="str">
        <f>IF(ISBLANK(表2[[#This Row],[年]]),"","CNY")</f>
        <v/>
      </c>
    </row>
    <row r="2109" spans="7:11" x14ac:dyDescent="0.25">
      <c r="G2109" s="1" t="str">
        <f>IFERROR(VLOOKUP(H2109,科目代码表!B:D,3,0),"")</f>
        <v/>
      </c>
      <c r="J2109" t="str">
        <f>IFERROR(VLOOKUP(表2[[#This Row],[科目代码]],科目代码表!D:E,2,0),"")</f>
        <v/>
      </c>
      <c r="K2109" t="str">
        <f>IF(ISBLANK(表2[[#This Row],[年]]),"","CNY")</f>
        <v/>
      </c>
    </row>
    <row r="2110" spans="7:11" x14ac:dyDescent="0.25">
      <c r="G2110" s="1" t="str">
        <f>IFERROR(VLOOKUP(H2110,科目代码表!B:D,3,0),"")</f>
        <v/>
      </c>
      <c r="J2110" t="str">
        <f>IFERROR(VLOOKUP(表2[[#This Row],[科目代码]],科目代码表!D:E,2,0),"")</f>
        <v/>
      </c>
      <c r="K2110" t="str">
        <f>IF(ISBLANK(表2[[#This Row],[年]]),"","CNY")</f>
        <v/>
      </c>
    </row>
    <row r="2111" spans="7:11" x14ac:dyDescent="0.25">
      <c r="G2111" s="1" t="str">
        <f>IFERROR(VLOOKUP(H2111,科目代码表!B:D,3,0),"")</f>
        <v/>
      </c>
      <c r="J2111" t="str">
        <f>IFERROR(VLOOKUP(表2[[#This Row],[科目代码]],科目代码表!D:E,2,0),"")</f>
        <v/>
      </c>
      <c r="K2111" t="str">
        <f>IF(ISBLANK(表2[[#This Row],[年]]),"","CNY")</f>
        <v/>
      </c>
    </row>
    <row r="2112" spans="7:11" x14ac:dyDescent="0.25">
      <c r="G2112" s="1" t="str">
        <f>IFERROR(VLOOKUP(H2112,科目代码表!B:D,3,0),"")</f>
        <v/>
      </c>
      <c r="J2112" t="str">
        <f>IFERROR(VLOOKUP(表2[[#This Row],[科目代码]],科目代码表!D:E,2,0),"")</f>
        <v/>
      </c>
      <c r="K2112" t="str">
        <f>IF(ISBLANK(表2[[#This Row],[年]]),"","CNY")</f>
        <v/>
      </c>
    </row>
    <row r="2113" spans="7:11" x14ac:dyDescent="0.25">
      <c r="G2113" s="1" t="str">
        <f>IFERROR(VLOOKUP(H2113,科目代码表!B:D,3,0),"")</f>
        <v/>
      </c>
      <c r="J2113" t="str">
        <f>IFERROR(VLOOKUP(表2[[#This Row],[科目代码]],科目代码表!D:E,2,0),"")</f>
        <v/>
      </c>
      <c r="K2113" t="str">
        <f>IF(ISBLANK(表2[[#This Row],[年]]),"","CNY")</f>
        <v/>
      </c>
    </row>
    <row r="2114" spans="7:11" x14ac:dyDescent="0.25">
      <c r="G2114" s="1" t="str">
        <f>IFERROR(VLOOKUP(H2114,科目代码表!B:D,3,0),"")</f>
        <v/>
      </c>
      <c r="J2114" t="str">
        <f>IFERROR(VLOOKUP(表2[[#This Row],[科目代码]],科目代码表!D:E,2,0),"")</f>
        <v/>
      </c>
      <c r="K2114" t="str">
        <f>IF(ISBLANK(表2[[#This Row],[年]]),"","CNY")</f>
        <v/>
      </c>
    </row>
    <row r="2115" spans="7:11" x14ac:dyDescent="0.25">
      <c r="G2115" s="1" t="str">
        <f>IFERROR(VLOOKUP(H2115,科目代码表!B:D,3,0),"")</f>
        <v/>
      </c>
      <c r="J2115" t="str">
        <f>IFERROR(VLOOKUP(表2[[#This Row],[科目代码]],科目代码表!D:E,2,0),"")</f>
        <v/>
      </c>
      <c r="K2115" t="str">
        <f>IF(ISBLANK(表2[[#This Row],[年]]),"","CNY")</f>
        <v/>
      </c>
    </row>
    <row r="2116" spans="7:11" x14ac:dyDescent="0.25">
      <c r="G2116" s="1" t="str">
        <f>IFERROR(VLOOKUP(H2116,科目代码表!B:D,3,0),"")</f>
        <v/>
      </c>
      <c r="J2116" t="str">
        <f>IFERROR(VLOOKUP(表2[[#This Row],[科目代码]],科目代码表!D:E,2,0),"")</f>
        <v/>
      </c>
      <c r="K2116" t="str">
        <f>IF(ISBLANK(表2[[#This Row],[年]]),"","CNY")</f>
        <v/>
      </c>
    </row>
    <row r="2117" spans="7:11" x14ac:dyDescent="0.25">
      <c r="G2117" s="1" t="str">
        <f>IFERROR(VLOOKUP(H2117,科目代码表!B:D,3,0),"")</f>
        <v/>
      </c>
      <c r="J2117" t="str">
        <f>IFERROR(VLOOKUP(表2[[#This Row],[科目代码]],科目代码表!D:E,2,0),"")</f>
        <v/>
      </c>
      <c r="K2117" t="str">
        <f>IF(ISBLANK(表2[[#This Row],[年]]),"","CNY")</f>
        <v/>
      </c>
    </row>
    <row r="2118" spans="7:11" x14ac:dyDescent="0.25">
      <c r="G2118" s="1" t="str">
        <f>IFERROR(VLOOKUP(H2118,科目代码表!B:D,3,0),"")</f>
        <v/>
      </c>
      <c r="J2118" t="str">
        <f>IFERROR(VLOOKUP(表2[[#This Row],[科目代码]],科目代码表!D:E,2,0),"")</f>
        <v/>
      </c>
      <c r="K2118" t="str">
        <f>IF(ISBLANK(表2[[#This Row],[年]]),"","CNY")</f>
        <v/>
      </c>
    </row>
    <row r="2119" spans="7:11" x14ac:dyDescent="0.25">
      <c r="G2119" s="1" t="str">
        <f>IFERROR(VLOOKUP(H2119,科目代码表!B:D,3,0),"")</f>
        <v/>
      </c>
      <c r="J2119" t="str">
        <f>IFERROR(VLOOKUP(表2[[#This Row],[科目代码]],科目代码表!D:E,2,0),"")</f>
        <v/>
      </c>
      <c r="K2119" t="str">
        <f>IF(ISBLANK(表2[[#This Row],[年]]),"","CNY")</f>
        <v/>
      </c>
    </row>
    <row r="2120" spans="7:11" x14ac:dyDescent="0.25">
      <c r="G2120" s="1" t="str">
        <f>IFERROR(VLOOKUP(H2120,科目代码表!B:D,3,0),"")</f>
        <v/>
      </c>
      <c r="J2120" t="str">
        <f>IFERROR(VLOOKUP(表2[[#This Row],[科目代码]],科目代码表!D:E,2,0),"")</f>
        <v/>
      </c>
      <c r="K2120" t="str">
        <f>IF(ISBLANK(表2[[#This Row],[年]]),"","CNY")</f>
        <v/>
      </c>
    </row>
    <row r="2121" spans="7:11" x14ac:dyDescent="0.25">
      <c r="G2121" s="1" t="str">
        <f>IFERROR(VLOOKUP(H2121,科目代码表!B:D,3,0),"")</f>
        <v/>
      </c>
      <c r="J2121" t="str">
        <f>IFERROR(VLOOKUP(表2[[#This Row],[科目代码]],科目代码表!D:E,2,0),"")</f>
        <v/>
      </c>
      <c r="K2121" t="str">
        <f>IF(ISBLANK(表2[[#This Row],[年]]),"","CNY")</f>
        <v/>
      </c>
    </row>
    <row r="2122" spans="7:11" x14ac:dyDescent="0.25">
      <c r="G2122" s="1" t="str">
        <f>IFERROR(VLOOKUP(H2122,科目代码表!B:D,3,0),"")</f>
        <v/>
      </c>
      <c r="J2122" t="str">
        <f>IFERROR(VLOOKUP(表2[[#This Row],[科目代码]],科目代码表!D:E,2,0),"")</f>
        <v/>
      </c>
      <c r="K2122" t="str">
        <f>IF(ISBLANK(表2[[#This Row],[年]]),"","CNY")</f>
        <v/>
      </c>
    </row>
    <row r="2123" spans="7:11" x14ac:dyDescent="0.25">
      <c r="G2123" s="1" t="str">
        <f>IFERROR(VLOOKUP(H2123,科目代码表!B:D,3,0),"")</f>
        <v/>
      </c>
      <c r="J2123" t="str">
        <f>IFERROR(VLOOKUP(表2[[#This Row],[科目代码]],科目代码表!D:E,2,0),"")</f>
        <v/>
      </c>
      <c r="K2123" t="str">
        <f>IF(ISBLANK(表2[[#This Row],[年]]),"","CNY")</f>
        <v/>
      </c>
    </row>
    <row r="2124" spans="7:11" x14ac:dyDescent="0.25">
      <c r="G2124" s="1" t="str">
        <f>IFERROR(VLOOKUP(H2124,科目代码表!B:D,3,0),"")</f>
        <v/>
      </c>
      <c r="J2124" t="str">
        <f>IFERROR(VLOOKUP(表2[[#This Row],[科目代码]],科目代码表!D:E,2,0),"")</f>
        <v/>
      </c>
      <c r="K2124" t="str">
        <f>IF(ISBLANK(表2[[#This Row],[年]]),"","CNY")</f>
        <v/>
      </c>
    </row>
    <row r="2125" spans="7:11" x14ac:dyDescent="0.25">
      <c r="G2125" s="1" t="str">
        <f>IFERROR(VLOOKUP(H2125,科目代码表!B:D,3,0),"")</f>
        <v/>
      </c>
      <c r="J2125" t="str">
        <f>IFERROR(VLOOKUP(表2[[#This Row],[科目代码]],科目代码表!D:E,2,0),"")</f>
        <v/>
      </c>
      <c r="K2125" t="str">
        <f>IF(ISBLANK(表2[[#This Row],[年]]),"","CNY")</f>
        <v/>
      </c>
    </row>
    <row r="2126" spans="7:11" x14ac:dyDescent="0.25">
      <c r="G2126" s="1" t="str">
        <f>IFERROR(VLOOKUP(H2126,科目代码表!B:D,3,0),"")</f>
        <v/>
      </c>
      <c r="J2126" t="str">
        <f>IFERROR(VLOOKUP(表2[[#This Row],[科目代码]],科目代码表!D:E,2,0),"")</f>
        <v/>
      </c>
      <c r="K2126" t="str">
        <f>IF(ISBLANK(表2[[#This Row],[年]]),"","CNY")</f>
        <v/>
      </c>
    </row>
    <row r="2127" spans="7:11" x14ac:dyDescent="0.25">
      <c r="G2127" s="1" t="str">
        <f>IFERROR(VLOOKUP(H2127,科目代码表!B:D,3,0),"")</f>
        <v/>
      </c>
      <c r="J2127" t="str">
        <f>IFERROR(VLOOKUP(表2[[#This Row],[科目代码]],科目代码表!D:E,2,0),"")</f>
        <v/>
      </c>
      <c r="K2127" t="str">
        <f>IF(ISBLANK(表2[[#This Row],[年]]),"","CNY")</f>
        <v/>
      </c>
    </row>
    <row r="2128" spans="7:11" x14ac:dyDescent="0.25">
      <c r="G2128" s="1" t="str">
        <f>IFERROR(VLOOKUP(H2128,科目代码表!B:D,3,0),"")</f>
        <v/>
      </c>
      <c r="J2128" t="str">
        <f>IFERROR(VLOOKUP(表2[[#This Row],[科目代码]],科目代码表!D:E,2,0),"")</f>
        <v/>
      </c>
      <c r="K2128" t="str">
        <f>IF(ISBLANK(表2[[#This Row],[年]]),"","CNY")</f>
        <v/>
      </c>
    </row>
    <row r="2129" spans="7:11" x14ac:dyDescent="0.25">
      <c r="G2129" s="1" t="str">
        <f>IFERROR(VLOOKUP(H2129,科目代码表!B:D,3,0),"")</f>
        <v/>
      </c>
      <c r="J2129" t="str">
        <f>IFERROR(VLOOKUP(表2[[#This Row],[科目代码]],科目代码表!D:E,2,0),"")</f>
        <v/>
      </c>
      <c r="K2129" t="str">
        <f>IF(ISBLANK(表2[[#This Row],[年]]),"","CNY")</f>
        <v/>
      </c>
    </row>
    <row r="2130" spans="7:11" x14ac:dyDescent="0.25">
      <c r="G2130" s="1" t="str">
        <f>IFERROR(VLOOKUP(H2130,科目代码表!B:D,3,0),"")</f>
        <v/>
      </c>
      <c r="J2130" t="str">
        <f>IFERROR(VLOOKUP(表2[[#This Row],[科目代码]],科目代码表!D:E,2,0),"")</f>
        <v/>
      </c>
      <c r="K2130" t="str">
        <f>IF(ISBLANK(表2[[#This Row],[年]]),"","CNY")</f>
        <v/>
      </c>
    </row>
    <row r="2131" spans="7:11" x14ac:dyDescent="0.25">
      <c r="G2131" s="1" t="str">
        <f>IFERROR(VLOOKUP(H2131,科目代码表!B:D,3,0),"")</f>
        <v/>
      </c>
      <c r="J2131" t="str">
        <f>IFERROR(VLOOKUP(表2[[#This Row],[科目代码]],科目代码表!D:E,2,0),"")</f>
        <v/>
      </c>
      <c r="K2131" t="str">
        <f>IF(ISBLANK(表2[[#This Row],[年]]),"","CNY")</f>
        <v/>
      </c>
    </row>
    <row r="2132" spans="7:11" x14ac:dyDescent="0.25">
      <c r="G2132" s="1" t="str">
        <f>IFERROR(VLOOKUP(H2132,科目代码表!B:D,3,0),"")</f>
        <v/>
      </c>
      <c r="J2132" t="str">
        <f>IFERROR(VLOOKUP(表2[[#This Row],[科目代码]],科目代码表!D:E,2,0),"")</f>
        <v/>
      </c>
      <c r="K2132" t="str">
        <f>IF(ISBLANK(表2[[#This Row],[年]]),"","CNY")</f>
        <v/>
      </c>
    </row>
    <row r="2133" spans="7:11" x14ac:dyDescent="0.25">
      <c r="G2133" s="1" t="str">
        <f>IFERROR(VLOOKUP(H2133,科目代码表!B:D,3,0),"")</f>
        <v/>
      </c>
      <c r="J2133" t="str">
        <f>IFERROR(VLOOKUP(表2[[#This Row],[科目代码]],科目代码表!D:E,2,0),"")</f>
        <v/>
      </c>
      <c r="K2133" t="str">
        <f>IF(ISBLANK(表2[[#This Row],[年]]),"","CNY")</f>
        <v/>
      </c>
    </row>
    <row r="2134" spans="7:11" x14ac:dyDescent="0.25">
      <c r="G2134" s="1" t="str">
        <f>IFERROR(VLOOKUP(H2134,科目代码表!B:D,3,0),"")</f>
        <v/>
      </c>
      <c r="J2134" t="str">
        <f>IFERROR(VLOOKUP(表2[[#This Row],[科目代码]],科目代码表!D:E,2,0),"")</f>
        <v/>
      </c>
      <c r="K2134" t="str">
        <f>IF(ISBLANK(表2[[#This Row],[年]]),"","CNY")</f>
        <v/>
      </c>
    </row>
    <row r="2135" spans="7:11" x14ac:dyDescent="0.25">
      <c r="G2135" s="1" t="str">
        <f>IFERROR(VLOOKUP(H2135,科目代码表!B:D,3,0),"")</f>
        <v/>
      </c>
      <c r="J2135" t="str">
        <f>IFERROR(VLOOKUP(表2[[#This Row],[科目代码]],科目代码表!D:E,2,0),"")</f>
        <v/>
      </c>
      <c r="K2135" t="str">
        <f>IF(ISBLANK(表2[[#This Row],[年]]),"","CNY")</f>
        <v/>
      </c>
    </row>
    <row r="2136" spans="7:11" x14ac:dyDescent="0.25">
      <c r="G2136" s="1" t="str">
        <f>IFERROR(VLOOKUP(H2136,科目代码表!B:D,3,0),"")</f>
        <v/>
      </c>
      <c r="J2136" t="str">
        <f>IFERROR(VLOOKUP(表2[[#This Row],[科目代码]],科目代码表!D:E,2,0),"")</f>
        <v/>
      </c>
      <c r="K2136" t="str">
        <f>IF(ISBLANK(表2[[#This Row],[年]]),"","CNY")</f>
        <v/>
      </c>
    </row>
    <row r="2137" spans="7:11" x14ac:dyDescent="0.25">
      <c r="G2137" s="1" t="str">
        <f>IFERROR(VLOOKUP(H2137,科目代码表!B:D,3,0),"")</f>
        <v/>
      </c>
      <c r="J2137" t="str">
        <f>IFERROR(VLOOKUP(表2[[#This Row],[科目代码]],科目代码表!D:E,2,0),"")</f>
        <v/>
      </c>
      <c r="K2137" t="str">
        <f>IF(ISBLANK(表2[[#This Row],[年]]),"","CNY")</f>
        <v/>
      </c>
    </row>
    <row r="2138" spans="7:11" x14ac:dyDescent="0.25">
      <c r="G2138" s="1" t="str">
        <f>IFERROR(VLOOKUP(H2138,科目代码表!B:D,3,0),"")</f>
        <v/>
      </c>
      <c r="J2138" t="str">
        <f>IFERROR(VLOOKUP(表2[[#This Row],[科目代码]],科目代码表!D:E,2,0),"")</f>
        <v/>
      </c>
      <c r="K2138" t="str">
        <f>IF(ISBLANK(表2[[#This Row],[年]]),"","CNY")</f>
        <v/>
      </c>
    </row>
    <row r="2139" spans="7:11" x14ac:dyDescent="0.25">
      <c r="G2139" s="1" t="str">
        <f>IFERROR(VLOOKUP(H2139,科目代码表!B:D,3,0),"")</f>
        <v/>
      </c>
      <c r="J2139" t="str">
        <f>IFERROR(VLOOKUP(表2[[#This Row],[科目代码]],科目代码表!D:E,2,0),"")</f>
        <v/>
      </c>
      <c r="K2139" t="str">
        <f>IF(ISBLANK(表2[[#This Row],[年]]),"","CNY")</f>
        <v/>
      </c>
    </row>
    <row r="2140" spans="7:11" x14ac:dyDescent="0.25">
      <c r="G2140" s="1" t="str">
        <f>IFERROR(VLOOKUP(H2140,科目代码表!B:D,3,0),"")</f>
        <v/>
      </c>
      <c r="J2140" t="str">
        <f>IFERROR(VLOOKUP(表2[[#This Row],[科目代码]],科目代码表!D:E,2,0),"")</f>
        <v/>
      </c>
      <c r="K2140" t="str">
        <f>IF(ISBLANK(表2[[#This Row],[年]]),"","CNY")</f>
        <v/>
      </c>
    </row>
    <row r="2141" spans="7:11" x14ac:dyDescent="0.25">
      <c r="G2141" s="1" t="str">
        <f>IFERROR(VLOOKUP(H2141,科目代码表!B:D,3,0),"")</f>
        <v/>
      </c>
      <c r="J2141" t="str">
        <f>IFERROR(VLOOKUP(表2[[#This Row],[科目代码]],科目代码表!D:E,2,0),"")</f>
        <v/>
      </c>
      <c r="K2141" t="str">
        <f>IF(ISBLANK(表2[[#This Row],[年]]),"","CNY")</f>
        <v/>
      </c>
    </row>
    <row r="2142" spans="7:11" x14ac:dyDescent="0.25">
      <c r="G2142" s="1" t="str">
        <f>IFERROR(VLOOKUP(H2142,科目代码表!B:D,3,0),"")</f>
        <v/>
      </c>
      <c r="J2142" t="str">
        <f>IFERROR(VLOOKUP(表2[[#This Row],[科目代码]],科目代码表!D:E,2,0),"")</f>
        <v/>
      </c>
      <c r="K2142" t="str">
        <f>IF(ISBLANK(表2[[#This Row],[年]]),"","CNY")</f>
        <v/>
      </c>
    </row>
    <row r="2143" spans="7:11" x14ac:dyDescent="0.25">
      <c r="G2143" s="1" t="str">
        <f>IFERROR(VLOOKUP(H2143,科目代码表!B:D,3,0),"")</f>
        <v/>
      </c>
      <c r="J2143" t="str">
        <f>IFERROR(VLOOKUP(表2[[#This Row],[科目代码]],科目代码表!D:E,2,0),"")</f>
        <v/>
      </c>
      <c r="K2143" t="str">
        <f>IF(ISBLANK(表2[[#This Row],[年]]),"","CNY")</f>
        <v/>
      </c>
    </row>
    <row r="2144" spans="7:11" x14ac:dyDescent="0.25">
      <c r="G2144" s="1" t="str">
        <f>IFERROR(VLOOKUP(H2144,科目代码表!B:D,3,0),"")</f>
        <v/>
      </c>
      <c r="J2144" t="str">
        <f>IFERROR(VLOOKUP(表2[[#This Row],[科目代码]],科目代码表!D:E,2,0),"")</f>
        <v/>
      </c>
      <c r="K2144" t="str">
        <f>IF(ISBLANK(表2[[#This Row],[年]]),"","CNY")</f>
        <v/>
      </c>
    </row>
    <row r="2145" spans="7:11" x14ac:dyDescent="0.25">
      <c r="G2145" s="1" t="str">
        <f>IFERROR(VLOOKUP(H2145,科目代码表!B:D,3,0),"")</f>
        <v/>
      </c>
      <c r="J2145" t="str">
        <f>IFERROR(VLOOKUP(表2[[#This Row],[科目代码]],科目代码表!D:E,2,0),"")</f>
        <v/>
      </c>
      <c r="K2145" t="str">
        <f>IF(ISBLANK(表2[[#This Row],[年]]),"","CNY")</f>
        <v/>
      </c>
    </row>
    <row r="2146" spans="7:11" x14ac:dyDescent="0.25">
      <c r="G2146" s="1" t="str">
        <f>IFERROR(VLOOKUP(H2146,科目代码表!B:D,3,0),"")</f>
        <v/>
      </c>
      <c r="J2146" t="str">
        <f>IFERROR(VLOOKUP(表2[[#This Row],[科目代码]],科目代码表!D:E,2,0),"")</f>
        <v/>
      </c>
      <c r="K2146" t="str">
        <f>IF(ISBLANK(表2[[#This Row],[年]]),"","CNY")</f>
        <v/>
      </c>
    </row>
    <row r="2147" spans="7:11" x14ac:dyDescent="0.25">
      <c r="G2147" s="1" t="str">
        <f>IFERROR(VLOOKUP(H2147,科目代码表!B:D,3,0),"")</f>
        <v/>
      </c>
      <c r="J2147" t="str">
        <f>IFERROR(VLOOKUP(表2[[#This Row],[科目代码]],科目代码表!D:E,2,0),"")</f>
        <v/>
      </c>
      <c r="K2147" t="str">
        <f>IF(ISBLANK(表2[[#This Row],[年]]),"","CNY")</f>
        <v/>
      </c>
    </row>
    <row r="2148" spans="7:11" x14ac:dyDescent="0.25">
      <c r="G2148" s="1" t="str">
        <f>IFERROR(VLOOKUP(H2148,科目代码表!B:D,3,0),"")</f>
        <v/>
      </c>
      <c r="J2148" t="str">
        <f>IFERROR(VLOOKUP(表2[[#This Row],[科目代码]],科目代码表!D:E,2,0),"")</f>
        <v/>
      </c>
      <c r="K2148" t="str">
        <f>IF(ISBLANK(表2[[#This Row],[年]]),"","CNY")</f>
        <v/>
      </c>
    </row>
    <row r="2149" spans="7:11" x14ac:dyDescent="0.25">
      <c r="G2149" s="1" t="str">
        <f>IFERROR(VLOOKUP(H2149,科目代码表!B:D,3,0),"")</f>
        <v/>
      </c>
      <c r="J2149" t="str">
        <f>IFERROR(VLOOKUP(表2[[#This Row],[科目代码]],科目代码表!D:E,2,0),"")</f>
        <v/>
      </c>
      <c r="K2149" t="str">
        <f>IF(ISBLANK(表2[[#This Row],[年]]),"","CNY")</f>
        <v/>
      </c>
    </row>
    <row r="2150" spans="7:11" x14ac:dyDescent="0.25">
      <c r="G2150" s="1" t="str">
        <f>IFERROR(VLOOKUP(H2150,科目代码表!B:D,3,0),"")</f>
        <v/>
      </c>
      <c r="J2150" t="str">
        <f>IFERROR(VLOOKUP(表2[[#This Row],[科目代码]],科目代码表!D:E,2,0),"")</f>
        <v/>
      </c>
      <c r="K2150" t="str">
        <f>IF(ISBLANK(表2[[#This Row],[年]]),"","CNY")</f>
        <v/>
      </c>
    </row>
    <row r="2151" spans="7:11" x14ac:dyDescent="0.25">
      <c r="G2151" s="1" t="str">
        <f>IFERROR(VLOOKUP(H2151,科目代码表!B:D,3,0),"")</f>
        <v/>
      </c>
      <c r="J2151" t="str">
        <f>IFERROR(VLOOKUP(表2[[#This Row],[科目代码]],科目代码表!D:E,2,0),"")</f>
        <v/>
      </c>
      <c r="K2151" t="str">
        <f>IF(ISBLANK(表2[[#This Row],[年]]),"","CNY")</f>
        <v/>
      </c>
    </row>
    <row r="2152" spans="7:11" x14ac:dyDescent="0.25">
      <c r="G2152" s="1" t="str">
        <f>IFERROR(VLOOKUP(H2152,科目代码表!B:D,3,0),"")</f>
        <v/>
      </c>
      <c r="J2152" t="str">
        <f>IFERROR(VLOOKUP(表2[[#This Row],[科目代码]],科目代码表!D:E,2,0),"")</f>
        <v/>
      </c>
      <c r="K2152" t="str">
        <f>IF(ISBLANK(表2[[#This Row],[年]]),"","CNY")</f>
        <v/>
      </c>
    </row>
    <row r="2153" spans="7:11" x14ac:dyDescent="0.25">
      <c r="G2153" s="1" t="str">
        <f>IFERROR(VLOOKUP(H2153,科目代码表!B:D,3,0),"")</f>
        <v/>
      </c>
      <c r="J2153" t="str">
        <f>IFERROR(VLOOKUP(表2[[#This Row],[科目代码]],科目代码表!D:E,2,0),"")</f>
        <v/>
      </c>
      <c r="K2153" t="str">
        <f>IF(ISBLANK(表2[[#This Row],[年]]),"","CNY")</f>
        <v/>
      </c>
    </row>
    <row r="2154" spans="7:11" x14ac:dyDescent="0.25">
      <c r="G2154" s="1" t="str">
        <f>IFERROR(VLOOKUP(H2154,科目代码表!B:D,3,0),"")</f>
        <v/>
      </c>
      <c r="J2154" t="str">
        <f>IFERROR(VLOOKUP(表2[[#This Row],[科目代码]],科目代码表!D:E,2,0),"")</f>
        <v/>
      </c>
      <c r="K2154" t="str">
        <f>IF(ISBLANK(表2[[#This Row],[年]]),"","CNY")</f>
        <v/>
      </c>
    </row>
    <row r="2155" spans="7:11" x14ac:dyDescent="0.25">
      <c r="G2155" s="1" t="str">
        <f>IFERROR(VLOOKUP(H2155,科目代码表!B:D,3,0),"")</f>
        <v/>
      </c>
      <c r="J2155" t="str">
        <f>IFERROR(VLOOKUP(表2[[#This Row],[科目代码]],科目代码表!D:E,2,0),"")</f>
        <v/>
      </c>
      <c r="K2155" t="str">
        <f>IF(ISBLANK(表2[[#This Row],[年]]),"","CNY")</f>
        <v/>
      </c>
    </row>
    <row r="2156" spans="7:11" x14ac:dyDescent="0.25">
      <c r="G2156" s="1" t="str">
        <f>IFERROR(VLOOKUP(H2156,科目代码表!B:D,3,0),"")</f>
        <v/>
      </c>
      <c r="J2156" t="str">
        <f>IFERROR(VLOOKUP(表2[[#This Row],[科目代码]],科目代码表!D:E,2,0),"")</f>
        <v/>
      </c>
      <c r="K2156" t="str">
        <f>IF(ISBLANK(表2[[#This Row],[年]]),"","CNY")</f>
        <v/>
      </c>
    </row>
    <row r="2157" spans="7:11" x14ac:dyDescent="0.25">
      <c r="G2157" s="1" t="str">
        <f>IFERROR(VLOOKUP(H2157,科目代码表!B:D,3,0),"")</f>
        <v/>
      </c>
      <c r="J2157" t="str">
        <f>IFERROR(VLOOKUP(表2[[#This Row],[科目代码]],科目代码表!D:E,2,0),"")</f>
        <v/>
      </c>
      <c r="K2157" t="str">
        <f>IF(ISBLANK(表2[[#This Row],[年]]),"","CNY")</f>
        <v/>
      </c>
    </row>
    <row r="2158" spans="7:11" x14ac:dyDescent="0.25">
      <c r="G2158" s="1" t="str">
        <f>IFERROR(VLOOKUP(H2158,科目代码表!B:D,3,0),"")</f>
        <v/>
      </c>
      <c r="J2158" t="str">
        <f>IFERROR(VLOOKUP(表2[[#This Row],[科目代码]],科目代码表!D:E,2,0),"")</f>
        <v/>
      </c>
      <c r="K2158" t="str">
        <f>IF(ISBLANK(表2[[#This Row],[年]]),"","CNY")</f>
        <v/>
      </c>
    </row>
    <row r="2159" spans="7:11" x14ac:dyDescent="0.25">
      <c r="G2159" s="1" t="str">
        <f>IFERROR(VLOOKUP(H2159,科目代码表!B:D,3,0),"")</f>
        <v/>
      </c>
      <c r="J2159" t="str">
        <f>IFERROR(VLOOKUP(表2[[#This Row],[科目代码]],科目代码表!D:E,2,0),"")</f>
        <v/>
      </c>
      <c r="K2159" t="str">
        <f>IF(ISBLANK(表2[[#This Row],[年]]),"","CNY")</f>
        <v/>
      </c>
    </row>
    <row r="2160" spans="7:11" x14ac:dyDescent="0.25">
      <c r="G2160" s="1" t="str">
        <f>IFERROR(VLOOKUP(H2160,科目代码表!B:D,3,0),"")</f>
        <v/>
      </c>
      <c r="J2160" t="str">
        <f>IFERROR(VLOOKUP(表2[[#This Row],[科目代码]],科目代码表!D:E,2,0),"")</f>
        <v/>
      </c>
      <c r="K2160" t="str">
        <f>IF(ISBLANK(表2[[#This Row],[年]]),"","CNY")</f>
        <v/>
      </c>
    </row>
    <row r="2161" spans="7:11" x14ac:dyDescent="0.25">
      <c r="G2161" s="1" t="str">
        <f>IFERROR(VLOOKUP(H2161,科目代码表!B:D,3,0),"")</f>
        <v/>
      </c>
      <c r="J2161" t="str">
        <f>IFERROR(VLOOKUP(表2[[#This Row],[科目代码]],科目代码表!D:E,2,0),"")</f>
        <v/>
      </c>
      <c r="K2161" t="str">
        <f>IF(ISBLANK(表2[[#This Row],[年]]),"","CNY")</f>
        <v/>
      </c>
    </row>
    <row r="2162" spans="7:11" x14ac:dyDescent="0.25">
      <c r="G2162" s="1" t="str">
        <f>IFERROR(VLOOKUP(H2162,科目代码表!B:D,3,0),"")</f>
        <v/>
      </c>
      <c r="J2162" t="str">
        <f>IFERROR(VLOOKUP(表2[[#This Row],[科目代码]],科目代码表!D:E,2,0),"")</f>
        <v/>
      </c>
      <c r="K2162" t="str">
        <f>IF(ISBLANK(表2[[#This Row],[年]]),"","CNY")</f>
        <v/>
      </c>
    </row>
    <row r="2163" spans="7:11" x14ac:dyDescent="0.25">
      <c r="G2163" s="1" t="str">
        <f>IFERROR(VLOOKUP(H2163,科目代码表!B:D,3,0),"")</f>
        <v/>
      </c>
      <c r="J2163" t="str">
        <f>IFERROR(VLOOKUP(表2[[#This Row],[科目代码]],科目代码表!D:E,2,0),"")</f>
        <v/>
      </c>
      <c r="K2163" t="str">
        <f>IF(ISBLANK(表2[[#This Row],[年]]),"","CNY")</f>
        <v/>
      </c>
    </row>
    <row r="2164" spans="7:11" x14ac:dyDescent="0.25">
      <c r="G2164" s="1" t="str">
        <f>IFERROR(VLOOKUP(H2164,科目代码表!B:D,3,0),"")</f>
        <v/>
      </c>
      <c r="J2164" t="str">
        <f>IFERROR(VLOOKUP(表2[[#This Row],[科目代码]],科目代码表!D:E,2,0),"")</f>
        <v/>
      </c>
      <c r="K2164" t="str">
        <f>IF(ISBLANK(表2[[#This Row],[年]]),"","CNY")</f>
        <v/>
      </c>
    </row>
    <row r="2165" spans="7:11" x14ac:dyDescent="0.25">
      <c r="G2165" s="1" t="str">
        <f>IFERROR(VLOOKUP(H2165,科目代码表!B:D,3,0),"")</f>
        <v/>
      </c>
      <c r="J2165" t="str">
        <f>IFERROR(VLOOKUP(表2[[#This Row],[科目代码]],科目代码表!D:E,2,0),"")</f>
        <v/>
      </c>
      <c r="K2165" t="str">
        <f>IF(ISBLANK(表2[[#This Row],[年]]),"","CNY")</f>
        <v/>
      </c>
    </row>
    <row r="2166" spans="7:11" x14ac:dyDescent="0.25">
      <c r="G2166" s="1" t="str">
        <f>IFERROR(VLOOKUP(H2166,科目代码表!B:D,3,0),"")</f>
        <v/>
      </c>
      <c r="J2166" t="str">
        <f>IFERROR(VLOOKUP(表2[[#This Row],[科目代码]],科目代码表!D:E,2,0),"")</f>
        <v/>
      </c>
      <c r="K2166" t="str">
        <f>IF(ISBLANK(表2[[#This Row],[年]]),"","CNY")</f>
        <v/>
      </c>
    </row>
    <row r="2167" spans="7:11" x14ac:dyDescent="0.25">
      <c r="G2167" s="1" t="str">
        <f>IFERROR(VLOOKUP(H2167,科目代码表!B:D,3,0),"")</f>
        <v/>
      </c>
      <c r="J2167" t="str">
        <f>IFERROR(VLOOKUP(表2[[#This Row],[科目代码]],科目代码表!D:E,2,0),"")</f>
        <v/>
      </c>
      <c r="K2167" t="str">
        <f>IF(ISBLANK(表2[[#This Row],[年]]),"","CNY")</f>
        <v/>
      </c>
    </row>
    <row r="2168" spans="7:11" x14ac:dyDescent="0.25">
      <c r="G2168" s="1" t="str">
        <f>IFERROR(VLOOKUP(H2168,科目代码表!B:D,3,0),"")</f>
        <v/>
      </c>
      <c r="J2168" t="str">
        <f>IFERROR(VLOOKUP(表2[[#This Row],[科目代码]],科目代码表!D:E,2,0),"")</f>
        <v/>
      </c>
      <c r="K2168" t="str">
        <f>IF(ISBLANK(表2[[#This Row],[年]]),"","CNY")</f>
        <v/>
      </c>
    </row>
    <row r="2169" spans="7:11" x14ac:dyDescent="0.25">
      <c r="G2169" s="1" t="str">
        <f>IFERROR(VLOOKUP(H2169,科目代码表!B:D,3,0),"")</f>
        <v/>
      </c>
      <c r="J2169" t="str">
        <f>IFERROR(VLOOKUP(表2[[#This Row],[科目代码]],科目代码表!D:E,2,0),"")</f>
        <v/>
      </c>
      <c r="K2169" t="str">
        <f>IF(ISBLANK(表2[[#This Row],[年]]),"","CNY")</f>
        <v/>
      </c>
    </row>
    <row r="2170" spans="7:11" x14ac:dyDescent="0.25">
      <c r="G2170" s="1" t="str">
        <f>IFERROR(VLOOKUP(H2170,科目代码表!B:D,3,0),"")</f>
        <v/>
      </c>
      <c r="J2170" t="str">
        <f>IFERROR(VLOOKUP(表2[[#This Row],[科目代码]],科目代码表!D:E,2,0),"")</f>
        <v/>
      </c>
      <c r="K2170" t="str">
        <f>IF(ISBLANK(表2[[#This Row],[年]]),"","CNY")</f>
        <v/>
      </c>
    </row>
    <row r="2171" spans="7:11" x14ac:dyDescent="0.25">
      <c r="G2171" s="1" t="str">
        <f>IFERROR(VLOOKUP(H2171,科目代码表!B:D,3,0),"")</f>
        <v/>
      </c>
      <c r="J2171" t="str">
        <f>IFERROR(VLOOKUP(表2[[#This Row],[科目代码]],科目代码表!D:E,2,0),"")</f>
        <v/>
      </c>
      <c r="K2171" t="str">
        <f>IF(ISBLANK(表2[[#This Row],[年]]),"","CNY")</f>
        <v/>
      </c>
    </row>
    <row r="2172" spans="7:11" x14ac:dyDescent="0.25">
      <c r="G2172" s="1" t="str">
        <f>IFERROR(VLOOKUP(H2172,科目代码表!B:D,3,0),"")</f>
        <v/>
      </c>
      <c r="J2172" t="str">
        <f>IFERROR(VLOOKUP(表2[[#This Row],[科目代码]],科目代码表!D:E,2,0),"")</f>
        <v/>
      </c>
      <c r="K2172" t="str">
        <f>IF(ISBLANK(表2[[#This Row],[年]]),"","CNY")</f>
        <v/>
      </c>
    </row>
    <row r="2173" spans="7:11" x14ac:dyDescent="0.25">
      <c r="G2173" s="1" t="str">
        <f>IFERROR(VLOOKUP(H2173,科目代码表!B:D,3,0),"")</f>
        <v/>
      </c>
      <c r="J2173" t="str">
        <f>IFERROR(VLOOKUP(表2[[#This Row],[科目代码]],科目代码表!D:E,2,0),"")</f>
        <v/>
      </c>
      <c r="K2173" t="str">
        <f>IF(ISBLANK(表2[[#This Row],[年]]),"","CNY")</f>
        <v/>
      </c>
    </row>
    <row r="2174" spans="7:11" x14ac:dyDescent="0.25">
      <c r="G2174" s="1" t="str">
        <f>IFERROR(VLOOKUP(H2174,科目代码表!B:D,3,0),"")</f>
        <v/>
      </c>
      <c r="J2174" t="str">
        <f>IFERROR(VLOOKUP(表2[[#This Row],[科目代码]],科目代码表!D:E,2,0),"")</f>
        <v/>
      </c>
      <c r="K2174" t="str">
        <f>IF(ISBLANK(表2[[#This Row],[年]]),"","CNY")</f>
        <v/>
      </c>
    </row>
    <row r="2175" spans="7:11" x14ac:dyDescent="0.25">
      <c r="G2175" s="1" t="str">
        <f>IFERROR(VLOOKUP(H2175,科目代码表!B:D,3,0),"")</f>
        <v/>
      </c>
      <c r="J2175" t="str">
        <f>IFERROR(VLOOKUP(表2[[#This Row],[科目代码]],科目代码表!D:E,2,0),"")</f>
        <v/>
      </c>
      <c r="K2175" t="str">
        <f>IF(ISBLANK(表2[[#This Row],[年]]),"","CNY")</f>
        <v/>
      </c>
    </row>
    <row r="2176" spans="7:11" x14ac:dyDescent="0.25">
      <c r="G2176" s="1" t="str">
        <f>IFERROR(VLOOKUP(H2176,科目代码表!B:D,3,0),"")</f>
        <v/>
      </c>
      <c r="J2176" t="str">
        <f>IFERROR(VLOOKUP(表2[[#This Row],[科目代码]],科目代码表!D:E,2,0),"")</f>
        <v/>
      </c>
      <c r="K2176" t="str">
        <f>IF(ISBLANK(表2[[#This Row],[年]]),"","CNY")</f>
        <v/>
      </c>
    </row>
    <row r="2177" spans="7:11" x14ac:dyDescent="0.25">
      <c r="G2177" s="1" t="str">
        <f>IFERROR(VLOOKUP(H2177,科目代码表!B:D,3,0),"")</f>
        <v/>
      </c>
      <c r="J2177" t="str">
        <f>IFERROR(VLOOKUP(表2[[#This Row],[科目代码]],科目代码表!D:E,2,0),"")</f>
        <v/>
      </c>
      <c r="K2177" t="str">
        <f>IF(ISBLANK(表2[[#This Row],[年]]),"","CNY")</f>
        <v/>
      </c>
    </row>
    <row r="2178" spans="7:11" x14ac:dyDescent="0.25">
      <c r="G2178" s="1" t="str">
        <f>IFERROR(VLOOKUP(H2178,科目代码表!B:D,3,0),"")</f>
        <v/>
      </c>
      <c r="J2178" t="str">
        <f>IFERROR(VLOOKUP(表2[[#This Row],[科目代码]],科目代码表!D:E,2,0),"")</f>
        <v/>
      </c>
      <c r="K2178" t="str">
        <f>IF(ISBLANK(表2[[#This Row],[年]]),"","CNY")</f>
        <v/>
      </c>
    </row>
    <row r="2179" spans="7:11" x14ac:dyDescent="0.25">
      <c r="G2179" s="1" t="str">
        <f>IFERROR(VLOOKUP(H2179,科目代码表!B:D,3,0),"")</f>
        <v/>
      </c>
      <c r="J2179" t="str">
        <f>IFERROR(VLOOKUP(表2[[#This Row],[科目代码]],科目代码表!D:E,2,0),"")</f>
        <v/>
      </c>
      <c r="K2179" t="str">
        <f>IF(ISBLANK(表2[[#This Row],[年]]),"","CNY")</f>
        <v/>
      </c>
    </row>
    <row r="2180" spans="7:11" x14ac:dyDescent="0.25">
      <c r="G2180" s="1" t="str">
        <f>IFERROR(VLOOKUP(H2180,科目代码表!B:D,3,0),"")</f>
        <v/>
      </c>
      <c r="J2180" t="str">
        <f>IFERROR(VLOOKUP(表2[[#This Row],[科目代码]],科目代码表!D:E,2,0),"")</f>
        <v/>
      </c>
      <c r="K2180" t="str">
        <f>IF(ISBLANK(表2[[#This Row],[年]]),"","CNY")</f>
        <v/>
      </c>
    </row>
    <row r="2181" spans="7:11" x14ac:dyDescent="0.25">
      <c r="G2181" s="1" t="str">
        <f>IFERROR(VLOOKUP(H2181,科目代码表!B:D,3,0),"")</f>
        <v/>
      </c>
      <c r="J2181" t="str">
        <f>IFERROR(VLOOKUP(表2[[#This Row],[科目代码]],科目代码表!D:E,2,0),"")</f>
        <v/>
      </c>
      <c r="K2181" t="str">
        <f>IF(ISBLANK(表2[[#This Row],[年]]),"","CNY")</f>
        <v/>
      </c>
    </row>
    <row r="2182" spans="7:11" x14ac:dyDescent="0.25">
      <c r="G2182" s="1" t="str">
        <f>IFERROR(VLOOKUP(H2182,科目代码表!B:D,3,0),"")</f>
        <v/>
      </c>
      <c r="J2182" t="str">
        <f>IFERROR(VLOOKUP(表2[[#This Row],[科目代码]],科目代码表!D:E,2,0),"")</f>
        <v/>
      </c>
      <c r="K2182" t="str">
        <f>IF(ISBLANK(表2[[#This Row],[年]]),"","CNY")</f>
        <v/>
      </c>
    </row>
    <row r="2183" spans="7:11" x14ac:dyDescent="0.25">
      <c r="G2183" s="1" t="str">
        <f>IFERROR(VLOOKUP(H2183,科目代码表!B:D,3,0),"")</f>
        <v/>
      </c>
      <c r="J2183" t="str">
        <f>IFERROR(VLOOKUP(表2[[#This Row],[科目代码]],科目代码表!D:E,2,0),"")</f>
        <v/>
      </c>
      <c r="K2183" t="str">
        <f>IF(ISBLANK(表2[[#This Row],[年]]),"","CNY")</f>
        <v/>
      </c>
    </row>
    <row r="2184" spans="7:11" x14ac:dyDescent="0.25">
      <c r="G2184" s="1" t="str">
        <f>IFERROR(VLOOKUP(H2184,科目代码表!B:D,3,0),"")</f>
        <v/>
      </c>
      <c r="J2184" t="str">
        <f>IFERROR(VLOOKUP(表2[[#This Row],[科目代码]],科目代码表!D:E,2,0),"")</f>
        <v/>
      </c>
      <c r="K2184" t="str">
        <f>IF(ISBLANK(表2[[#This Row],[年]]),"","CNY")</f>
        <v/>
      </c>
    </row>
    <row r="2185" spans="7:11" x14ac:dyDescent="0.25">
      <c r="G2185" s="1" t="str">
        <f>IFERROR(VLOOKUP(H2185,科目代码表!B:D,3,0),"")</f>
        <v/>
      </c>
      <c r="J2185" t="str">
        <f>IFERROR(VLOOKUP(表2[[#This Row],[科目代码]],科目代码表!D:E,2,0),"")</f>
        <v/>
      </c>
      <c r="K2185" t="str">
        <f>IF(ISBLANK(表2[[#This Row],[年]]),"","CNY")</f>
        <v/>
      </c>
    </row>
    <row r="2186" spans="7:11" x14ac:dyDescent="0.25">
      <c r="G2186" s="1" t="str">
        <f>IFERROR(VLOOKUP(H2186,科目代码表!B:D,3,0),"")</f>
        <v/>
      </c>
      <c r="J2186" t="str">
        <f>IFERROR(VLOOKUP(表2[[#This Row],[科目代码]],科目代码表!D:E,2,0),"")</f>
        <v/>
      </c>
      <c r="K2186" t="str">
        <f>IF(ISBLANK(表2[[#This Row],[年]]),"","CNY")</f>
        <v/>
      </c>
    </row>
    <row r="2187" spans="7:11" x14ac:dyDescent="0.25">
      <c r="G2187" s="1" t="str">
        <f>IFERROR(VLOOKUP(H2187,科目代码表!B:D,3,0),"")</f>
        <v/>
      </c>
      <c r="J2187" t="str">
        <f>IFERROR(VLOOKUP(表2[[#This Row],[科目代码]],科目代码表!D:E,2,0),"")</f>
        <v/>
      </c>
      <c r="K2187" t="str">
        <f>IF(ISBLANK(表2[[#This Row],[年]]),"","CNY")</f>
        <v/>
      </c>
    </row>
    <row r="2188" spans="7:11" x14ac:dyDescent="0.25">
      <c r="G2188" s="1" t="str">
        <f>IFERROR(VLOOKUP(H2188,科目代码表!B:D,3,0),"")</f>
        <v/>
      </c>
      <c r="J2188" t="str">
        <f>IFERROR(VLOOKUP(表2[[#This Row],[科目代码]],科目代码表!D:E,2,0),"")</f>
        <v/>
      </c>
      <c r="K2188" t="str">
        <f>IF(ISBLANK(表2[[#This Row],[年]]),"","CNY")</f>
        <v/>
      </c>
    </row>
    <row r="2189" spans="7:11" x14ac:dyDescent="0.25">
      <c r="G2189" s="1" t="str">
        <f>IFERROR(VLOOKUP(H2189,科目代码表!B:D,3,0),"")</f>
        <v/>
      </c>
      <c r="J2189" t="str">
        <f>IFERROR(VLOOKUP(表2[[#This Row],[科目代码]],科目代码表!D:E,2,0),"")</f>
        <v/>
      </c>
      <c r="K2189" t="str">
        <f>IF(ISBLANK(表2[[#This Row],[年]]),"","CNY")</f>
        <v/>
      </c>
    </row>
    <row r="2190" spans="7:11" x14ac:dyDescent="0.25">
      <c r="G2190" s="1" t="str">
        <f>IFERROR(VLOOKUP(H2190,科目代码表!B:D,3,0),"")</f>
        <v/>
      </c>
      <c r="J2190" t="str">
        <f>IFERROR(VLOOKUP(表2[[#This Row],[科目代码]],科目代码表!D:E,2,0),"")</f>
        <v/>
      </c>
      <c r="K2190" t="str">
        <f>IF(ISBLANK(表2[[#This Row],[年]]),"","CNY")</f>
        <v/>
      </c>
    </row>
    <row r="2191" spans="7:11" x14ac:dyDescent="0.25">
      <c r="G2191" s="1" t="str">
        <f>IFERROR(VLOOKUP(H2191,科目代码表!B:D,3,0),"")</f>
        <v/>
      </c>
      <c r="J2191" t="str">
        <f>IFERROR(VLOOKUP(表2[[#This Row],[科目代码]],科目代码表!D:E,2,0),"")</f>
        <v/>
      </c>
      <c r="K2191" t="str">
        <f>IF(ISBLANK(表2[[#This Row],[年]]),"","CNY")</f>
        <v/>
      </c>
    </row>
    <row r="2192" spans="7:11" x14ac:dyDescent="0.25">
      <c r="G2192" s="1" t="str">
        <f>IFERROR(VLOOKUP(H2192,科目代码表!B:D,3,0),"")</f>
        <v/>
      </c>
      <c r="J2192" t="str">
        <f>IFERROR(VLOOKUP(表2[[#This Row],[科目代码]],科目代码表!D:E,2,0),"")</f>
        <v/>
      </c>
      <c r="K2192" t="str">
        <f>IF(ISBLANK(表2[[#This Row],[年]]),"","CNY")</f>
        <v/>
      </c>
    </row>
    <row r="2193" spans="7:11" x14ac:dyDescent="0.25">
      <c r="G2193" s="1" t="str">
        <f>IFERROR(VLOOKUP(H2193,科目代码表!B:D,3,0),"")</f>
        <v/>
      </c>
      <c r="J2193" t="str">
        <f>IFERROR(VLOOKUP(表2[[#This Row],[科目代码]],科目代码表!D:E,2,0),"")</f>
        <v/>
      </c>
      <c r="K2193" t="str">
        <f>IF(ISBLANK(表2[[#This Row],[年]]),"","CNY")</f>
        <v/>
      </c>
    </row>
    <row r="2194" spans="7:11" x14ac:dyDescent="0.25">
      <c r="G2194" s="1" t="str">
        <f>IFERROR(VLOOKUP(H2194,科目代码表!B:D,3,0),"")</f>
        <v/>
      </c>
      <c r="J2194" t="str">
        <f>IFERROR(VLOOKUP(表2[[#This Row],[科目代码]],科目代码表!D:E,2,0),"")</f>
        <v/>
      </c>
      <c r="K2194" t="str">
        <f>IF(ISBLANK(表2[[#This Row],[年]]),"","CNY")</f>
        <v/>
      </c>
    </row>
    <row r="2195" spans="7:11" x14ac:dyDescent="0.25">
      <c r="G2195" s="1" t="str">
        <f>IFERROR(VLOOKUP(H2195,科目代码表!B:D,3,0),"")</f>
        <v/>
      </c>
      <c r="J2195" t="str">
        <f>IFERROR(VLOOKUP(表2[[#This Row],[科目代码]],科目代码表!D:E,2,0),"")</f>
        <v/>
      </c>
      <c r="K2195" t="str">
        <f>IF(ISBLANK(表2[[#This Row],[年]]),"","CNY")</f>
        <v/>
      </c>
    </row>
    <row r="2196" spans="7:11" x14ac:dyDescent="0.25">
      <c r="G2196" s="1" t="str">
        <f>IFERROR(VLOOKUP(H2196,科目代码表!B:D,3,0),"")</f>
        <v/>
      </c>
      <c r="J2196" t="str">
        <f>IFERROR(VLOOKUP(表2[[#This Row],[科目代码]],科目代码表!D:E,2,0),"")</f>
        <v/>
      </c>
      <c r="K2196" t="str">
        <f>IF(ISBLANK(表2[[#This Row],[年]]),"","CNY")</f>
        <v/>
      </c>
    </row>
    <row r="2197" spans="7:11" x14ac:dyDescent="0.25">
      <c r="G2197" s="1" t="str">
        <f>IFERROR(VLOOKUP(H2197,科目代码表!B:D,3,0),"")</f>
        <v/>
      </c>
      <c r="J2197" t="str">
        <f>IFERROR(VLOOKUP(表2[[#This Row],[科目代码]],科目代码表!D:E,2,0),"")</f>
        <v/>
      </c>
      <c r="K2197" t="str">
        <f>IF(ISBLANK(表2[[#This Row],[年]]),"","CNY")</f>
        <v/>
      </c>
    </row>
    <row r="2198" spans="7:11" x14ac:dyDescent="0.25">
      <c r="G2198" s="1" t="str">
        <f>IFERROR(VLOOKUP(H2198,科目代码表!B:D,3,0),"")</f>
        <v/>
      </c>
      <c r="J2198" t="str">
        <f>IFERROR(VLOOKUP(表2[[#This Row],[科目代码]],科目代码表!D:E,2,0),"")</f>
        <v/>
      </c>
      <c r="K2198" t="str">
        <f>IF(ISBLANK(表2[[#This Row],[年]]),"","CNY")</f>
        <v/>
      </c>
    </row>
    <row r="2199" spans="7:11" x14ac:dyDescent="0.25">
      <c r="G2199" s="1" t="str">
        <f>IFERROR(VLOOKUP(H2199,科目代码表!B:D,3,0),"")</f>
        <v/>
      </c>
      <c r="J2199" t="str">
        <f>IFERROR(VLOOKUP(表2[[#This Row],[科目代码]],科目代码表!D:E,2,0),"")</f>
        <v/>
      </c>
      <c r="K2199" t="str">
        <f>IF(ISBLANK(表2[[#This Row],[年]]),"","CNY")</f>
        <v/>
      </c>
    </row>
    <row r="2200" spans="7:11" x14ac:dyDescent="0.25">
      <c r="G2200" s="1" t="str">
        <f>IFERROR(VLOOKUP(H2200,科目代码表!B:D,3,0),"")</f>
        <v/>
      </c>
      <c r="J2200" t="str">
        <f>IFERROR(VLOOKUP(表2[[#This Row],[科目代码]],科目代码表!D:E,2,0),"")</f>
        <v/>
      </c>
      <c r="K2200" t="str">
        <f>IF(ISBLANK(表2[[#This Row],[年]]),"","CNY")</f>
        <v/>
      </c>
    </row>
    <row r="2201" spans="7:11" x14ac:dyDescent="0.25">
      <c r="G2201" s="1" t="str">
        <f>IFERROR(VLOOKUP(H2201,科目代码表!B:D,3,0),"")</f>
        <v/>
      </c>
      <c r="J2201" t="str">
        <f>IFERROR(VLOOKUP(表2[[#This Row],[科目代码]],科目代码表!D:E,2,0),"")</f>
        <v/>
      </c>
      <c r="K2201" t="str">
        <f>IF(ISBLANK(表2[[#This Row],[年]]),"","CNY")</f>
        <v/>
      </c>
    </row>
    <row r="2202" spans="7:11" x14ac:dyDescent="0.25">
      <c r="G2202" s="1" t="str">
        <f>IFERROR(VLOOKUP(H2202,科目代码表!B:D,3,0),"")</f>
        <v/>
      </c>
      <c r="J2202" t="str">
        <f>IFERROR(VLOOKUP(表2[[#This Row],[科目代码]],科目代码表!D:E,2,0),"")</f>
        <v/>
      </c>
      <c r="K2202" t="str">
        <f>IF(ISBLANK(表2[[#This Row],[年]]),"","CNY")</f>
        <v/>
      </c>
    </row>
    <row r="2203" spans="7:11" x14ac:dyDescent="0.25">
      <c r="G2203" s="1" t="str">
        <f>IFERROR(VLOOKUP(H2203,科目代码表!B:D,3,0),"")</f>
        <v/>
      </c>
      <c r="J2203" t="str">
        <f>IFERROR(VLOOKUP(表2[[#This Row],[科目代码]],科目代码表!D:E,2,0),"")</f>
        <v/>
      </c>
      <c r="K2203" t="str">
        <f>IF(ISBLANK(表2[[#This Row],[年]]),"","CNY")</f>
        <v/>
      </c>
    </row>
    <row r="2204" spans="7:11" x14ac:dyDescent="0.25">
      <c r="G2204" s="1" t="str">
        <f>IFERROR(VLOOKUP(H2204,科目代码表!B:D,3,0),"")</f>
        <v/>
      </c>
      <c r="J2204" t="str">
        <f>IFERROR(VLOOKUP(表2[[#This Row],[科目代码]],科目代码表!D:E,2,0),"")</f>
        <v/>
      </c>
      <c r="K2204" t="str">
        <f>IF(ISBLANK(表2[[#This Row],[年]]),"","CNY")</f>
        <v/>
      </c>
    </row>
    <row r="2205" spans="7:11" x14ac:dyDescent="0.25">
      <c r="G2205" s="1" t="str">
        <f>IFERROR(VLOOKUP(H2205,科目代码表!B:D,3,0),"")</f>
        <v/>
      </c>
      <c r="J2205" t="str">
        <f>IFERROR(VLOOKUP(表2[[#This Row],[科目代码]],科目代码表!D:E,2,0),"")</f>
        <v/>
      </c>
      <c r="K2205" t="str">
        <f>IF(ISBLANK(表2[[#This Row],[年]]),"","CNY")</f>
        <v/>
      </c>
    </row>
    <row r="2206" spans="7:11" x14ac:dyDescent="0.25">
      <c r="G2206" s="1" t="str">
        <f>IFERROR(VLOOKUP(H2206,科目代码表!B:D,3,0),"")</f>
        <v/>
      </c>
      <c r="J2206" t="str">
        <f>IFERROR(VLOOKUP(表2[[#This Row],[科目代码]],科目代码表!D:E,2,0),"")</f>
        <v/>
      </c>
      <c r="K2206" t="str">
        <f>IF(ISBLANK(表2[[#This Row],[年]]),"","CNY")</f>
        <v/>
      </c>
    </row>
    <row r="2207" spans="7:11" x14ac:dyDescent="0.25">
      <c r="G2207" s="1" t="str">
        <f>IFERROR(VLOOKUP(H2207,科目代码表!B:D,3,0),"")</f>
        <v/>
      </c>
      <c r="J2207" t="str">
        <f>IFERROR(VLOOKUP(表2[[#This Row],[科目代码]],科目代码表!D:E,2,0),"")</f>
        <v/>
      </c>
      <c r="K2207" t="str">
        <f>IF(ISBLANK(表2[[#This Row],[年]]),"","CNY")</f>
        <v/>
      </c>
    </row>
    <row r="2208" spans="7:11" x14ac:dyDescent="0.25">
      <c r="G2208" s="1" t="str">
        <f>IFERROR(VLOOKUP(H2208,科目代码表!B:D,3,0),"")</f>
        <v/>
      </c>
      <c r="J2208" t="str">
        <f>IFERROR(VLOOKUP(表2[[#This Row],[科目代码]],科目代码表!D:E,2,0),"")</f>
        <v/>
      </c>
      <c r="K2208" t="str">
        <f>IF(ISBLANK(表2[[#This Row],[年]]),"","CNY")</f>
        <v/>
      </c>
    </row>
    <row r="2209" spans="7:11" x14ac:dyDescent="0.25">
      <c r="G2209" s="1" t="str">
        <f>IFERROR(VLOOKUP(H2209,科目代码表!B:D,3,0),"")</f>
        <v/>
      </c>
      <c r="J2209" t="str">
        <f>IFERROR(VLOOKUP(表2[[#This Row],[科目代码]],科目代码表!D:E,2,0),"")</f>
        <v/>
      </c>
      <c r="K2209" t="str">
        <f>IF(ISBLANK(表2[[#This Row],[年]]),"","CNY")</f>
        <v/>
      </c>
    </row>
    <row r="2210" spans="7:11" x14ac:dyDescent="0.25">
      <c r="G2210" s="1" t="str">
        <f>IFERROR(VLOOKUP(H2210,科目代码表!B:D,3,0),"")</f>
        <v/>
      </c>
      <c r="J2210" t="str">
        <f>IFERROR(VLOOKUP(表2[[#This Row],[科目代码]],科目代码表!D:E,2,0),"")</f>
        <v/>
      </c>
      <c r="K2210" t="str">
        <f>IF(ISBLANK(表2[[#This Row],[年]]),"","CNY")</f>
        <v/>
      </c>
    </row>
    <row r="2211" spans="7:11" x14ac:dyDescent="0.25">
      <c r="G2211" s="1" t="str">
        <f>IFERROR(VLOOKUP(H2211,科目代码表!B:D,3,0),"")</f>
        <v/>
      </c>
      <c r="J2211" t="str">
        <f>IFERROR(VLOOKUP(表2[[#This Row],[科目代码]],科目代码表!D:E,2,0),"")</f>
        <v/>
      </c>
      <c r="K2211" t="str">
        <f>IF(ISBLANK(表2[[#This Row],[年]]),"","CNY")</f>
        <v/>
      </c>
    </row>
    <row r="2212" spans="7:11" x14ac:dyDescent="0.25">
      <c r="G2212" s="1" t="str">
        <f>IFERROR(VLOOKUP(H2212,科目代码表!B:D,3,0),"")</f>
        <v/>
      </c>
      <c r="J2212" t="str">
        <f>IFERROR(VLOOKUP(表2[[#This Row],[科目代码]],科目代码表!D:E,2,0),"")</f>
        <v/>
      </c>
      <c r="K2212" t="str">
        <f>IF(ISBLANK(表2[[#This Row],[年]]),"","CNY")</f>
        <v/>
      </c>
    </row>
    <row r="2213" spans="7:11" x14ac:dyDescent="0.25">
      <c r="G2213" s="1" t="str">
        <f>IFERROR(VLOOKUP(H2213,科目代码表!B:D,3,0),"")</f>
        <v/>
      </c>
      <c r="J2213" t="str">
        <f>IFERROR(VLOOKUP(表2[[#This Row],[科目代码]],科目代码表!D:E,2,0),"")</f>
        <v/>
      </c>
      <c r="K2213" t="str">
        <f>IF(ISBLANK(表2[[#This Row],[年]]),"","CNY")</f>
        <v/>
      </c>
    </row>
    <row r="2214" spans="7:11" x14ac:dyDescent="0.25">
      <c r="G2214" s="1" t="str">
        <f>IFERROR(VLOOKUP(H2214,科目代码表!B:D,3,0),"")</f>
        <v/>
      </c>
      <c r="J2214" t="str">
        <f>IFERROR(VLOOKUP(表2[[#This Row],[科目代码]],科目代码表!D:E,2,0),"")</f>
        <v/>
      </c>
      <c r="K2214" t="str">
        <f>IF(ISBLANK(表2[[#This Row],[年]]),"","CNY")</f>
        <v/>
      </c>
    </row>
    <row r="2215" spans="7:11" x14ac:dyDescent="0.25">
      <c r="G2215" s="1" t="str">
        <f>IFERROR(VLOOKUP(H2215,科目代码表!B:D,3,0),"")</f>
        <v/>
      </c>
      <c r="J2215" t="str">
        <f>IFERROR(VLOOKUP(表2[[#This Row],[科目代码]],科目代码表!D:E,2,0),"")</f>
        <v/>
      </c>
      <c r="K2215" t="str">
        <f>IF(ISBLANK(表2[[#This Row],[年]]),"","CNY")</f>
        <v/>
      </c>
    </row>
    <row r="2216" spans="7:11" x14ac:dyDescent="0.25">
      <c r="G2216" s="1" t="str">
        <f>IFERROR(VLOOKUP(H2216,科目代码表!B:D,3,0),"")</f>
        <v/>
      </c>
      <c r="J2216" t="str">
        <f>IFERROR(VLOOKUP(表2[[#This Row],[科目代码]],科目代码表!D:E,2,0),"")</f>
        <v/>
      </c>
      <c r="K2216" t="str">
        <f>IF(ISBLANK(表2[[#This Row],[年]]),"","CNY")</f>
        <v/>
      </c>
    </row>
    <row r="2217" spans="7:11" x14ac:dyDescent="0.25">
      <c r="G2217" s="1" t="str">
        <f>IFERROR(VLOOKUP(H2217,科目代码表!B:D,3,0),"")</f>
        <v/>
      </c>
      <c r="J2217" t="str">
        <f>IFERROR(VLOOKUP(表2[[#This Row],[科目代码]],科目代码表!D:E,2,0),"")</f>
        <v/>
      </c>
      <c r="K2217" t="str">
        <f>IF(ISBLANK(表2[[#This Row],[年]]),"","CNY")</f>
        <v/>
      </c>
    </row>
    <row r="2218" spans="7:11" x14ac:dyDescent="0.25">
      <c r="G2218" s="1" t="str">
        <f>IFERROR(VLOOKUP(H2218,科目代码表!B:D,3,0),"")</f>
        <v/>
      </c>
      <c r="J2218" t="str">
        <f>IFERROR(VLOOKUP(表2[[#This Row],[科目代码]],科目代码表!D:E,2,0),"")</f>
        <v/>
      </c>
      <c r="K2218" t="str">
        <f>IF(ISBLANK(表2[[#This Row],[年]]),"","CNY")</f>
        <v/>
      </c>
    </row>
    <row r="2219" spans="7:11" x14ac:dyDescent="0.25">
      <c r="G2219" s="1" t="str">
        <f>IFERROR(VLOOKUP(H2219,科目代码表!B:D,3,0),"")</f>
        <v/>
      </c>
      <c r="J2219" t="str">
        <f>IFERROR(VLOOKUP(表2[[#This Row],[科目代码]],科目代码表!D:E,2,0),"")</f>
        <v/>
      </c>
      <c r="K2219" t="str">
        <f>IF(ISBLANK(表2[[#This Row],[年]]),"","CNY")</f>
        <v/>
      </c>
    </row>
    <row r="2220" spans="7:11" x14ac:dyDescent="0.25">
      <c r="G2220" s="1" t="str">
        <f>IFERROR(VLOOKUP(H2220,科目代码表!B:D,3,0),"")</f>
        <v/>
      </c>
      <c r="J2220" t="str">
        <f>IFERROR(VLOOKUP(表2[[#This Row],[科目代码]],科目代码表!D:E,2,0),"")</f>
        <v/>
      </c>
      <c r="K2220" t="str">
        <f>IF(ISBLANK(表2[[#This Row],[年]]),"","CNY")</f>
        <v/>
      </c>
    </row>
    <row r="2221" spans="7:11" x14ac:dyDescent="0.25">
      <c r="G2221" s="1" t="str">
        <f>IFERROR(VLOOKUP(H2221,科目代码表!B:D,3,0),"")</f>
        <v/>
      </c>
      <c r="J2221" t="str">
        <f>IFERROR(VLOOKUP(表2[[#This Row],[科目代码]],科目代码表!D:E,2,0),"")</f>
        <v/>
      </c>
      <c r="K2221" t="str">
        <f>IF(ISBLANK(表2[[#This Row],[年]]),"","CNY")</f>
        <v/>
      </c>
    </row>
    <row r="2222" spans="7:11" x14ac:dyDescent="0.25">
      <c r="G2222" s="1" t="str">
        <f>IFERROR(VLOOKUP(H2222,科目代码表!B:D,3,0),"")</f>
        <v/>
      </c>
      <c r="J2222" t="str">
        <f>IFERROR(VLOOKUP(表2[[#This Row],[科目代码]],科目代码表!D:E,2,0),"")</f>
        <v/>
      </c>
      <c r="K2222" t="str">
        <f>IF(ISBLANK(表2[[#This Row],[年]]),"","CNY")</f>
        <v/>
      </c>
    </row>
    <row r="2223" spans="7:11" x14ac:dyDescent="0.25">
      <c r="G2223" s="1" t="str">
        <f>IFERROR(VLOOKUP(H2223,科目代码表!B:D,3,0),"")</f>
        <v/>
      </c>
      <c r="J2223" t="str">
        <f>IFERROR(VLOOKUP(表2[[#This Row],[科目代码]],科目代码表!D:E,2,0),"")</f>
        <v/>
      </c>
      <c r="K2223" t="str">
        <f>IF(ISBLANK(表2[[#This Row],[年]]),"","CNY")</f>
        <v/>
      </c>
    </row>
    <row r="2224" spans="7:11" x14ac:dyDescent="0.25">
      <c r="G2224" s="1" t="str">
        <f>IFERROR(VLOOKUP(H2224,科目代码表!B:D,3,0),"")</f>
        <v/>
      </c>
      <c r="J2224" t="str">
        <f>IFERROR(VLOOKUP(表2[[#This Row],[科目代码]],科目代码表!D:E,2,0),"")</f>
        <v/>
      </c>
      <c r="K2224" t="str">
        <f>IF(ISBLANK(表2[[#This Row],[年]]),"","CNY")</f>
        <v/>
      </c>
    </row>
    <row r="2225" spans="7:11" x14ac:dyDescent="0.25">
      <c r="G2225" s="1" t="str">
        <f>IFERROR(VLOOKUP(H2225,科目代码表!B:D,3,0),"")</f>
        <v/>
      </c>
      <c r="J2225" t="str">
        <f>IFERROR(VLOOKUP(表2[[#This Row],[科目代码]],科目代码表!D:E,2,0),"")</f>
        <v/>
      </c>
      <c r="K2225" t="str">
        <f>IF(ISBLANK(表2[[#This Row],[年]]),"","CNY")</f>
        <v/>
      </c>
    </row>
    <row r="2226" spans="7:11" x14ac:dyDescent="0.25">
      <c r="G2226" s="1" t="str">
        <f>IFERROR(VLOOKUP(H2226,科目代码表!B:D,3,0),"")</f>
        <v/>
      </c>
      <c r="J2226" t="str">
        <f>IFERROR(VLOOKUP(表2[[#This Row],[科目代码]],科目代码表!D:E,2,0),"")</f>
        <v/>
      </c>
      <c r="K2226" t="str">
        <f>IF(ISBLANK(表2[[#This Row],[年]]),"","CNY")</f>
        <v/>
      </c>
    </row>
    <row r="2227" spans="7:11" x14ac:dyDescent="0.25">
      <c r="G2227" s="1" t="str">
        <f>IFERROR(VLOOKUP(H2227,科目代码表!B:D,3,0),"")</f>
        <v/>
      </c>
      <c r="J2227" t="str">
        <f>IFERROR(VLOOKUP(表2[[#This Row],[科目代码]],科目代码表!D:E,2,0),"")</f>
        <v/>
      </c>
      <c r="K2227" t="str">
        <f>IF(ISBLANK(表2[[#This Row],[年]]),"","CNY")</f>
        <v/>
      </c>
    </row>
    <row r="2228" spans="7:11" x14ac:dyDescent="0.25">
      <c r="G2228" s="1" t="str">
        <f>IFERROR(VLOOKUP(H2228,科目代码表!B:D,3,0),"")</f>
        <v/>
      </c>
      <c r="J2228" t="str">
        <f>IFERROR(VLOOKUP(表2[[#This Row],[科目代码]],科目代码表!D:E,2,0),"")</f>
        <v/>
      </c>
      <c r="K2228" t="str">
        <f>IF(ISBLANK(表2[[#This Row],[年]]),"","CNY")</f>
        <v/>
      </c>
    </row>
    <row r="2229" spans="7:11" x14ac:dyDescent="0.25">
      <c r="G2229" s="1" t="str">
        <f>IFERROR(VLOOKUP(H2229,科目代码表!B:D,3,0),"")</f>
        <v/>
      </c>
      <c r="J2229" t="str">
        <f>IFERROR(VLOOKUP(表2[[#This Row],[科目代码]],科目代码表!D:E,2,0),"")</f>
        <v/>
      </c>
      <c r="K2229" t="str">
        <f>IF(ISBLANK(表2[[#This Row],[年]]),"","CNY")</f>
        <v/>
      </c>
    </row>
    <row r="2230" spans="7:11" x14ac:dyDescent="0.25">
      <c r="G2230" s="1" t="str">
        <f>IFERROR(VLOOKUP(H2230,科目代码表!B:D,3,0),"")</f>
        <v/>
      </c>
      <c r="J2230" t="str">
        <f>IFERROR(VLOOKUP(表2[[#This Row],[科目代码]],科目代码表!D:E,2,0),"")</f>
        <v/>
      </c>
      <c r="K2230" t="str">
        <f>IF(ISBLANK(表2[[#This Row],[年]]),"","CNY")</f>
        <v/>
      </c>
    </row>
    <row r="2231" spans="7:11" x14ac:dyDescent="0.25">
      <c r="G2231" s="1" t="str">
        <f>IFERROR(VLOOKUP(H2231,科目代码表!B:D,3,0),"")</f>
        <v/>
      </c>
      <c r="J2231" t="str">
        <f>IFERROR(VLOOKUP(表2[[#This Row],[科目代码]],科目代码表!D:E,2,0),"")</f>
        <v/>
      </c>
      <c r="K2231" t="str">
        <f>IF(ISBLANK(表2[[#This Row],[年]]),"","CNY")</f>
        <v/>
      </c>
    </row>
    <row r="2232" spans="7:11" x14ac:dyDescent="0.25">
      <c r="G2232" s="1" t="str">
        <f>IFERROR(VLOOKUP(H2232,科目代码表!B:D,3,0),"")</f>
        <v/>
      </c>
      <c r="J2232" t="str">
        <f>IFERROR(VLOOKUP(表2[[#This Row],[科目代码]],科目代码表!D:E,2,0),"")</f>
        <v/>
      </c>
      <c r="K2232" t="str">
        <f>IF(ISBLANK(表2[[#This Row],[年]]),"","CNY")</f>
        <v/>
      </c>
    </row>
    <row r="2233" spans="7:11" x14ac:dyDescent="0.25">
      <c r="G2233" s="1" t="str">
        <f>IFERROR(VLOOKUP(H2233,科目代码表!B:D,3,0),"")</f>
        <v/>
      </c>
      <c r="J2233" t="str">
        <f>IFERROR(VLOOKUP(表2[[#This Row],[科目代码]],科目代码表!D:E,2,0),"")</f>
        <v/>
      </c>
      <c r="K2233" t="str">
        <f>IF(ISBLANK(表2[[#This Row],[年]]),"","CNY")</f>
        <v/>
      </c>
    </row>
    <row r="2234" spans="7:11" x14ac:dyDescent="0.25">
      <c r="G2234" s="1" t="str">
        <f>IFERROR(VLOOKUP(H2234,科目代码表!B:D,3,0),"")</f>
        <v/>
      </c>
      <c r="J2234" t="str">
        <f>IFERROR(VLOOKUP(表2[[#This Row],[科目代码]],科目代码表!D:E,2,0),"")</f>
        <v/>
      </c>
      <c r="K2234" t="str">
        <f>IF(ISBLANK(表2[[#This Row],[年]]),"","CNY")</f>
        <v/>
      </c>
    </row>
    <row r="2235" spans="7:11" x14ac:dyDescent="0.25">
      <c r="G2235" s="1" t="str">
        <f>IFERROR(VLOOKUP(H2235,科目代码表!B:D,3,0),"")</f>
        <v/>
      </c>
      <c r="J2235" t="str">
        <f>IFERROR(VLOOKUP(表2[[#This Row],[科目代码]],科目代码表!D:E,2,0),"")</f>
        <v/>
      </c>
      <c r="K2235" t="str">
        <f>IF(ISBLANK(表2[[#This Row],[年]]),"","CNY")</f>
        <v/>
      </c>
    </row>
    <row r="2236" spans="7:11" x14ac:dyDescent="0.25">
      <c r="G2236" s="1" t="str">
        <f>IFERROR(VLOOKUP(H2236,科目代码表!B:D,3,0),"")</f>
        <v/>
      </c>
      <c r="J2236" t="str">
        <f>IFERROR(VLOOKUP(表2[[#This Row],[科目代码]],科目代码表!D:E,2,0),"")</f>
        <v/>
      </c>
      <c r="K2236" t="str">
        <f>IF(ISBLANK(表2[[#This Row],[年]]),"","CNY")</f>
        <v/>
      </c>
    </row>
    <row r="2237" spans="7:11" x14ac:dyDescent="0.25">
      <c r="G2237" s="1" t="str">
        <f>IFERROR(VLOOKUP(H2237,科目代码表!B:D,3,0),"")</f>
        <v/>
      </c>
      <c r="J2237" t="str">
        <f>IFERROR(VLOOKUP(表2[[#This Row],[科目代码]],科目代码表!D:E,2,0),"")</f>
        <v/>
      </c>
      <c r="K2237" t="str">
        <f>IF(ISBLANK(表2[[#This Row],[年]]),"","CNY")</f>
        <v/>
      </c>
    </row>
    <row r="2238" spans="7:11" x14ac:dyDescent="0.25">
      <c r="G2238" s="1" t="str">
        <f>IFERROR(VLOOKUP(H2238,科目代码表!B:D,3,0),"")</f>
        <v/>
      </c>
      <c r="J2238" t="str">
        <f>IFERROR(VLOOKUP(表2[[#This Row],[科目代码]],科目代码表!D:E,2,0),"")</f>
        <v/>
      </c>
      <c r="K2238" t="str">
        <f>IF(ISBLANK(表2[[#This Row],[年]]),"","CNY")</f>
        <v/>
      </c>
    </row>
    <row r="2239" spans="7:11" x14ac:dyDescent="0.25">
      <c r="G2239" s="1" t="str">
        <f>IFERROR(VLOOKUP(H2239,科目代码表!B:D,3,0),"")</f>
        <v/>
      </c>
      <c r="J2239" t="str">
        <f>IFERROR(VLOOKUP(表2[[#This Row],[科目代码]],科目代码表!D:E,2,0),"")</f>
        <v/>
      </c>
      <c r="K2239" t="str">
        <f>IF(ISBLANK(表2[[#This Row],[年]]),"","CNY")</f>
        <v/>
      </c>
    </row>
    <row r="2240" spans="7:11" x14ac:dyDescent="0.25">
      <c r="G2240" s="1" t="str">
        <f>IFERROR(VLOOKUP(H2240,科目代码表!B:D,3,0),"")</f>
        <v/>
      </c>
      <c r="J2240" t="str">
        <f>IFERROR(VLOOKUP(表2[[#This Row],[科目代码]],科目代码表!D:E,2,0),"")</f>
        <v/>
      </c>
      <c r="K2240" t="str">
        <f>IF(ISBLANK(表2[[#This Row],[年]]),"","CNY")</f>
        <v/>
      </c>
    </row>
    <row r="2241" spans="7:11" x14ac:dyDescent="0.25">
      <c r="G2241" s="1" t="str">
        <f>IFERROR(VLOOKUP(H2241,科目代码表!B:D,3,0),"")</f>
        <v/>
      </c>
      <c r="J2241" t="str">
        <f>IFERROR(VLOOKUP(表2[[#This Row],[科目代码]],科目代码表!D:E,2,0),"")</f>
        <v/>
      </c>
      <c r="K2241" t="str">
        <f>IF(ISBLANK(表2[[#This Row],[年]]),"","CNY")</f>
        <v/>
      </c>
    </row>
    <row r="2242" spans="7:11" x14ac:dyDescent="0.25">
      <c r="G2242" s="1" t="str">
        <f>IFERROR(VLOOKUP(H2242,科目代码表!B:D,3,0),"")</f>
        <v/>
      </c>
      <c r="J2242" t="str">
        <f>IFERROR(VLOOKUP(表2[[#This Row],[科目代码]],科目代码表!D:E,2,0),"")</f>
        <v/>
      </c>
      <c r="K2242" t="str">
        <f>IF(ISBLANK(表2[[#This Row],[年]]),"","CNY")</f>
        <v/>
      </c>
    </row>
    <row r="2243" spans="7:11" x14ac:dyDescent="0.25">
      <c r="G2243" s="1" t="str">
        <f>IFERROR(VLOOKUP(H2243,科目代码表!B:D,3,0),"")</f>
        <v/>
      </c>
      <c r="J2243" t="str">
        <f>IFERROR(VLOOKUP(表2[[#This Row],[科目代码]],科目代码表!D:E,2,0),"")</f>
        <v/>
      </c>
      <c r="K2243" t="str">
        <f>IF(ISBLANK(表2[[#This Row],[年]]),"","CNY")</f>
        <v/>
      </c>
    </row>
    <row r="2244" spans="7:11" x14ac:dyDescent="0.25">
      <c r="G2244" s="1" t="str">
        <f>IFERROR(VLOOKUP(H2244,科目代码表!B:D,3,0),"")</f>
        <v/>
      </c>
      <c r="J2244" t="str">
        <f>IFERROR(VLOOKUP(表2[[#This Row],[科目代码]],科目代码表!D:E,2,0),"")</f>
        <v/>
      </c>
      <c r="K2244" t="str">
        <f>IF(ISBLANK(表2[[#This Row],[年]]),"","CNY")</f>
        <v/>
      </c>
    </row>
    <row r="2245" spans="7:11" x14ac:dyDescent="0.25">
      <c r="G2245" s="1" t="str">
        <f>IFERROR(VLOOKUP(H2245,科目代码表!B:D,3,0),"")</f>
        <v/>
      </c>
      <c r="J2245" t="str">
        <f>IFERROR(VLOOKUP(表2[[#This Row],[科目代码]],科目代码表!D:E,2,0),"")</f>
        <v/>
      </c>
      <c r="K2245" t="str">
        <f>IF(ISBLANK(表2[[#This Row],[年]]),"","CNY")</f>
        <v/>
      </c>
    </row>
    <row r="2246" spans="7:11" x14ac:dyDescent="0.25">
      <c r="G2246" s="1" t="str">
        <f>IFERROR(VLOOKUP(H2246,科目代码表!B:D,3,0),"")</f>
        <v/>
      </c>
      <c r="J2246" t="str">
        <f>IFERROR(VLOOKUP(表2[[#This Row],[科目代码]],科目代码表!D:E,2,0),"")</f>
        <v/>
      </c>
      <c r="K2246" t="str">
        <f>IF(ISBLANK(表2[[#This Row],[年]]),"","CNY")</f>
        <v/>
      </c>
    </row>
    <row r="2247" spans="7:11" x14ac:dyDescent="0.25">
      <c r="G2247" s="1" t="str">
        <f>IFERROR(VLOOKUP(H2247,科目代码表!B:D,3,0),"")</f>
        <v/>
      </c>
      <c r="J2247" t="str">
        <f>IFERROR(VLOOKUP(表2[[#This Row],[科目代码]],科目代码表!D:E,2,0),"")</f>
        <v/>
      </c>
      <c r="K2247" t="str">
        <f>IF(ISBLANK(表2[[#This Row],[年]]),"","CNY")</f>
        <v/>
      </c>
    </row>
    <row r="2248" spans="7:11" x14ac:dyDescent="0.25">
      <c r="G2248" s="1" t="str">
        <f>IFERROR(VLOOKUP(H2248,科目代码表!B:D,3,0),"")</f>
        <v/>
      </c>
      <c r="J2248" t="str">
        <f>IFERROR(VLOOKUP(表2[[#This Row],[科目代码]],科目代码表!D:E,2,0),"")</f>
        <v/>
      </c>
      <c r="K2248" t="str">
        <f>IF(ISBLANK(表2[[#This Row],[年]]),"","CNY")</f>
        <v/>
      </c>
    </row>
    <row r="2249" spans="7:11" x14ac:dyDescent="0.25">
      <c r="G2249" s="1" t="str">
        <f>IFERROR(VLOOKUP(H2249,科目代码表!B:D,3,0),"")</f>
        <v/>
      </c>
      <c r="J2249" t="str">
        <f>IFERROR(VLOOKUP(表2[[#This Row],[科目代码]],科目代码表!D:E,2,0),"")</f>
        <v/>
      </c>
      <c r="K2249" t="str">
        <f>IF(ISBLANK(表2[[#This Row],[年]]),"","CNY")</f>
        <v/>
      </c>
    </row>
    <row r="2250" spans="7:11" x14ac:dyDescent="0.25">
      <c r="G2250" s="1" t="str">
        <f>IFERROR(VLOOKUP(H2250,科目代码表!B:D,3,0),"")</f>
        <v/>
      </c>
      <c r="J2250" t="str">
        <f>IFERROR(VLOOKUP(表2[[#This Row],[科目代码]],科目代码表!D:E,2,0),"")</f>
        <v/>
      </c>
      <c r="K2250" t="str">
        <f>IF(ISBLANK(表2[[#This Row],[年]]),"","CNY")</f>
        <v/>
      </c>
    </row>
    <row r="2251" spans="7:11" x14ac:dyDescent="0.25">
      <c r="G2251" s="1" t="str">
        <f>IFERROR(VLOOKUP(H2251,科目代码表!B:D,3,0),"")</f>
        <v/>
      </c>
      <c r="J2251" t="str">
        <f>IFERROR(VLOOKUP(表2[[#This Row],[科目代码]],科目代码表!D:E,2,0),"")</f>
        <v/>
      </c>
      <c r="K2251" t="str">
        <f>IF(ISBLANK(表2[[#This Row],[年]]),"","CNY")</f>
        <v/>
      </c>
    </row>
    <row r="2252" spans="7:11" x14ac:dyDescent="0.25">
      <c r="G2252" s="1" t="str">
        <f>IFERROR(VLOOKUP(H2252,科目代码表!B:D,3,0),"")</f>
        <v/>
      </c>
      <c r="J2252" t="str">
        <f>IFERROR(VLOOKUP(表2[[#This Row],[科目代码]],科目代码表!D:E,2,0),"")</f>
        <v/>
      </c>
      <c r="K2252" t="str">
        <f>IF(ISBLANK(表2[[#This Row],[年]]),"","CNY")</f>
        <v/>
      </c>
    </row>
    <row r="2253" spans="7:11" x14ac:dyDescent="0.25">
      <c r="G2253" s="1" t="str">
        <f>IFERROR(VLOOKUP(H2253,科目代码表!B:D,3,0),"")</f>
        <v/>
      </c>
      <c r="J2253" t="str">
        <f>IFERROR(VLOOKUP(表2[[#This Row],[科目代码]],科目代码表!D:E,2,0),"")</f>
        <v/>
      </c>
      <c r="K2253" t="str">
        <f>IF(ISBLANK(表2[[#This Row],[年]]),"","CNY")</f>
        <v/>
      </c>
    </row>
    <row r="2254" spans="7:11" x14ac:dyDescent="0.25">
      <c r="G2254" s="1" t="str">
        <f>IFERROR(VLOOKUP(H2254,科目代码表!B:D,3,0),"")</f>
        <v/>
      </c>
      <c r="J2254" t="str">
        <f>IFERROR(VLOOKUP(表2[[#This Row],[科目代码]],科目代码表!D:E,2,0),"")</f>
        <v/>
      </c>
      <c r="K2254" t="str">
        <f>IF(ISBLANK(表2[[#This Row],[年]]),"","CNY")</f>
        <v/>
      </c>
    </row>
    <row r="2255" spans="7:11" x14ac:dyDescent="0.25">
      <c r="G2255" s="1" t="str">
        <f>IFERROR(VLOOKUP(H2255,科目代码表!B:D,3,0),"")</f>
        <v/>
      </c>
      <c r="J2255" t="str">
        <f>IFERROR(VLOOKUP(表2[[#This Row],[科目代码]],科目代码表!D:E,2,0),"")</f>
        <v/>
      </c>
      <c r="K2255" t="str">
        <f>IF(ISBLANK(表2[[#This Row],[年]]),"","CNY")</f>
        <v/>
      </c>
    </row>
    <row r="2256" spans="7:11" x14ac:dyDescent="0.25">
      <c r="G2256" s="1" t="str">
        <f>IFERROR(VLOOKUP(H2256,科目代码表!B:D,3,0),"")</f>
        <v/>
      </c>
      <c r="J2256" t="str">
        <f>IFERROR(VLOOKUP(表2[[#This Row],[科目代码]],科目代码表!D:E,2,0),"")</f>
        <v/>
      </c>
      <c r="K2256" t="str">
        <f>IF(ISBLANK(表2[[#This Row],[年]]),"","CNY")</f>
        <v/>
      </c>
    </row>
    <row r="2257" spans="7:11" x14ac:dyDescent="0.25">
      <c r="G2257" s="1" t="str">
        <f>IFERROR(VLOOKUP(H2257,科目代码表!B:D,3,0),"")</f>
        <v/>
      </c>
      <c r="J2257" t="str">
        <f>IFERROR(VLOOKUP(表2[[#This Row],[科目代码]],科目代码表!D:E,2,0),"")</f>
        <v/>
      </c>
      <c r="K2257" t="str">
        <f>IF(ISBLANK(表2[[#This Row],[年]]),"","CNY")</f>
        <v/>
      </c>
    </row>
    <row r="2258" spans="7:11" x14ac:dyDescent="0.25">
      <c r="G2258" s="1" t="str">
        <f>IFERROR(VLOOKUP(H2258,科目代码表!B:D,3,0),"")</f>
        <v/>
      </c>
      <c r="J2258" t="str">
        <f>IFERROR(VLOOKUP(表2[[#This Row],[科目代码]],科目代码表!D:E,2,0),"")</f>
        <v/>
      </c>
      <c r="K2258" t="str">
        <f>IF(ISBLANK(表2[[#This Row],[年]]),"","CNY")</f>
        <v/>
      </c>
    </row>
    <row r="2259" spans="7:11" x14ac:dyDescent="0.25">
      <c r="G2259" s="1" t="str">
        <f>IFERROR(VLOOKUP(H2259,科目代码表!B:D,3,0),"")</f>
        <v/>
      </c>
      <c r="J2259" t="str">
        <f>IFERROR(VLOOKUP(表2[[#This Row],[科目代码]],科目代码表!D:E,2,0),"")</f>
        <v/>
      </c>
      <c r="K2259" t="str">
        <f>IF(ISBLANK(表2[[#This Row],[年]]),"","CNY")</f>
        <v/>
      </c>
    </row>
    <row r="2260" spans="7:11" x14ac:dyDescent="0.25">
      <c r="G2260" s="1" t="str">
        <f>IFERROR(VLOOKUP(H2260,科目代码表!B:D,3,0),"")</f>
        <v/>
      </c>
      <c r="J2260" t="str">
        <f>IFERROR(VLOOKUP(表2[[#This Row],[科目代码]],科目代码表!D:E,2,0),"")</f>
        <v/>
      </c>
      <c r="K2260" t="str">
        <f>IF(ISBLANK(表2[[#This Row],[年]]),"","CNY")</f>
        <v/>
      </c>
    </row>
    <row r="2261" spans="7:11" x14ac:dyDescent="0.25">
      <c r="G2261" s="1" t="str">
        <f>IFERROR(VLOOKUP(H2261,科目代码表!B:D,3,0),"")</f>
        <v/>
      </c>
      <c r="J2261" t="str">
        <f>IFERROR(VLOOKUP(表2[[#This Row],[科目代码]],科目代码表!D:E,2,0),"")</f>
        <v/>
      </c>
      <c r="K2261" t="str">
        <f>IF(ISBLANK(表2[[#This Row],[年]]),"","CNY")</f>
        <v/>
      </c>
    </row>
    <row r="2262" spans="7:11" x14ac:dyDescent="0.25">
      <c r="G2262" s="1" t="str">
        <f>IFERROR(VLOOKUP(H2262,科目代码表!B:D,3,0),"")</f>
        <v/>
      </c>
      <c r="J2262" t="str">
        <f>IFERROR(VLOOKUP(表2[[#This Row],[科目代码]],科目代码表!D:E,2,0),"")</f>
        <v/>
      </c>
      <c r="K2262" t="str">
        <f>IF(ISBLANK(表2[[#This Row],[年]]),"","CNY")</f>
        <v/>
      </c>
    </row>
    <row r="2263" spans="7:11" x14ac:dyDescent="0.25">
      <c r="G2263" s="1" t="str">
        <f>IFERROR(VLOOKUP(H2263,科目代码表!B:D,3,0),"")</f>
        <v/>
      </c>
      <c r="J2263" t="str">
        <f>IFERROR(VLOOKUP(表2[[#This Row],[科目代码]],科目代码表!D:E,2,0),"")</f>
        <v/>
      </c>
      <c r="K2263" t="str">
        <f>IF(ISBLANK(表2[[#This Row],[年]]),"","CNY")</f>
        <v/>
      </c>
    </row>
    <row r="2264" spans="7:11" x14ac:dyDescent="0.25">
      <c r="G2264" s="1" t="str">
        <f>IFERROR(VLOOKUP(H2264,科目代码表!B:D,3,0),"")</f>
        <v/>
      </c>
      <c r="J2264" t="str">
        <f>IFERROR(VLOOKUP(表2[[#This Row],[科目代码]],科目代码表!D:E,2,0),"")</f>
        <v/>
      </c>
      <c r="K2264" t="str">
        <f>IF(ISBLANK(表2[[#This Row],[年]]),"","CNY")</f>
        <v/>
      </c>
    </row>
    <row r="2265" spans="7:11" x14ac:dyDescent="0.25">
      <c r="G2265" s="1" t="str">
        <f>IFERROR(VLOOKUP(H2265,科目代码表!B:D,3,0),"")</f>
        <v/>
      </c>
      <c r="J2265" t="str">
        <f>IFERROR(VLOOKUP(表2[[#This Row],[科目代码]],科目代码表!D:E,2,0),"")</f>
        <v/>
      </c>
      <c r="K2265" t="str">
        <f>IF(ISBLANK(表2[[#This Row],[年]]),"","CNY")</f>
        <v/>
      </c>
    </row>
    <row r="2266" spans="7:11" x14ac:dyDescent="0.25">
      <c r="G2266" s="1" t="str">
        <f>IFERROR(VLOOKUP(H2266,科目代码表!B:D,3,0),"")</f>
        <v/>
      </c>
      <c r="J2266" t="str">
        <f>IFERROR(VLOOKUP(表2[[#This Row],[科目代码]],科目代码表!D:E,2,0),"")</f>
        <v/>
      </c>
      <c r="K2266" t="str">
        <f>IF(ISBLANK(表2[[#This Row],[年]]),"","CNY")</f>
        <v/>
      </c>
    </row>
    <row r="2267" spans="7:11" x14ac:dyDescent="0.25">
      <c r="G2267" s="1" t="str">
        <f>IFERROR(VLOOKUP(H2267,科目代码表!B:D,3,0),"")</f>
        <v/>
      </c>
      <c r="J2267" t="str">
        <f>IFERROR(VLOOKUP(表2[[#This Row],[科目代码]],科目代码表!D:E,2,0),"")</f>
        <v/>
      </c>
      <c r="K2267" t="str">
        <f>IF(ISBLANK(表2[[#This Row],[年]]),"","CNY")</f>
        <v/>
      </c>
    </row>
    <row r="2268" spans="7:11" x14ac:dyDescent="0.25">
      <c r="G2268" s="1" t="str">
        <f>IFERROR(VLOOKUP(H2268,科目代码表!B:D,3,0),"")</f>
        <v/>
      </c>
      <c r="J2268" t="str">
        <f>IFERROR(VLOOKUP(表2[[#This Row],[科目代码]],科目代码表!D:E,2,0),"")</f>
        <v/>
      </c>
      <c r="K2268" t="str">
        <f>IF(ISBLANK(表2[[#This Row],[年]]),"","CNY")</f>
        <v/>
      </c>
    </row>
    <row r="2269" spans="7:11" x14ac:dyDescent="0.25">
      <c r="G2269" s="1" t="str">
        <f>IFERROR(VLOOKUP(H2269,科目代码表!B:D,3,0),"")</f>
        <v/>
      </c>
      <c r="J2269" t="str">
        <f>IFERROR(VLOOKUP(表2[[#This Row],[科目代码]],科目代码表!D:E,2,0),"")</f>
        <v/>
      </c>
      <c r="K2269" t="str">
        <f>IF(ISBLANK(表2[[#This Row],[年]]),"","CNY")</f>
        <v/>
      </c>
    </row>
    <row r="2270" spans="7:11" x14ac:dyDescent="0.25">
      <c r="G2270" s="1" t="str">
        <f>IFERROR(VLOOKUP(H2270,科目代码表!B:D,3,0),"")</f>
        <v/>
      </c>
      <c r="J2270" t="str">
        <f>IFERROR(VLOOKUP(表2[[#This Row],[科目代码]],科目代码表!D:E,2,0),"")</f>
        <v/>
      </c>
      <c r="K2270" t="str">
        <f>IF(ISBLANK(表2[[#This Row],[年]]),"","CNY")</f>
        <v/>
      </c>
    </row>
    <row r="2271" spans="7:11" x14ac:dyDescent="0.25">
      <c r="G2271" s="1" t="str">
        <f>IFERROR(VLOOKUP(H2271,科目代码表!B:D,3,0),"")</f>
        <v/>
      </c>
      <c r="J2271" t="str">
        <f>IFERROR(VLOOKUP(表2[[#This Row],[科目代码]],科目代码表!D:E,2,0),"")</f>
        <v/>
      </c>
      <c r="K2271" t="str">
        <f>IF(ISBLANK(表2[[#This Row],[年]]),"","CNY")</f>
        <v/>
      </c>
    </row>
    <row r="2272" spans="7:11" x14ac:dyDescent="0.25">
      <c r="G2272" s="1" t="str">
        <f>IFERROR(VLOOKUP(H2272,科目代码表!B:D,3,0),"")</f>
        <v/>
      </c>
      <c r="J2272" t="str">
        <f>IFERROR(VLOOKUP(表2[[#This Row],[科目代码]],科目代码表!D:E,2,0),"")</f>
        <v/>
      </c>
      <c r="K2272" t="str">
        <f>IF(ISBLANK(表2[[#This Row],[年]]),"","CNY")</f>
        <v/>
      </c>
    </row>
    <row r="2273" spans="7:11" x14ac:dyDescent="0.25">
      <c r="G2273" s="1" t="str">
        <f>IFERROR(VLOOKUP(H2273,科目代码表!B:D,3,0),"")</f>
        <v/>
      </c>
      <c r="J2273" t="str">
        <f>IFERROR(VLOOKUP(表2[[#This Row],[科目代码]],科目代码表!D:E,2,0),"")</f>
        <v/>
      </c>
      <c r="K2273" t="str">
        <f>IF(ISBLANK(表2[[#This Row],[年]]),"","CNY")</f>
        <v/>
      </c>
    </row>
    <row r="2274" spans="7:11" x14ac:dyDescent="0.25">
      <c r="G2274" s="1" t="str">
        <f>IFERROR(VLOOKUP(H2274,科目代码表!B:D,3,0),"")</f>
        <v/>
      </c>
      <c r="J2274" t="str">
        <f>IFERROR(VLOOKUP(表2[[#This Row],[科目代码]],科目代码表!D:E,2,0),"")</f>
        <v/>
      </c>
      <c r="K2274" t="str">
        <f>IF(ISBLANK(表2[[#This Row],[年]]),"","CNY")</f>
        <v/>
      </c>
    </row>
    <row r="2275" spans="7:11" x14ac:dyDescent="0.25">
      <c r="G2275" s="1" t="str">
        <f>IFERROR(VLOOKUP(H2275,科目代码表!B:D,3,0),"")</f>
        <v/>
      </c>
      <c r="J2275" t="str">
        <f>IFERROR(VLOOKUP(表2[[#This Row],[科目代码]],科目代码表!D:E,2,0),"")</f>
        <v/>
      </c>
      <c r="K2275" t="str">
        <f>IF(ISBLANK(表2[[#This Row],[年]]),"","CNY")</f>
        <v/>
      </c>
    </row>
    <row r="2276" spans="7:11" x14ac:dyDescent="0.25">
      <c r="G2276" s="1" t="str">
        <f>IFERROR(VLOOKUP(H2276,科目代码表!B:D,3,0),"")</f>
        <v/>
      </c>
      <c r="J2276" t="str">
        <f>IFERROR(VLOOKUP(表2[[#This Row],[科目代码]],科目代码表!D:E,2,0),"")</f>
        <v/>
      </c>
      <c r="K2276" t="str">
        <f>IF(ISBLANK(表2[[#This Row],[年]]),"","CNY")</f>
        <v/>
      </c>
    </row>
    <row r="2277" spans="7:11" x14ac:dyDescent="0.25">
      <c r="G2277" s="1" t="str">
        <f>IFERROR(VLOOKUP(H2277,科目代码表!B:D,3,0),"")</f>
        <v/>
      </c>
      <c r="J2277" t="str">
        <f>IFERROR(VLOOKUP(表2[[#This Row],[科目代码]],科目代码表!D:E,2,0),"")</f>
        <v/>
      </c>
      <c r="K2277" t="str">
        <f>IF(ISBLANK(表2[[#This Row],[年]]),"","CNY")</f>
        <v/>
      </c>
    </row>
    <row r="2278" spans="7:11" x14ac:dyDescent="0.25">
      <c r="G2278" s="1" t="str">
        <f>IFERROR(VLOOKUP(H2278,科目代码表!B:D,3,0),"")</f>
        <v/>
      </c>
      <c r="J2278" t="str">
        <f>IFERROR(VLOOKUP(表2[[#This Row],[科目代码]],科目代码表!D:E,2,0),"")</f>
        <v/>
      </c>
      <c r="K2278" t="str">
        <f>IF(ISBLANK(表2[[#This Row],[年]]),"","CNY")</f>
        <v/>
      </c>
    </row>
    <row r="2279" spans="7:11" x14ac:dyDescent="0.25">
      <c r="G2279" s="1" t="str">
        <f>IFERROR(VLOOKUP(H2279,科目代码表!B:D,3,0),"")</f>
        <v/>
      </c>
      <c r="J2279" t="str">
        <f>IFERROR(VLOOKUP(表2[[#This Row],[科目代码]],科目代码表!D:E,2,0),"")</f>
        <v/>
      </c>
      <c r="K2279" t="str">
        <f>IF(ISBLANK(表2[[#This Row],[年]]),"","CNY")</f>
        <v/>
      </c>
    </row>
    <row r="2280" spans="7:11" x14ac:dyDescent="0.25">
      <c r="G2280" s="1" t="str">
        <f>IFERROR(VLOOKUP(H2280,科目代码表!B:D,3,0),"")</f>
        <v/>
      </c>
      <c r="J2280" t="str">
        <f>IFERROR(VLOOKUP(表2[[#This Row],[科目代码]],科目代码表!D:E,2,0),"")</f>
        <v/>
      </c>
      <c r="K2280" t="str">
        <f>IF(ISBLANK(表2[[#This Row],[年]]),"","CNY")</f>
        <v/>
      </c>
    </row>
    <row r="2281" spans="7:11" x14ac:dyDescent="0.25">
      <c r="G2281" s="1" t="str">
        <f>IFERROR(VLOOKUP(H2281,科目代码表!B:D,3,0),"")</f>
        <v/>
      </c>
      <c r="J2281" t="str">
        <f>IFERROR(VLOOKUP(表2[[#This Row],[科目代码]],科目代码表!D:E,2,0),"")</f>
        <v/>
      </c>
      <c r="K2281" t="str">
        <f>IF(ISBLANK(表2[[#This Row],[年]]),"","CNY")</f>
        <v/>
      </c>
    </row>
    <row r="2282" spans="7:11" x14ac:dyDescent="0.25">
      <c r="G2282" s="1" t="str">
        <f>IFERROR(VLOOKUP(H2282,科目代码表!B:D,3,0),"")</f>
        <v/>
      </c>
      <c r="J2282" t="str">
        <f>IFERROR(VLOOKUP(表2[[#This Row],[科目代码]],科目代码表!D:E,2,0),"")</f>
        <v/>
      </c>
      <c r="K2282" t="str">
        <f>IF(ISBLANK(表2[[#This Row],[年]]),"","CNY")</f>
        <v/>
      </c>
    </row>
    <row r="2283" spans="7:11" x14ac:dyDescent="0.25">
      <c r="G2283" s="1" t="str">
        <f>IFERROR(VLOOKUP(H2283,科目代码表!B:D,3,0),"")</f>
        <v/>
      </c>
      <c r="J2283" t="str">
        <f>IFERROR(VLOOKUP(表2[[#This Row],[科目代码]],科目代码表!D:E,2,0),"")</f>
        <v/>
      </c>
      <c r="K2283" t="str">
        <f>IF(ISBLANK(表2[[#This Row],[年]]),"","CNY")</f>
        <v/>
      </c>
    </row>
    <row r="2284" spans="7:11" x14ac:dyDescent="0.25">
      <c r="G2284" s="1" t="str">
        <f>IFERROR(VLOOKUP(H2284,科目代码表!B:D,3,0),"")</f>
        <v/>
      </c>
      <c r="J2284" t="str">
        <f>IFERROR(VLOOKUP(表2[[#This Row],[科目代码]],科目代码表!D:E,2,0),"")</f>
        <v/>
      </c>
      <c r="K2284" t="str">
        <f>IF(ISBLANK(表2[[#This Row],[年]]),"","CNY")</f>
        <v/>
      </c>
    </row>
    <row r="2285" spans="7:11" x14ac:dyDescent="0.25">
      <c r="G2285" s="1" t="str">
        <f>IFERROR(VLOOKUP(H2285,科目代码表!B:D,3,0),"")</f>
        <v/>
      </c>
      <c r="J2285" t="str">
        <f>IFERROR(VLOOKUP(表2[[#This Row],[科目代码]],科目代码表!D:E,2,0),"")</f>
        <v/>
      </c>
      <c r="K2285" t="str">
        <f>IF(ISBLANK(表2[[#This Row],[年]]),"","CNY")</f>
        <v/>
      </c>
    </row>
    <row r="2286" spans="7:11" x14ac:dyDescent="0.25">
      <c r="G2286" s="1" t="str">
        <f>IFERROR(VLOOKUP(H2286,科目代码表!B:D,3,0),"")</f>
        <v/>
      </c>
      <c r="J2286" t="str">
        <f>IFERROR(VLOOKUP(表2[[#This Row],[科目代码]],科目代码表!D:E,2,0),"")</f>
        <v/>
      </c>
      <c r="K2286" t="str">
        <f>IF(ISBLANK(表2[[#This Row],[年]]),"","CNY")</f>
        <v/>
      </c>
    </row>
    <row r="2287" spans="7:11" x14ac:dyDescent="0.25">
      <c r="G2287" s="1" t="str">
        <f>IFERROR(VLOOKUP(H2287,科目代码表!B:D,3,0),"")</f>
        <v/>
      </c>
      <c r="J2287" t="str">
        <f>IFERROR(VLOOKUP(表2[[#This Row],[科目代码]],科目代码表!D:E,2,0),"")</f>
        <v/>
      </c>
      <c r="K2287" t="str">
        <f>IF(ISBLANK(表2[[#This Row],[年]]),"","CNY")</f>
        <v/>
      </c>
    </row>
    <row r="2288" spans="7:11" x14ac:dyDescent="0.25">
      <c r="G2288" s="1" t="str">
        <f>IFERROR(VLOOKUP(H2288,科目代码表!B:D,3,0),"")</f>
        <v/>
      </c>
      <c r="J2288" t="str">
        <f>IFERROR(VLOOKUP(表2[[#This Row],[科目代码]],科目代码表!D:E,2,0),"")</f>
        <v/>
      </c>
      <c r="K2288" t="str">
        <f>IF(ISBLANK(表2[[#This Row],[年]]),"","CNY")</f>
        <v/>
      </c>
    </row>
    <row r="2289" spans="7:11" x14ac:dyDescent="0.25">
      <c r="G2289" s="1" t="str">
        <f>IFERROR(VLOOKUP(H2289,科目代码表!B:D,3,0),"")</f>
        <v/>
      </c>
      <c r="J2289" t="str">
        <f>IFERROR(VLOOKUP(表2[[#This Row],[科目代码]],科目代码表!D:E,2,0),"")</f>
        <v/>
      </c>
      <c r="K2289" t="str">
        <f>IF(ISBLANK(表2[[#This Row],[年]]),"","CNY")</f>
        <v/>
      </c>
    </row>
    <row r="2290" spans="7:11" x14ac:dyDescent="0.25">
      <c r="G2290" s="1" t="str">
        <f>IFERROR(VLOOKUP(H2290,科目代码表!B:D,3,0),"")</f>
        <v/>
      </c>
      <c r="J2290" t="str">
        <f>IFERROR(VLOOKUP(表2[[#This Row],[科目代码]],科目代码表!D:E,2,0),"")</f>
        <v/>
      </c>
      <c r="K2290" t="str">
        <f>IF(ISBLANK(表2[[#This Row],[年]]),"","CNY")</f>
        <v/>
      </c>
    </row>
    <row r="2291" spans="7:11" x14ac:dyDescent="0.25">
      <c r="G2291" s="1" t="str">
        <f>IFERROR(VLOOKUP(H2291,科目代码表!B:D,3,0),"")</f>
        <v/>
      </c>
      <c r="J2291" t="str">
        <f>IFERROR(VLOOKUP(表2[[#This Row],[科目代码]],科目代码表!D:E,2,0),"")</f>
        <v/>
      </c>
      <c r="K2291" t="str">
        <f>IF(ISBLANK(表2[[#This Row],[年]]),"","CNY")</f>
        <v/>
      </c>
    </row>
    <row r="2292" spans="7:11" x14ac:dyDescent="0.25">
      <c r="G2292" s="1" t="str">
        <f>IFERROR(VLOOKUP(H2292,科目代码表!B:D,3,0),"")</f>
        <v/>
      </c>
      <c r="J2292" t="str">
        <f>IFERROR(VLOOKUP(表2[[#This Row],[科目代码]],科目代码表!D:E,2,0),"")</f>
        <v/>
      </c>
      <c r="K2292" t="str">
        <f>IF(ISBLANK(表2[[#This Row],[年]]),"","CNY")</f>
        <v/>
      </c>
    </row>
    <row r="2293" spans="7:11" x14ac:dyDescent="0.25">
      <c r="G2293" s="1" t="str">
        <f>IFERROR(VLOOKUP(H2293,科目代码表!B:D,3,0),"")</f>
        <v/>
      </c>
      <c r="J2293" t="str">
        <f>IFERROR(VLOOKUP(表2[[#This Row],[科目代码]],科目代码表!D:E,2,0),"")</f>
        <v/>
      </c>
      <c r="K2293" t="str">
        <f>IF(ISBLANK(表2[[#This Row],[年]]),"","CNY")</f>
        <v/>
      </c>
    </row>
    <row r="2294" spans="7:11" x14ac:dyDescent="0.25">
      <c r="G2294" s="1" t="str">
        <f>IFERROR(VLOOKUP(H2294,科目代码表!B:D,3,0),"")</f>
        <v/>
      </c>
      <c r="J2294" t="str">
        <f>IFERROR(VLOOKUP(表2[[#This Row],[科目代码]],科目代码表!D:E,2,0),"")</f>
        <v/>
      </c>
      <c r="K2294" t="str">
        <f>IF(ISBLANK(表2[[#This Row],[年]]),"","CNY")</f>
        <v/>
      </c>
    </row>
    <row r="2295" spans="7:11" x14ac:dyDescent="0.25">
      <c r="G2295" s="1" t="str">
        <f>IFERROR(VLOOKUP(H2295,科目代码表!B:D,3,0),"")</f>
        <v/>
      </c>
      <c r="J2295" t="str">
        <f>IFERROR(VLOOKUP(表2[[#This Row],[科目代码]],科目代码表!D:E,2,0),"")</f>
        <v/>
      </c>
      <c r="K2295" t="str">
        <f>IF(ISBLANK(表2[[#This Row],[年]]),"","CNY")</f>
        <v/>
      </c>
    </row>
    <row r="2296" spans="7:11" x14ac:dyDescent="0.25">
      <c r="G2296" s="1" t="str">
        <f>IFERROR(VLOOKUP(H2296,科目代码表!B:D,3,0),"")</f>
        <v/>
      </c>
      <c r="J2296" t="str">
        <f>IFERROR(VLOOKUP(表2[[#This Row],[科目代码]],科目代码表!D:E,2,0),"")</f>
        <v/>
      </c>
      <c r="K2296" t="str">
        <f>IF(ISBLANK(表2[[#This Row],[年]]),"","CNY")</f>
        <v/>
      </c>
    </row>
    <row r="2297" spans="7:11" x14ac:dyDescent="0.25">
      <c r="G2297" s="1" t="str">
        <f>IFERROR(VLOOKUP(H2297,科目代码表!B:D,3,0),"")</f>
        <v/>
      </c>
      <c r="J2297" t="str">
        <f>IFERROR(VLOOKUP(表2[[#This Row],[科目代码]],科目代码表!D:E,2,0),"")</f>
        <v/>
      </c>
      <c r="K2297" t="str">
        <f>IF(ISBLANK(表2[[#This Row],[年]]),"","CNY")</f>
        <v/>
      </c>
    </row>
    <row r="2298" spans="7:11" x14ac:dyDescent="0.25">
      <c r="G2298" s="1" t="str">
        <f>IFERROR(VLOOKUP(H2298,科目代码表!B:D,3,0),"")</f>
        <v/>
      </c>
      <c r="J2298" t="str">
        <f>IFERROR(VLOOKUP(表2[[#This Row],[科目代码]],科目代码表!D:E,2,0),"")</f>
        <v/>
      </c>
      <c r="K2298" t="str">
        <f>IF(ISBLANK(表2[[#This Row],[年]]),"","CNY")</f>
        <v/>
      </c>
    </row>
    <row r="2299" spans="7:11" x14ac:dyDescent="0.25">
      <c r="G2299" s="1" t="str">
        <f>IFERROR(VLOOKUP(H2299,科目代码表!B:D,3,0),"")</f>
        <v/>
      </c>
      <c r="J2299" t="str">
        <f>IFERROR(VLOOKUP(表2[[#This Row],[科目代码]],科目代码表!D:E,2,0),"")</f>
        <v/>
      </c>
      <c r="K2299" t="str">
        <f>IF(ISBLANK(表2[[#This Row],[年]]),"","CNY")</f>
        <v/>
      </c>
    </row>
    <row r="2300" spans="7:11" x14ac:dyDescent="0.25">
      <c r="G2300" s="1" t="str">
        <f>IFERROR(VLOOKUP(H2300,科目代码表!B:D,3,0),"")</f>
        <v/>
      </c>
      <c r="J2300" t="str">
        <f>IFERROR(VLOOKUP(表2[[#This Row],[科目代码]],科目代码表!D:E,2,0),"")</f>
        <v/>
      </c>
      <c r="K2300" t="str">
        <f>IF(ISBLANK(表2[[#This Row],[年]]),"","CNY")</f>
        <v/>
      </c>
    </row>
    <row r="2301" spans="7:11" x14ac:dyDescent="0.25">
      <c r="G2301" s="1" t="str">
        <f>IFERROR(VLOOKUP(H2301,科目代码表!B:D,3,0),"")</f>
        <v/>
      </c>
      <c r="J2301" t="str">
        <f>IFERROR(VLOOKUP(表2[[#This Row],[科目代码]],科目代码表!D:E,2,0),"")</f>
        <v/>
      </c>
      <c r="K2301" t="str">
        <f>IF(ISBLANK(表2[[#This Row],[年]]),"","CNY")</f>
        <v/>
      </c>
    </row>
    <row r="2302" spans="7:11" x14ac:dyDescent="0.25">
      <c r="G2302" s="1" t="str">
        <f>IFERROR(VLOOKUP(H2302,科目代码表!B:D,3,0),"")</f>
        <v/>
      </c>
      <c r="J2302" t="str">
        <f>IFERROR(VLOOKUP(表2[[#This Row],[科目代码]],科目代码表!D:E,2,0),"")</f>
        <v/>
      </c>
      <c r="K2302" t="str">
        <f>IF(ISBLANK(表2[[#This Row],[年]]),"","CNY")</f>
        <v/>
      </c>
    </row>
    <row r="2303" spans="7:11" x14ac:dyDescent="0.25">
      <c r="G2303" s="1" t="str">
        <f>IFERROR(VLOOKUP(H2303,科目代码表!B:D,3,0),"")</f>
        <v/>
      </c>
      <c r="J2303" t="str">
        <f>IFERROR(VLOOKUP(表2[[#This Row],[科目代码]],科目代码表!D:E,2,0),"")</f>
        <v/>
      </c>
      <c r="K2303" t="str">
        <f>IF(ISBLANK(表2[[#This Row],[年]]),"","CNY")</f>
        <v/>
      </c>
    </row>
    <row r="2304" spans="7:11" x14ac:dyDescent="0.25">
      <c r="G2304" s="1" t="str">
        <f>IFERROR(VLOOKUP(H2304,科目代码表!B:D,3,0),"")</f>
        <v/>
      </c>
      <c r="J2304" t="str">
        <f>IFERROR(VLOOKUP(表2[[#This Row],[科目代码]],科目代码表!D:E,2,0),"")</f>
        <v/>
      </c>
      <c r="K2304" t="str">
        <f>IF(ISBLANK(表2[[#This Row],[年]]),"","CNY")</f>
        <v/>
      </c>
    </row>
    <row r="2305" spans="7:11" x14ac:dyDescent="0.25">
      <c r="G2305" s="1" t="str">
        <f>IFERROR(VLOOKUP(H2305,科目代码表!B:D,3,0),"")</f>
        <v/>
      </c>
      <c r="J2305" t="str">
        <f>IFERROR(VLOOKUP(表2[[#This Row],[科目代码]],科目代码表!D:E,2,0),"")</f>
        <v/>
      </c>
      <c r="K2305" t="str">
        <f>IF(ISBLANK(表2[[#This Row],[年]]),"","CNY")</f>
        <v/>
      </c>
    </row>
    <row r="2306" spans="7:11" x14ac:dyDescent="0.25">
      <c r="G2306" s="1" t="str">
        <f>IFERROR(VLOOKUP(H2306,科目代码表!B:D,3,0),"")</f>
        <v/>
      </c>
      <c r="J2306" t="str">
        <f>IFERROR(VLOOKUP(表2[[#This Row],[科目代码]],科目代码表!D:E,2,0),"")</f>
        <v/>
      </c>
      <c r="K2306" t="str">
        <f>IF(ISBLANK(表2[[#This Row],[年]]),"","CNY")</f>
        <v/>
      </c>
    </row>
    <row r="2307" spans="7:11" x14ac:dyDescent="0.25">
      <c r="G2307" s="1" t="str">
        <f>IFERROR(VLOOKUP(H2307,科目代码表!B:D,3,0),"")</f>
        <v/>
      </c>
      <c r="J2307" t="str">
        <f>IFERROR(VLOOKUP(表2[[#This Row],[科目代码]],科目代码表!D:E,2,0),"")</f>
        <v/>
      </c>
      <c r="K2307" t="str">
        <f>IF(ISBLANK(表2[[#This Row],[年]]),"","CNY")</f>
        <v/>
      </c>
    </row>
    <row r="2308" spans="7:11" x14ac:dyDescent="0.25">
      <c r="G2308" s="1" t="str">
        <f>IFERROR(VLOOKUP(H2308,科目代码表!B:D,3,0),"")</f>
        <v/>
      </c>
      <c r="J2308" t="str">
        <f>IFERROR(VLOOKUP(表2[[#This Row],[科目代码]],科目代码表!D:E,2,0),"")</f>
        <v/>
      </c>
      <c r="K2308" t="str">
        <f>IF(ISBLANK(表2[[#This Row],[年]]),"","CNY")</f>
        <v/>
      </c>
    </row>
    <row r="2309" spans="7:11" x14ac:dyDescent="0.25">
      <c r="G2309" s="1" t="str">
        <f>IFERROR(VLOOKUP(H2309,科目代码表!B:D,3,0),"")</f>
        <v/>
      </c>
      <c r="J2309" t="str">
        <f>IFERROR(VLOOKUP(表2[[#This Row],[科目代码]],科目代码表!D:E,2,0),"")</f>
        <v/>
      </c>
      <c r="K2309" t="str">
        <f>IF(ISBLANK(表2[[#This Row],[年]]),"","CNY")</f>
        <v/>
      </c>
    </row>
    <row r="2310" spans="7:11" x14ac:dyDescent="0.25">
      <c r="G2310" s="1" t="str">
        <f>IFERROR(VLOOKUP(H2310,科目代码表!B:D,3,0),"")</f>
        <v/>
      </c>
      <c r="J2310" t="str">
        <f>IFERROR(VLOOKUP(表2[[#This Row],[科目代码]],科目代码表!D:E,2,0),"")</f>
        <v/>
      </c>
      <c r="K2310" t="str">
        <f>IF(ISBLANK(表2[[#This Row],[年]]),"","CNY")</f>
        <v/>
      </c>
    </row>
    <row r="2311" spans="7:11" x14ac:dyDescent="0.25">
      <c r="G2311" s="1" t="str">
        <f>IFERROR(VLOOKUP(H2311,科目代码表!B:D,3,0),"")</f>
        <v/>
      </c>
      <c r="J2311" t="str">
        <f>IFERROR(VLOOKUP(表2[[#This Row],[科目代码]],科目代码表!D:E,2,0),"")</f>
        <v/>
      </c>
      <c r="K2311" t="str">
        <f>IF(ISBLANK(表2[[#This Row],[年]]),"","CNY")</f>
        <v/>
      </c>
    </row>
    <row r="2312" spans="7:11" x14ac:dyDescent="0.25">
      <c r="G2312" s="1" t="str">
        <f>IFERROR(VLOOKUP(H2312,科目代码表!B:D,3,0),"")</f>
        <v/>
      </c>
      <c r="J2312" t="str">
        <f>IFERROR(VLOOKUP(表2[[#This Row],[科目代码]],科目代码表!D:E,2,0),"")</f>
        <v/>
      </c>
      <c r="K2312" t="str">
        <f>IF(ISBLANK(表2[[#This Row],[年]]),"","CNY")</f>
        <v/>
      </c>
    </row>
    <row r="2313" spans="7:11" x14ac:dyDescent="0.25">
      <c r="G2313" s="1" t="str">
        <f>IFERROR(VLOOKUP(H2313,科目代码表!B:D,3,0),"")</f>
        <v/>
      </c>
      <c r="J2313" t="str">
        <f>IFERROR(VLOOKUP(表2[[#This Row],[科目代码]],科目代码表!D:E,2,0),"")</f>
        <v/>
      </c>
      <c r="K2313" t="str">
        <f>IF(ISBLANK(表2[[#This Row],[年]]),"","CNY")</f>
        <v/>
      </c>
    </row>
    <row r="2314" spans="7:11" x14ac:dyDescent="0.25">
      <c r="G2314" s="1" t="str">
        <f>IFERROR(VLOOKUP(H2314,科目代码表!B:D,3,0),"")</f>
        <v/>
      </c>
      <c r="J2314" t="str">
        <f>IFERROR(VLOOKUP(表2[[#This Row],[科目代码]],科目代码表!D:E,2,0),"")</f>
        <v/>
      </c>
      <c r="K2314" t="str">
        <f>IF(ISBLANK(表2[[#This Row],[年]]),"","CNY")</f>
        <v/>
      </c>
    </row>
    <row r="2315" spans="7:11" x14ac:dyDescent="0.25">
      <c r="G2315" s="1" t="str">
        <f>IFERROR(VLOOKUP(H2315,科目代码表!B:D,3,0),"")</f>
        <v/>
      </c>
      <c r="J2315" t="str">
        <f>IFERROR(VLOOKUP(表2[[#This Row],[科目代码]],科目代码表!D:E,2,0),"")</f>
        <v/>
      </c>
      <c r="K2315" t="str">
        <f>IF(ISBLANK(表2[[#This Row],[年]]),"","CNY")</f>
        <v/>
      </c>
    </row>
    <row r="2316" spans="7:11" x14ac:dyDescent="0.25">
      <c r="G2316" s="1" t="str">
        <f>IFERROR(VLOOKUP(H2316,科目代码表!B:D,3,0),"")</f>
        <v/>
      </c>
      <c r="J2316" t="str">
        <f>IFERROR(VLOOKUP(表2[[#This Row],[科目代码]],科目代码表!D:E,2,0),"")</f>
        <v/>
      </c>
      <c r="K2316" t="str">
        <f>IF(ISBLANK(表2[[#This Row],[年]]),"","CNY")</f>
        <v/>
      </c>
    </row>
    <row r="2317" spans="7:11" x14ac:dyDescent="0.25">
      <c r="G2317" s="1" t="str">
        <f>IFERROR(VLOOKUP(H2317,科目代码表!B:D,3,0),"")</f>
        <v/>
      </c>
      <c r="J2317" t="str">
        <f>IFERROR(VLOOKUP(表2[[#This Row],[科目代码]],科目代码表!D:E,2,0),"")</f>
        <v/>
      </c>
      <c r="K2317" t="str">
        <f>IF(ISBLANK(表2[[#This Row],[年]]),"","CNY")</f>
        <v/>
      </c>
    </row>
    <row r="2318" spans="7:11" x14ac:dyDescent="0.25">
      <c r="G2318" s="1" t="str">
        <f>IFERROR(VLOOKUP(H2318,科目代码表!B:D,3,0),"")</f>
        <v/>
      </c>
      <c r="J2318" t="str">
        <f>IFERROR(VLOOKUP(表2[[#This Row],[科目代码]],科目代码表!D:E,2,0),"")</f>
        <v/>
      </c>
      <c r="K2318" t="str">
        <f>IF(ISBLANK(表2[[#This Row],[年]]),"","CNY")</f>
        <v/>
      </c>
    </row>
    <row r="2319" spans="7:11" x14ac:dyDescent="0.25">
      <c r="G2319" s="1" t="str">
        <f>IFERROR(VLOOKUP(H2319,科目代码表!B:D,3,0),"")</f>
        <v/>
      </c>
      <c r="J2319" t="str">
        <f>IFERROR(VLOOKUP(表2[[#This Row],[科目代码]],科目代码表!D:E,2,0),"")</f>
        <v/>
      </c>
      <c r="K2319" t="str">
        <f>IF(ISBLANK(表2[[#This Row],[年]]),"","CNY")</f>
        <v/>
      </c>
    </row>
    <row r="2320" spans="7:11" x14ac:dyDescent="0.25">
      <c r="G2320" s="1" t="str">
        <f>IFERROR(VLOOKUP(H2320,科目代码表!B:D,3,0),"")</f>
        <v/>
      </c>
      <c r="J2320" t="str">
        <f>IFERROR(VLOOKUP(表2[[#This Row],[科目代码]],科目代码表!D:E,2,0),"")</f>
        <v/>
      </c>
      <c r="K2320" t="str">
        <f>IF(ISBLANK(表2[[#This Row],[年]]),"","CNY")</f>
        <v/>
      </c>
    </row>
    <row r="2321" spans="7:11" x14ac:dyDescent="0.25">
      <c r="G2321" s="1" t="str">
        <f>IFERROR(VLOOKUP(H2321,科目代码表!B:D,3,0),"")</f>
        <v/>
      </c>
      <c r="J2321" t="str">
        <f>IFERROR(VLOOKUP(表2[[#This Row],[科目代码]],科目代码表!D:E,2,0),"")</f>
        <v/>
      </c>
      <c r="K2321" t="str">
        <f>IF(ISBLANK(表2[[#This Row],[年]]),"","CNY")</f>
        <v/>
      </c>
    </row>
    <row r="2322" spans="7:11" x14ac:dyDescent="0.25">
      <c r="G2322" s="1" t="str">
        <f>IFERROR(VLOOKUP(H2322,科目代码表!B:D,3,0),"")</f>
        <v/>
      </c>
      <c r="J2322" t="str">
        <f>IFERROR(VLOOKUP(表2[[#This Row],[科目代码]],科目代码表!D:E,2,0),"")</f>
        <v/>
      </c>
      <c r="K2322" t="str">
        <f>IF(ISBLANK(表2[[#This Row],[年]]),"","CNY")</f>
        <v/>
      </c>
    </row>
    <row r="2323" spans="7:11" x14ac:dyDescent="0.25">
      <c r="G2323" s="1" t="str">
        <f>IFERROR(VLOOKUP(H2323,科目代码表!B:D,3,0),"")</f>
        <v/>
      </c>
      <c r="J2323" t="str">
        <f>IFERROR(VLOOKUP(表2[[#This Row],[科目代码]],科目代码表!D:E,2,0),"")</f>
        <v/>
      </c>
      <c r="K2323" t="str">
        <f>IF(ISBLANK(表2[[#This Row],[年]]),"","CNY")</f>
        <v/>
      </c>
    </row>
    <row r="2324" spans="7:11" x14ac:dyDescent="0.25">
      <c r="G2324" s="1" t="str">
        <f>IFERROR(VLOOKUP(H2324,科目代码表!B:D,3,0),"")</f>
        <v/>
      </c>
      <c r="J2324" t="str">
        <f>IFERROR(VLOOKUP(表2[[#This Row],[科目代码]],科目代码表!D:E,2,0),"")</f>
        <v/>
      </c>
      <c r="K2324" t="str">
        <f>IF(ISBLANK(表2[[#This Row],[年]]),"","CNY")</f>
        <v/>
      </c>
    </row>
    <row r="2325" spans="7:11" x14ac:dyDescent="0.25">
      <c r="G2325" s="1" t="str">
        <f>IFERROR(VLOOKUP(H2325,科目代码表!B:D,3,0),"")</f>
        <v/>
      </c>
      <c r="J2325" t="str">
        <f>IFERROR(VLOOKUP(表2[[#This Row],[科目代码]],科目代码表!D:E,2,0),"")</f>
        <v/>
      </c>
      <c r="K2325" t="str">
        <f>IF(ISBLANK(表2[[#This Row],[年]]),"","CNY")</f>
        <v/>
      </c>
    </row>
    <row r="2326" spans="7:11" x14ac:dyDescent="0.25">
      <c r="G2326" s="1" t="str">
        <f>IFERROR(VLOOKUP(H2326,科目代码表!B:D,3,0),"")</f>
        <v/>
      </c>
      <c r="J2326" t="str">
        <f>IFERROR(VLOOKUP(表2[[#This Row],[科目代码]],科目代码表!D:E,2,0),"")</f>
        <v/>
      </c>
      <c r="K2326" t="str">
        <f>IF(ISBLANK(表2[[#This Row],[年]]),"","CNY")</f>
        <v/>
      </c>
    </row>
    <row r="2327" spans="7:11" x14ac:dyDescent="0.25">
      <c r="G2327" s="1" t="str">
        <f>IFERROR(VLOOKUP(H2327,科目代码表!B:D,3,0),"")</f>
        <v/>
      </c>
      <c r="J2327" t="str">
        <f>IFERROR(VLOOKUP(表2[[#This Row],[科目代码]],科目代码表!D:E,2,0),"")</f>
        <v/>
      </c>
      <c r="K2327" t="str">
        <f>IF(ISBLANK(表2[[#This Row],[年]]),"","CNY")</f>
        <v/>
      </c>
    </row>
    <row r="2328" spans="7:11" x14ac:dyDescent="0.25">
      <c r="G2328" s="1" t="str">
        <f>IFERROR(VLOOKUP(H2328,科目代码表!B:D,3,0),"")</f>
        <v/>
      </c>
      <c r="J2328" t="str">
        <f>IFERROR(VLOOKUP(表2[[#This Row],[科目代码]],科目代码表!D:E,2,0),"")</f>
        <v/>
      </c>
      <c r="K2328" t="str">
        <f>IF(ISBLANK(表2[[#This Row],[年]]),"","CNY")</f>
        <v/>
      </c>
    </row>
    <row r="2329" spans="7:11" x14ac:dyDescent="0.25">
      <c r="G2329" s="1" t="str">
        <f>IFERROR(VLOOKUP(H2329,科目代码表!B:D,3,0),"")</f>
        <v/>
      </c>
      <c r="J2329" t="str">
        <f>IFERROR(VLOOKUP(表2[[#This Row],[科目代码]],科目代码表!D:E,2,0),"")</f>
        <v/>
      </c>
      <c r="K2329" t="str">
        <f>IF(ISBLANK(表2[[#This Row],[年]]),"","CNY")</f>
        <v/>
      </c>
    </row>
    <row r="2330" spans="7:11" x14ac:dyDescent="0.25">
      <c r="G2330" s="1" t="str">
        <f>IFERROR(VLOOKUP(H2330,科目代码表!B:D,3,0),"")</f>
        <v/>
      </c>
      <c r="J2330" t="str">
        <f>IFERROR(VLOOKUP(表2[[#This Row],[科目代码]],科目代码表!D:E,2,0),"")</f>
        <v/>
      </c>
      <c r="K2330" t="str">
        <f>IF(ISBLANK(表2[[#This Row],[年]]),"","CNY")</f>
        <v/>
      </c>
    </row>
    <row r="2331" spans="7:11" x14ac:dyDescent="0.25">
      <c r="G2331" s="1" t="str">
        <f>IFERROR(VLOOKUP(H2331,科目代码表!B:D,3,0),"")</f>
        <v/>
      </c>
      <c r="J2331" t="str">
        <f>IFERROR(VLOOKUP(表2[[#This Row],[科目代码]],科目代码表!D:E,2,0),"")</f>
        <v/>
      </c>
      <c r="K2331" t="str">
        <f>IF(ISBLANK(表2[[#This Row],[年]]),"","CNY")</f>
        <v/>
      </c>
    </row>
    <row r="2332" spans="7:11" x14ac:dyDescent="0.25">
      <c r="G2332" s="1" t="str">
        <f>IFERROR(VLOOKUP(H2332,科目代码表!B:D,3,0),"")</f>
        <v/>
      </c>
      <c r="J2332" t="str">
        <f>IFERROR(VLOOKUP(表2[[#This Row],[科目代码]],科目代码表!D:E,2,0),"")</f>
        <v/>
      </c>
      <c r="K2332" t="str">
        <f>IF(ISBLANK(表2[[#This Row],[年]]),"","CNY")</f>
        <v/>
      </c>
    </row>
    <row r="2333" spans="7:11" x14ac:dyDescent="0.25">
      <c r="G2333" s="1" t="str">
        <f>IFERROR(VLOOKUP(H2333,科目代码表!B:D,3,0),"")</f>
        <v/>
      </c>
      <c r="J2333" t="str">
        <f>IFERROR(VLOOKUP(表2[[#This Row],[科目代码]],科目代码表!D:E,2,0),"")</f>
        <v/>
      </c>
      <c r="K2333" t="str">
        <f>IF(ISBLANK(表2[[#This Row],[年]]),"","CNY")</f>
        <v/>
      </c>
    </row>
    <row r="2334" spans="7:11" x14ac:dyDescent="0.25">
      <c r="G2334" s="1" t="str">
        <f>IFERROR(VLOOKUP(H2334,科目代码表!B:D,3,0),"")</f>
        <v/>
      </c>
      <c r="J2334" t="str">
        <f>IFERROR(VLOOKUP(表2[[#This Row],[科目代码]],科目代码表!D:E,2,0),"")</f>
        <v/>
      </c>
      <c r="K2334" t="str">
        <f>IF(ISBLANK(表2[[#This Row],[年]]),"","CNY")</f>
        <v/>
      </c>
    </row>
    <row r="2335" spans="7:11" x14ac:dyDescent="0.25">
      <c r="G2335" s="1" t="str">
        <f>IFERROR(VLOOKUP(H2335,科目代码表!B:D,3,0),"")</f>
        <v/>
      </c>
      <c r="J2335" t="str">
        <f>IFERROR(VLOOKUP(表2[[#This Row],[科目代码]],科目代码表!D:E,2,0),"")</f>
        <v/>
      </c>
      <c r="K2335" t="str">
        <f>IF(ISBLANK(表2[[#This Row],[年]]),"","CNY")</f>
        <v/>
      </c>
    </row>
    <row r="2336" spans="7:11" x14ac:dyDescent="0.25">
      <c r="G2336" s="1" t="str">
        <f>IFERROR(VLOOKUP(H2336,科目代码表!B:D,3,0),"")</f>
        <v/>
      </c>
      <c r="J2336" t="str">
        <f>IFERROR(VLOOKUP(表2[[#This Row],[科目代码]],科目代码表!D:E,2,0),"")</f>
        <v/>
      </c>
      <c r="K2336" t="str">
        <f>IF(ISBLANK(表2[[#This Row],[年]]),"","CNY")</f>
        <v/>
      </c>
    </row>
    <row r="2337" spans="7:11" x14ac:dyDescent="0.25">
      <c r="G2337" s="1" t="str">
        <f>IFERROR(VLOOKUP(H2337,科目代码表!B:D,3,0),"")</f>
        <v/>
      </c>
      <c r="J2337" t="str">
        <f>IFERROR(VLOOKUP(表2[[#This Row],[科目代码]],科目代码表!D:E,2,0),"")</f>
        <v/>
      </c>
      <c r="K2337" t="str">
        <f>IF(ISBLANK(表2[[#This Row],[年]]),"","CNY")</f>
        <v/>
      </c>
    </row>
    <row r="2338" spans="7:11" x14ac:dyDescent="0.25">
      <c r="G2338" s="1" t="str">
        <f>IFERROR(VLOOKUP(H2338,科目代码表!B:D,3,0),"")</f>
        <v/>
      </c>
      <c r="J2338" t="str">
        <f>IFERROR(VLOOKUP(表2[[#This Row],[科目代码]],科目代码表!D:E,2,0),"")</f>
        <v/>
      </c>
      <c r="K2338" t="str">
        <f>IF(ISBLANK(表2[[#This Row],[年]]),"","CNY")</f>
        <v/>
      </c>
    </row>
    <row r="2339" spans="7:11" x14ac:dyDescent="0.25">
      <c r="G2339" s="1" t="str">
        <f>IFERROR(VLOOKUP(H2339,科目代码表!B:D,3,0),"")</f>
        <v/>
      </c>
      <c r="J2339" t="str">
        <f>IFERROR(VLOOKUP(表2[[#This Row],[科目代码]],科目代码表!D:E,2,0),"")</f>
        <v/>
      </c>
      <c r="K2339" t="str">
        <f>IF(ISBLANK(表2[[#This Row],[年]]),"","CNY")</f>
        <v/>
      </c>
    </row>
    <row r="2340" spans="7:11" x14ac:dyDescent="0.25">
      <c r="G2340" s="1" t="str">
        <f>IFERROR(VLOOKUP(H2340,科目代码表!B:D,3,0),"")</f>
        <v/>
      </c>
      <c r="J2340" t="str">
        <f>IFERROR(VLOOKUP(表2[[#This Row],[科目代码]],科目代码表!D:E,2,0),"")</f>
        <v/>
      </c>
      <c r="K2340" t="str">
        <f>IF(ISBLANK(表2[[#This Row],[年]]),"","CNY")</f>
        <v/>
      </c>
    </row>
    <row r="2341" spans="7:11" x14ac:dyDescent="0.25">
      <c r="G2341" s="1" t="str">
        <f>IFERROR(VLOOKUP(H2341,科目代码表!B:D,3,0),"")</f>
        <v/>
      </c>
      <c r="J2341" t="str">
        <f>IFERROR(VLOOKUP(表2[[#This Row],[科目代码]],科目代码表!D:E,2,0),"")</f>
        <v/>
      </c>
      <c r="K2341" t="str">
        <f>IF(ISBLANK(表2[[#This Row],[年]]),"","CNY")</f>
        <v/>
      </c>
    </row>
    <row r="2342" spans="7:11" x14ac:dyDescent="0.25">
      <c r="G2342" s="1" t="str">
        <f>IFERROR(VLOOKUP(H2342,科目代码表!B:D,3,0),"")</f>
        <v/>
      </c>
      <c r="J2342" t="str">
        <f>IFERROR(VLOOKUP(表2[[#This Row],[科目代码]],科目代码表!D:E,2,0),"")</f>
        <v/>
      </c>
      <c r="K2342" t="str">
        <f>IF(ISBLANK(表2[[#This Row],[年]]),"","CNY")</f>
        <v/>
      </c>
    </row>
    <row r="2343" spans="7:11" x14ac:dyDescent="0.25">
      <c r="G2343" s="1" t="str">
        <f>IFERROR(VLOOKUP(H2343,科目代码表!B:D,3,0),"")</f>
        <v/>
      </c>
      <c r="J2343" t="str">
        <f>IFERROR(VLOOKUP(表2[[#This Row],[科目代码]],科目代码表!D:E,2,0),"")</f>
        <v/>
      </c>
      <c r="K2343" t="str">
        <f>IF(ISBLANK(表2[[#This Row],[年]]),"","CNY")</f>
        <v/>
      </c>
    </row>
    <row r="2344" spans="7:11" x14ac:dyDescent="0.25">
      <c r="G2344" s="1" t="str">
        <f>IFERROR(VLOOKUP(H2344,科目代码表!B:D,3,0),"")</f>
        <v/>
      </c>
      <c r="J2344" t="str">
        <f>IFERROR(VLOOKUP(表2[[#This Row],[科目代码]],科目代码表!D:E,2,0),"")</f>
        <v/>
      </c>
      <c r="K2344" t="str">
        <f>IF(ISBLANK(表2[[#This Row],[年]]),"","CNY")</f>
        <v/>
      </c>
    </row>
    <row r="2345" spans="7:11" x14ac:dyDescent="0.25">
      <c r="G2345" s="1" t="str">
        <f>IFERROR(VLOOKUP(H2345,科目代码表!B:D,3,0),"")</f>
        <v/>
      </c>
      <c r="J2345" t="str">
        <f>IFERROR(VLOOKUP(表2[[#This Row],[科目代码]],科目代码表!D:E,2,0),"")</f>
        <v/>
      </c>
      <c r="K2345" t="str">
        <f>IF(ISBLANK(表2[[#This Row],[年]]),"","CNY")</f>
        <v/>
      </c>
    </row>
    <row r="2346" spans="7:11" x14ac:dyDescent="0.25">
      <c r="G2346" s="1" t="str">
        <f>IFERROR(VLOOKUP(H2346,科目代码表!B:D,3,0),"")</f>
        <v/>
      </c>
      <c r="J2346" t="str">
        <f>IFERROR(VLOOKUP(表2[[#This Row],[科目代码]],科目代码表!D:E,2,0),"")</f>
        <v/>
      </c>
      <c r="K2346" t="str">
        <f>IF(ISBLANK(表2[[#This Row],[年]]),"","CNY")</f>
        <v/>
      </c>
    </row>
    <row r="2347" spans="7:11" x14ac:dyDescent="0.25">
      <c r="G2347" s="1" t="str">
        <f>IFERROR(VLOOKUP(H2347,科目代码表!B:D,3,0),"")</f>
        <v/>
      </c>
      <c r="J2347" t="str">
        <f>IFERROR(VLOOKUP(表2[[#This Row],[科目代码]],科目代码表!D:E,2,0),"")</f>
        <v/>
      </c>
      <c r="K2347" t="str">
        <f>IF(ISBLANK(表2[[#This Row],[年]]),"","CNY")</f>
        <v/>
      </c>
    </row>
    <row r="2348" spans="7:11" x14ac:dyDescent="0.25">
      <c r="G2348" s="1" t="str">
        <f>IFERROR(VLOOKUP(H2348,科目代码表!B:D,3,0),"")</f>
        <v/>
      </c>
      <c r="J2348" t="str">
        <f>IFERROR(VLOOKUP(表2[[#This Row],[科目代码]],科目代码表!D:E,2,0),"")</f>
        <v/>
      </c>
      <c r="K2348" t="str">
        <f>IF(ISBLANK(表2[[#This Row],[年]]),"","CNY")</f>
        <v/>
      </c>
    </row>
    <row r="2349" spans="7:11" x14ac:dyDescent="0.25">
      <c r="G2349" s="1" t="str">
        <f>IFERROR(VLOOKUP(H2349,科目代码表!B:D,3,0),"")</f>
        <v/>
      </c>
      <c r="J2349" t="str">
        <f>IFERROR(VLOOKUP(表2[[#This Row],[科目代码]],科目代码表!D:E,2,0),"")</f>
        <v/>
      </c>
      <c r="K2349" t="str">
        <f>IF(ISBLANK(表2[[#This Row],[年]]),"","CNY")</f>
        <v/>
      </c>
    </row>
    <row r="2350" spans="7:11" x14ac:dyDescent="0.25">
      <c r="G2350" s="1" t="str">
        <f>IFERROR(VLOOKUP(H2350,科目代码表!B:D,3,0),"")</f>
        <v/>
      </c>
      <c r="J2350" t="str">
        <f>IFERROR(VLOOKUP(表2[[#This Row],[科目代码]],科目代码表!D:E,2,0),"")</f>
        <v/>
      </c>
      <c r="K2350" t="str">
        <f>IF(ISBLANK(表2[[#This Row],[年]]),"","CNY")</f>
        <v/>
      </c>
    </row>
    <row r="2351" spans="7:11" x14ac:dyDescent="0.25">
      <c r="G2351" s="1" t="str">
        <f>IFERROR(VLOOKUP(H2351,科目代码表!B:D,3,0),"")</f>
        <v/>
      </c>
      <c r="J2351" t="str">
        <f>IFERROR(VLOOKUP(表2[[#This Row],[科目代码]],科目代码表!D:E,2,0),"")</f>
        <v/>
      </c>
      <c r="K2351" t="str">
        <f>IF(ISBLANK(表2[[#This Row],[年]]),"","CNY")</f>
        <v/>
      </c>
    </row>
    <row r="2352" spans="7:11" x14ac:dyDescent="0.25">
      <c r="G2352" s="1" t="str">
        <f>IFERROR(VLOOKUP(H2352,科目代码表!B:D,3,0),"")</f>
        <v/>
      </c>
      <c r="J2352" t="str">
        <f>IFERROR(VLOOKUP(表2[[#This Row],[科目代码]],科目代码表!D:E,2,0),"")</f>
        <v/>
      </c>
      <c r="K2352" t="str">
        <f>IF(ISBLANK(表2[[#This Row],[年]]),"","CNY")</f>
        <v/>
      </c>
    </row>
    <row r="2353" spans="7:11" x14ac:dyDescent="0.25">
      <c r="G2353" s="1" t="str">
        <f>IFERROR(VLOOKUP(H2353,科目代码表!B:D,3,0),"")</f>
        <v/>
      </c>
      <c r="J2353" t="str">
        <f>IFERROR(VLOOKUP(表2[[#This Row],[科目代码]],科目代码表!D:E,2,0),"")</f>
        <v/>
      </c>
      <c r="K2353" t="str">
        <f>IF(ISBLANK(表2[[#This Row],[年]]),"","CNY")</f>
        <v/>
      </c>
    </row>
    <row r="2354" spans="7:11" x14ac:dyDescent="0.25">
      <c r="G2354" s="1" t="str">
        <f>IFERROR(VLOOKUP(H2354,科目代码表!B:D,3,0),"")</f>
        <v/>
      </c>
      <c r="J2354" t="str">
        <f>IFERROR(VLOOKUP(表2[[#This Row],[科目代码]],科目代码表!D:E,2,0),"")</f>
        <v/>
      </c>
      <c r="K2354" t="str">
        <f>IF(ISBLANK(表2[[#This Row],[年]]),"","CNY")</f>
        <v/>
      </c>
    </row>
    <row r="2355" spans="7:11" x14ac:dyDescent="0.25">
      <c r="G2355" s="1" t="str">
        <f>IFERROR(VLOOKUP(H2355,科目代码表!B:D,3,0),"")</f>
        <v/>
      </c>
      <c r="J2355" t="str">
        <f>IFERROR(VLOOKUP(表2[[#This Row],[科目代码]],科目代码表!D:E,2,0),"")</f>
        <v/>
      </c>
      <c r="K2355" t="str">
        <f>IF(ISBLANK(表2[[#This Row],[年]]),"","CNY")</f>
        <v/>
      </c>
    </row>
    <row r="2356" spans="7:11" x14ac:dyDescent="0.25">
      <c r="G2356" s="1" t="str">
        <f>IFERROR(VLOOKUP(H2356,科目代码表!B:D,3,0),"")</f>
        <v/>
      </c>
      <c r="J2356" t="str">
        <f>IFERROR(VLOOKUP(表2[[#This Row],[科目代码]],科目代码表!D:E,2,0),"")</f>
        <v/>
      </c>
      <c r="K2356" t="str">
        <f>IF(ISBLANK(表2[[#This Row],[年]]),"","CNY")</f>
        <v/>
      </c>
    </row>
    <row r="2357" spans="7:11" x14ac:dyDescent="0.25">
      <c r="G2357" s="1" t="str">
        <f>IFERROR(VLOOKUP(H2357,科目代码表!B:D,3,0),"")</f>
        <v/>
      </c>
      <c r="J2357" t="str">
        <f>IFERROR(VLOOKUP(表2[[#This Row],[科目代码]],科目代码表!D:E,2,0),"")</f>
        <v/>
      </c>
      <c r="K2357" t="str">
        <f>IF(ISBLANK(表2[[#This Row],[年]]),"","CNY")</f>
        <v/>
      </c>
    </row>
    <row r="2358" spans="7:11" x14ac:dyDescent="0.25">
      <c r="G2358" s="1" t="str">
        <f>IFERROR(VLOOKUP(H2358,科目代码表!B:D,3,0),"")</f>
        <v/>
      </c>
      <c r="J2358" t="str">
        <f>IFERROR(VLOOKUP(表2[[#This Row],[科目代码]],科目代码表!D:E,2,0),"")</f>
        <v/>
      </c>
      <c r="K2358" t="str">
        <f>IF(ISBLANK(表2[[#This Row],[年]]),"","CNY")</f>
        <v/>
      </c>
    </row>
    <row r="2359" spans="7:11" x14ac:dyDescent="0.25">
      <c r="G2359" s="1" t="str">
        <f>IFERROR(VLOOKUP(H2359,科目代码表!B:D,3,0),"")</f>
        <v/>
      </c>
      <c r="J2359" t="str">
        <f>IFERROR(VLOOKUP(表2[[#This Row],[科目代码]],科目代码表!D:E,2,0),"")</f>
        <v/>
      </c>
      <c r="K2359" t="str">
        <f>IF(ISBLANK(表2[[#This Row],[年]]),"","CNY")</f>
        <v/>
      </c>
    </row>
    <row r="2360" spans="7:11" x14ac:dyDescent="0.25">
      <c r="G2360" s="1" t="str">
        <f>IFERROR(VLOOKUP(H2360,科目代码表!B:D,3,0),"")</f>
        <v/>
      </c>
      <c r="J2360" t="str">
        <f>IFERROR(VLOOKUP(表2[[#This Row],[科目代码]],科目代码表!D:E,2,0),"")</f>
        <v/>
      </c>
      <c r="K2360" t="str">
        <f>IF(ISBLANK(表2[[#This Row],[年]]),"","CNY")</f>
        <v/>
      </c>
    </row>
    <row r="2361" spans="7:11" x14ac:dyDescent="0.25">
      <c r="G2361" s="1" t="str">
        <f>IFERROR(VLOOKUP(H2361,科目代码表!B:D,3,0),"")</f>
        <v/>
      </c>
      <c r="J2361" t="str">
        <f>IFERROR(VLOOKUP(表2[[#This Row],[科目代码]],科目代码表!D:E,2,0),"")</f>
        <v/>
      </c>
      <c r="K2361" t="str">
        <f>IF(ISBLANK(表2[[#This Row],[年]]),"","CNY")</f>
        <v/>
      </c>
    </row>
    <row r="2362" spans="7:11" x14ac:dyDescent="0.25">
      <c r="G2362" s="1" t="str">
        <f>IFERROR(VLOOKUP(H2362,科目代码表!B:D,3,0),"")</f>
        <v/>
      </c>
      <c r="J2362" t="str">
        <f>IFERROR(VLOOKUP(表2[[#This Row],[科目代码]],科目代码表!D:E,2,0),"")</f>
        <v/>
      </c>
      <c r="K2362" t="str">
        <f>IF(ISBLANK(表2[[#This Row],[年]]),"","CNY")</f>
        <v/>
      </c>
    </row>
    <row r="2363" spans="7:11" x14ac:dyDescent="0.25">
      <c r="G2363" s="1" t="str">
        <f>IFERROR(VLOOKUP(H2363,科目代码表!B:D,3,0),"")</f>
        <v/>
      </c>
      <c r="J2363" t="str">
        <f>IFERROR(VLOOKUP(表2[[#This Row],[科目代码]],科目代码表!D:E,2,0),"")</f>
        <v/>
      </c>
      <c r="K2363" t="str">
        <f>IF(ISBLANK(表2[[#This Row],[年]]),"","CNY")</f>
        <v/>
      </c>
    </row>
    <row r="2364" spans="7:11" x14ac:dyDescent="0.25">
      <c r="G2364" s="1" t="str">
        <f>IFERROR(VLOOKUP(H2364,科目代码表!B:D,3,0),"")</f>
        <v/>
      </c>
      <c r="J2364" t="str">
        <f>IFERROR(VLOOKUP(表2[[#This Row],[科目代码]],科目代码表!D:E,2,0),"")</f>
        <v/>
      </c>
      <c r="K2364" t="str">
        <f>IF(ISBLANK(表2[[#This Row],[年]]),"","CNY")</f>
        <v/>
      </c>
    </row>
    <row r="2365" spans="7:11" x14ac:dyDescent="0.25">
      <c r="G2365" s="1" t="str">
        <f>IFERROR(VLOOKUP(H2365,科目代码表!B:D,3,0),"")</f>
        <v/>
      </c>
      <c r="J2365" t="str">
        <f>IFERROR(VLOOKUP(表2[[#This Row],[科目代码]],科目代码表!D:E,2,0),"")</f>
        <v/>
      </c>
      <c r="K2365" t="str">
        <f>IF(ISBLANK(表2[[#This Row],[年]]),"","CNY")</f>
        <v/>
      </c>
    </row>
    <row r="2366" spans="7:11" x14ac:dyDescent="0.25">
      <c r="G2366" s="1" t="str">
        <f>IFERROR(VLOOKUP(H2366,科目代码表!B:D,3,0),"")</f>
        <v/>
      </c>
      <c r="J2366" t="str">
        <f>IFERROR(VLOOKUP(表2[[#This Row],[科目代码]],科目代码表!D:E,2,0),"")</f>
        <v/>
      </c>
      <c r="K2366" t="str">
        <f>IF(ISBLANK(表2[[#This Row],[年]]),"","CNY")</f>
        <v/>
      </c>
    </row>
    <row r="2367" spans="7:11" x14ac:dyDescent="0.25">
      <c r="G2367" s="1" t="str">
        <f>IFERROR(VLOOKUP(H2367,科目代码表!B:D,3,0),"")</f>
        <v/>
      </c>
      <c r="J2367" t="str">
        <f>IFERROR(VLOOKUP(表2[[#This Row],[科目代码]],科目代码表!D:E,2,0),"")</f>
        <v/>
      </c>
      <c r="K2367" t="str">
        <f>IF(ISBLANK(表2[[#This Row],[年]]),"","CNY")</f>
        <v/>
      </c>
    </row>
    <row r="2368" spans="7:11" x14ac:dyDescent="0.25">
      <c r="G2368" s="1" t="str">
        <f>IFERROR(VLOOKUP(H2368,科目代码表!B:D,3,0),"")</f>
        <v/>
      </c>
      <c r="J2368" t="str">
        <f>IFERROR(VLOOKUP(表2[[#This Row],[科目代码]],科目代码表!D:E,2,0),"")</f>
        <v/>
      </c>
      <c r="K2368" t="str">
        <f>IF(ISBLANK(表2[[#This Row],[年]]),"","CNY")</f>
        <v/>
      </c>
    </row>
    <row r="2369" spans="7:11" x14ac:dyDescent="0.25">
      <c r="G2369" s="1" t="str">
        <f>IFERROR(VLOOKUP(H2369,科目代码表!B:D,3,0),"")</f>
        <v/>
      </c>
      <c r="J2369" t="str">
        <f>IFERROR(VLOOKUP(表2[[#This Row],[科目代码]],科目代码表!D:E,2,0),"")</f>
        <v/>
      </c>
      <c r="K2369" t="str">
        <f>IF(ISBLANK(表2[[#This Row],[年]]),"","CNY")</f>
        <v/>
      </c>
    </row>
    <row r="2370" spans="7:11" x14ac:dyDescent="0.25">
      <c r="G2370" s="1" t="str">
        <f>IFERROR(VLOOKUP(H2370,科目代码表!B:D,3,0),"")</f>
        <v/>
      </c>
      <c r="J2370" t="str">
        <f>IFERROR(VLOOKUP(表2[[#This Row],[科目代码]],科目代码表!D:E,2,0),"")</f>
        <v/>
      </c>
      <c r="K2370" t="str">
        <f>IF(ISBLANK(表2[[#This Row],[年]]),"","CNY")</f>
        <v/>
      </c>
    </row>
    <row r="2371" spans="7:11" x14ac:dyDescent="0.25">
      <c r="G2371" s="1" t="str">
        <f>IFERROR(VLOOKUP(H2371,科目代码表!B:D,3,0),"")</f>
        <v/>
      </c>
      <c r="J2371" t="str">
        <f>IFERROR(VLOOKUP(表2[[#This Row],[科目代码]],科目代码表!D:E,2,0),"")</f>
        <v/>
      </c>
      <c r="K2371" t="str">
        <f>IF(ISBLANK(表2[[#This Row],[年]]),"","CNY")</f>
        <v/>
      </c>
    </row>
    <row r="2372" spans="7:11" x14ac:dyDescent="0.25">
      <c r="G2372" s="1" t="str">
        <f>IFERROR(VLOOKUP(H2372,科目代码表!B:D,3,0),"")</f>
        <v/>
      </c>
      <c r="J2372" t="str">
        <f>IFERROR(VLOOKUP(表2[[#This Row],[科目代码]],科目代码表!D:E,2,0),"")</f>
        <v/>
      </c>
      <c r="K2372" t="str">
        <f>IF(ISBLANK(表2[[#This Row],[年]]),"","CNY")</f>
        <v/>
      </c>
    </row>
    <row r="2373" spans="7:11" x14ac:dyDescent="0.25">
      <c r="G2373" s="1" t="str">
        <f>IFERROR(VLOOKUP(H2373,科目代码表!B:D,3,0),"")</f>
        <v/>
      </c>
      <c r="J2373" t="str">
        <f>IFERROR(VLOOKUP(表2[[#This Row],[科目代码]],科目代码表!D:E,2,0),"")</f>
        <v/>
      </c>
      <c r="K2373" t="str">
        <f>IF(ISBLANK(表2[[#This Row],[年]]),"","CNY")</f>
        <v/>
      </c>
    </row>
    <row r="2374" spans="7:11" x14ac:dyDescent="0.25">
      <c r="G2374" s="1" t="str">
        <f>IFERROR(VLOOKUP(H2374,科目代码表!B:D,3,0),"")</f>
        <v/>
      </c>
      <c r="J2374" t="str">
        <f>IFERROR(VLOOKUP(表2[[#This Row],[科目代码]],科目代码表!D:E,2,0),"")</f>
        <v/>
      </c>
      <c r="K2374" t="str">
        <f>IF(ISBLANK(表2[[#This Row],[年]]),"","CNY")</f>
        <v/>
      </c>
    </row>
    <row r="2375" spans="7:11" x14ac:dyDescent="0.25">
      <c r="G2375" s="1" t="str">
        <f>IFERROR(VLOOKUP(H2375,科目代码表!B:D,3,0),"")</f>
        <v/>
      </c>
      <c r="J2375" t="str">
        <f>IFERROR(VLOOKUP(表2[[#This Row],[科目代码]],科目代码表!D:E,2,0),"")</f>
        <v/>
      </c>
      <c r="K2375" t="str">
        <f>IF(ISBLANK(表2[[#This Row],[年]]),"","CNY")</f>
        <v/>
      </c>
    </row>
    <row r="2376" spans="7:11" x14ac:dyDescent="0.25">
      <c r="G2376" s="1" t="str">
        <f>IFERROR(VLOOKUP(H2376,科目代码表!B:D,3,0),"")</f>
        <v/>
      </c>
      <c r="J2376" t="str">
        <f>IFERROR(VLOOKUP(表2[[#This Row],[科目代码]],科目代码表!D:E,2,0),"")</f>
        <v/>
      </c>
      <c r="K2376" t="str">
        <f>IF(ISBLANK(表2[[#This Row],[年]]),"","CNY")</f>
        <v/>
      </c>
    </row>
    <row r="2377" spans="7:11" x14ac:dyDescent="0.25">
      <c r="G2377" s="1" t="str">
        <f>IFERROR(VLOOKUP(H2377,科目代码表!B:D,3,0),"")</f>
        <v/>
      </c>
      <c r="J2377" t="str">
        <f>IFERROR(VLOOKUP(表2[[#This Row],[科目代码]],科目代码表!D:E,2,0),"")</f>
        <v/>
      </c>
      <c r="K2377" t="str">
        <f>IF(ISBLANK(表2[[#This Row],[年]]),"","CNY")</f>
        <v/>
      </c>
    </row>
    <row r="2378" spans="7:11" x14ac:dyDescent="0.25">
      <c r="G2378" s="1" t="str">
        <f>IFERROR(VLOOKUP(H2378,科目代码表!B:D,3,0),"")</f>
        <v/>
      </c>
      <c r="J2378" t="str">
        <f>IFERROR(VLOOKUP(表2[[#This Row],[科目代码]],科目代码表!D:E,2,0),"")</f>
        <v/>
      </c>
      <c r="K2378" t="str">
        <f>IF(ISBLANK(表2[[#This Row],[年]]),"","CNY")</f>
        <v/>
      </c>
    </row>
    <row r="2379" spans="7:11" x14ac:dyDescent="0.25">
      <c r="G2379" s="1" t="str">
        <f>IFERROR(VLOOKUP(H2379,科目代码表!B:D,3,0),"")</f>
        <v/>
      </c>
      <c r="J2379" t="str">
        <f>IFERROR(VLOOKUP(表2[[#This Row],[科目代码]],科目代码表!D:E,2,0),"")</f>
        <v/>
      </c>
      <c r="K2379" t="str">
        <f>IF(ISBLANK(表2[[#This Row],[年]]),"","CNY")</f>
        <v/>
      </c>
    </row>
    <row r="2380" spans="7:11" x14ac:dyDescent="0.25">
      <c r="G2380" s="1" t="str">
        <f>IFERROR(VLOOKUP(H2380,科目代码表!B:D,3,0),"")</f>
        <v/>
      </c>
      <c r="J2380" t="str">
        <f>IFERROR(VLOOKUP(表2[[#This Row],[科目代码]],科目代码表!D:E,2,0),"")</f>
        <v/>
      </c>
      <c r="K2380" t="str">
        <f>IF(ISBLANK(表2[[#This Row],[年]]),"","CNY")</f>
        <v/>
      </c>
    </row>
    <row r="2381" spans="7:11" x14ac:dyDescent="0.25">
      <c r="G2381" s="1" t="str">
        <f>IFERROR(VLOOKUP(H2381,科目代码表!B:D,3,0),"")</f>
        <v/>
      </c>
      <c r="J2381" t="str">
        <f>IFERROR(VLOOKUP(表2[[#This Row],[科目代码]],科目代码表!D:E,2,0),"")</f>
        <v/>
      </c>
      <c r="K2381" t="str">
        <f>IF(ISBLANK(表2[[#This Row],[年]]),"","CNY")</f>
        <v/>
      </c>
    </row>
    <row r="2382" spans="7:11" x14ac:dyDescent="0.25">
      <c r="G2382" s="1" t="str">
        <f>IFERROR(VLOOKUP(H2382,科目代码表!B:D,3,0),"")</f>
        <v/>
      </c>
      <c r="J2382" t="str">
        <f>IFERROR(VLOOKUP(表2[[#This Row],[科目代码]],科目代码表!D:E,2,0),"")</f>
        <v/>
      </c>
      <c r="K2382" t="str">
        <f>IF(ISBLANK(表2[[#This Row],[年]]),"","CNY")</f>
        <v/>
      </c>
    </row>
    <row r="2383" spans="7:11" x14ac:dyDescent="0.25">
      <c r="G2383" s="1" t="str">
        <f>IFERROR(VLOOKUP(H2383,科目代码表!B:D,3,0),"")</f>
        <v/>
      </c>
      <c r="J2383" t="str">
        <f>IFERROR(VLOOKUP(表2[[#This Row],[科目代码]],科目代码表!D:E,2,0),"")</f>
        <v/>
      </c>
      <c r="K2383" t="str">
        <f>IF(ISBLANK(表2[[#This Row],[年]]),"","CNY")</f>
        <v/>
      </c>
    </row>
    <row r="2384" spans="7:11" x14ac:dyDescent="0.25">
      <c r="G2384" s="1" t="str">
        <f>IFERROR(VLOOKUP(H2384,科目代码表!B:D,3,0),"")</f>
        <v/>
      </c>
      <c r="J2384" t="str">
        <f>IFERROR(VLOOKUP(表2[[#This Row],[科目代码]],科目代码表!D:E,2,0),"")</f>
        <v/>
      </c>
      <c r="K2384" t="str">
        <f>IF(ISBLANK(表2[[#This Row],[年]]),"","CNY")</f>
        <v/>
      </c>
    </row>
    <row r="2385" spans="7:11" x14ac:dyDescent="0.25">
      <c r="G2385" s="1" t="str">
        <f>IFERROR(VLOOKUP(H2385,科目代码表!B:D,3,0),"")</f>
        <v/>
      </c>
      <c r="J2385" t="str">
        <f>IFERROR(VLOOKUP(表2[[#This Row],[科目代码]],科目代码表!D:E,2,0),"")</f>
        <v/>
      </c>
      <c r="K2385" t="str">
        <f>IF(ISBLANK(表2[[#This Row],[年]]),"","CNY")</f>
        <v/>
      </c>
    </row>
    <row r="2386" spans="7:11" x14ac:dyDescent="0.25">
      <c r="G2386" s="1" t="str">
        <f>IFERROR(VLOOKUP(H2386,科目代码表!B:D,3,0),"")</f>
        <v/>
      </c>
      <c r="J2386" t="str">
        <f>IFERROR(VLOOKUP(表2[[#This Row],[科目代码]],科目代码表!D:E,2,0),"")</f>
        <v/>
      </c>
      <c r="K2386" t="str">
        <f>IF(ISBLANK(表2[[#This Row],[年]]),"","CNY")</f>
        <v/>
      </c>
    </row>
    <row r="2387" spans="7:11" x14ac:dyDescent="0.25">
      <c r="G2387" s="1" t="str">
        <f>IFERROR(VLOOKUP(H2387,科目代码表!B:D,3,0),"")</f>
        <v/>
      </c>
      <c r="J2387" t="str">
        <f>IFERROR(VLOOKUP(表2[[#This Row],[科目代码]],科目代码表!D:E,2,0),"")</f>
        <v/>
      </c>
      <c r="K2387" t="str">
        <f>IF(ISBLANK(表2[[#This Row],[年]]),"","CNY")</f>
        <v/>
      </c>
    </row>
    <row r="2388" spans="7:11" x14ac:dyDescent="0.25">
      <c r="G2388" s="1" t="str">
        <f>IFERROR(VLOOKUP(H2388,科目代码表!B:D,3,0),"")</f>
        <v/>
      </c>
      <c r="J2388" t="str">
        <f>IFERROR(VLOOKUP(表2[[#This Row],[科目代码]],科目代码表!D:E,2,0),"")</f>
        <v/>
      </c>
      <c r="K2388" t="str">
        <f>IF(ISBLANK(表2[[#This Row],[年]]),"","CNY")</f>
        <v/>
      </c>
    </row>
    <row r="2389" spans="7:11" x14ac:dyDescent="0.25">
      <c r="G2389" s="1" t="str">
        <f>IFERROR(VLOOKUP(H2389,科目代码表!B:D,3,0),"")</f>
        <v/>
      </c>
      <c r="J2389" t="str">
        <f>IFERROR(VLOOKUP(表2[[#This Row],[科目代码]],科目代码表!D:E,2,0),"")</f>
        <v/>
      </c>
      <c r="K2389" t="str">
        <f>IF(ISBLANK(表2[[#This Row],[年]]),"","CNY")</f>
        <v/>
      </c>
    </row>
    <row r="2390" spans="7:11" x14ac:dyDescent="0.25">
      <c r="G2390" s="1" t="str">
        <f>IFERROR(VLOOKUP(H2390,科目代码表!B:D,3,0),"")</f>
        <v/>
      </c>
      <c r="J2390" t="str">
        <f>IFERROR(VLOOKUP(表2[[#This Row],[科目代码]],科目代码表!D:E,2,0),"")</f>
        <v/>
      </c>
      <c r="K2390" t="str">
        <f>IF(ISBLANK(表2[[#This Row],[年]]),"","CNY")</f>
        <v/>
      </c>
    </row>
    <row r="2391" spans="7:11" x14ac:dyDescent="0.25">
      <c r="G2391" s="1" t="str">
        <f>IFERROR(VLOOKUP(H2391,科目代码表!B:D,3,0),"")</f>
        <v/>
      </c>
      <c r="J2391" t="str">
        <f>IFERROR(VLOOKUP(表2[[#This Row],[科目代码]],科目代码表!D:E,2,0),"")</f>
        <v/>
      </c>
      <c r="K2391" t="str">
        <f>IF(ISBLANK(表2[[#This Row],[年]]),"","CNY")</f>
        <v/>
      </c>
    </row>
    <row r="2392" spans="7:11" x14ac:dyDescent="0.25">
      <c r="G2392" s="1" t="str">
        <f>IFERROR(VLOOKUP(H2392,科目代码表!B:D,3,0),"")</f>
        <v/>
      </c>
      <c r="J2392" t="str">
        <f>IFERROR(VLOOKUP(表2[[#This Row],[科目代码]],科目代码表!D:E,2,0),"")</f>
        <v/>
      </c>
      <c r="K2392" t="str">
        <f>IF(ISBLANK(表2[[#This Row],[年]]),"","CNY")</f>
        <v/>
      </c>
    </row>
    <row r="2393" spans="7:11" x14ac:dyDescent="0.25">
      <c r="G2393" s="1" t="str">
        <f>IFERROR(VLOOKUP(H2393,科目代码表!B:D,3,0),"")</f>
        <v/>
      </c>
      <c r="J2393" t="str">
        <f>IFERROR(VLOOKUP(表2[[#This Row],[科目代码]],科目代码表!D:E,2,0),"")</f>
        <v/>
      </c>
      <c r="K2393" t="str">
        <f>IF(ISBLANK(表2[[#This Row],[年]]),"","CNY")</f>
        <v/>
      </c>
    </row>
    <row r="2394" spans="7:11" x14ac:dyDescent="0.25">
      <c r="G2394" s="1" t="str">
        <f>IFERROR(VLOOKUP(H2394,科目代码表!B:D,3,0),"")</f>
        <v/>
      </c>
      <c r="J2394" t="str">
        <f>IFERROR(VLOOKUP(表2[[#This Row],[科目代码]],科目代码表!D:E,2,0),"")</f>
        <v/>
      </c>
      <c r="K2394" t="str">
        <f>IF(ISBLANK(表2[[#This Row],[年]]),"","CNY")</f>
        <v/>
      </c>
    </row>
    <row r="2395" spans="7:11" x14ac:dyDescent="0.25">
      <c r="G2395" s="1" t="str">
        <f>IFERROR(VLOOKUP(H2395,科目代码表!B:D,3,0),"")</f>
        <v/>
      </c>
      <c r="J2395" t="str">
        <f>IFERROR(VLOOKUP(表2[[#This Row],[科目代码]],科目代码表!D:E,2,0),"")</f>
        <v/>
      </c>
      <c r="K2395" t="str">
        <f>IF(ISBLANK(表2[[#This Row],[年]]),"","CNY")</f>
        <v/>
      </c>
    </row>
    <row r="2396" spans="7:11" x14ac:dyDescent="0.25">
      <c r="G2396" s="1" t="str">
        <f>IFERROR(VLOOKUP(H2396,科目代码表!B:D,3,0),"")</f>
        <v/>
      </c>
      <c r="J2396" t="str">
        <f>IFERROR(VLOOKUP(表2[[#This Row],[科目代码]],科目代码表!D:E,2,0),"")</f>
        <v/>
      </c>
      <c r="K2396" t="str">
        <f>IF(ISBLANK(表2[[#This Row],[年]]),"","CNY")</f>
        <v/>
      </c>
    </row>
    <row r="2397" spans="7:11" x14ac:dyDescent="0.25">
      <c r="G2397" s="1" t="str">
        <f>IFERROR(VLOOKUP(H2397,科目代码表!B:D,3,0),"")</f>
        <v/>
      </c>
      <c r="J2397" t="str">
        <f>IFERROR(VLOOKUP(表2[[#This Row],[科目代码]],科目代码表!D:E,2,0),"")</f>
        <v/>
      </c>
      <c r="K2397" t="str">
        <f>IF(ISBLANK(表2[[#This Row],[年]]),"","CNY")</f>
        <v/>
      </c>
    </row>
    <row r="2398" spans="7:11" x14ac:dyDescent="0.25">
      <c r="G2398" s="1" t="str">
        <f>IFERROR(VLOOKUP(H2398,科目代码表!B:D,3,0),"")</f>
        <v/>
      </c>
      <c r="J2398" t="str">
        <f>IFERROR(VLOOKUP(表2[[#This Row],[科目代码]],科目代码表!D:E,2,0),"")</f>
        <v/>
      </c>
      <c r="K2398" t="str">
        <f>IF(ISBLANK(表2[[#This Row],[年]]),"","CNY")</f>
        <v/>
      </c>
    </row>
    <row r="2399" spans="7:11" x14ac:dyDescent="0.25">
      <c r="G2399" s="1" t="str">
        <f>IFERROR(VLOOKUP(H2399,科目代码表!B:D,3,0),"")</f>
        <v/>
      </c>
      <c r="J2399" t="str">
        <f>IFERROR(VLOOKUP(表2[[#This Row],[科目代码]],科目代码表!D:E,2,0),"")</f>
        <v/>
      </c>
      <c r="K2399" t="str">
        <f>IF(ISBLANK(表2[[#This Row],[年]]),"","CNY")</f>
        <v/>
      </c>
    </row>
    <row r="2400" spans="7:11" x14ac:dyDescent="0.25">
      <c r="G2400" s="1" t="str">
        <f>IFERROR(VLOOKUP(H2400,科目代码表!B:D,3,0),"")</f>
        <v/>
      </c>
      <c r="J2400" t="str">
        <f>IFERROR(VLOOKUP(表2[[#This Row],[科目代码]],科目代码表!D:E,2,0),"")</f>
        <v/>
      </c>
      <c r="K2400" t="str">
        <f>IF(ISBLANK(表2[[#This Row],[年]]),"","CNY")</f>
        <v/>
      </c>
    </row>
    <row r="2401" spans="7:11" x14ac:dyDescent="0.25">
      <c r="G2401" s="1" t="str">
        <f>IFERROR(VLOOKUP(H2401,科目代码表!B:D,3,0),"")</f>
        <v/>
      </c>
      <c r="J2401" t="str">
        <f>IFERROR(VLOOKUP(表2[[#This Row],[科目代码]],科目代码表!D:E,2,0),"")</f>
        <v/>
      </c>
      <c r="K2401" t="str">
        <f>IF(ISBLANK(表2[[#This Row],[年]]),"","CNY")</f>
        <v/>
      </c>
    </row>
    <row r="2402" spans="7:11" x14ac:dyDescent="0.25">
      <c r="G2402" s="1" t="str">
        <f>IFERROR(VLOOKUP(H2402,科目代码表!B:D,3,0),"")</f>
        <v/>
      </c>
      <c r="J2402" t="str">
        <f>IFERROR(VLOOKUP(表2[[#This Row],[科目代码]],科目代码表!D:E,2,0),"")</f>
        <v/>
      </c>
      <c r="K2402" t="str">
        <f>IF(ISBLANK(表2[[#This Row],[年]]),"","CNY")</f>
        <v/>
      </c>
    </row>
    <row r="2403" spans="7:11" x14ac:dyDescent="0.25">
      <c r="G2403" s="1" t="str">
        <f>IFERROR(VLOOKUP(H2403,科目代码表!B:D,3,0),"")</f>
        <v/>
      </c>
      <c r="J2403" t="str">
        <f>IFERROR(VLOOKUP(表2[[#This Row],[科目代码]],科目代码表!D:E,2,0),"")</f>
        <v/>
      </c>
      <c r="K2403" t="str">
        <f>IF(ISBLANK(表2[[#This Row],[年]]),"","CNY")</f>
        <v/>
      </c>
    </row>
    <row r="2404" spans="7:11" x14ac:dyDescent="0.25">
      <c r="G2404" s="1" t="str">
        <f>IFERROR(VLOOKUP(H2404,科目代码表!B:D,3,0),"")</f>
        <v/>
      </c>
      <c r="J2404" t="str">
        <f>IFERROR(VLOOKUP(表2[[#This Row],[科目代码]],科目代码表!D:E,2,0),"")</f>
        <v/>
      </c>
      <c r="K2404" t="str">
        <f>IF(ISBLANK(表2[[#This Row],[年]]),"","CNY")</f>
        <v/>
      </c>
    </row>
    <row r="2405" spans="7:11" x14ac:dyDescent="0.25">
      <c r="G2405" s="1" t="str">
        <f>IFERROR(VLOOKUP(H2405,科目代码表!B:D,3,0),"")</f>
        <v/>
      </c>
      <c r="J2405" t="str">
        <f>IFERROR(VLOOKUP(表2[[#This Row],[科目代码]],科目代码表!D:E,2,0),"")</f>
        <v/>
      </c>
      <c r="K2405" t="str">
        <f>IF(ISBLANK(表2[[#This Row],[年]]),"","CNY")</f>
        <v/>
      </c>
    </row>
    <row r="2406" spans="7:11" x14ac:dyDescent="0.25">
      <c r="G2406" s="1" t="str">
        <f>IFERROR(VLOOKUP(H2406,科目代码表!B:D,3,0),"")</f>
        <v/>
      </c>
      <c r="J2406" t="str">
        <f>IFERROR(VLOOKUP(表2[[#This Row],[科目代码]],科目代码表!D:E,2,0),"")</f>
        <v/>
      </c>
      <c r="K2406" t="str">
        <f>IF(ISBLANK(表2[[#This Row],[年]]),"","CNY")</f>
        <v/>
      </c>
    </row>
    <row r="2407" spans="7:11" x14ac:dyDescent="0.25">
      <c r="G2407" s="1" t="str">
        <f>IFERROR(VLOOKUP(H2407,科目代码表!B:D,3,0),"")</f>
        <v/>
      </c>
      <c r="J2407" t="str">
        <f>IFERROR(VLOOKUP(表2[[#This Row],[科目代码]],科目代码表!D:E,2,0),"")</f>
        <v/>
      </c>
      <c r="K2407" t="str">
        <f>IF(ISBLANK(表2[[#This Row],[年]]),"","CNY")</f>
        <v/>
      </c>
    </row>
    <row r="2408" spans="7:11" x14ac:dyDescent="0.25">
      <c r="G2408" s="1" t="str">
        <f>IFERROR(VLOOKUP(H2408,科目代码表!B:D,3,0),"")</f>
        <v/>
      </c>
      <c r="J2408" t="str">
        <f>IFERROR(VLOOKUP(表2[[#This Row],[科目代码]],科目代码表!D:E,2,0),"")</f>
        <v/>
      </c>
      <c r="K2408" t="str">
        <f>IF(ISBLANK(表2[[#This Row],[年]]),"","CNY")</f>
        <v/>
      </c>
    </row>
    <row r="2409" spans="7:11" x14ac:dyDescent="0.25">
      <c r="G2409" s="1" t="str">
        <f>IFERROR(VLOOKUP(H2409,科目代码表!B:D,3,0),"")</f>
        <v/>
      </c>
      <c r="J2409" t="str">
        <f>IFERROR(VLOOKUP(表2[[#This Row],[科目代码]],科目代码表!D:E,2,0),"")</f>
        <v/>
      </c>
      <c r="K2409" t="str">
        <f>IF(ISBLANK(表2[[#This Row],[年]]),"","CNY")</f>
        <v/>
      </c>
    </row>
    <row r="2410" spans="7:11" x14ac:dyDescent="0.25">
      <c r="G2410" s="1" t="str">
        <f>IFERROR(VLOOKUP(H2410,科目代码表!B:D,3,0),"")</f>
        <v/>
      </c>
      <c r="J2410" t="str">
        <f>IFERROR(VLOOKUP(表2[[#This Row],[科目代码]],科目代码表!D:E,2,0),"")</f>
        <v/>
      </c>
      <c r="K2410" t="str">
        <f>IF(ISBLANK(表2[[#This Row],[年]]),"","CNY")</f>
        <v/>
      </c>
    </row>
    <row r="2411" spans="7:11" x14ac:dyDescent="0.25">
      <c r="G2411" s="1" t="str">
        <f>IFERROR(VLOOKUP(H2411,科目代码表!B:D,3,0),"")</f>
        <v/>
      </c>
      <c r="J2411" t="str">
        <f>IFERROR(VLOOKUP(表2[[#This Row],[科目代码]],科目代码表!D:E,2,0),"")</f>
        <v/>
      </c>
      <c r="K2411" t="str">
        <f>IF(ISBLANK(表2[[#This Row],[年]]),"","CNY")</f>
        <v/>
      </c>
    </row>
    <row r="2412" spans="7:11" x14ac:dyDescent="0.25">
      <c r="G2412" s="1" t="str">
        <f>IFERROR(VLOOKUP(H2412,科目代码表!B:D,3,0),"")</f>
        <v/>
      </c>
      <c r="J2412" t="str">
        <f>IFERROR(VLOOKUP(表2[[#This Row],[科目代码]],科目代码表!D:E,2,0),"")</f>
        <v/>
      </c>
      <c r="K2412" t="str">
        <f>IF(ISBLANK(表2[[#This Row],[年]]),"","CNY")</f>
        <v/>
      </c>
    </row>
    <row r="2413" spans="7:11" x14ac:dyDescent="0.25">
      <c r="G2413" s="1" t="str">
        <f>IFERROR(VLOOKUP(H2413,科目代码表!B:D,3,0),"")</f>
        <v/>
      </c>
      <c r="J2413" t="str">
        <f>IFERROR(VLOOKUP(表2[[#This Row],[科目代码]],科目代码表!D:E,2,0),"")</f>
        <v/>
      </c>
      <c r="K2413" t="str">
        <f>IF(ISBLANK(表2[[#This Row],[年]]),"","CNY")</f>
        <v/>
      </c>
    </row>
    <row r="2414" spans="7:11" x14ac:dyDescent="0.25">
      <c r="G2414" s="1" t="str">
        <f>IFERROR(VLOOKUP(H2414,科目代码表!B:D,3,0),"")</f>
        <v/>
      </c>
      <c r="J2414" t="str">
        <f>IFERROR(VLOOKUP(表2[[#This Row],[科目代码]],科目代码表!D:E,2,0),"")</f>
        <v/>
      </c>
      <c r="K2414" t="str">
        <f>IF(ISBLANK(表2[[#This Row],[年]]),"","CNY")</f>
        <v/>
      </c>
    </row>
    <row r="2415" spans="7:11" x14ac:dyDescent="0.25">
      <c r="G2415" s="1" t="str">
        <f>IFERROR(VLOOKUP(H2415,科目代码表!B:D,3,0),"")</f>
        <v/>
      </c>
      <c r="J2415" t="str">
        <f>IFERROR(VLOOKUP(表2[[#This Row],[科目代码]],科目代码表!D:E,2,0),"")</f>
        <v/>
      </c>
      <c r="K2415" t="str">
        <f>IF(ISBLANK(表2[[#This Row],[年]]),"","CNY")</f>
        <v/>
      </c>
    </row>
    <row r="2416" spans="7:11" x14ac:dyDescent="0.25">
      <c r="G2416" s="1" t="str">
        <f>IFERROR(VLOOKUP(H2416,科目代码表!B:D,3,0),"")</f>
        <v/>
      </c>
      <c r="J2416" t="str">
        <f>IFERROR(VLOOKUP(表2[[#This Row],[科目代码]],科目代码表!D:E,2,0),"")</f>
        <v/>
      </c>
      <c r="K2416" t="str">
        <f>IF(ISBLANK(表2[[#This Row],[年]]),"","CNY")</f>
        <v/>
      </c>
    </row>
    <row r="2417" spans="7:11" x14ac:dyDescent="0.25">
      <c r="G2417" s="1" t="str">
        <f>IFERROR(VLOOKUP(H2417,科目代码表!B:D,3,0),"")</f>
        <v/>
      </c>
      <c r="J2417" t="str">
        <f>IFERROR(VLOOKUP(表2[[#This Row],[科目代码]],科目代码表!D:E,2,0),"")</f>
        <v/>
      </c>
      <c r="K2417" t="str">
        <f>IF(ISBLANK(表2[[#This Row],[年]]),"","CNY")</f>
        <v/>
      </c>
    </row>
    <row r="2418" spans="7:11" x14ac:dyDescent="0.25">
      <c r="G2418" s="1" t="str">
        <f>IFERROR(VLOOKUP(H2418,科目代码表!B:D,3,0),"")</f>
        <v/>
      </c>
      <c r="J2418" t="str">
        <f>IFERROR(VLOOKUP(表2[[#This Row],[科目代码]],科目代码表!D:E,2,0),"")</f>
        <v/>
      </c>
      <c r="K2418" t="str">
        <f>IF(ISBLANK(表2[[#This Row],[年]]),"","CNY")</f>
        <v/>
      </c>
    </row>
    <row r="2419" spans="7:11" x14ac:dyDescent="0.25">
      <c r="G2419" s="1" t="str">
        <f>IFERROR(VLOOKUP(H2419,科目代码表!B:D,3,0),"")</f>
        <v/>
      </c>
      <c r="J2419" t="str">
        <f>IFERROR(VLOOKUP(表2[[#This Row],[科目代码]],科目代码表!D:E,2,0),"")</f>
        <v/>
      </c>
      <c r="K2419" t="str">
        <f>IF(ISBLANK(表2[[#This Row],[年]]),"","CNY")</f>
        <v/>
      </c>
    </row>
    <row r="2420" spans="7:11" x14ac:dyDescent="0.25">
      <c r="G2420" s="1" t="str">
        <f>IFERROR(VLOOKUP(H2420,科目代码表!B:D,3,0),"")</f>
        <v/>
      </c>
      <c r="J2420" t="str">
        <f>IFERROR(VLOOKUP(表2[[#This Row],[科目代码]],科目代码表!D:E,2,0),"")</f>
        <v/>
      </c>
      <c r="K2420" t="str">
        <f>IF(ISBLANK(表2[[#This Row],[年]]),"","CNY")</f>
        <v/>
      </c>
    </row>
    <row r="2421" spans="7:11" x14ac:dyDescent="0.25">
      <c r="G2421" s="1" t="str">
        <f>IFERROR(VLOOKUP(H2421,科目代码表!B:D,3,0),"")</f>
        <v/>
      </c>
      <c r="J2421" t="str">
        <f>IFERROR(VLOOKUP(表2[[#This Row],[科目代码]],科目代码表!D:E,2,0),"")</f>
        <v/>
      </c>
      <c r="K2421" t="str">
        <f>IF(ISBLANK(表2[[#This Row],[年]]),"","CNY")</f>
        <v/>
      </c>
    </row>
    <row r="2422" spans="7:11" x14ac:dyDescent="0.25">
      <c r="G2422" s="1" t="str">
        <f>IFERROR(VLOOKUP(H2422,科目代码表!B:D,3,0),"")</f>
        <v/>
      </c>
      <c r="J2422" t="str">
        <f>IFERROR(VLOOKUP(表2[[#This Row],[科目代码]],科目代码表!D:E,2,0),"")</f>
        <v/>
      </c>
      <c r="K2422" t="str">
        <f>IF(ISBLANK(表2[[#This Row],[年]]),"","CNY")</f>
        <v/>
      </c>
    </row>
    <row r="2423" spans="7:11" x14ac:dyDescent="0.25">
      <c r="G2423" s="1" t="str">
        <f>IFERROR(VLOOKUP(H2423,科目代码表!B:D,3,0),"")</f>
        <v/>
      </c>
      <c r="J2423" t="str">
        <f>IFERROR(VLOOKUP(表2[[#This Row],[科目代码]],科目代码表!D:E,2,0),"")</f>
        <v/>
      </c>
      <c r="K2423" t="str">
        <f>IF(ISBLANK(表2[[#This Row],[年]]),"","CNY")</f>
        <v/>
      </c>
    </row>
    <row r="2424" spans="7:11" x14ac:dyDescent="0.25">
      <c r="G2424" s="1" t="str">
        <f>IFERROR(VLOOKUP(H2424,科目代码表!B:D,3,0),"")</f>
        <v/>
      </c>
      <c r="J2424" t="str">
        <f>IFERROR(VLOOKUP(表2[[#This Row],[科目代码]],科目代码表!D:E,2,0),"")</f>
        <v/>
      </c>
      <c r="K2424" t="str">
        <f>IF(ISBLANK(表2[[#This Row],[年]]),"","CNY")</f>
        <v/>
      </c>
    </row>
    <row r="2425" spans="7:11" x14ac:dyDescent="0.25">
      <c r="G2425" s="1" t="str">
        <f>IFERROR(VLOOKUP(H2425,科目代码表!B:D,3,0),"")</f>
        <v/>
      </c>
      <c r="J2425" t="str">
        <f>IFERROR(VLOOKUP(表2[[#This Row],[科目代码]],科目代码表!D:E,2,0),"")</f>
        <v/>
      </c>
      <c r="K2425" t="str">
        <f>IF(ISBLANK(表2[[#This Row],[年]]),"","CNY")</f>
        <v/>
      </c>
    </row>
    <row r="2426" spans="7:11" x14ac:dyDescent="0.25">
      <c r="G2426" s="1" t="str">
        <f>IFERROR(VLOOKUP(H2426,科目代码表!B:D,3,0),"")</f>
        <v/>
      </c>
      <c r="J2426" t="str">
        <f>IFERROR(VLOOKUP(表2[[#This Row],[科目代码]],科目代码表!D:E,2,0),"")</f>
        <v/>
      </c>
      <c r="K2426" t="str">
        <f>IF(ISBLANK(表2[[#This Row],[年]]),"","CNY")</f>
        <v/>
      </c>
    </row>
    <row r="2427" spans="7:11" x14ac:dyDescent="0.25">
      <c r="G2427" s="1" t="str">
        <f>IFERROR(VLOOKUP(H2427,科目代码表!B:D,3,0),"")</f>
        <v/>
      </c>
      <c r="J2427" t="str">
        <f>IFERROR(VLOOKUP(表2[[#This Row],[科目代码]],科目代码表!D:E,2,0),"")</f>
        <v/>
      </c>
      <c r="K2427" t="str">
        <f>IF(ISBLANK(表2[[#This Row],[年]]),"","CNY")</f>
        <v/>
      </c>
    </row>
    <row r="2428" spans="7:11" x14ac:dyDescent="0.25">
      <c r="G2428" s="1" t="str">
        <f>IFERROR(VLOOKUP(H2428,科目代码表!B:D,3,0),"")</f>
        <v/>
      </c>
      <c r="J2428" t="str">
        <f>IFERROR(VLOOKUP(表2[[#This Row],[科目代码]],科目代码表!D:E,2,0),"")</f>
        <v/>
      </c>
      <c r="K2428" t="str">
        <f>IF(ISBLANK(表2[[#This Row],[年]]),"","CNY")</f>
        <v/>
      </c>
    </row>
    <row r="2429" spans="7:11" x14ac:dyDescent="0.25">
      <c r="G2429" s="1" t="str">
        <f>IFERROR(VLOOKUP(H2429,科目代码表!B:D,3,0),"")</f>
        <v/>
      </c>
      <c r="J2429" t="str">
        <f>IFERROR(VLOOKUP(表2[[#This Row],[科目代码]],科目代码表!D:E,2,0),"")</f>
        <v/>
      </c>
      <c r="K2429" t="str">
        <f>IF(ISBLANK(表2[[#This Row],[年]]),"","CNY")</f>
        <v/>
      </c>
    </row>
    <row r="2430" spans="7:11" x14ac:dyDescent="0.25">
      <c r="G2430" s="1" t="str">
        <f>IFERROR(VLOOKUP(H2430,科目代码表!B:D,3,0),"")</f>
        <v/>
      </c>
      <c r="J2430" t="str">
        <f>IFERROR(VLOOKUP(表2[[#This Row],[科目代码]],科目代码表!D:E,2,0),"")</f>
        <v/>
      </c>
      <c r="K2430" t="str">
        <f>IF(ISBLANK(表2[[#This Row],[年]]),"","CNY")</f>
        <v/>
      </c>
    </row>
    <row r="2431" spans="7:11" x14ac:dyDescent="0.25">
      <c r="G2431" s="1" t="str">
        <f>IFERROR(VLOOKUP(H2431,科目代码表!B:D,3,0),"")</f>
        <v/>
      </c>
      <c r="J2431" t="str">
        <f>IFERROR(VLOOKUP(表2[[#This Row],[科目代码]],科目代码表!D:E,2,0),"")</f>
        <v/>
      </c>
      <c r="K2431" t="str">
        <f>IF(ISBLANK(表2[[#This Row],[年]]),"","CNY")</f>
        <v/>
      </c>
    </row>
    <row r="2432" spans="7:11" x14ac:dyDescent="0.25">
      <c r="G2432" s="1" t="str">
        <f>IFERROR(VLOOKUP(H2432,科目代码表!B:D,3,0),"")</f>
        <v/>
      </c>
      <c r="J2432" t="str">
        <f>IFERROR(VLOOKUP(表2[[#This Row],[科目代码]],科目代码表!D:E,2,0),"")</f>
        <v/>
      </c>
      <c r="K2432" t="str">
        <f>IF(ISBLANK(表2[[#This Row],[年]]),"","CNY")</f>
        <v/>
      </c>
    </row>
    <row r="2433" spans="7:11" x14ac:dyDescent="0.25">
      <c r="G2433" s="1" t="str">
        <f>IFERROR(VLOOKUP(H2433,科目代码表!B:D,3,0),"")</f>
        <v/>
      </c>
      <c r="J2433" t="str">
        <f>IFERROR(VLOOKUP(表2[[#This Row],[科目代码]],科目代码表!D:E,2,0),"")</f>
        <v/>
      </c>
      <c r="K2433" t="str">
        <f>IF(ISBLANK(表2[[#This Row],[年]]),"","CNY")</f>
        <v/>
      </c>
    </row>
    <row r="2434" spans="7:11" x14ac:dyDescent="0.25">
      <c r="G2434" s="1" t="str">
        <f>IFERROR(VLOOKUP(H2434,科目代码表!B:D,3,0),"")</f>
        <v/>
      </c>
      <c r="J2434" t="str">
        <f>IFERROR(VLOOKUP(表2[[#This Row],[科目代码]],科目代码表!D:E,2,0),"")</f>
        <v/>
      </c>
      <c r="K2434" t="str">
        <f>IF(ISBLANK(表2[[#This Row],[年]]),"","CNY")</f>
        <v/>
      </c>
    </row>
    <row r="2435" spans="7:11" x14ac:dyDescent="0.25">
      <c r="G2435" s="1" t="str">
        <f>IFERROR(VLOOKUP(H2435,科目代码表!B:D,3,0),"")</f>
        <v/>
      </c>
      <c r="J2435" t="str">
        <f>IFERROR(VLOOKUP(表2[[#This Row],[科目代码]],科目代码表!D:E,2,0),"")</f>
        <v/>
      </c>
      <c r="K2435" t="str">
        <f>IF(ISBLANK(表2[[#This Row],[年]]),"","CNY")</f>
        <v/>
      </c>
    </row>
    <row r="2436" spans="7:11" x14ac:dyDescent="0.25">
      <c r="G2436" s="1" t="str">
        <f>IFERROR(VLOOKUP(H2436,科目代码表!B:D,3,0),"")</f>
        <v/>
      </c>
      <c r="J2436" t="str">
        <f>IFERROR(VLOOKUP(表2[[#This Row],[科目代码]],科目代码表!D:E,2,0),"")</f>
        <v/>
      </c>
      <c r="K2436" t="str">
        <f>IF(ISBLANK(表2[[#This Row],[年]]),"","CNY")</f>
        <v/>
      </c>
    </row>
    <row r="2437" spans="7:11" x14ac:dyDescent="0.25">
      <c r="G2437" s="1" t="str">
        <f>IFERROR(VLOOKUP(H2437,科目代码表!B:D,3,0),"")</f>
        <v/>
      </c>
      <c r="J2437" t="str">
        <f>IFERROR(VLOOKUP(表2[[#This Row],[科目代码]],科目代码表!D:E,2,0),"")</f>
        <v/>
      </c>
      <c r="K2437" t="str">
        <f>IF(ISBLANK(表2[[#This Row],[年]]),"","CNY")</f>
        <v/>
      </c>
    </row>
    <row r="2438" spans="7:11" x14ac:dyDescent="0.25">
      <c r="G2438" s="1" t="str">
        <f>IFERROR(VLOOKUP(H2438,科目代码表!B:D,3,0),"")</f>
        <v/>
      </c>
      <c r="J2438" t="str">
        <f>IFERROR(VLOOKUP(表2[[#This Row],[科目代码]],科目代码表!D:E,2,0),"")</f>
        <v/>
      </c>
      <c r="K2438" t="str">
        <f>IF(ISBLANK(表2[[#This Row],[年]]),"","CNY")</f>
        <v/>
      </c>
    </row>
    <row r="2439" spans="7:11" x14ac:dyDescent="0.25">
      <c r="G2439" s="1" t="str">
        <f>IFERROR(VLOOKUP(H2439,科目代码表!B:D,3,0),"")</f>
        <v/>
      </c>
      <c r="J2439" t="str">
        <f>IFERROR(VLOOKUP(表2[[#This Row],[科目代码]],科目代码表!D:E,2,0),"")</f>
        <v/>
      </c>
      <c r="K2439" t="str">
        <f>IF(ISBLANK(表2[[#This Row],[年]]),"","CNY")</f>
        <v/>
      </c>
    </row>
    <row r="2440" spans="7:11" x14ac:dyDescent="0.25">
      <c r="G2440" s="1" t="str">
        <f>IFERROR(VLOOKUP(H2440,科目代码表!B:D,3,0),"")</f>
        <v/>
      </c>
      <c r="J2440" t="str">
        <f>IFERROR(VLOOKUP(表2[[#This Row],[科目代码]],科目代码表!D:E,2,0),"")</f>
        <v/>
      </c>
      <c r="K2440" t="str">
        <f>IF(ISBLANK(表2[[#This Row],[年]]),"","CNY")</f>
        <v/>
      </c>
    </row>
    <row r="2441" spans="7:11" x14ac:dyDescent="0.25">
      <c r="G2441" s="1" t="str">
        <f>IFERROR(VLOOKUP(H2441,科目代码表!B:D,3,0),"")</f>
        <v/>
      </c>
      <c r="J2441" t="str">
        <f>IFERROR(VLOOKUP(表2[[#This Row],[科目代码]],科目代码表!D:E,2,0),"")</f>
        <v/>
      </c>
      <c r="K2441" t="str">
        <f>IF(ISBLANK(表2[[#This Row],[年]]),"","CNY")</f>
        <v/>
      </c>
    </row>
    <row r="2442" spans="7:11" x14ac:dyDescent="0.25">
      <c r="G2442" s="1" t="str">
        <f>IFERROR(VLOOKUP(H2442,科目代码表!B:D,3,0),"")</f>
        <v/>
      </c>
      <c r="J2442" t="str">
        <f>IFERROR(VLOOKUP(表2[[#This Row],[科目代码]],科目代码表!D:E,2,0),"")</f>
        <v/>
      </c>
      <c r="K2442" t="str">
        <f>IF(ISBLANK(表2[[#This Row],[年]]),"","CNY")</f>
        <v/>
      </c>
    </row>
    <row r="2443" spans="7:11" x14ac:dyDescent="0.25">
      <c r="G2443" s="1" t="str">
        <f>IFERROR(VLOOKUP(H2443,科目代码表!B:D,3,0),"")</f>
        <v/>
      </c>
      <c r="J2443" t="str">
        <f>IFERROR(VLOOKUP(表2[[#This Row],[科目代码]],科目代码表!D:E,2,0),"")</f>
        <v/>
      </c>
      <c r="K2443" t="str">
        <f>IF(ISBLANK(表2[[#This Row],[年]]),"","CNY")</f>
        <v/>
      </c>
    </row>
    <row r="2444" spans="7:11" x14ac:dyDescent="0.25">
      <c r="G2444" s="1" t="str">
        <f>IFERROR(VLOOKUP(H2444,科目代码表!B:D,3,0),"")</f>
        <v/>
      </c>
      <c r="J2444" t="str">
        <f>IFERROR(VLOOKUP(表2[[#This Row],[科目代码]],科目代码表!D:E,2,0),"")</f>
        <v/>
      </c>
      <c r="K2444" t="str">
        <f>IF(ISBLANK(表2[[#This Row],[年]]),"","CNY")</f>
        <v/>
      </c>
    </row>
    <row r="2445" spans="7:11" x14ac:dyDescent="0.25">
      <c r="G2445" s="1" t="str">
        <f>IFERROR(VLOOKUP(H2445,科目代码表!B:D,3,0),"")</f>
        <v/>
      </c>
      <c r="J2445" t="str">
        <f>IFERROR(VLOOKUP(表2[[#This Row],[科目代码]],科目代码表!D:E,2,0),"")</f>
        <v/>
      </c>
      <c r="K2445" t="str">
        <f>IF(ISBLANK(表2[[#This Row],[年]]),"","CNY")</f>
        <v/>
      </c>
    </row>
    <row r="2446" spans="7:11" x14ac:dyDescent="0.25">
      <c r="G2446" s="1" t="str">
        <f>IFERROR(VLOOKUP(H2446,科目代码表!B:D,3,0),"")</f>
        <v/>
      </c>
      <c r="J2446" t="str">
        <f>IFERROR(VLOOKUP(表2[[#This Row],[科目代码]],科目代码表!D:E,2,0),"")</f>
        <v/>
      </c>
      <c r="K2446" t="str">
        <f>IF(ISBLANK(表2[[#This Row],[年]]),"","CNY")</f>
        <v/>
      </c>
    </row>
    <row r="2447" spans="7:11" x14ac:dyDescent="0.25">
      <c r="G2447" s="1" t="str">
        <f>IFERROR(VLOOKUP(H2447,科目代码表!B:D,3,0),"")</f>
        <v/>
      </c>
      <c r="J2447" t="str">
        <f>IFERROR(VLOOKUP(表2[[#This Row],[科目代码]],科目代码表!D:E,2,0),"")</f>
        <v/>
      </c>
      <c r="K2447" t="str">
        <f>IF(ISBLANK(表2[[#This Row],[年]]),"","CNY")</f>
        <v/>
      </c>
    </row>
    <row r="2448" spans="7:11" x14ac:dyDescent="0.25">
      <c r="G2448" s="1" t="str">
        <f>IFERROR(VLOOKUP(H2448,科目代码表!B:D,3,0),"")</f>
        <v/>
      </c>
      <c r="J2448" t="str">
        <f>IFERROR(VLOOKUP(表2[[#This Row],[科目代码]],科目代码表!D:E,2,0),"")</f>
        <v/>
      </c>
      <c r="K2448" t="str">
        <f>IF(ISBLANK(表2[[#This Row],[年]]),"","CNY")</f>
        <v/>
      </c>
    </row>
    <row r="2449" spans="7:11" x14ac:dyDescent="0.25">
      <c r="G2449" s="1" t="str">
        <f>IFERROR(VLOOKUP(H2449,科目代码表!B:D,3,0),"")</f>
        <v/>
      </c>
      <c r="J2449" t="str">
        <f>IFERROR(VLOOKUP(表2[[#This Row],[科目代码]],科目代码表!D:E,2,0),"")</f>
        <v/>
      </c>
      <c r="K2449" t="str">
        <f>IF(ISBLANK(表2[[#This Row],[年]]),"","CNY")</f>
        <v/>
      </c>
    </row>
    <row r="2450" spans="7:11" x14ac:dyDescent="0.25">
      <c r="G2450" s="1" t="str">
        <f>IFERROR(VLOOKUP(H2450,科目代码表!B:D,3,0),"")</f>
        <v/>
      </c>
      <c r="J2450" t="str">
        <f>IFERROR(VLOOKUP(表2[[#This Row],[科目代码]],科目代码表!D:E,2,0),"")</f>
        <v/>
      </c>
      <c r="K2450" t="str">
        <f>IF(ISBLANK(表2[[#This Row],[年]]),"","CNY")</f>
        <v/>
      </c>
    </row>
    <row r="2451" spans="7:11" x14ac:dyDescent="0.25">
      <c r="G2451" s="1" t="str">
        <f>IFERROR(VLOOKUP(H2451,科目代码表!B:D,3,0),"")</f>
        <v/>
      </c>
      <c r="J2451" t="str">
        <f>IFERROR(VLOOKUP(表2[[#This Row],[科目代码]],科目代码表!D:E,2,0),"")</f>
        <v/>
      </c>
      <c r="K2451" t="str">
        <f>IF(ISBLANK(表2[[#This Row],[年]]),"","CNY")</f>
        <v/>
      </c>
    </row>
    <row r="2452" spans="7:11" x14ac:dyDescent="0.25">
      <c r="G2452" s="1" t="str">
        <f>IFERROR(VLOOKUP(H2452,科目代码表!B:D,3,0),"")</f>
        <v/>
      </c>
      <c r="J2452" t="str">
        <f>IFERROR(VLOOKUP(表2[[#This Row],[科目代码]],科目代码表!D:E,2,0),"")</f>
        <v/>
      </c>
      <c r="K2452" t="str">
        <f>IF(ISBLANK(表2[[#This Row],[年]]),"","CNY")</f>
        <v/>
      </c>
    </row>
    <row r="2453" spans="7:11" x14ac:dyDescent="0.25">
      <c r="G2453" s="1" t="str">
        <f>IFERROR(VLOOKUP(H2453,科目代码表!B:D,3,0),"")</f>
        <v/>
      </c>
      <c r="J2453" t="str">
        <f>IFERROR(VLOOKUP(表2[[#This Row],[科目代码]],科目代码表!D:E,2,0),"")</f>
        <v/>
      </c>
      <c r="K2453" t="str">
        <f>IF(ISBLANK(表2[[#This Row],[年]]),"","CNY")</f>
        <v/>
      </c>
    </row>
    <row r="2454" spans="7:11" x14ac:dyDescent="0.25">
      <c r="G2454" s="1" t="str">
        <f>IFERROR(VLOOKUP(H2454,科目代码表!B:D,3,0),"")</f>
        <v/>
      </c>
      <c r="J2454" t="str">
        <f>IFERROR(VLOOKUP(表2[[#This Row],[科目代码]],科目代码表!D:E,2,0),"")</f>
        <v/>
      </c>
      <c r="K2454" t="str">
        <f>IF(ISBLANK(表2[[#This Row],[年]]),"","CNY")</f>
        <v/>
      </c>
    </row>
    <row r="2455" spans="7:11" x14ac:dyDescent="0.25">
      <c r="G2455" s="1" t="str">
        <f>IFERROR(VLOOKUP(H2455,科目代码表!B:D,3,0),"")</f>
        <v/>
      </c>
      <c r="J2455" t="str">
        <f>IFERROR(VLOOKUP(表2[[#This Row],[科目代码]],科目代码表!D:E,2,0),"")</f>
        <v/>
      </c>
      <c r="K2455" t="str">
        <f>IF(ISBLANK(表2[[#This Row],[年]]),"","CNY")</f>
        <v/>
      </c>
    </row>
    <row r="2456" spans="7:11" x14ac:dyDescent="0.25">
      <c r="G2456" s="1" t="str">
        <f>IFERROR(VLOOKUP(H2456,科目代码表!B:D,3,0),"")</f>
        <v/>
      </c>
      <c r="J2456" t="str">
        <f>IFERROR(VLOOKUP(表2[[#This Row],[科目代码]],科目代码表!D:E,2,0),"")</f>
        <v/>
      </c>
      <c r="K2456" t="str">
        <f>IF(ISBLANK(表2[[#This Row],[年]]),"","CNY")</f>
        <v/>
      </c>
    </row>
    <row r="2457" spans="7:11" x14ac:dyDescent="0.25">
      <c r="G2457" s="1" t="str">
        <f>IFERROR(VLOOKUP(H2457,科目代码表!B:D,3,0),"")</f>
        <v/>
      </c>
      <c r="J2457" t="str">
        <f>IFERROR(VLOOKUP(表2[[#This Row],[科目代码]],科目代码表!D:E,2,0),"")</f>
        <v/>
      </c>
      <c r="K2457" t="str">
        <f>IF(ISBLANK(表2[[#This Row],[年]]),"","CNY")</f>
        <v/>
      </c>
    </row>
    <row r="2458" spans="7:11" x14ac:dyDescent="0.25">
      <c r="G2458" s="1" t="str">
        <f>IFERROR(VLOOKUP(H2458,科目代码表!B:D,3,0),"")</f>
        <v/>
      </c>
      <c r="J2458" t="str">
        <f>IFERROR(VLOOKUP(表2[[#This Row],[科目代码]],科目代码表!D:E,2,0),"")</f>
        <v/>
      </c>
      <c r="K2458" t="str">
        <f>IF(ISBLANK(表2[[#This Row],[年]]),"","CNY")</f>
        <v/>
      </c>
    </row>
    <row r="2459" spans="7:11" x14ac:dyDescent="0.25">
      <c r="G2459" s="1" t="str">
        <f>IFERROR(VLOOKUP(H2459,科目代码表!B:D,3,0),"")</f>
        <v/>
      </c>
      <c r="J2459" t="str">
        <f>IFERROR(VLOOKUP(表2[[#This Row],[科目代码]],科目代码表!D:E,2,0),"")</f>
        <v/>
      </c>
      <c r="K2459" t="str">
        <f>IF(ISBLANK(表2[[#This Row],[年]]),"","CNY")</f>
        <v/>
      </c>
    </row>
    <row r="2460" spans="7:11" x14ac:dyDescent="0.25">
      <c r="G2460" s="1" t="str">
        <f>IFERROR(VLOOKUP(H2460,科目代码表!B:D,3,0),"")</f>
        <v/>
      </c>
      <c r="J2460" t="str">
        <f>IFERROR(VLOOKUP(表2[[#This Row],[科目代码]],科目代码表!D:E,2,0),"")</f>
        <v/>
      </c>
      <c r="K2460" t="str">
        <f>IF(ISBLANK(表2[[#This Row],[年]]),"","CNY")</f>
        <v/>
      </c>
    </row>
    <row r="2461" spans="7:11" x14ac:dyDescent="0.25">
      <c r="G2461" s="1" t="str">
        <f>IFERROR(VLOOKUP(H2461,科目代码表!B:D,3,0),"")</f>
        <v/>
      </c>
      <c r="J2461" t="str">
        <f>IFERROR(VLOOKUP(表2[[#This Row],[科目代码]],科目代码表!D:E,2,0),"")</f>
        <v/>
      </c>
      <c r="K2461" t="str">
        <f>IF(ISBLANK(表2[[#This Row],[年]]),"","CNY")</f>
        <v/>
      </c>
    </row>
    <row r="2462" spans="7:11" x14ac:dyDescent="0.25">
      <c r="G2462" s="1" t="str">
        <f>IFERROR(VLOOKUP(H2462,科目代码表!B:D,3,0),"")</f>
        <v/>
      </c>
      <c r="J2462" t="str">
        <f>IFERROR(VLOOKUP(表2[[#This Row],[科目代码]],科目代码表!D:E,2,0),"")</f>
        <v/>
      </c>
      <c r="K2462" t="str">
        <f>IF(ISBLANK(表2[[#This Row],[年]]),"","CNY")</f>
        <v/>
      </c>
    </row>
    <row r="2463" spans="7:11" x14ac:dyDescent="0.25">
      <c r="G2463" s="1" t="str">
        <f>IFERROR(VLOOKUP(H2463,科目代码表!B:D,3,0),"")</f>
        <v/>
      </c>
      <c r="J2463" t="str">
        <f>IFERROR(VLOOKUP(表2[[#This Row],[科目代码]],科目代码表!D:E,2,0),"")</f>
        <v/>
      </c>
      <c r="K2463" t="str">
        <f>IF(ISBLANK(表2[[#This Row],[年]]),"","CNY")</f>
        <v/>
      </c>
    </row>
    <row r="2464" spans="7:11" x14ac:dyDescent="0.25">
      <c r="G2464" s="1" t="str">
        <f>IFERROR(VLOOKUP(H2464,科目代码表!B:D,3,0),"")</f>
        <v/>
      </c>
      <c r="J2464" t="str">
        <f>IFERROR(VLOOKUP(表2[[#This Row],[科目代码]],科目代码表!D:E,2,0),"")</f>
        <v/>
      </c>
      <c r="K2464" t="str">
        <f>IF(ISBLANK(表2[[#This Row],[年]]),"","CNY")</f>
        <v/>
      </c>
    </row>
    <row r="2465" spans="7:11" x14ac:dyDescent="0.25">
      <c r="G2465" s="1" t="str">
        <f>IFERROR(VLOOKUP(H2465,科目代码表!B:D,3,0),"")</f>
        <v/>
      </c>
      <c r="J2465" t="str">
        <f>IFERROR(VLOOKUP(表2[[#This Row],[科目代码]],科目代码表!D:E,2,0),"")</f>
        <v/>
      </c>
      <c r="K2465" t="str">
        <f>IF(ISBLANK(表2[[#This Row],[年]]),"","CNY")</f>
        <v/>
      </c>
    </row>
    <row r="2466" spans="7:11" x14ac:dyDescent="0.25">
      <c r="G2466" s="1" t="str">
        <f>IFERROR(VLOOKUP(H2466,科目代码表!B:D,3,0),"")</f>
        <v/>
      </c>
      <c r="J2466" t="str">
        <f>IFERROR(VLOOKUP(表2[[#This Row],[科目代码]],科目代码表!D:E,2,0),"")</f>
        <v/>
      </c>
      <c r="K2466" t="str">
        <f>IF(ISBLANK(表2[[#This Row],[年]]),"","CNY")</f>
        <v/>
      </c>
    </row>
    <row r="2467" spans="7:11" x14ac:dyDescent="0.25">
      <c r="G2467" s="1" t="str">
        <f>IFERROR(VLOOKUP(H2467,科目代码表!B:D,3,0),"")</f>
        <v/>
      </c>
      <c r="J2467" t="str">
        <f>IFERROR(VLOOKUP(表2[[#This Row],[科目代码]],科目代码表!D:E,2,0),"")</f>
        <v/>
      </c>
      <c r="K2467" t="str">
        <f>IF(ISBLANK(表2[[#This Row],[年]]),"","CNY")</f>
        <v/>
      </c>
    </row>
    <row r="2468" spans="7:11" x14ac:dyDescent="0.25">
      <c r="G2468" s="1" t="str">
        <f>IFERROR(VLOOKUP(H2468,科目代码表!B:D,3,0),"")</f>
        <v/>
      </c>
      <c r="J2468" t="str">
        <f>IFERROR(VLOOKUP(表2[[#This Row],[科目代码]],科目代码表!D:E,2,0),"")</f>
        <v/>
      </c>
      <c r="K2468" t="str">
        <f>IF(ISBLANK(表2[[#This Row],[年]]),"","CNY")</f>
        <v/>
      </c>
    </row>
    <row r="2469" spans="7:11" x14ac:dyDescent="0.25">
      <c r="G2469" s="1" t="str">
        <f>IFERROR(VLOOKUP(H2469,科目代码表!B:D,3,0),"")</f>
        <v/>
      </c>
      <c r="J2469" t="str">
        <f>IFERROR(VLOOKUP(表2[[#This Row],[科目代码]],科目代码表!D:E,2,0),"")</f>
        <v/>
      </c>
      <c r="K2469" t="str">
        <f>IF(ISBLANK(表2[[#This Row],[年]]),"","CNY")</f>
        <v/>
      </c>
    </row>
    <row r="2470" spans="7:11" x14ac:dyDescent="0.25">
      <c r="G2470" s="1" t="str">
        <f>IFERROR(VLOOKUP(H2470,科目代码表!B:D,3,0),"")</f>
        <v/>
      </c>
      <c r="J2470" t="str">
        <f>IFERROR(VLOOKUP(表2[[#This Row],[科目代码]],科目代码表!D:E,2,0),"")</f>
        <v/>
      </c>
      <c r="K2470" t="str">
        <f>IF(ISBLANK(表2[[#This Row],[年]]),"","CNY")</f>
        <v/>
      </c>
    </row>
    <row r="2471" spans="7:11" x14ac:dyDescent="0.25">
      <c r="G2471" s="1" t="str">
        <f>IFERROR(VLOOKUP(H2471,科目代码表!B:D,3,0),"")</f>
        <v/>
      </c>
      <c r="J2471" t="str">
        <f>IFERROR(VLOOKUP(表2[[#This Row],[科目代码]],科目代码表!D:E,2,0),"")</f>
        <v/>
      </c>
      <c r="K2471" t="str">
        <f>IF(ISBLANK(表2[[#This Row],[年]]),"","CNY")</f>
        <v/>
      </c>
    </row>
    <row r="2472" spans="7:11" x14ac:dyDescent="0.25">
      <c r="G2472" s="1" t="str">
        <f>IFERROR(VLOOKUP(H2472,科目代码表!B:D,3,0),"")</f>
        <v/>
      </c>
      <c r="J2472" t="str">
        <f>IFERROR(VLOOKUP(表2[[#This Row],[科目代码]],科目代码表!D:E,2,0),"")</f>
        <v/>
      </c>
      <c r="K2472" t="str">
        <f>IF(ISBLANK(表2[[#This Row],[年]]),"","CNY")</f>
        <v/>
      </c>
    </row>
    <row r="2473" spans="7:11" x14ac:dyDescent="0.25">
      <c r="G2473" s="1" t="str">
        <f>IFERROR(VLOOKUP(H2473,科目代码表!B:D,3,0),"")</f>
        <v/>
      </c>
      <c r="J2473" t="str">
        <f>IFERROR(VLOOKUP(表2[[#This Row],[科目代码]],科目代码表!D:E,2,0),"")</f>
        <v/>
      </c>
      <c r="K2473" t="str">
        <f>IF(ISBLANK(表2[[#This Row],[年]]),"","CNY")</f>
        <v/>
      </c>
    </row>
    <row r="2474" spans="7:11" x14ac:dyDescent="0.25">
      <c r="G2474" s="1" t="str">
        <f>IFERROR(VLOOKUP(H2474,科目代码表!B:D,3,0),"")</f>
        <v/>
      </c>
      <c r="J2474" t="str">
        <f>IFERROR(VLOOKUP(表2[[#This Row],[科目代码]],科目代码表!D:E,2,0),"")</f>
        <v/>
      </c>
      <c r="K2474" t="str">
        <f>IF(ISBLANK(表2[[#This Row],[年]]),"","CNY")</f>
        <v/>
      </c>
    </row>
    <row r="2475" spans="7:11" x14ac:dyDescent="0.25">
      <c r="G2475" s="1" t="str">
        <f>IFERROR(VLOOKUP(H2475,科目代码表!B:D,3,0),"")</f>
        <v/>
      </c>
      <c r="J2475" t="str">
        <f>IFERROR(VLOOKUP(表2[[#This Row],[科目代码]],科目代码表!D:E,2,0),"")</f>
        <v/>
      </c>
      <c r="K2475" t="str">
        <f>IF(ISBLANK(表2[[#This Row],[年]]),"","CNY")</f>
        <v/>
      </c>
    </row>
    <row r="2476" spans="7:11" x14ac:dyDescent="0.25">
      <c r="G2476" s="1" t="str">
        <f>IFERROR(VLOOKUP(H2476,科目代码表!B:D,3,0),"")</f>
        <v/>
      </c>
      <c r="J2476" t="str">
        <f>IFERROR(VLOOKUP(表2[[#This Row],[科目代码]],科目代码表!D:E,2,0),"")</f>
        <v/>
      </c>
      <c r="K2476" t="str">
        <f>IF(ISBLANK(表2[[#This Row],[年]]),"","CNY")</f>
        <v/>
      </c>
    </row>
    <row r="2477" spans="7:11" x14ac:dyDescent="0.25">
      <c r="G2477" s="1" t="str">
        <f>IFERROR(VLOOKUP(H2477,科目代码表!B:D,3,0),"")</f>
        <v/>
      </c>
      <c r="J2477" t="str">
        <f>IFERROR(VLOOKUP(表2[[#This Row],[科目代码]],科目代码表!D:E,2,0),"")</f>
        <v/>
      </c>
      <c r="K2477" t="str">
        <f>IF(ISBLANK(表2[[#This Row],[年]]),"","CNY")</f>
        <v/>
      </c>
    </row>
    <row r="2478" spans="7:11" x14ac:dyDescent="0.25">
      <c r="G2478" s="1" t="str">
        <f>IFERROR(VLOOKUP(H2478,科目代码表!B:D,3,0),"")</f>
        <v/>
      </c>
      <c r="J2478" t="str">
        <f>IFERROR(VLOOKUP(表2[[#This Row],[科目代码]],科目代码表!D:E,2,0),"")</f>
        <v/>
      </c>
      <c r="K2478" t="str">
        <f>IF(ISBLANK(表2[[#This Row],[年]]),"","CNY")</f>
        <v/>
      </c>
    </row>
    <row r="2479" spans="7:11" x14ac:dyDescent="0.25">
      <c r="G2479" s="1" t="str">
        <f>IFERROR(VLOOKUP(H2479,科目代码表!B:D,3,0),"")</f>
        <v/>
      </c>
      <c r="J2479" t="str">
        <f>IFERROR(VLOOKUP(表2[[#This Row],[科目代码]],科目代码表!D:E,2,0),"")</f>
        <v/>
      </c>
      <c r="K2479" t="str">
        <f>IF(ISBLANK(表2[[#This Row],[年]]),"","CNY")</f>
        <v/>
      </c>
    </row>
    <row r="2480" spans="7:11" x14ac:dyDescent="0.25">
      <c r="G2480" s="1" t="str">
        <f>IFERROR(VLOOKUP(H2480,科目代码表!B:D,3,0),"")</f>
        <v/>
      </c>
      <c r="J2480" t="str">
        <f>IFERROR(VLOOKUP(表2[[#This Row],[科目代码]],科目代码表!D:E,2,0),"")</f>
        <v/>
      </c>
      <c r="K2480" t="str">
        <f>IF(ISBLANK(表2[[#This Row],[年]]),"","CNY")</f>
        <v/>
      </c>
    </row>
    <row r="2481" spans="7:11" x14ac:dyDescent="0.25">
      <c r="G2481" s="1" t="str">
        <f>IFERROR(VLOOKUP(H2481,科目代码表!B:D,3,0),"")</f>
        <v/>
      </c>
      <c r="J2481" t="str">
        <f>IFERROR(VLOOKUP(表2[[#This Row],[科目代码]],科目代码表!D:E,2,0),"")</f>
        <v/>
      </c>
      <c r="K2481" t="str">
        <f>IF(ISBLANK(表2[[#This Row],[年]]),"","CNY")</f>
        <v/>
      </c>
    </row>
    <row r="2482" spans="7:11" x14ac:dyDescent="0.25">
      <c r="G2482" s="1" t="str">
        <f>IFERROR(VLOOKUP(H2482,科目代码表!B:D,3,0),"")</f>
        <v/>
      </c>
      <c r="J2482" t="str">
        <f>IFERROR(VLOOKUP(表2[[#This Row],[科目代码]],科目代码表!D:E,2,0),"")</f>
        <v/>
      </c>
      <c r="K2482" t="str">
        <f>IF(ISBLANK(表2[[#This Row],[年]]),"","CNY")</f>
        <v/>
      </c>
    </row>
    <row r="2483" spans="7:11" x14ac:dyDescent="0.25">
      <c r="G2483" s="1" t="str">
        <f>IFERROR(VLOOKUP(H2483,科目代码表!B:D,3,0),"")</f>
        <v/>
      </c>
      <c r="J2483" t="str">
        <f>IFERROR(VLOOKUP(表2[[#This Row],[科目代码]],科目代码表!D:E,2,0),"")</f>
        <v/>
      </c>
      <c r="K2483" t="str">
        <f>IF(ISBLANK(表2[[#This Row],[年]]),"","CNY")</f>
        <v/>
      </c>
    </row>
    <row r="2484" spans="7:11" x14ac:dyDescent="0.25">
      <c r="G2484" s="1" t="str">
        <f>IFERROR(VLOOKUP(H2484,科目代码表!B:D,3,0),"")</f>
        <v/>
      </c>
      <c r="J2484" t="str">
        <f>IFERROR(VLOOKUP(表2[[#This Row],[科目代码]],科目代码表!D:E,2,0),"")</f>
        <v/>
      </c>
      <c r="K2484" t="str">
        <f>IF(ISBLANK(表2[[#This Row],[年]]),"","CNY")</f>
        <v/>
      </c>
    </row>
    <row r="2485" spans="7:11" x14ac:dyDescent="0.25">
      <c r="G2485" s="1" t="str">
        <f>IFERROR(VLOOKUP(H2485,科目代码表!B:D,3,0),"")</f>
        <v/>
      </c>
      <c r="J2485" t="str">
        <f>IFERROR(VLOOKUP(表2[[#This Row],[科目代码]],科目代码表!D:E,2,0),"")</f>
        <v/>
      </c>
      <c r="K2485" t="str">
        <f>IF(ISBLANK(表2[[#This Row],[年]]),"","CNY")</f>
        <v/>
      </c>
    </row>
    <row r="2486" spans="7:11" x14ac:dyDescent="0.25">
      <c r="G2486" s="1" t="str">
        <f>IFERROR(VLOOKUP(H2486,科目代码表!B:D,3,0),"")</f>
        <v/>
      </c>
      <c r="J2486" t="str">
        <f>IFERROR(VLOOKUP(表2[[#This Row],[科目代码]],科目代码表!D:E,2,0),"")</f>
        <v/>
      </c>
      <c r="K2486" t="str">
        <f>IF(ISBLANK(表2[[#This Row],[年]]),"","CNY")</f>
        <v/>
      </c>
    </row>
    <row r="2487" spans="7:11" x14ac:dyDescent="0.25">
      <c r="G2487" s="1" t="str">
        <f>IFERROR(VLOOKUP(H2487,科目代码表!B:D,3,0),"")</f>
        <v/>
      </c>
      <c r="J2487" t="str">
        <f>IFERROR(VLOOKUP(表2[[#This Row],[科目代码]],科目代码表!D:E,2,0),"")</f>
        <v/>
      </c>
      <c r="K2487" t="str">
        <f>IF(ISBLANK(表2[[#This Row],[年]]),"","CNY")</f>
        <v/>
      </c>
    </row>
    <row r="2488" spans="7:11" x14ac:dyDescent="0.25">
      <c r="G2488" s="1" t="str">
        <f>IFERROR(VLOOKUP(H2488,科目代码表!B:D,3,0),"")</f>
        <v/>
      </c>
      <c r="J2488" t="str">
        <f>IFERROR(VLOOKUP(表2[[#This Row],[科目代码]],科目代码表!D:E,2,0),"")</f>
        <v/>
      </c>
      <c r="K2488" t="str">
        <f>IF(ISBLANK(表2[[#This Row],[年]]),"","CNY")</f>
        <v/>
      </c>
    </row>
    <row r="2489" spans="7:11" x14ac:dyDescent="0.25">
      <c r="G2489" s="1" t="str">
        <f>IFERROR(VLOOKUP(H2489,科目代码表!B:D,3,0),"")</f>
        <v/>
      </c>
      <c r="J2489" t="str">
        <f>IFERROR(VLOOKUP(表2[[#This Row],[科目代码]],科目代码表!D:E,2,0),"")</f>
        <v/>
      </c>
      <c r="K2489" t="str">
        <f>IF(ISBLANK(表2[[#This Row],[年]]),"","CNY")</f>
        <v/>
      </c>
    </row>
    <row r="2490" spans="7:11" x14ac:dyDescent="0.25">
      <c r="G2490" s="1" t="str">
        <f>IFERROR(VLOOKUP(H2490,科目代码表!B:D,3,0),"")</f>
        <v/>
      </c>
      <c r="J2490" t="str">
        <f>IFERROR(VLOOKUP(表2[[#This Row],[科目代码]],科目代码表!D:E,2,0),"")</f>
        <v/>
      </c>
      <c r="K2490" t="str">
        <f>IF(ISBLANK(表2[[#This Row],[年]]),"","CNY")</f>
        <v/>
      </c>
    </row>
    <row r="2491" spans="7:11" x14ac:dyDescent="0.25">
      <c r="G2491" s="1" t="str">
        <f>IFERROR(VLOOKUP(H2491,科目代码表!B:D,3,0),"")</f>
        <v/>
      </c>
      <c r="J2491" t="str">
        <f>IFERROR(VLOOKUP(表2[[#This Row],[科目代码]],科目代码表!D:E,2,0),"")</f>
        <v/>
      </c>
      <c r="K2491" t="str">
        <f>IF(ISBLANK(表2[[#This Row],[年]]),"","CNY")</f>
        <v/>
      </c>
    </row>
    <row r="2492" spans="7:11" x14ac:dyDescent="0.25">
      <c r="G2492" s="1" t="str">
        <f>IFERROR(VLOOKUP(H2492,科目代码表!B:D,3,0),"")</f>
        <v/>
      </c>
      <c r="J2492" t="str">
        <f>IFERROR(VLOOKUP(表2[[#This Row],[科目代码]],科目代码表!D:E,2,0),"")</f>
        <v/>
      </c>
      <c r="K2492" t="str">
        <f>IF(ISBLANK(表2[[#This Row],[年]]),"","CNY")</f>
        <v/>
      </c>
    </row>
    <row r="2493" spans="7:11" x14ac:dyDescent="0.25">
      <c r="G2493" s="1" t="str">
        <f>IFERROR(VLOOKUP(H2493,科目代码表!B:D,3,0),"")</f>
        <v/>
      </c>
      <c r="J2493" t="str">
        <f>IFERROR(VLOOKUP(表2[[#This Row],[科目代码]],科目代码表!D:E,2,0),"")</f>
        <v/>
      </c>
      <c r="K2493" t="str">
        <f>IF(ISBLANK(表2[[#This Row],[年]]),"","CNY")</f>
        <v/>
      </c>
    </row>
    <row r="2494" spans="7:11" x14ac:dyDescent="0.25">
      <c r="G2494" s="1" t="str">
        <f>IFERROR(VLOOKUP(H2494,科目代码表!B:D,3,0),"")</f>
        <v/>
      </c>
      <c r="J2494" t="str">
        <f>IFERROR(VLOOKUP(表2[[#This Row],[科目代码]],科目代码表!D:E,2,0),"")</f>
        <v/>
      </c>
      <c r="K2494" t="str">
        <f>IF(ISBLANK(表2[[#This Row],[年]]),"","CNY")</f>
        <v/>
      </c>
    </row>
    <row r="2495" spans="7:11" x14ac:dyDescent="0.25">
      <c r="G2495" s="1" t="str">
        <f>IFERROR(VLOOKUP(H2495,科目代码表!B:D,3,0),"")</f>
        <v/>
      </c>
      <c r="J2495" t="str">
        <f>IFERROR(VLOOKUP(表2[[#This Row],[科目代码]],科目代码表!D:E,2,0),"")</f>
        <v/>
      </c>
      <c r="K2495" t="str">
        <f>IF(ISBLANK(表2[[#This Row],[年]]),"","CNY")</f>
        <v/>
      </c>
    </row>
    <row r="2496" spans="7:11" x14ac:dyDescent="0.25">
      <c r="G2496" s="1" t="str">
        <f>IFERROR(VLOOKUP(H2496,科目代码表!B:D,3,0),"")</f>
        <v/>
      </c>
      <c r="J2496" t="str">
        <f>IFERROR(VLOOKUP(表2[[#This Row],[科目代码]],科目代码表!D:E,2,0),"")</f>
        <v/>
      </c>
      <c r="K2496" t="str">
        <f>IF(ISBLANK(表2[[#This Row],[年]]),"","CNY")</f>
        <v/>
      </c>
    </row>
    <row r="2497" spans="7:11" x14ac:dyDescent="0.25">
      <c r="G2497" s="1" t="str">
        <f>IFERROR(VLOOKUP(H2497,科目代码表!B:D,3,0),"")</f>
        <v/>
      </c>
      <c r="J2497" t="str">
        <f>IFERROR(VLOOKUP(表2[[#This Row],[科目代码]],科目代码表!D:E,2,0),"")</f>
        <v/>
      </c>
      <c r="K2497" t="str">
        <f>IF(ISBLANK(表2[[#This Row],[年]]),"","CNY")</f>
        <v/>
      </c>
    </row>
    <row r="2498" spans="7:11" x14ac:dyDescent="0.25">
      <c r="G2498" s="1" t="str">
        <f>IFERROR(VLOOKUP(H2498,科目代码表!B:D,3,0),"")</f>
        <v/>
      </c>
      <c r="J2498" t="str">
        <f>IFERROR(VLOOKUP(表2[[#This Row],[科目代码]],科目代码表!D:E,2,0),"")</f>
        <v/>
      </c>
      <c r="K2498" t="str">
        <f>IF(ISBLANK(表2[[#This Row],[年]]),"","CNY")</f>
        <v/>
      </c>
    </row>
    <row r="2499" spans="7:11" x14ac:dyDescent="0.25">
      <c r="G2499" s="1" t="str">
        <f>IFERROR(VLOOKUP(H2499,科目代码表!B:D,3,0),"")</f>
        <v/>
      </c>
      <c r="J2499" t="str">
        <f>IFERROR(VLOOKUP(表2[[#This Row],[科目代码]],科目代码表!D:E,2,0),"")</f>
        <v/>
      </c>
      <c r="K2499" t="str">
        <f>IF(ISBLANK(表2[[#This Row],[年]]),"","CNY")</f>
        <v/>
      </c>
    </row>
    <row r="2500" spans="7:11" x14ac:dyDescent="0.25">
      <c r="G2500" s="1" t="str">
        <f>IFERROR(VLOOKUP(H2500,科目代码表!B:D,3,0),"")</f>
        <v/>
      </c>
      <c r="J2500" t="str">
        <f>IFERROR(VLOOKUP(表2[[#This Row],[科目代码]],科目代码表!D:E,2,0),"")</f>
        <v/>
      </c>
      <c r="K2500" t="str">
        <f>IF(ISBLANK(表2[[#This Row],[年]]),"","CNY")</f>
        <v/>
      </c>
    </row>
    <row r="2501" spans="7:11" x14ac:dyDescent="0.25">
      <c r="G2501" s="1" t="str">
        <f>IFERROR(VLOOKUP(H2501,科目代码表!B:D,3,0),"")</f>
        <v/>
      </c>
      <c r="J2501" t="str">
        <f>IFERROR(VLOOKUP(表2[[#This Row],[科目代码]],科目代码表!D:E,2,0),"")</f>
        <v/>
      </c>
      <c r="K2501" t="str">
        <f>IF(ISBLANK(表2[[#This Row],[年]]),"","CNY")</f>
        <v/>
      </c>
    </row>
    <row r="2502" spans="7:11" x14ac:dyDescent="0.25">
      <c r="G2502" s="1" t="str">
        <f>IFERROR(VLOOKUP(H2502,科目代码表!B:D,3,0),"")</f>
        <v/>
      </c>
      <c r="J2502" t="str">
        <f>IFERROR(VLOOKUP(表2[[#This Row],[科目代码]],科目代码表!D:E,2,0),"")</f>
        <v/>
      </c>
      <c r="K2502" t="str">
        <f>IF(ISBLANK(表2[[#This Row],[年]]),"","CNY")</f>
        <v/>
      </c>
    </row>
    <row r="2503" spans="7:11" x14ac:dyDescent="0.25">
      <c r="G2503" s="1" t="str">
        <f>IFERROR(VLOOKUP(H2503,科目代码表!B:D,3,0),"")</f>
        <v/>
      </c>
      <c r="J2503" t="str">
        <f>IFERROR(VLOOKUP(表2[[#This Row],[科目代码]],科目代码表!D:E,2,0),"")</f>
        <v/>
      </c>
      <c r="K2503" t="str">
        <f>IF(ISBLANK(表2[[#This Row],[年]]),"","CNY")</f>
        <v/>
      </c>
    </row>
    <row r="2504" spans="7:11" x14ac:dyDescent="0.25">
      <c r="G2504" s="1" t="str">
        <f>IFERROR(VLOOKUP(H2504,科目代码表!B:D,3,0),"")</f>
        <v/>
      </c>
      <c r="J2504" t="str">
        <f>IFERROR(VLOOKUP(表2[[#This Row],[科目代码]],科目代码表!D:E,2,0),"")</f>
        <v/>
      </c>
      <c r="K2504" t="str">
        <f>IF(ISBLANK(表2[[#This Row],[年]]),"","CNY")</f>
        <v/>
      </c>
    </row>
    <row r="2505" spans="7:11" x14ac:dyDescent="0.25">
      <c r="G2505" s="1" t="str">
        <f>IFERROR(VLOOKUP(H2505,科目代码表!B:D,3,0),"")</f>
        <v/>
      </c>
      <c r="J2505" t="str">
        <f>IFERROR(VLOOKUP(表2[[#This Row],[科目代码]],科目代码表!D:E,2,0),"")</f>
        <v/>
      </c>
      <c r="K2505" t="str">
        <f>IF(ISBLANK(表2[[#This Row],[年]]),"","CNY")</f>
        <v/>
      </c>
    </row>
    <row r="2506" spans="7:11" x14ac:dyDescent="0.25">
      <c r="G2506" s="1" t="str">
        <f>IFERROR(VLOOKUP(H2506,科目代码表!B:D,3,0),"")</f>
        <v/>
      </c>
      <c r="J2506" t="str">
        <f>IFERROR(VLOOKUP(表2[[#This Row],[科目代码]],科目代码表!D:E,2,0),"")</f>
        <v/>
      </c>
      <c r="K2506" t="str">
        <f>IF(ISBLANK(表2[[#This Row],[年]]),"","CNY")</f>
        <v/>
      </c>
    </row>
    <row r="2507" spans="7:11" x14ac:dyDescent="0.25">
      <c r="G2507" s="1" t="str">
        <f>IFERROR(VLOOKUP(H2507,科目代码表!B:D,3,0),"")</f>
        <v/>
      </c>
      <c r="J2507" t="str">
        <f>IFERROR(VLOOKUP(表2[[#This Row],[科目代码]],科目代码表!D:E,2,0),"")</f>
        <v/>
      </c>
      <c r="K2507" t="str">
        <f>IF(ISBLANK(表2[[#This Row],[年]]),"","CNY")</f>
        <v/>
      </c>
    </row>
    <row r="2508" spans="7:11" x14ac:dyDescent="0.25">
      <c r="G2508" s="1" t="str">
        <f>IFERROR(VLOOKUP(H2508,科目代码表!B:D,3,0),"")</f>
        <v/>
      </c>
      <c r="J2508" t="str">
        <f>IFERROR(VLOOKUP(表2[[#This Row],[科目代码]],科目代码表!D:E,2,0),"")</f>
        <v/>
      </c>
      <c r="K2508" t="str">
        <f>IF(ISBLANK(表2[[#This Row],[年]]),"","CNY")</f>
        <v/>
      </c>
    </row>
    <row r="2509" spans="7:11" x14ac:dyDescent="0.25">
      <c r="G2509" s="1" t="str">
        <f>IFERROR(VLOOKUP(H2509,科目代码表!B:D,3,0),"")</f>
        <v/>
      </c>
      <c r="J2509" t="str">
        <f>IFERROR(VLOOKUP(表2[[#This Row],[科目代码]],科目代码表!D:E,2,0),"")</f>
        <v/>
      </c>
      <c r="K2509" t="str">
        <f>IF(ISBLANK(表2[[#This Row],[年]]),"","CNY")</f>
        <v/>
      </c>
    </row>
    <row r="2510" spans="7:11" x14ac:dyDescent="0.25">
      <c r="G2510" s="1" t="str">
        <f>IFERROR(VLOOKUP(H2510,科目代码表!B:D,3,0),"")</f>
        <v/>
      </c>
      <c r="J2510" t="str">
        <f>IFERROR(VLOOKUP(表2[[#This Row],[科目代码]],科目代码表!D:E,2,0),"")</f>
        <v/>
      </c>
      <c r="K2510" t="str">
        <f>IF(ISBLANK(表2[[#This Row],[年]]),"","CNY")</f>
        <v/>
      </c>
    </row>
    <row r="2511" spans="7:11" x14ac:dyDescent="0.25">
      <c r="G2511" s="1" t="str">
        <f>IFERROR(VLOOKUP(H2511,科目代码表!B:D,3,0),"")</f>
        <v/>
      </c>
      <c r="J2511" t="str">
        <f>IFERROR(VLOOKUP(表2[[#This Row],[科目代码]],科目代码表!D:E,2,0),"")</f>
        <v/>
      </c>
      <c r="K2511" t="str">
        <f>IF(ISBLANK(表2[[#This Row],[年]]),"","CNY")</f>
        <v/>
      </c>
    </row>
    <row r="2512" spans="7:11" x14ac:dyDescent="0.25">
      <c r="G2512" s="1" t="str">
        <f>IFERROR(VLOOKUP(H2512,科目代码表!B:D,3,0),"")</f>
        <v/>
      </c>
      <c r="J2512" t="str">
        <f>IFERROR(VLOOKUP(表2[[#This Row],[科目代码]],科目代码表!D:E,2,0),"")</f>
        <v/>
      </c>
      <c r="K2512" t="str">
        <f>IF(ISBLANK(表2[[#This Row],[年]]),"","CNY")</f>
        <v/>
      </c>
    </row>
    <row r="2513" spans="7:11" x14ac:dyDescent="0.25">
      <c r="G2513" s="1" t="str">
        <f>IFERROR(VLOOKUP(H2513,科目代码表!B:D,3,0),"")</f>
        <v/>
      </c>
      <c r="J2513" t="str">
        <f>IFERROR(VLOOKUP(表2[[#This Row],[科目代码]],科目代码表!D:E,2,0),"")</f>
        <v/>
      </c>
      <c r="K2513" t="str">
        <f>IF(ISBLANK(表2[[#This Row],[年]]),"","CNY")</f>
        <v/>
      </c>
    </row>
    <row r="2514" spans="7:11" x14ac:dyDescent="0.25">
      <c r="G2514" s="1" t="str">
        <f>IFERROR(VLOOKUP(H2514,科目代码表!B:D,3,0),"")</f>
        <v/>
      </c>
      <c r="J2514" t="str">
        <f>IFERROR(VLOOKUP(表2[[#This Row],[科目代码]],科目代码表!D:E,2,0),"")</f>
        <v/>
      </c>
      <c r="K2514" t="str">
        <f>IF(ISBLANK(表2[[#This Row],[年]]),"","CNY")</f>
        <v/>
      </c>
    </row>
    <row r="2515" spans="7:11" x14ac:dyDescent="0.25">
      <c r="G2515" s="1" t="str">
        <f>IFERROR(VLOOKUP(H2515,科目代码表!B:D,3,0),"")</f>
        <v/>
      </c>
      <c r="J2515" t="str">
        <f>IFERROR(VLOOKUP(表2[[#This Row],[科目代码]],科目代码表!D:E,2,0),"")</f>
        <v/>
      </c>
      <c r="K2515" t="str">
        <f>IF(ISBLANK(表2[[#This Row],[年]]),"","CNY")</f>
        <v/>
      </c>
    </row>
    <row r="2516" spans="7:11" x14ac:dyDescent="0.25">
      <c r="G2516" s="1" t="str">
        <f>IFERROR(VLOOKUP(H2516,科目代码表!B:D,3,0),"")</f>
        <v/>
      </c>
      <c r="J2516" t="str">
        <f>IFERROR(VLOOKUP(表2[[#This Row],[科目代码]],科目代码表!D:E,2,0),"")</f>
        <v/>
      </c>
      <c r="K2516" t="str">
        <f>IF(ISBLANK(表2[[#This Row],[年]]),"","CNY")</f>
        <v/>
      </c>
    </row>
    <row r="2517" spans="7:11" x14ac:dyDescent="0.25">
      <c r="G2517" s="1" t="str">
        <f>IFERROR(VLOOKUP(H2517,科目代码表!B:D,3,0),"")</f>
        <v/>
      </c>
      <c r="J2517" t="str">
        <f>IFERROR(VLOOKUP(表2[[#This Row],[科目代码]],科目代码表!D:E,2,0),"")</f>
        <v/>
      </c>
      <c r="K2517" t="str">
        <f>IF(ISBLANK(表2[[#This Row],[年]]),"","CNY")</f>
        <v/>
      </c>
    </row>
    <row r="2518" spans="7:11" x14ac:dyDescent="0.25">
      <c r="G2518" s="1" t="str">
        <f>IFERROR(VLOOKUP(H2518,科目代码表!B:D,3,0),"")</f>
        <v/>
      </c>
      <c r="J2518" t="str">
        <f>IFERROR(VLOOKUP(表2[[#This Row],[科目代码]],科目代码表!D:E,2,0),"")</f>
        <v/>
      </c>
      <c r="K2518" t="str">
        <f>IF(ISBLANK(表2[[#This Row],[年]]),"","CNY")</f>
        <v/>
      </c>
    </row>
    <row r="2519" spans="7:11" x14ac:dyDescent="0.25">
      <c r="G2519" s="1" t="str">
        <f>IFERROR(VLOOKUP(H2519,科目代码表!B:D,3,0),"")</f>
        <v/>
      </c>
      <c r="J2519" t="str">
        <f>IFERROR(VLOOKUP(表2[[#This Row],[科目代码]],科目代码表!D:E,2,0),"")</f>
        <v/>
      </c>
      <c r="K2519" t="str">
        <f>IF(ISBLANK(表2[[#This Row],[年]]),"","CNY")</f>
        <v/>
      </c>
    </row>
    <row r="2520" spans="7:11" x14ac:dyDescent="0.25">
      <c r="G2520" s="1" t="str">
        <f>IFERROR(VLOOKUP(H2520,科目代码表!B:D,3,0),"")</f>
        <v/>
      </c>
      <c r="J2520" t="str">
        <f>IFERROR(VLOOKUP(表2[[#This Row],[科目代码]],科目代码表!D:E,2,0),"")</f>
        <v/>
      </c>
      <c r="K2520" t="str">
        <f>IF(ISBLANK(表2[[#This Row],[年]]),"","CNY")</f>
        <v/>
      </c>
    </row>
    <row r="2521" spans="7:11" x14ac:dyDescent="0.25">
      <c r="G2521" s="1" t="str">
        <f>IFERROR(VLOOKUP(H2521,科目代码表!B:D,3,0),"")</f>
        <v/>
      </c>
      <c r="J2521" t="str">
        <f>IFERROR(VLOOKUP(表2[[#This Row],[科目代码]],科目代码表!D:E,2,0),"")</f>
        <v/>
      </c>
      <c r="K2521" t="str">
        <f>IF(ISBLANK(表2[[#This Row],[年]]),"","CNY")</f>
        <v/>
      </c>
    </row>
    <row r="2522" spans="7:11" x14ac:dyDescent="0.25">
      <c r="G2522" s="1" t="str">
        <f>IFERROR(VLOOKUP(H2522,科目代码表!B:D,3,0),"")</f>
        <v/>
      </c>
      <c r="J2522" t="str">
        <f>IFERROR(VLOOKUP(表2[[#This Row],[科目代码]],科目代码表!D:E,2,0),"")</f>
        <v/>
      </c>
      <c r="K2522" t="str">
        <f>IF(ISBLANK(表2[[#This Row],[年]]),"","CNY")</f>
        <v/>
      </c>
    </row>
    <row r="2523" spans="7:11" x14ac:dyDescent="0.25">
      <c r="G2523" s="1" t="str">
        <f>IFERROR(VLOOKUP(H2523,科目代码表!B:D,3,0),"")</f>
        <v/>
      </c>
      <c r="J2523" t="str">
        <f>IFERROR(VLOOKUP(表2[[#This Row],[科目代码]],科目代码表!D:E,2,0),"")</f>
        <v/>
      </c>
      <c r="K2523" t="str">
        <f>IF(ISBLANK(表2[[#This Row],[年]]),"","CNY")</f>
        <v/>
      </c>
    </row>
    <row r="2524" spans="7:11" x14ac:dyDescent="0.25">
      <c r="G2524" s="1" t="str">
        <f>IFERROR(VLOOKUP(H2524,科目代码表!B:D,3,0),"")</f>
        <v/>
      </c>
      <c r="J2524" t="str">
        <f>IFERROR(VLOOKUP(表2[[#This Row],[科目代码]],科目代码表!D:E,2,0),"")</f>
        <v/>
      </c>
      <c r="K2524" t="str">
        <f>IF(ISBLANK(表2[[#This Row],[年]]),"","CNY")</f>
        <v/>
      </c>
    </row>
    <row r="2525" spans="7:11" x14ac:dyDescent="0.25">
      <c r="G2525" s="1" t="str">
        <f>IFERROR(VLOOKUP(H2525,科目代码表!B:D,3,0),"")</f>
        <v/>
      </c>
      <c r="J2525" t="str">
        <f>IFERROR(VLOOKUP(表2[[#This Row],[科目代码]],科目代码表!D:E,2,0),"")</f>
        <v/>
      </c>
      <c r="K2525" t="str">
        <f>IF(ISBLANK(表2[[#This Row],[年]]),"","CNY")</f>
        <v/>
      </c>
    </row>
    <row r="2526" spans="7:11" x14ac:dyDescent="0.25">
      <c r="G2526" s="1" t="str">
        <f>IFERROR(VLOOKUP(H2526,科目代码表!B:D,3,0),"")</f>
        <v/>
      </c>
      <c r="J2526" t="str">
        <f>IFERROR(VLOOKUP(表2[[#This Row],[科目代码]],科目代码表!D:E,2,0),"")</f>
        <v/>
      </c>
      <c r="K2526" t="str">
        <f>IF(ISBLANK(表2[[#This Row],[年]]),"","CNY")</f>
        <v/>
      </c>
    </row>
    <row r="2527" spans="7:11" x14ac:dyDescent="0.25">
      <c r="G2527" s="1" t="str">
        <f>IFERROR(VLOOKUP(H2527,科目代码表!B:D,3,0),"")</f>
        <v/>
      </c>
      <c r="J2527" t="str">
        <f>IFERROR(VLOOKUP(表2[[#This Row],[科目代码]],科目代码表!D:E,2,0),"")</f>
        <v/>
      </c>
      <c r="K2527" t="str">
        <f>IF(ISBLANK(表2[[#This Row],[年]]),"","CNY")</f>
        <v/>
      </c>
    </row>
    <row r="2528" spans="7:11" x14ac:dyDescent="0.25">
      <c r="G2528" s="1" t="str">
        <f>IFERROR(VLOOKUP(H2528,科目代码表!B:D,3,0),"")</f>
        <v/>
      </c>
      <c r="J2528" t="str">
        <f>IFERROR(VLOOKUP(表2[[#This Row],[科目代码]],科目代码表!D:E,2,0),"")</f>
        <v/>
      </c>
      <c r="K2528" t="str">
        <f>IF(ISBLANK(表2[[#This Row],[年]]),"","CNY")</f>
        <v/>
      </c>
    </row>
    <row r="2529" spans="7:11" x14ac:dyDescent="0.25">
      <c r="G2529" s="1" t="str">
        <f>IFERROR(VLOOKUP(H2529,科目代码表!B:D,3,0),"")</f>
        <v/>
      </c>
      <c r="J2529" t="str">
        <f>IFERROR(VLOOKUP(表2[[#This Row],[科目代码]],科目代码表!D:E,2,0),"")</f>
        <v/>
      </c>
      <c r="K2529" t="str">
        <f>IF(ISBLANK(表2[[#This Row],[年]]),"","CNY")</f>
        <v/>
      </c>
    </row>
    <row r="2530" spans="7:11" x14ac:dyDescent="0.25">
      <c r="G2530" s="1" t="str">
        <f>IFERROR(VLOOKUP(H2530,科目代码表!B:D,3,0),"")</f>
        <v/>
      </c>
      <c r="J2530" t="str">
        <f>IFERROR(VLOOKUP(表2[[#This Row],[科目代码]],科目代码表!D:E,2,0),"")</f>
        <v/>
      </c>
      <c r="K2530" t="str">
        <f>IF(ISBLANK(表2[[#This Row],[年]]),"","CNY")</f>
        <v/>
      </c>
    </row>
    <row r="2531" spans="7:11" x14ac:dyDescent="0.25">
      <c r="G2531" s="1" t="str">
        <f>IFERROR(VLOOKUP(H2531,科目代码表!B:D,3,0),"")</f>
        <v/>
      </c>
      <c r="J2531" t="str">
        <f>IFERROR(VLOOKUP(表2[[#This Row],[科目代码]],科目代码表!D:E,2,0),"")</f>
        <v/>
      </c>
      <c r="K2531" t="str">
        <f>IF(ISBLANK(表2[[#This Row],[年]]),"","CNY")</f>
        <v/>
      </c>
    </row>
    <row r="2532" spans="7:11" x14ac:dyDescent="0.25">
      <c r="G2532" s="1" t="str">
        <f>IFERROR(VLOOKUP(H2532,科目代码表!B:D,3,0),"")</f>
        <v/>
      </c>
      <c r="J2532" t="str">
        <f>IFERROR(VLOOKUP(表2[[#This Row],[科目代码]],科目代码表!D:E,2,0),"")</f>
        <v/>
      </c>
      <c r="K2532" t="str">
        <f>IF(ISBLANK(表2[[#This Row],[年]]),"","CNY")</f>
        <v/>
      </c>
    </row>
    <row r="2533" spans="7:11" x14ac:dyDescent="0.25">
      <c r="G2533" s="1" t="str">
        <f>IFERROR(VLOOKUP(H2533,科目代码表!B:D,3,0),"")</f>
        <v/>
      </c>
      <c r="J2533" t="str">
        <f>IFERROR(VLOOKUP(表2[[#This Row],[科目代码]],科目代码表!D:E,2,0),"")</f>
        <v/>
      </c>
      <c r="K2533" t="str">
        <f>IF(ISBLANK(表2[[#This Row],[年]]),"","CNY")</f>
        <v/>
      </c>
    </row>
    <row r="2534" spans="7:11" x14ac:dyDescent="0.25">
      <c r="G2534" s="1" t="str">
        <f>IFERROR(VLOOKUP(H2534,科目代码表!B:D,3,0),"")</f>
        <v/>
      </c>
      <c r="J2534" t="str">
        <f>IFERROR(VLOOKUP(表2[[#This Row],[科目代码]],科目代码表!D:E,2,0),"")</f>
        <v/>
      </c>
      <c r="K2534" t="str">
        <f>IF(ISBLANK(表2[[#This Row],[年]]),"","CNY")</f>
        <v/>
      </c>
    </row>
    <row r="2535" spans="7:11" x14ac:dyDescent="0.25">
      <c r="G2535" s="1" t="str">
        <f>IFERROR(VLOOKUP(H2535,科目代码表!B:D,3,0),"")</f>
        <v/>
      </c>
      <c r="J2535" t="str">
        <f>IFERROR(VLOOKUP(表2[[#This Row],[科目代码]],科目代码表!D:E,2,0),"")</f>
        <v/>
      </c>
      <c r="K2535" t="str">
        <f>IF(ISBLANK(表2[[#This Row],[年]]),"","CNY")</f>
        <v/>
      </c>
    </row>
    <row r="2536" spans="7:11" x14ac:dyDescent="0.25">
      <c r="G2536" s="1" t="str">
        <f>IFERROR(VLOOKUP(H2536,科目代码表!B:D,3,0),"")</f>
        <v/>
      </c>
      <c r="J2536" t="str">
        <f>IFERROR(VLOOKUP(表2[[#This Row],[科目代码]],科目代码表!D:E,2,0),"")</f>
        <v/>
      </c>
      <c r="K2536" t="str">
        <f>IF(ISBLANK(表2[[#This Row],[年]]),"","CNY")</f>
        <v/>
      </c>
    </row>
    <row r="2537" spans="7:11" x14ac:dyDescent="0.25">
      <c r="G2537" s="1" t="str">
        <f>IFERROR(VLOOKUP(H2537,科目代码表!B:D,3,0),"")</f>
        <v/>
      </c>
      <c r="J2537" t="str">
        <f>IFERROR(VLOOKUP(表2[[#This Row],[科目代码]],科目代码表!D:E,2,0),"")</f>
        <v/>
      </c>
      <c r="K2537" t="str">
        <f>IF(ISBLANK(表2[[#This Row],[年]]),"","CNY")</f>
        <v/>
      </c>
    </row>
    <row r="2538" spans="7:11" x14ac:dyDescent="0.25">
      <c r="G2538" s="1" t="str">
        <f>IFERROR(VLOOKUP(H2538,科目代码表!B:D,3,0),"")</f>
        <v/>
      </c>
      <c r="J2538" t="str">
        <f>IFERROR(VLOOKUP(表2[[#This Row],[科目代码]],科目代码表!D:E,2,0),"")</f>
        <v/>
      </c>
      <c r="K2538" t="str">
        <f>IF(ISBLANK(表2[[#This Row],[年]]),"","CNY")</f>
        <v/>
      </c>
    </row>
    <row r="2539" spans="7:11" x14ac:dyDescent="0.25">
      <c r="G2539" s="1" t="str">
        <f>IFERROR(VLOOKUP(H2539,科目代码表!B:D,3,0),"")</f>
        <v/>
      </c>
      <c r="J2539" t="str">
        <f>IFERROR(VLOOKUP(表2[[#This Row],[科目代码]],科目代码表!D:E,2,0),"")</f>
        <v/>
      </c>
      <c r="K2539" t="str">
        <f>IF(ISBLANK(表2[[#This Row],[年]]),"","CNY")</f>
        <v/>
      </c>
    </row>
    <row r="2540" spans="7:11" x14ac:dyDescent="0.25">
      <c r="G2540" s="1" t="str">
        <f>IFERROR(VLOOKUP(H2540,科目代码表!B:D,3,0),"")</f>
        <v/>
      </c>
      <c r="J2540" t="str">
        <f>IFERROR(VLOOKUP(表2[[#This Row],[科目代码]],科目代码表!D:E,2,0),"")</f>
        <v/>
      </c>
      <c r="K2540" t="str">
        <f>IF(ISBLANK(表2[[#This Row],[年]]),"","CNY")</f>
        <v/>
      </c>
    </row>
    <row r="2541" spans="7:11" x14ac:dyDescent="0.25">
      <c r="G2541" s="1" t="str">
        <f>IFERROR(VLOOKUP(H2541,科目代码表!B:D,3,0),"")</f>
        <v/>
      </c>
      <c r="J2541" t="str">
        <f>IFERROR(VLOOKUP(表2[[#This Row],[科目代码]],科目代码表!D:E,2,0),"")</f>
        <v/>
      </c>
      <c r="K2541" t="str">
        <f>IF(ISBLANK(表2[[#This Row],[年]]),"","CNY")</f>
        <v/>
      </c>
    </row>
    <row r="2542" spans="7:11" x14ac:dyDescent="0.25">
      <c r="G2542" s="1" t="str">
        <f>IFERROR(VLOOKUP(H2542,科目代码表!B:D,3,0),"")</f>
        <v/>
      </c>
      <c r="J2542" t="str">
        <f>IFERROR(VLOOKUP(表2[[#This Row],[科目代码]],科目代码表!D:E,2,0),"")</f>
        <v/>
      </c>
      <c r="K2542" t="str">
        <f>IF(ISBLANK(表2[[#This Row],[年]]),"","CNY")</f>
        <v/>
      </c>
    </row>
    <row r="2543" spans="7:11" x14ac:dyDescent="0.25">
      <c r="G2543" s="1" t="str">
        <f>IFERROR(VLOOKUP(H2543,科目代码表!B:D,3,0),"")</f>
        <v/>
      </c>
      <c r="J2543" t="str">
        <f>IFERROR(VLOOKUP(表2[[#This Row],[科目代码]],科目代码表!D:E,2,0),"")</f>
        <v/>
      </c>
      <c r="K2543" t="str">
        <f>IF(ISBLANK(表2[[#This Row],[年]]),"","CNY")</f>
        <v/>
      </c>
    </row>
    <row r="2544" spans="7:11" x14ac:dyDescent="0.25">
      <c r="G2544" s="1" t="str">
        <f>IFERROR(VLOOKUP(H2544,科目代码表!B:D,3,0),"")</f>
        <v/>
      </c>
      <c r="J2544" t="str">
        <f>IFERROR(VLOOKUP(表2[[#This Row],[科目代码]],科目代码表!D:E,2,0),"")</f>
        <v/>
      </c>
      <c r="K2544" t="str">
        <f>IF(ISBLANK(表2[[#This Row],[年]]),"","CNY")</f>
        <v/>
      </c>
    </row>
    <row r="2545" spans="7:11" x14ac:dyDescent="0.25">
      <c r="G2545" s="1" t="str">
        <f>IFERROR(VLOOKUP(H2545,科目代码表!B:D,3,0),"")</f>
        <v/>
      </c>
      <c r="J2545" t="str">
        <f>IFERROR(VLOOKUP(表2[[#This Row],[科目代码]],科目代码表!D:E,2,0),"")</f>
        <v/>
      </c>
      <c r="K2545" t="str">
        <f>IF(ISBLANK(表2[[#This Row],[年]]),"","CNY")</f>
        <v/>
      </c>
    </row>
    <row r="2546" spans="7:11" x14ac:dyDescent="0.25">
      <c r="G2546" s="1" t="str">
        <f>IFERROR(VLOOKUP(H2546,科目代码表!B:D,3,0),"")</f>
        <v/>
      </c>
      <c r="J2546" t="str">
        <f>IFERROR(VLOOKUP(表2[[#This Row],[科目代码]],科目代码表!D:E,2,0),"")</f>
        <v/>
      </c>
      <c r="K2546" t="str">
        <f>IF(ISBLANK(表2[[#This Row],[年]]),"","CNY")</f>
        <v/>
      </c>
    </row>
    <row r="2547" spans="7:11" x14ac:dyDescent="0.25">
      <c r="G2547" s="1" t="str">
        <f>IFERROR(VLOOKUP(H2547,科目代码表!B:D,3,0),"")</f>
        <v/>
      </c>
      <c r="J2547" t="str">
        <f>IFERROR(VLOOKUP(表2[[#This Row],[科目代码]],科目代码表!D:E,2,0),"")</f>
        <v/>
      </c>
      <c r="K2547" t="str">
        <f>IF(ISBLANK(表2[[#This Row],[年]]),"","CNY")</f>
        <v/>
      </c>
    </row>
    <row r="2548" spans="7:11" x14ac:dyDescent="0.25">
      <c r="G2548" s="1" t="str">
        <f>IFERROR(VLOOKUP(H2548,科目代码表!B:D,3,0),"")</f>
        <v/>
      </c>
      <c r="J2548" t="str">
        <f>IFERROR(VLOOKUP(表2[[#This Row],[科目代码]],科目代码表!D:E,2,0),"")</f>
        <v/>
      </c>
      <c r="K2548" t="str">
        <f>IF(ISBLANK(表2[[#This Row],[年]]),"","CNY")</f>
        <v/>
      </c>
    </row>
    <row r="2549" spans="7:11" x14ac:dyDescent="0.25">
      <c r="G2549" s="1" t="str">
        <f>IFERROR(VLOOKUP(H2549,科目代码表!B:D,3,0),"")</f>
        <v/>
      </c>
      <c r="J2549" t="str">
        <f>IFERROR(VLOOKUP(表2[[#This Row],[科目代码]],科目代码表!D:E,2,0),"")</f>
        <v/>
      </c>
      <c r="K2549" t="str">
        <f>IF(ISBLANK(表2[[#This Row],[年]]),"","CNY")</f>
        <v/>
      </c>
    </row>
    <row r="2550" spans="7:11" x14ac:dyDescent="0.25">
      <c r="G2550" s="1" t="str">
        <f>IFERROR(VLOOKUP(H2550,科目代码表!B:D,3,0),"")</f>
        <v/>
      </c>
      <c r="J2550" t="str">
        <f>IFERROR(VLOOKUP(表2[[#This Row],[科目代码]],科目代码表!D:E,2,0),"")</f>
        <v/>
      </c>
      <c r="K2550" t="str">
        <f>IF(ISBLANK(表2[[#This Row],[年]]),"","CNY")</f>
        <v/>
      </c>
    </row>
    <row r="2551" spans="7:11" x14ac:dyDescent="0.25">
      <c r="G2551" s="1" t="str">
        <f>IFERROR(VLOOKUP(H2551,科目代码表!B:D,3,0),"")</f>
        <v/>
      </c>
      <c r="J2551" t="str">
        <f>IFERROR(VLOOKUP(表2[[#This Row],[科目代码]],科目代码表!D:E,2,0),"")</f>
        <v/>
      </c>
      <c r="K2551" t="str">
        <f>IF(ISBLANK(表2[[#This Row],[年]]),"","CNY")</f>
        <v/>
      </c>
    </row>
    <row r="2552" spans="7:11" x14ac:dyDescent="0.25">
      <c r="G2552" s="1" t="str">
        <f>IFERROR(VLOOKUP(H2552,科目代码表!B:D,3,0),"")</f>
        <v/>
      </c>
      <c r="J2552" t="str">
        <f>IFERROR(VLOOKUP(表2[[#This Row],[科目代码]],科目代码表!D:E,2,0),"")</f>
        <v/>
      </c>
      <c r="K2552" t="str">
        <f>IF(ISBLANK(表2[[#This Row],[年]]),"","CNY")</f>
        <v/>
      </c>
    </row>
    <row r="2553" spans="7:11" x14ac:dyDescent="0.25">
      <c r="G2553" s="1" t="str">
        <f>IFERROR(VLOOKUP(H2553,科目代码表!B:D,3,0),"")</f>
        <v/>
      </c>
      <c r="J2553" t="str">
        <f>IFERROR(VLOOKUP(表2[[#This Row],[科目代码]],科目代码表!D:E,2,0),"")</f>
        <v/>
      </c>
      <c r="K2553" t="str">
        <f>IF(ISBLANK(表2[[#This Row],[年]]),"","CNY")</f>
        <v/>
      </c>
    </row>
    <row r="2554" spans="7:11" x14ac:dyDescent="0.25">
      <c r="G2554" s="1" t="str">
        <f>IFERROR(VLOOKUP(H2554,科目代码表!B:D,3,0),"")</f>
        <v/>
      </c>
      <c r="J2554" t="str">
        <f>IFERROR(VLOOKUP(表2[[#This Row],[科目代码]],科目代码表!D:E,2,0),"")</f>
        <v/>
      </c>
      <c r="K2554" t="str">
        <f>IF(ISBLANK(表2[[#This Row],[年]]),"","CNY")</f>
        <v/>
      </c>
    </row>
    <row r="2555" spans="7:11" x14ac:dyDescent="0.25">
      <c r="G2555" s="1" t="str">
        <f>IFERROR(VLOOKUP(H2555,科目代码表!B:D,3,0),"")</f>
        <v/>
      </c>
      <c r="J2555" t="str">
        <f>IFERROR(VLOOKUP(表2[[#This Row],[科目代码]],科目代码表!D:E,2,0),"")</f>
        <v/>
      </c>
      <c r="K2555" t="str">
        <f>IF(ISBLANK(表2[[#This Row],[年]]),"","CNY")</f>
        <v/>
      </c>
    </row>
    <row r="2556" spans="7:11" x14ac:dyDescent="0.25">
      <c r="G2556" s="1" t="str">
        <f>IFERROR(VLOOKUP(H2556,科目代码表!B:D,3,0),"")</f>
        <v/>
      </c>
      <c r="J2556" t="str">
        <f>IFERROR(VLOOKUP(表2[[#This Row],[科目代码]],科目代码表!D:E,2,0),"")</f>
        <v/>
      </c>
      <c r="K2556" t="str">
        <f>IF(ISBLANK(表2[[#This Row],[年]]),"","CNY")</f>
        <v/>
      </c>
    </row>
    <row r="2557" spans="7:11" x14ac:dyDescent="0.25">
      <c r="G2557" s="1" t="str">
        <f>IFERROR(VLOOKUP(H2557,科目代码表!B:D,3,0),"")</f>
        <v/>
      </c>
      <c r="J2557" t="str">
        <f>IFERROR(VLOOKUP(表2[[#This Row],[科目代码]],科目代码表!D:E,2,0),"")</f>
        <v/>
      </c>
      <c r="K2557" t="str">
        <f>IF(ISBLANK(表2[[#This Row],[年]]),"","CNY")</f>
        <v/>
      </c>
    </row>
    <row r="2558" spans="7:11" x14ac:dyDescent="0.25">
      <c r="G2558" s="1" t="str">
        <f>IFERROR(VLOOKUP(H2558,科目代码表!B:D,3,0),"")</f>
        <v/>
      </c>
      <c r="J2558" t="str">
        <f>IFERROR(VLOOKUP(表2[[#This Row],[科目代码]],科目代码表!D:E,2,0),"")</f>
        <v/>
      </c>
      <c r="K2558" t="str">
        <f>IF(ISBLANK(表2[[#This Row],[年]]),"","CNY")</f>
        <v/>
      </c>
    </row>
    <row r="2559" spans="7:11" x14ac:dyDescent="0.25">
      <c r="G2559" s="1" t="str">
        <f>IFERROR(VLOOKUP(H2559,科目代码表!B:D,3,0),"")</f>
        <v/>
      </c>
      <c r="J2559" t="str">
        <f>IFERROR(VLOOKUP(表2[[#This Row],[科目代码]],科目代码表!D:E,2,0),"")</f>
        <v/>
      </c>
      <c r="K2559" t="str">
        <f>IF(ISBLANK(表2[[#This Row],[年]]),"","CNY")</f>
        <v/>
      </c>
    </row>
    <row r="2560" spans="7:11" x14ac:dyDescent="0.25">
      <c r="G2560" s="1" t="str">
        <f>IFERROR(VLOOKUP(H2560,科目代码表!B:D,3,0),"")</f>
        <v/>
      </c>
      <c r="J2560" t="str">
        <f>IFERROR(VLOOKUP(表2[[#This Row],[科目代码]],科目代码表!D:E,2,0),"")</f>
        <v/>
      </c>
      <c r="K2560" t="str">
        <f>IF(ISBLANK(表2[[#This Row],[年]]),"","CNY")</f>
        <v/>
      </c>
    </row>
    <row r="2561" spans="7:11" x14ac:dyDescent="0.25">
      <c r="G2561" s="1" t="str">
        <f>IFERROR(VLOOKUP(H2561,科目代码表!B:D,3,0),"")</f>
        <v/>
      </c>
      <c r="J2561" t="str">
        <f>IFERROR(VLOOKUP(表2[[#This Row],[科目代码]],科目代码表!D:E,2,0),"")</f>
        <v/>
      </c>
      <c r="K2561" t="str">
        <f>IF(ISBLANK(表2[[#This Row],[年]]),"","CNY")</f>
        <v/>
      </c>
    </row>
    <row r="2562" spans="7:11" x14ac:dyDescent="0.25">
      <c r="G2562" s="1" t="str">
        <f>IFERROR(VLOOKUP(H2562,科目代码表!B:D,3,0),"")</f>
        <v/>
      </c>
      <c r="J2562" t="str">
        <f>IFERROR(VLOOKUP(表2[[#This Row],[科目代码]],科目代码表!D:E,2,0),"")</f>
        <v/>
      </c>
      <c r="K2562" t="str">
        <f>IF(ISBLANK(表2[[#This Row],[年]]),"","CNY")</f>
        <v/>
      </c>
    </row>
    <row r="2563" spans="7:11" x14ac:dyDescent="0.25">
      <c r="G2563" s="1" t="str">
        <f>IFERROR(VLOOKUP(H2563,科目代码表!B:D,3,0),"")</f>
        <v/>
      </c>
      <c r="J2563" t="str">
        <f>IFERROR(VLOOKUP(表2[[#This Row],[科目代码]],科目代码表!D:E,2,0),"")</f>
        <v/>
      </c>
      <c r="K2563" t="str">
        <f>IF(ISBLANK(表2[[#This Row],[年]]),"","CNY")</f>
        <v/>
      </c>
    </row>
    <row r="2564" spans="7:11" x14ac:dyDescent="0.25">
      <c r="G2564" s="1" t="str">
        <f>IFERROR(VLOOKUP(H2564,科目代码表!B:D,3,0),"")</f>
        <v/>
      </c>
      <c r="J2564" t="str">
        <f>IFERROR(VLOOKUP(表2[[#This Row],[科目代码]],科目代码表!D:E,2,0),"")</f>
        <v/>
      </c>
      <c r="K2564" t="str">
        <f>IF(ISBLANK(表2[[#This Row],[年]]),"","CNY")</f>
        <v/>
      </c>
    </row>
    <row r="2565" spans="7:11" x14ac:dyDescent="0.25">
      <c r="G2565" s="1" t="str">
        <f>IFERROR(VLOOKUP(H2565,科目代码表!B:D,3,0),"")</f>
        <v/>
      </c>
      <c r="J2565" t="str">
        <f>IFERROR(VLOOKUP(表2[[#This Row],[科目代码]],科目代码表!D:E,2,0),"")</f>
        <v/>
      </c>
      <c r="K2565" t="str">
        <f>IF(ISBLANK(表2[[#This Row],[年]]),"","CNY")</f>
        <v/>
      </c>
    </row>
    <row r="2566" spans="7:11" x14ac:dyDescent="0.25">
      <c r="G2566" s="1" t="str">
        <f>IFERROR(VLOOKUP(H2566,科目代码表!B:D,3,0),"")</f>
        <v/>
      </c>
      <c r="J2566" t="str">
        <f>IFERROR(VLOOKUP(表2[[#This Row],[科目代码]],科目代码表!D:E,2,0),"")</f>
        <v/>
      </c>
      <c r="K2566" t="str">
        <f>IF(ISBLANK(表2[[#This Row],[年]]),"","CNY")</f>
        <v/>
      </c>
    </row>
    <row r="2567" spans="7:11" x14ac:dyDescent="0.25">
      <c r="G2567" s="1" t="str">
        <f>IFERROR(VLOOKUP(H2567,科目代码表!B:D,3,0),"")</f>
        <v/>
      </c>
      <c r="J2567" t="str">
        <f>IFERROR(VLOOKUP(表2[[#This Row],[科目代码]],科目代码表!D:E,2,0),"")</f>
        <v/>
      </c>
      <c r="K2567" t="str">
        <f>IF(ISBLANK(表2[[#This Row],[年]]),"","CNY")</f>
        <v/>
      </c>
    </row>
    <row r="2568" spans="7:11" x14ac:dyDescent="0.25">
      <c r="G2568" s="1" t="str">
        <f>IFERROR(VLOOKUP(H2568,科目代码表!B:D,3,0),"")</f>
        <v/>
      </c>
      <c r="J2568" t="str">
        <f>IFERROR(VLOOKUP(表2[[#This Row],[科目代码]],科目代码表!D:E,2,0),"")</f>
        <v/>
      </c>
      <c r="K2568" t="str">
        <f>IF(ISBLANK(表2[[#This Row],[年]]),"","CNY")</f>
        <v/>
      </c>
    </row>
    <row r="2569" spans="7:11" x14ac:dyDescent="0.25">
      <c r="G2569" s="1" t="str">
        <f>IFERROR(VLOOKUP(H2569,科目代码表!B:D,3,0),"")</f>
        <v/>
      </c>
      <c r="J2569" t="str">
        <f>IFERROR(VLOOKUP(表2[[#This Row],[科目代码]],科目代码表!D:E,2,0),"")</f>
        <v/>
      </c>
      <c r="K2569" t="str">
        <f>IF(ISBLANK(表2[[#This Row],[年]]),"","CNY")</f>
        <v/>
      </c>
    </row>
    <row r="2570" spans="7:11" x14ac:dyDescent="0.25">
      <c r="G2570" s="1" t="str">
        <f>IFERROR(VLOOKUP(H2570,科目代码表!B:D,3,0),"")</f>
        <v/>
      </c>
      <c r="J2570" t="str">
        <f>IFERROR(VLOOKUP(表2[[#This Row],[科目代码]],科目代码表!D:E,2,0),"")</f>
        <v/>
      </c>
      <c r="K2570" t="str">
        <f>IF(ISBLANK(表2[[#This Row],[年]]),"","CNY")</f>
        <v/>
      </c>
    </row>
    <row r="2571" spans="7:11" x14ac:dyDescent="0.25">
      <c r="G2571" s="1" t="str">
        <f>IFERROR(VLOOKUP(H2571,科目代码表!B:D,3,0),"")</f>
        <v/>
      </c>
      <c r="J2571" t="str">
        <f>IFERROR(VLOOKUP(表2[[#This Row],[科目代码]],科目代码表!D:E,2,0),"")</f>
        <v/>
      </c>
      <c r="K2571" t="str">
        <f>IF(ISBLANK(表2[[#This Row],[年]]),"","CNY")</f>
        <v/>
      </c>
    </row>
    <row r="2572" spans="7:11" x14ac:dyDescent="0.25">
      <c r="G2572" s="1" t="str">
        <f>IFERROR(VLOOKUP(H2572,科目代码表!B:D,3,0),"")</f>
        <v/>
      </c>
      <c r="J2572" t="str">
        <f>IFERROR(VLOOKUP(表2[[#This Row],[科目代码]],科目代码表!D:E,2,0),"")</f>
        <v/>
      </c>
      <c r="K2572" t="str">
        <f>IF(ISBLANK(表2[[#This Row],[年]]),"","CNY")</f>
        <v/>
      </c>
    </row>
    <row r="2573" spans="7:11" x14ac:dyDescent="0.25">
      <c r="G2573" s="1" t="str">
        <f>IFERROR(VLOOKUP(H2573,科目代码表!B:D,3,0),"")</f>
        <v/>
      </c>
      <c r="J2573" t="str">
        <f>IFERROR(VLOOKUP(表2[[#This Row],[科目代码]],科目代码表!D:E,2,0),"")</f>
        <v/>
      </c>
      <c r="K2573" t="str">
        <f>IF(ISBLANK(表2[[#This Row],[年]]),"","CNY")</f>
        <v/>
      </c>
    </row>
    <row r="2574" spans="7:11" x14ac:dyDescent="0.25">
      <c r="G2574" s="1" t="str">
        <f>IFERROR(VLOOKUP(H2574,科目代码表!B:D,3,0),"")</f>
        <v/>
      </c>
      <c r="J2574" t="str">
        <f>IFERROR(VLOOKUP(表2[[#This Row],[科目代码]],科目代码表!D:E,2,0),"")</f>
        <v/>
      </c>
      <c r="K2574" t="str">
        <f>IF(ISBLANK(表2[[#This Row],[年]]),"","CNY")</f>
        <v/>
      </c>
    </row>
    <row r="2575" spans="7:11" x14ac:dyDescent="0.25">
      <c r="G2575" s="1" t="str">
        <f>IFERROR(VLOOKUP(H2575,科目代码表!B:D,3,0),"")</f>
        <v/>
      </c>
      <c r="J2575" t="str">
        <f>IFERROR(VLOOKUP(表2[[#This Row],[科目代码]],科目代码表!D:E,2,0),"")</f>
        <v/>
      </c>
      <c r="K2575" t="str">
        <f>IF(ISBLANK(表2[[#This Row],[年]]),"","CNY")</f>
        <v/>
      </c>
    </row>
    <row r="2576" spans="7:11" x14ac:dyDescent="0.25">
      <c r="G2576" s="1" t="str">
        <f>IFERROR(VLOOKUP(H2576,科目代码表!B:D,3,0),"")</f>
        <v/>
      </c>
      <c r="J2576" t="str">
        <f>IFERROR(VLOOKUP(表2[[#This Row],[科目代码]],科目代码表!D:E,2,0),"")</f>
        <v/>
      </c>
      <c r="K2576" t="str">
        <f>IF(ISBLANK(表2[[#This Row],[年]]),"","CNY")</f>
        <v/>
      </c>
    </row>
    <row r="2577" spans="7:11" x14ac:dyDescent="0.25">
      <c r="G2577" s="1" t="str">
        <f>IFERROR(VLOOKUP(H2577,科目代码表!B:D,3,0),"")</f>
        <v/>
      </c>
      <c r="J2577" t="str">
        <f>IFERROR(VLOOKUP(表2[[#This Row],[科目代码]],科目代码表!D:E,2,0),"")</f>
        <v/>
      </c>
      <c r="K2577" t="str">
        <f>IF(ISBLANK(表2[[#This Row],[年]]),"","CNY")</f>
        <v/>
      </c>
    </row>
    <row r="2578" spans="7:11" x14ac:dyDescent="0.25">
      <c r="G2578" s="1" t="str">
        <f>IFERROR(VLOOKUP(H2578,科目代码表!B:D,3,0),"")</f>
        <v/>
      </c>
      <c r="J2578" t="str">
        <f>IFERROR(VLOOKUP(表2[[#This Row],[科目代码]],科目代码表!D:E,2,0),"")</f>
        <v/>
      </c>
      <c r="K2578" t="str">
        <f>IF(ISBLANK(表2[[#This Row],[年]]),"","CNY")</f>
        <v/>
      </c>
    </row>
    <row r="2579" spans="7:11" x14ac:dyDescent="0.25">
      <c r="G2579" s="1" t="str">
        <f>IFERROR(VLOOKUP(H2579,科目代码表!B:D,3,0),"")</f>
        <v/>
      </c>
      <c r="J2579" t="str">
        <f>IFERROR(VLOOKUP(表2[[#This Row],[科目代码]],科目代码表!D:E,2,0),"")</f>
        <v/>
      </c>
      <c r="K2579" t="str">
        <f>IF(ISBLANK(表2[[#This Row],[年]]),"","CNY")</f>
        <v/>
      </c>
    </row>
    <row r="2580" spans="7:11" x14ac:dyDescent="0.25">
      <c r="G2580" s="1" t="str">
        <f>IFERROR(VLOOKUP(H2580,科目代码表!B:D,3,0),"")</f>
        <v/>
      </c>
      <c r="J2580" t="str">
        <f>IFERROR(VLOOKUP(表2[[#This Row],[科目代码]],科目代码表!D:E,2,0),"")</f>
        <v/>
      </c>
      <c r="K2580" t="str">
        <f>IF(ISBLANK(表2[[#This Row],[年]]),"","CNY")</f>
        <v/>
      </c>
    </row>
    <row r="2581" spans="7:11" x14ac:dyDescent="0.25">
      <c r="G2581" s="1" t="str">
        <f>IFERROR(VLOOKUP(H2581,科目代码表!B:D,3,0),"")</f>
        <v/>
      </c>
      <c r="J2581" t="str">
        <f>IFERROR(VLOOKUP(表2[[#This Row],[科目代码]],科目代码表!D:E,2,0),"")</f>
        <v/>
      </c>
      <c r="K2581" t="str">
        <f>IF(ISBLANK(表2[[#This Row],[年]]),"","CNY")</f>
        <v/>
      </c>
    </row>
    <row r="2582" spans="7:11" x14ac:dyDescent="0.25">
      <c r="G2582" s="1" t="str">
        <f>IFERROR(VLOOKUP(H2582,科目代码表!B:D,3,0),"")</f>
        <v/>
      </c>
      <c r="J2582" t="str">
        <f>IFERROR(VLOOKUP(表2[[#This Row],[科目代码]],科目代码表!D:E,2,0),"")</f>
        <v/>
      </c>
      <c r="K2582" t="str">
        <f>IF(ISBLANK(表2[[#This Row],[年]]),"","CNY")</f>
        <v/>
      </c>
    </row>
    <row r="2583" spans="7:11" x14ac:dyDescent="0.25">
      <c r="G2583" s="1" t="str">
        <f>IFERROR(VLOOKUP(H2583,科目代码表!B:D,3,0),"")</f>
        <v/>
      </c>
      <c r="J2583" t="str">
        <f>IFERROR(VLOOKUP(表2[[#This Row],[科目代码]],科目代码表!D:E,2,0),"")</f>
        <v/>
      </c>
      <c r="K2583" t="str">
        <f>IF(ISBLANK(表2[[#This Row],[年]]),"","CNY")</f>
        <v/>
      </c>
    </row>
    <row r="2584" spans="7:11" x14ac:dyDescent="0.25">
      <c r="G2584" s="1" t="str">
        <f>IFERROR(VLOOKUP(H2584,科目代码表!B:D,3,0),"")</f>
        <v/>
      </c>
      <c r="J2584" t="str">
        <f>IFERROR(VLOOKUP(表2[[#This Row],[科目代码]],科目代码表!D:E,2,0),"")</f>
        <v/>
      </c>
      <c r="K2584" t="str">
        <f>IF(ISBLANK(表2[[#This Row],[年]]),"","CNY")</f>
        <v/>
      </c>
    </row>
    <row r="2585" spans="7:11" x14ac:dyDescent="0.25">
      <c r="G2585" s="1" t="str">
        <f>IFERROR(VLOOKUP(H2585,科目代码表!B:D,3,0),"")</f>
        <v/>
      </c>
      <c r="J2585" t="str">
        <f>IFERROR(VLOOKUP(表2[[#This Row],[科目代码]],科目代码表!D:E,2,0),"")</f>
        <v/>
      </c>
      <c r="K2585" t="str">
        <f>IF(ISBLANK(表2[[#This Row],[年]]),"","CNY")</f>
        <v/>
      </c>
    </row>
    <row r="2586" spans="7:11" x14ac:dyDescent="0.25">
      <c r="G2586" s="1" t="str">
        <f>IFERROR(VLOOKUP(H2586,科目代码表!B:D,3,0),"")</f>
        <v/>
      </c>
      <c r="J2586" t="str">
        <f>IFERROR(VLOOKUP(表2[[#This Row],[科目代码]],科目代码表!D:E,2,0),"")</f>
        <v/>
      </c>
      <c r="K2586" t="str">
        <f>IF(ISBLANK(表2[[#This Row],[年]]),"","CNY")</f>
        <v/>
      </c>
    </row>
    <row r="2587" spans="7:11" x14ac:dyDescent="0.25">
      <c r="G2587" s="1" t="str">
        <f>IFERROR(VLOOKUP(H2587,科目代码表!B:D,3,0),"")</f>
        <v/>
      </c>
      <c r="J2587" t="str">
        <f>IFERROR(VLOOKUP(表2[[#This Row],[科目代码]],科目代码表!D:E,2,0),"")</f>
        <v/>
      </c>
      <c r="K2587" t="str">
        <f>IF(ISBLANK(表2[[#This Row],[年]]),"","CNY")</f>
        <v/>
      </c>
    </row>
    <row r="2588" spans="7:11" x14ac:dyDescent="0.25">
      <c r="G2588" s="1" t="str">
        <f>IFERROR(VLOOKUP(H2588,科目代码表!B:D,3,0),"")</f>
        <v/>
      </c>
      <c r="J2588" t="str">
        <f>IFERROR(VLOOKUP(表2[[#This Row],[科目代码]],科目代码表!D:E,2,0),"")</f>
        <v/>
      </c>
      <c r="K2588" t="str">
        <f>IF(ISBLANK(表2[[#This Row],[年]]),"","CNY")</f>
        <v/>
      </c>
    </row>
    <row r="2589" spans="7:11" x14ac:dyDescent="0.25">
      <c r="G2589" s="1" t="str">
        <f>IFERROR(VLOOKUP(H2589,科目代码表!B:D,3,0),"")</f>
        <v/>
      </c>
      <c r="J2589" t="str">
        <f>IFERROR(VLOOKUP(表2[[#This Row],[科目代码]],科目代码表!D:E,2,0),"")</f>
        <v/>
      </c>
      <c r="K2589" t="str">
        <f>IF(ISBLANK(表2[[#This Row],[年]]),"","CNY")</f>
        <v/>
      </c>
    </row>
    <row r="2590" spans="7:11" x14ac:dyDescent="0.25">
      <c r="G2590" s="1" t="str">
        <f>IFERROR(VLOOKUP(H2590,科目代码表!B:D,3,0),"")</f>
        <v/>
      </c>
      <c r="J2590" t="str">
        <f>IFERROR(VLOOKUP(表2[[#This Row],[科目代码]],科目代码表!D:E,2,0),"")</f>
        <v/>
      </c>
      <c r="K2590" t="str">
        <f>IF(ISBLANK(表2[[#This Row],[年]]),"","CNY")</f>
        <v/>
      </c>
    </row>
    <row r="2591" spans="7:11" x14ac:dyDescent="0.25">
      <c r="G2591" s="1" t="str">
        <f>IFERROR(VLOOKUP(H2591,科目代码表!B:D,3,0),"")</f>
        <v/>
      </c>
      <c r="J2591" t="str">
        <f>IFERROR(VLOOKUP(表2[[#This Row],[科目代码]],科目代码表!D:E,2,0),"")</f>
        <v/>
      </c>
      <c r="K2591" t="str">
        <f>IF(ISBLANK(表2[[#This Row],[年]]),"","CNY")</f>
        <v/>
      </c>
    </row>
    <row r="2592" spans="7:11" x14ac:dyDescent="0.25">
      <c r="G2592" s="1" t="str">
        <f>IFERROR(VLOOKUP(H2592,科目代码表!B:D,3,0),"")</f>
        <v/>
      </c>
      <c r="J2592" t="str">
        <f>IFERROR(VLOOKUP(表2[[#This Row],[科目代码]],科目代码表!D:E,2,0),"")</f>
        <v/>
      </c>
      <c r="K2592" t="str">
        <f>IF(ISBLANK(表2[[#This Row],[年]]),"","CNY")</f>
        <v/>
      </c>
    </row>
    <row r="2593" spans="7:11" x14ac:dyDescent="0.25">
      <c r="G2593" s="1" t="str">
        <f>IFERROR(VLOOKUP(H2593,科目代码表!B:D,3,0),"")</f>
        <v/>
      </c>
      <c r="J2593" t="str">
        <f>IFERROR(VLOOKUP(表2[[#This Row],[科目代码]],科目代码表!D:E,2,0),"")</f>
        <v/>
      </c>
      <c r="K2593" t="str">
        <f>IF(ISBLANK(表2[[#This Row],[年]]),"","CNY")</f>
        <v/>
      </c>
    </row>
    <row r="2594" spans="7:11" x14ac:dyDescent="0.25">
      <c r="G2594" s="1" t="str">
        <f>IFERROR(VLOOKUP(H2594,科目代码表!B:D,3,0),"")</f>
        <v/>
      </c>
      <c r="J2594" t="str">
        <f>IFERROR(VLOOKUP(表2[[#This Row],[科目代码]],科目代码表!D:E,2,0),"")</f>
        <v/>
      </c>
      <c r="K2594" t="str">
        <f>IF(ISBLANK(表2[[#This Row],[年]]),"","CNY")</f>
        <v/>
      </c>
    </row>
    <row r="2595" spans="7:11" x14ac:dyDescent="0.25">
      <c r="G2595" s="1" t="str">
        <f>IFERROR(VLOOKUP(H2595,科目代码表!B:D,3,0),"")</f>
        <v/>
      </c>
      <c r="J2595" t="str">
        <f>IFERROR(VLOOKUP(表2[[#This Row],[科目代码]],科目代码表!D:E,2,0),"")</f>
        <v/>
      </c>
      <c r="K2595" t="str">
        <f>IF(ISBLANK(表2[[#This Row],[年]]),"","CNY")</f>
        <v/>
      </c>
    </row>
    <row r="2596" spans="7:11" x14ac:dyDescent="0.25">
      <c r="G2596" s="1" t="str">
        <f>IFERROR(VLOOKUP(H2596,科目代码表!B:D,3,0),"")</f>
        <v/>
      </c>
      <c r="J2596" t="str">
        <f>IFERROR(VLOOKUP(表2[[#This Row],[科目代码]],科目代码表!D:E,2,0),"")</f>
        <v/>
      </c>
      <c r="K2596" t="str">
        <f>IF(ISBLANK(表2[[#This Row],[年]]),"","CNY")</f>
        <v/>
      </c>
    </row>
    <row r="2597" spans="7:11" x14ac:dyDescent="0.25">
      <c r="G2597" s="1" t="str">
        <f>IFERROR(VLOOKUP(H2597,科目代码表!B:D,3,0),"")</f>
        <v/>
      </c>
      <c r="J2597" t="str">
        <f>IFERROR(VLOOKUP(表2[[#This Row],[科目代码]],科目代码表!D:E,2,0),"")</f>
        <v/>
      </c>
      <c r="K2597" t="str">
        <f>IF(ISBLANK(表2[[#This Row],[年]]),"","CNY")</f>
        <v/>
      </c>
    </row>
    <row r="2598" spans="7:11" x14ac:dyDescent="0.25">
      <c r="G2598" s="1" t="str">
        <f>IFERROR(VLOOKUP(H2598,科目代码表!B:D,3,0),"")</f>
        <v/>
      </c>
      <c r="J2598" t="str">
        <f>IFERROR(VLOOKUP(表2[[#This Row],[科目代码]],科目代码表!D:E,2,0),"")</f>
        <v/>
      </c>
      <c r="K2598" t="str">
        <f>IF(ISBLANK(表2[[#This Row],[年]]),"","CNY")</f>
        <v/>
      </c>
    </row>
    <row r="2599" spans="7:11" x14ac:dyDescent="0.25">
      <c r="G2599" s="1" t="str">
        <f>IFERROR(VLOOKUP(H2599,科目代码表!B:D,3,0),"")</f>
        <v/>
      </c>
      <c r="J2599" t="str">
        <f>IFERROR(VLOOKUP(表2[[#This Row],[科目代码]],科目代码表!D:E,2,0),"")</f>
        <v/>
      </c>
      <c r="K2599" t="str">
        <f>IF(ISBLANK(表2[[#This Row],[年]]),"","CNY")</f>
        <v/>
      </c>
    </row>
    <row r="2600" spans="7:11" x14ac:dyDescent="0.25">
      <c r="G2600" s="1" t="str">
        <f>IFERROR(VLOOKUP(H2600,科目代码表!B:D,3,0),"")</f>
        <v/>
      </c>
      <c r="J2600" t="str">
        <f>IFERROR(VLOOKUP(表2[[#This Row],[科目代码]],科目代码表!D:E,2,0),"")</f>
        <v/>
      </c>
      <c r="K2600" t="str">
        <f>IF(ISBLANK(表2[[#This Row],[年]]),"","CNY")</f>
        <v/>
      </c>
    </row>
    <row r="2601" spans="7:11" x14ac:dyDescent="0.25">
      <c r="G2601" s="1" t="str">
        <f>IFERROR(VLOOKUP(H2601,科目代码表!B:D,3,0),"")</f>
        <v/>
      </c>
      <c r="J2601" t="str">
        <f>IFERROR(VLOOKUP(表2[[#This Row],[科目代码]],科目代码表!D:E,2,0),"")</f>
        <v/>
      </c>
      <c r="K2601" t="str">
        <f>IF(ISBLANK(表2[[#This Row],[年]]),"","CNY")</f>
        <v/>
      </c>
    </row>
    <row r="2602" spans="7:11" x14ac:dyDescent="0.25">
      <c r="G2602" s="1" t="str">
        <f>IFERROR(VLOOKUP(H2602,科目代码表!B:D,3,0),"")</f>
        <v/>
      </c>
      <c r="J2602" t="str">
        <f>IFERROR(VLOOKUP(表2[[#This Row],[科目代码]],科目代码表!D:E,2,0),"")</f>
        <v/>
      </c>
      <c r="K2602" t="str">
        <f>IF(ISBLANK(表2[[#This Row],[年]]),"","CNY")</f>
        <v/>
      </c>
    </row>
    <row r="2603" spans="7:11" x14ac:dyDescent="0.25">
      <c r="G2603" s="1" t="str">
        <f>IFERROR(VLOOKUP(H2603,科目代码表!B:D,3,0),"")</f>
        <v/>
      </c>
      <c r="J2603" t="str">
        <f>IFERROR(VLOOKUP(表2[[#This Row],[科目代码]],科目代码表!D:E,2,0),"")</f>
        <v/>
      </c>
      <c r="K2603" t="str">
        <f>IF(ISBLANK(表2[[#This Row],[年]]),"","CNY")</f>
        <v/>
      </c>
    </row>
    <row r="2604" spans="7:11" x14ac:dyDescent="0.25">
      <c r="G2604" s="1" t="str">
        <f>IFERROR(VLOOKUP(H2604,科目代码表!B:D,3,0),"")</f>
        <v/>
      </c>
      <c r="J2604" t="str">
        <f>IFERROR(VLOOKUP(表2[[#This Row],[科目代码]],科目代码表!D:E,2,0),"")</f>
        <v/>
      </c>
      <c r="K2604" t="str">
        <f>IF(ISBLANK(表2[[#This Row],[年]]),"","CNY")</f>
        <v/>
      </c>
    </row>
    <row r="2605" spans="7:11" x14ac:dyDescent="0.25">
      <c r="G2605" s="1" t="str">
        <f>IFERROR(VLOOKUP(H2605,科目代码表!B:D,3,0),"")</f>
        <v/>
      </c>
      <c r="J2605" t="str">
        <f>IFERROR(VLOOKUP(表2[[#This Row],[科目代码]],科目代码表!D:E,2,0),"")</f>
        <v/>
      </c>
      <c r="K2605" t="str">
        <f>IF(ISBLANK(表2[[#This Row],[年]]),"","CNY")</f>
        <v/>
      </c>
    </row>
    <row r="2606" spans="7:11" x14ac:dyDescent="0.25">
      <c r="G2606" s="1" t="str">
        <f>IFERROR(VLOOKUP(H2606,科目代码表!B:D,3,0),"")</f>
        <v/>
      </c>
      <c r="J2606" t="str">
        <f>IFERROR(VLOOKUP(表2[[#This Row],[科目代码]],科目代码表!D:E,2,0),"")</f>
        <v/>
      </c>
      <c r="K2606" t="str">
        <f>IF(ISBLANK(表2[[#This Row],[年]]),"","CNY")</f>
        <v/>
      </c>
    </row>
    <row r="2607" spans="7:11" x14ac:dyDescent="0.25">
      <c r="G2607" s="1" t="str">
        <f>IFERROR(VLOOKUP(H2607,科目代码表!B:D,3,0),"")</f>
        <v/>
      </c>
      <c r="J2607" t="str">
        <f>IFERROR(VLOOKUP(表2[[#This Row],[科目代码]],科目代码表!D:E,2,0),"")</f>
        <v/>
      </c>
      <c r="K2607" t="str">
        <f>IF(ISBLANK(表2[[#This Row],[年]]),"","CNY")</f>
        <v/>
      </c>
    </row>
    <row r="2608" spans="7:11" x14ac:dyDescent="0.25">
      <c r="G2608" s="1" t="str">
        <f>IFERROR(VLOOKUP(H2608,科目代码表!B:D,3,0),"")</f>
        <v/>
      </c>
      <c r="J2608" t="str">
        <f>IFERROR(VLOOKUP(表2[[#This Row],[科目代码]],科目代码表!D:E,2,0),"")</f>
        <v/>
      </c>
      <c r="K2608" t="str">
        <f>IF(ISBLANK(表2[[#This Row],[年]]),"","CNY")</f>
        <v/>
      </c>
    </row>
    <row r="2609" spans="7:11" x14ac:dyDescent="0.25">
      <c r="G2609" s="1" t="str">
        <f>IFERROR(VLOOKUP(H2609,科目代码表!B:D,3,0),"")</f>
        <v/>
      </c>
      <c r="J2609" t="str">
        <f>IFERROR(VLOOKUP(表2[[#This Row],[科目代码]],科目代码表!D:E,2,0),"")</f>
        <v/>
      </c>
      <c r="K2609" t="str">
        <f>IF(ISBLANK(表2[[#This Row],[年]]),"","CNY")</f>
        <v/>
      </c>
    </row>
    <row r="2610" spans="7:11" x14ac:dyDescent="0.25">
      <c r="G2610" s="1" t="str">
        <f>IFERROR(VLOOKUP(H2610,科目代码表!B:D,3,0),"")</f>
        <v/>
      </c>
      <c r="J2610" t="str">
        <f>IFERROR(VLOOKUP(表2[[#This Row],[科目代码]],科目代码表!D:E,2,0),"")</f>
        <v/>
      </c>
      <c r="K2610" t="str">
        <f>IF(ISBLANK(表2[[#This Row],[年]]),"","CNY")</f>
        <v/>
      </c>
    </row>
    <row r="2611" spans="7:11" x14ac:dyDescent="0.25">
      <c r="G2611" s="1" t="str">
        <f>IFERROR(VLOOKUP(H2611,科目代码表!B:D,3,0),"")</f>
        <v/>
      </c>
      <c r="J2611" t="str">
        <f>IFERROR(VLOOKUP(表2[[#This Row],[科目代码]],科目代码表!D:E,2,0),"")</f>
        <v/>
      </c>
      <c r="K2611" t="str">
        <f>IF(ISBLANK(表2[[#This Row],[年]]),"","CNY")</f>
        <v/>
      </c>
    </row>
    <row r="2612" spans="7:11" x14ac:dyDescent="0.25">
      <c r="G2612" s="1" t="str">
        <f>IFERROR(VLOOKUP(H2612,科目代码表!B:D,3,0),"")</f>
        <v/>
      </c>
      <c r="J2612" t="str">
        <f>IFERROR(VLOOKUP(表2[[#This Row],[科目代码]],科目代码表!D:E,2,0),"")</f>
        <v/>
      </c>
      <c r="K2612" t="str">
        <f>IF(ISBLANK(表2[[#This Row],[年]]),"","CNY")</f>
        <v/>
      </c>
    </row>
    <row r="2613" spans="7:11" x14ac:dyDescent="0.25">
      <c r="G2613" s="1" t="str">
        <f>IFERROR(VLOOKUP(H2613,科目代码表!B:D,3,0),"")</f>
        <v/>
      </c>
      <c r="J2613" t="str">
        <f>IFERROR(VLOOKUP(表2[[#This Row],[科目代码]],科目代码表!D:E,2,0),"")</f>
        <v/>
      </c>
      <c r="K2613" t="str">
        <f>IF(ISBLANK(表2[[#This Row],[年]]),"","CNY")</f>
        <v/>
      </c>
    </row>
    <row r="2614" spans="7:11" x14ac:dyDescent="0.25">
      <c r="G2614" s="1" t="str">
        <f>IFERROR(VLOOKUP(H2614,科目代码表!B:D,3,0),"")</f>
        <v/>
      </c>
      <c r="J2614" t="str">
        <f>IFERROR(VLOOKUP(表2[[#This Row],[科目代码]],科目代码表!D:E,2,0),"")</f>
        <v/>
      </c>
      <c r="K2614" t="str">
        <f>IF(ISBLANK(表2[[#This Row],[年]]),"","CNY")</f>
        <v/>
      </c>
    </row>
    <row r="2615" spans="7:11" x14ac:dyDescent="0.25">
      <c r="G2615" s="1" t="str">
        <f>IFERROR(VLOOKUP(H2615,科目代码表!B:D,3,0),"")</f>
        <v/>
      </c>
      <c r="J2615" t="str">
        <f>IFERROR(VLOOKUP(表2[[#This Row],[科目代码]],科目代码表!D:E,2,0),"")</f>
        <v/>
      </c>
      <c r="K2615" t="str">
        <f>IF(ISBLANK(表2[[#This Row],[年]]),"","CNY")</f>
        <v/>
      </c>
    </row>
    <row r="2616" spans="7:11" x14ac:dyDescent="0.25">
      <c r="G2616" s="1" t="str">
        <f>IFERROR(VLOOKUP(H2616,科目代码表!B:D,3,0),"")</f>
        <v/>
      </c>
      <c r="J2616" t="str">
        <f>IFERROR(VLOOKUP(表2[[#This Row],[科目代码]],科目代码表!D:E,2,0),"")</f>
        <v/>
      </c>
      <c r="K2616" t="str">
        <f>IF(ISBLANK(表2[[#This Row],[年]]),"","CNY")</f>
        <v/>
      </c>
    </row>
    <row r="2617" spans="7:11" x14ac:dyDescent="0.25">
      <c r="G2617" s="1" t="str">
        <f>IFERROR(VLOOKUP(H2617,科目代码表!B:D,3,0),"")</f>
        <v/>
      </c>
      <c r="J2617" t="str">
        <f>IFERROR(VLOOKUP(表2[[#This Row],[科目代码]],科目代码表!D:E,2,0),"")</f>
        <v/>
      </c>
      <c r="K2617" t="str">
        <f>IF(ISBLANK(表2[[#This Row],[年]]),"","CNY")</f>
        <v/>
      </c>
    </row>
    <row r="2618" spans="7:11" x14ac:dyDescent="0.25">
      <c r="G2618" s="1" t="str">
        <f>IFERROR(VLOOKUP(H2618,科目代码表!B:D,3,0),"")</f>
        <v/>
      </c>
      <c r="J2618" t="str">
        <f>IFERROR(VLOOKUP(表2[[#This Row],[科目代码]],科目代码表!D:E,2,0),"")</f>
        <v/>
      </c>
      <c r="K2618" t="str">
        <f>IF(ISBLANK(表2[[#This Row],[年]]),"","CNY")</f>
        <v/>
      </c>
    </row>
    <row r="2619" spans="7:11" x14ac:dyDescent="0.25">
      <c r="G2619" s="1" t="str">
        <f>IFERROR(VLOOKUP(H2619,科目代码表!B:D,3,0),"")</f>
        <v/>
      </c>
      <c r="J2619" t="str">
        <f>IFERROR(VLOOKUP(表2[[#This Row],[科目代码]],科目代码表!D:E,2,0),"")</f>
        <v/>
      </c>
      <c r="K2619" t="str">
        <f>IF(ISBLANK(表2[[#This Row],[年]]),"","CNY")</f>
        <v/>
      </c>
    </row>
    <row r="2620" spans="7:11" x14ac:dyDescent="0.25">
      <c r="G2620" s="1" t="str">
        <f>IFERROR(VLOOKUP(H2620,科目代码表!B:D,3,0),"")</f>
        <v/>
      </c>
      <c r="J2620" t="str">
        <f>IFERROR(VLOOKUP(表2[[#This Row],[科目代码]],科目代码表!D:E,2,0),"")</f>
        <v/>
      </c>
      <c r="K2620" t="str">
        <f>IF(ISBLANK(表2[[#This Row],[年]]),"","CNY")</f>
        <v/>
      </c>
    </row>
    <row r="2621" spans="7:11" x14ac:dyDescent="0.25">
      <c r="G2621" s="1" t="str">
        <f>IFERROR(VLOOKUP(H2621,科目代码表!B:D,3,0),"")</f>
        <v/>
      </c>
      <c r="J2621" t="str">
        <f>IFERROR(VLOOKUP(表2[[#This Row],[科目代码]],科目代码表!D:E,2,0),"")</f>
        <v/>
      </c>
      <c r="K2621" t="str">
        <f>IF(ISBLANK(表2[[#This Row],[年]]),"","CNY")</f>
        <v/>
      </c>
    </row>
    <row r="2622" spans="7:11" x14ac:dyDescent="0.25">
      <c r="G2622" s="1" t="str">
        <f>IFERROR(VLOOKUP(H2622,科目代码表!B:D,3,0),"")</f>
        <v/>
      </c>
      <c r="J2622" t="str">
        <f>IFERROR(VLOOKUP(表2[[#This Row],[科目代码]],科目代码表!D:E,2,0),"")</f>
        <v/>
      </c>
      <c r="K2622" t="str">
        <f>IF(ISBLANK(表2[[#This Row],[年]]),"","CNY")</f>
        <v/>
      </c>
    </row>
    <row r="2623" spans="7:11" x14ac:dyDescent="0.25">
      <c r="G2623" s="1" t="str">
        <f>IFERROR(VLOOKUP(H2623,科目代码表!B:D,3,0),"")</f>
        <v/>
      </c>
      <c r="J2623" t="str">
        <f>IFERROR(VLOOKUP(表2[[#This Row],[科目代码]],科目代码表!D:E,2,0),"")</f>
        <v/>
      </c>
      <c r="K2623" t="str">
        <f>IF(ISBLANK(表2[[#This Row],[年]]),"","CNY")</f>
        <v/>
      </c>
    </row>
    <row r="2624" spans="7:11" x14ac:dyDescent="0.25">
      <c r="G2624" s="1" t="str">
        <f>IFERROR(VLOOKUP(H2624,科目代码表!B:D,3,0),"")</f>
        <v/>
      </c>
      <c r="J2624" t="str">
        <f>IFERROR(VLOOKUP(表2[[#This Row],[科目代码]],科目代码表!D:E,2,0),"")</f>
        <v/>
      </c>
      <c r="K2624" t="str">
        <f>IF(ISBLANK(表2[[#This Row],[年]]),"","CNY")</f>
        <v/>
      </c>
    </row>
    <row r="2625" spans="7:11" x14ac:dyDescent="0.25">
      <c r="G2625" s="1" t="str">
        <f>IFERROR(VLOOKUP(H2625,科目代码表!B:D,3,0),"")</f>
        <v/>
      </c>
      <c r="J2625" t="str">
        <f>IFERROR(VLOOKUP(表2[[#This Row],[科目代码]],科目代码表!D:E,2,0),"")</f>
        <v/>
      </c>
      <c r="K2625" t="str">
        <f>IF(ISBLANK(表2[[#This Row],[年]]),"","CNY")</f>
        <v/>
      </c>
    </row>
    <row r="2626" spans="7:11" x14ac:dyDescent="0.25">
      <c r="G2626" s="1" t="str">
        <f>IFERROR(VLOOKUP(H2626,科目代码表!B:D,3,0),"")</f>
        <v/>
      </c>
      <c r="J2626" t="str">
        <f>IFERROR(VLOOKUP(表2[[#This Row],[科目代码]],科目代码表!D:E,2,0),"")</f>
        <v/>
      </c>
      <c r="K2626" t="str">
        <f>IF(ISBLANK(表2[[#This Row],[年]]),"","CNY")</f>
        <v/>
      </c>
    </row>
    <row r="2627" spans="7:11" x14ac:dyDescent="0.25">
      <c r="G2627" s="1" t="str">
        <f>IFERROR(VLOOKUP(H2627,科目代码表!B:D,3,0),"")</f>
        <v/>
      </c>
      <c r="J2627" t="str">
        <f>IFERROR(VLOOKUP(表2[[#This Row],[科目代码]],科目代码表!D:E,2,0),"")</f>
        <v/>
      </c>
      <c r="K2627" t="str">
        <f>IF(ISBLANK(表2[[#This Row],[年]]),"","CNY")</f>
        <v/>
      </c>
    </row>
    <row r="2628" spans="7:11" x14ac:dyDescent="0.25">
      <c r="G2628" s="1" t="str">
        <f>IFERROR(VLOOKUP(H2628,科目代码表!B:D,3,0),"")</f>
        <v/>
      </c>
      <c r="J2628" t="str">
        <f>IFERROR(VLOOKUP(表2[[#This Row],[科目代码]],科目代码表!D:E,2,0),"")</f>
        <v/>
      </c>
      <c r="K2628" t="str">
        <f>IF(ISBLANK(表2[[#This Row],[年]]),"","CNY")</f>
        <v/>
      </c>
    </row>
    <row r="2629" spans="7:11" x14ac:dyDescent="0.25">
      <c r="G2629" s="1" t="str">
        <f>IFERROR(VLOOKUP(H2629,科目代码表!B:D,3,0),"")</f>
        <v/>
      </c>
      <c r="J2629" t="str">
        <f>IFERROR(VLOOKUP(表2[[#This Row],[科目代码]],科目代码表!D:E,2,0),"")</f>
        <v/>
      </c>
      <c r="K2629" t="str">
        <f>IF(ISBLANK(表2[[#This Row],[年]]),"","CNY")</f>
        <v/>
      </c>
    </row>
    <row r="2630" spans="7:11" x14ac:dyDescent="0.25">
      <c r="G2630" s="1" t="str">
        <f>IFERROR(VLOOKUP(H2630,科目代码表!B:D,3,0),"")</f>
        <v/>
      </c>
      <c r="J2630" t="str">
        <f>IFERROR(VLOOKUP(表2[[#This Row],[科目代码]],科目代码表!D:E,2,0),"")</f>
        <v/>
      </c>
      <c r="K2630" t="str">
        <f>IF(ISBLANK(表2[[#This Row],[年]]),"","CNY")</f>
        <v/>
      </c>
    </row>
    <row r="2631" spans="7:11" x14ac:dyDescent="0.25">
      <c r="G2631" s="1" t="str">
        <f>IFERROR(VLOOKUP(H2631,科目代码表!B:D,3,0),"")</f>
        <v/>
      </c>
      <c r="J2631" t="str">
        <f>IFERROR(VLOOKUP(表2[[#This Row],[科目代码]],科目代码表!D:E,2,0),"")</f>
        <v/>
      </c>
      <c r="K2631" t="str">
        <f>IF(ISBLANK(表2[[#This Row],[年]]),"","CNY")</f>
        <v/>
      </c>
    </row>
    <row r="2632" spans="7:11" x14ac:dyDescent="0.25">
      <c r="G2632" s="1" t="str">
        <f>IFERROR(VLOOKUP(H2632,科目代码表!B:D,3,0),"")</f>
        <v/>
      </c>
      <c r="J2632" t="str">
        <f>IFERROR(VLOOKUP(表2[[#This Row],[科目代码]],科目代码表!D:E,2,0),"")</f>
        <v/>
      </c>
      <c r="K2632" t="str">
        <f>IF(ISBLANK(表2[[#This Row],[年]]),"","CNY")</f>
        <v/>
      </c>
    </row>
    <row r="2633" spans="7:11" x14ac:dyDescent="0.25">
      <c r="G2633" s="1" t="str">
        <f>IFERROR(VLOOKUP(H2633,科目代码表!B:D,3,0),"")</f>
        <v/>
      </c>
      <c r="J2633" t="str">
        <f>IFERROR(VLOOKUP(表2[[#This Row],[科目代码]],科目代码表!D:E,2,0),"")</f>
        <v/>
      </c>
      <c r="K2633" t="str">
        <f>IF(ISBLANK(表2[[#This Row],[年]]),"","CNY")</f>
        <v/>
      </c>
    </row>
    <row r="2634" spans="7:11" x14ac:dyDescent="0.25">
      <c r="G2634" s="1" t="str">
        <f>IFERROR(VLOOKUP(H2634,科目代码表!B:D,3,0),"")</f>
        <v/>
      </c>
      <c r="J2634" t="str">
        <f>IFERROR(VLOOKUP(表2[[#This Row],[科目代码]],科目代码表!D:E,2,0),"")</f>
        <v/>
      </c>
      <c r="K2634" t="str">
        <f>IF(ISBLANK(表2[[#This Row],[年]]),"","CNY")</f>
        <v/>
      </c>
    </row>
    <row r="2635" spans="7:11" x14ac:dyDescent="0.25">
      <c r="G2635" s="1" t="str">
        <f>IFERROR(VLOOKUP(H2635,科目代码表!B:D,3,0),"")</f>
        <v/>
      </c>
      <c r="J2635" t="str">
        <f>IFERROR(VLOOKUP(表2[[#This Row],[科目代码]],科目代码表!D:E,2,0),"")</f>
        <v/>
      </c>
      <c r="K2635" t="str">
        <f>IF(ISBLANK(表2[[#This Row],[年]]),"","CNY")</f>
        <v/>
      </c>
    </row>
    <row r="2636" spans="7:11" x14ac:dyDescent="0.25">
      <c r="G2636" s="1" t="str">
        <f>IFERROR(VLOOKUP(H2636,科目代码表!B:D,3,0),"")</f>
        <v/>
      </c>
      <c r="J2636" t="str">
        <f>IFERROR(VLOOKUP(表2[[#This Row],[科目代码]],科目代码表!D:E,2,0),"")</f>
        <v/>
      </c>
      <c r="K2636" t="str">
        <f>IF(ISBLANK(表2[[#This Row],[年]]),"","CNY")</f>
        <v/>
      </c>
    </row>
    <row r="2637" spans="7:11" x14ac:dyDescent="0.25">
      <c r="G2637" s="1" t="str">
        <f>IFERROR(VLOOKUP(H2637,科目代码表!B:D,3,0),"")</f>
        <v/>
      </c>
      <c r="J2637" t="str">
        <f>IFERROR(VLOOKUP(表2[[#This Row],[科目代码]],科目代码表!D:E,2,0),"")</f>
        <v/>
      </c>
      <c r="K2637" t="str">
        <f>IF(ISBLANK(表2[[#This Row],[年]]),"","CNY")</f>
        <v/>
      </c>
    </row>
    <row r="2638" spans="7:11" x14ac:dyDescent="0.25">
      <c r="G2638" s="1" t="str">
        <f>IFERROR(VLOOKUP(H2638,科目代码表!B:D,3,0),"")</f>
        <v/>
      </c>
      <c r="J2638" t="str">
        <f>IFERROR(VLOOKUP(表2[[#This Row],[科目代码]],科目代码表!D:E,2,0),"")</f>
        <v/>
      </c>
      <c r="K2638" t="str">
        <f>IF(ISBLANK(表2[[#This Row],[年]]),"","CNY")</f>
        <v/>
      </c>
    </row>
    <row r="2639" spans="7:11" x14ac:dyDescent="0.25">
      <c r="G2639" s="1" t="str">
        <f>IFERROR(VLOOKUP(H2639,科目代码表!B:D,3,0),"")</f>
        <v/>
      </c>
      <c r="J2639" t="str">
        <f>IFERROR(VLOOKUP(表2[[#This Row],[科目代码]],科目代码表!D:E,2,0),"")</f>
        <v/>
      </c>
      <c r="K2639" t="str">
        <f>IF(ISBLANK(表2[[#This Row],[年]]),"","CNY")</f>
        <v/>
      </c>
    </row>
    <row r="2640" spans="7:11" x14ac:dyDescent="0.25">
      <c r="G2640" s="1" t="str">
        <f>IFERROR(VLOOKUP(H2640,科目代码表!B:D,3,0),"")</f>
        <v/>
      </c>
      <c r="J2640" t="str">
        <f>IFERROR(VLOOKUP(表2[[#This Row],[科目代码]],科目代码表!D:E,2,0),"")</f>
        <v/>
      </c>
      <c r="K2640" t="str">
        <f>IF(ISBLANK(表2[[#This Row],[年]]),"","CNY")</f>
        <v/>
      </c>
    </row>
    <row r="2641" spans="7:11" x14ac:dyDescent="0.25">
      <c r="G2641" s="1" t="str">
        <f>IFERROR(VLOOKUP(H2641,科目代码表!B:D,3,0),"")</f>
        <v/>
      </c>
      <c r="J2641" t="str">
        <f>IFERROR(VLOOKUP(表2[[#This Row],[科目代码]],科目代码表!D:E,2,0),"")</f>
        <v/>
      </c>
      <c r="K2641" t="str">
        <f>IF(ISBLANK(表2[[#This Row],[年]]),"","CNY")</f>
        <v/>
      </c>
    </row>
    <row r="2642" spans="7:11" x14ac:dyDescent="0.25">
      <c r="G2642" s="1" t="str">
        <f>IFERROR(VLOOKUP(H2642,科目代码表!B:D,3,0),"")</f>
        <v/>
      </c>
      <c r="J2642" t="str">
        <f>IFERROR(VLOOKUP(表2[[#This Row],[科目代码]],科目代码表!D:E,2,0),"")</f>
        <v/>
      </c>
      <c r="K2642" t="str">
        <f>IF(ISBLANK(表2[[#This Row],[年]]),"","CNY")</f>
        <v/>
      </c>
    </row>
    <row r="2643" spans="7:11" x14ac:dyDescent="0.25">
      <c r="G2643" s="1" t="str">
        <f>IFERROR(VLOOKUP(H2643,科目代码表!B:D,3,0),"")</f>
        <v/>
      </c>
      <c r="J2643" t="str">
        <f>IFERROR(VLOOKUP(表2[[#This Row],[科目代码]],科目代码表!D:E,2,0),"")</f>
        <v/>
      </c>
      <c r="K2643" t="str">
        <f>IF(ISBLANK(表2[[#This Row],[年]]),"","CNY")</f>
        <v/>
      </c>
    </row>
    <row r="2644" spans="7:11" x14ac:dyDescent="0.25">
      <c r="G2644" s="1" t="str">
        <f>IFERROR(VLOOKUP(H2644,科目代码表!B:D,3,0),"")</f>
        <v/>
      </c>
      <c r="J2644" t="str">
        <f>IFERROR(VLOOKUP(表2[[#This Row],[科目代码]],科目代码表!D:E,2,0),"")</f>
        <v/>
      </c>
      <c r="K2644" t="str">
        <f>IF(ISBLANK(表2[[#This Row],[年]]),"","CNY")</f>
        <v/>
      </c>
    </row>
    <row r="2645" spans="7:11" x14ac:dyDescent="0.25">
      <c r="G2645" s="1" t="str">
        <f>IFERROR(VLOOKUP(H2645,科目代码表!B:D,3,0),"")</f>
        <v/>
      </c>
      <c r="J2645" t="str">
        <f>IFERROR(VLOOKUP(表2[[#This Row],[科目代码]],科目代码表!D:E,2,0),"")</f>
        <v/>
      </c>
      <c r="K2645" t="str">
        <f>IF(ISBLANK(表2[[#This Row],[年]]),"","CNY")</f>
        <v/>
      </c>
    </row>
    <row r="2646" spans="7:11" x14ac:dyDescent="0.25">
      <c r="G2646" s="1" t="str">
        <f>IFERROR(VLOOKUP(H2646,科目代码表!B:D,3,0),"")</f>
        <v/>
      </c>
      <c r="J2646" t="str">
        <f>IFERROR(VLOOKUP(表2[[#This Row],[科目代码]],科目代码表!D:E,2,0),"")</f>
        <v/>
      </c>
      <c r="K2646" t="str">
        <f>IF(ISBLANK(表2[[#This Row],[年]]),"","CNY")</f>
        <v/>
      </c>
    </row>
    <row r="2647" spans="7:11" x14ac:dyDescent="0.25">
      <c r="G2647" s="1" t="str">
        <f>IFERROR(VLOOKUP(H2647,科目代码表!B:D,3,0),"")</f>
        <v/>
      </c>
      <c r="J2647" t="str">
        <f>IFERROR(VLOOKUP(表2[[#This Row],[科目代码]],科目代码表!D:E,2,0),"")</f>
        <v/>
      </c>
      <c r="K2647" t="str">
        <f>IF(ISBLANK(表2[[#This Row],[年]]),"","CNY")</f>
        <v/>
      </c>
    </row>
    <row r="2648" spans="7:11" x14ac:dyDescent="0.25">
      <c r="G2648" s="1" t="str">
        <f>IFERROR(VLOOKUP(H2648,科目代码表!B:D,3,0),"")</f>
        <v/>
      </c>
      <c r="J2648" t="str">
        <f>IFERROR(VLOOKUP(表2[[#This Row],[科目代码]],科目代码表!D:E,2,0),"")</f>
        <v/>
      </c>
      <c r="K2648" t="str">
        <f>IF(ISBLANK(表2[[#This Row],[年]]),"","CNY")</f>
        <v/>
      </c>
    </row>
    <row r="2649" spans="7:11" x14ac:dyDescent="0.25">
      <c r="G2649" s="1" t="str">
        <f>IFERROR(VLOOKUP(H2649,科目代码表!B:D,3,0),"")</f>
        <v/>
      </c>
      <c r="J2649" t="str">
        <f>IFERROR(VLOOKUP(表2[[#This Row],[科目代码]],科目代码表!D:E,2,0),"")</f>
        <v/>
      </c>
      <c r="K2649" t="str">
        <f>IF(ISBLANK(表2[[#This Row],[年]]),"","CNY")</f>
        <v/>
      </c>
    </row>
    <row r="2650" spans="7:11" x14ac:dyDescent="0.25">
      <c r="G2650" s="1" t="str">
        <f>IFERROR(VLOOKUP(H2650,科目代码表!B:D,3,0),"")</f>
        <v/>
      </c>
      <c r="J2650" t="str">
        <f>IFERROR(VLOOKUP(表2[[#This Row],[科目代码]],科目代码表!D:E,2,0),"")</f>
        <v/>
      </c>
      <c r="K2650" t="str">
        <f>IF(ISBLANK(表2[[#This Row],[年]]),"","CNY")</f>
        <v/>
      </c>
    </row>
    <row r="2651" spans="7:11" x14ac:dyDescent="0.25">
      <c r="G2651" s="1" t="str">
        <f>IFERROR(VLOOKUP(H2651,科目代码表!B:D,3,0),"")</f>
        <v/>
      </c>
      <c r="J2651" t="str">
        <f>IFERROR(VLOOKUP(表2[[#This Row],[科目代码]],科目代码表!D:E,2,0),"")</f>
        <v/>
      </c>
      <c r="K2651" t="str">
        <f>IF(ISBLANK(表2[[#This Row],[年]]),"","CNY")</f>
        <v/>
      </c>
    </row>
    <row r="2652" spans="7:11" x14ac:dyDescent="0.25">
      <c r="G2652" s="1" t="str">
        <f>IFERROR(VLOOKUP(H2652,科目代码表!B:D,3,0),"")</f>
        <v/>
      </c>
      <c r="J2652" t="str">
        <f>IFERROR(VLOOKUP(表2[[#This Row],[科目代码]],科目代码表!D:E,2,0),"")</f>
        <v/>
      </c>
      <c r="K2652" t="str">
        <f>IF(ISBLANK(表2[[#This Row],[年]]),"","CNY")</f>
        <v/>
      </c>
    </row>
    <row r="2653" spans="7:11" x14ac:dyDescent="0.25">
      <c r="G2653" s="1" t="str">
        <f>IFERROR(VLOOKUP(H2653,科目代码表!B:D,3,0),"")</f>
        <v/>
      </c>
      <c r="J2653" t="str">
        <f>IFERROR(VLOOKUP(表2[[#This Row],[科目代码]],科目代码表!D:E,2,0),"")</f>
        <v/>
      </c>
      <c r="K2653" t="str">
        <f>IF(ISBLANK(表2[[#This Row],[年]]),"","CNY")</f>
        <v/>
      </c>
    </row>
    <row r="2654" spans="7:11" x14ac:dyDescent="0.25">
      <c r="G2654" s="1" t="str">
        <f>IFERROR(VLOOKUP(H2654,科目代码表!B:D,3,0),"")</f>
        <v/>
      </c>
      <c r="J2654" t="str">
        <f>IFERROR(VLOOKUP(表2[[#This Row],[科目代码]],科目代码表!D:E,2,0),"")</f>
        <v/>
      </c>
      <c r="K2654" t="str">
        <f>IF(ISBLANK(表2[[#This Row],[年]]),"","CNY")</f>
        <v/>
      </c>
    </row>
    <row r="2655" spans="7:11" x14ac:dyDescent="0.25">
      <c r="G2655" s="1" t="str">
        <f>IFERROR(VLOOKUP(H2655,科目代码表!B:D,3,0),"")</f>
        <v/>
      </c>
      <c r="J2655" t="str">
        <f>IFERROR(VLOOKUP(表2[[#This Row],[科目代码]],科目代码表!D:E,2,0),"")</f>
        <v/>
      </c>
      <c r="K2655" t="str">
        <f>IF(ISBLANK(表2[[#This Row],[年]]),"","CNY")</f>
        <v/>
      </c>
    </row>
    <row r="2656" spans="7:11" x14ac:dyDescent="0.25">
      <c r="G2656" s="1" t="str">
        <f>IFERROR(VLOOKUP(H2656,科目代码表!B:D,3,0),"")</f>
        <v/>
      </c>
      <c r="J2656" t="str">
        <f>IFERROR(VLOOKUP(表2[[#This Row],[科目代码]],科目代码表!D:E,2,0),"")</f>
        <v/>
      </c>
      <c r="K2656" t="str">
        <f>IF(ISBLANK(表2[[#This Row],[年]]),"","CNY")</f>
        <v/>
      </c>
    </row>
    <row r="2657" spans="7:11" x14ac:dyDescent="0.25">
      <c r="G2657" s="1" t="str">
        <f>IFERROR(VLOOKUP(H2657,科目代码表!B:D,3,0),"")</f>
        <v/>
      </c>
      <c r="J2657" t="str">
        <f>IFERROR(VLOOKUP(表2[[#This Row],[科目代码]],科目代码表!D:E,2,0),"")</f>
        <v/>
      </c>
      <c r="K2657" t="str">
        <f>IF(ISBLANK(表2[[#This Row],[年]]),"","CNY")</f>
        <v/>
      </c>
    </row>
    <row r="2658" spans="7:11" x14ac:dyDescent="0.25">
      <c r="G2658" s="1" t="str">
        <f>IFERROR(VLOOKUP(H2658,科目代码表!B:D,3,0),"")</f>
        <v/>
      </c>
      <c r="J2658" t="str">
        <f>IFERROR(VLOOKUP(表2[[#This Row],[科目代码]],科目代码表!D:E,2,0),"")</f>
        <v/>
      </c>
      <c r="K2658" t="str">
        <f>IF(ISBLANK(表2[[#This Row],[年]]),"","CNY")</f>
        <v/>
      </c>
    </row>
    <row r="2659" spans="7:11" x14ac:dyDescent="0.25">
      <c r="G2659" s="1" t="str">
        <f>IFERROR(VLOOKUP(H2659,科目代码表!B:D,3,0),"")</f>
        <v/>
      </c>
      <c r="J2659" t="str">
        <f>IFERROR(VLOOKUP(表2[[#This Row],[科目代码]],科目代码表!D:E,2,0),"")</f>
        <v/>
      </c>
      <c r="K2659" t="str">
        <f>IF(ISBLANK(表2[[#This Row],[年]]),"","CNY")</f>
        <v/>
      </c>
    </row>
    <row r="2660" spans="7:11" x14ac:dyDescent="0.25">
      <c r="G2660" s="1" t="str">
        <f>IFERROR(VLOOKUP(H2660,科目代码表!B:D,3,0),"")</f>
        <v/>
      </c>
      <c r="J2660" t="str">
        <f>IFERROR(VLOOKUP(表2[[#This Row],[科目代码]],科目代码表!D:E,2,0),"")</f>
        <v/>
      </c>
      <c r="K2660" t="str">
        <f>IF(ISBLANK(表2[[#This Row],[年]]),"","CNY")</f>
        <v/>
      </c>
    </row>
    <row r="2661" spans="7:11" x14ac:dyDescent="0.25">
      <c r="G2661" s="1" t="str">
        <f>IFERROR(VLOOKUP(H2661,科目代码表!B:D,3,0),"")</f>
        <v/>
      </c>
      <c r="J2661" t="str">
        <f>IFERROR(VLOOKUP(表2[[#This Row],[科目代码]],科目代码表!D:E,2,0),"")</f>
        <v/>
      </c>
      <c r="K2661" t="str">
        <f>IF(ISBLANK(表2[[#This Row],[年]]),"","CNY")</f>
        <v/>
      </c>
    </row>
    <row r="2662" spans="7:11" x14ac:dyDescent="0.25">
      <c r="G2662" s="1" t="str">
        <f>IFERROR(VLOOKUP(H2662,科目代码表!B:D,3,0),"")</f>
        <v/>
      </c>
      <c r="J2662" t="str">
        <f>IFERROR(VLOOKUP(表2[[#This Row],[科目代码]],科目代码表!D:E,2,0),"")</f>
        <v/>
      </c>
      <c r="K2662" t="str">
        <f>IF(ISBLANK(表2[[#This Row],[年]]),"","CNY")</f>
        <v/>
      </c>
    </row>
    <row r="2663" spans="7:11" x14ac:dyDescent="0.25">
      <c r="G2663" s="1" t="str">
        <f>IFERROR(VLOOKUP(H2663,科目代码表!B:D,3,0),"")</f>
        <v/>
      </c>
      <c r="J2663" t="str">
        <f>IFERROR(VLOOKUP(表2[[#This Row],[科目代码]],科目代码表!D:E,2,0),"")</f>
        <v/>
      </c>
      <c r="K2663" t="str">
        <f>IF(ISBLANK(表2[[#This Row],[年]]),"","CNY")</f>
        <v/>
      </c>
    </row>
    <row r="2664" spans="7:11" x14ac:dyDescent="0.25">
      <c r="G2664" s="1" t="str">
        <f>IFERROR(VLOOKUP(H2664,科目代码表!B:D,3,0),"")</f>
        <v/>
      </c>
      <c r="J2664" t="str">
        <f>IFERROR(VLOOKUP(表2[[#This Row],[科目代码]],科目代码表!D:E,2,0),"")</f>
        <v/>
      </c>
      <c r="K2664" t="str">
        <f>IF(ISBLANK(表2[[#This Row],[年]]),"","CNY")</f>
        <v/>
      </c>
    </row>
    <row r="2665" spans="7:11" x14ac:dyDescent="0.25">
      <c r="G2665" s="1" t="str">
        <f>IFERROR(VLOOKUP(H2665,科目代码表!B:D,3,0),"")</f>
        <v/>
      </c>
      <c r="J2665" t="str">
        <f>IFERROR(VLOOKUP(表2[[#This Row],[科目代码]],科目代码表!D:E,2,0),"")</f>
        <v/>
      </c>
      <c r="K2665" t="str">
        <f>IF(ISBLANK(表2[[#This Row],[年]]),"","CNY")</f>
        <v/>
      </c>
    </row>
    <row r="2666" spans="7:11" x14ac:dyDescent="0.25">
      <c r="G2666" s="1" t="str">
        <f>IFERROR(VLOOKUP(H2666,科目代码表!B:D,3,0),"")</f>
        <v/>
      </c>
      <c r="J2666" t="str">
        <f>IFERROR(VLOOKUP(表2[[#This Row],[科目代码]],科目代码表!D:E,2,0),"")</f>
        <v/>
      </c>
      <c r="K2666" t="str">
        <f>IF(ISBLANK(表2[[#This Row],[年]]),"","CNY")</f>
        <v/>
      </c>
    </row>
    <row r="2667" spans="7:11" x14ac:dyDescent="0.25">
      <c r="G2667" s="1" t="str">
        <f>IFERROR(VLOOKUP(H2667,科目代码表!B:D,3,0),"")</f>
        <v/>
      </c>
      <c r="J2667" t="str">
        <f>IFERROR(VLOOKUP(表2[[#This Row],[科目代码]],科目代码表!D:E,2,0),"")</f>
        <v/>
      </c>
      <c r="K2667" t="str">
        <f>IF(ISBLANK(表2[[#This Row],[年]]),"","CNY")</f>
        <v/>
      </c>
    </row>
    <row r="2668" spans="7:11" x14ac:dyDescent="0.25">
      <c r="G2668" s="1" t="str">
        <f>IFERROR(VLOOKUP(H2668,科目代码表!B:D,3,0),"")</f>
        <v/>
      </c>
      <c r="J2668" t="str">
        <f>IFERROR(VLOOKUP(表2[[#This Row],[科目代码]],科目代码表!D:E,2,0),"")</f>
        <v/>
      </c>
      <c r="K2668" t="str">
        <f>IF(ISBLANK(表2[[#This Row],[年]]),"","CNY")</f>
        <v/>
      </c>
    </row>
    <row r="2669" spans="7:11" x14ac:dyDescent="0.25">
      <c r="G2669" s="1" t="str">
        <f>IFERROR(VLOOKUP(H2669,科目代码表!B:D,3,0),"")</f>
        <v/>
      </c>
      <c r="J2669" t="str">
        <f>IFERROR(VLOOKUP(表2[[#This Row],[科目代码]],科目代码表!D:E,2,0),"")</f>
        <v/>
      </c>
      <c r="K2669" t="str">
        <f>IF(ISBLANK(表2[[#This Row],[年]]),"","CNY")</f>
        <v/>
      </c>
    </row>
    <row r="2670" spans="7:11" x14ac:dyDescent="0.25">
      <c r="G2670" s="1" t="str">
        <f>IFERROR(VLOOKUP(H2670,科目代码表!B:D,3,0),"")</f>
        <v/>
      </c>
      <c r="J2670" t="str">
        <f>IFERROR(VLOOKUP(表2[[#This Row],[科目代码]],科目代码表!D:E,2,0),"")</f>
        <v/>
      </c>
      <c r="K2670" t="str">
        <f>IF(ISBLANK(表2[[#This Row],[年]]),"","CNY")</f>
        <v/>
      </c>
    </row>
    <row r="2671" spans="7:11" x14ac:dyDescent="0.25">
      <c r="G2671" s="1" t="str">
        <f>IFERROR(VLOOKUP(H2671,科目代码表!B:D,3,0),"")</f>
        <v/>
      </c>
      <c r="J2671" t="str">
        <f>IFERROR(VLOOKUP(表2[[#This Row],[科目代码]],科目代码表!D:E,2,0),"")</f>
        <v/>
      </c>
      <c r="K2671" t="str">
        <f>IF(ISBLANK(表2[[#This Row],[年]]),"","CNY")</f>
        <v/>
      </c>
    </row>
    <row r="2672" spans="7:11" x14ac:dyDescent="0.25">
      <c r="G2672" s="1" t="str">
        <f>IFERROR(VLOOKUP(H2672,科目代码表!B:D,3,0),"")</f>
        <v/>
      </c>
      <c r="J2672" t="str">
        <f>IFERROR(VLOOKUP(表2[[#This Row],[科目代码]],科目代码表!D:E,2,0),"")</f>
        <v/>
      </c>
      <c r="K2672" t="str">
        <f>IF(ISBLANK(表2[[#This Row],[年]]),"","CNY")</f>
        <v/>
      </c>
    </row>
    <row r="2673" spans="7:11" x14ac:dyDescent="0.25">
      <c r="G2673" s="1" t="str">
        <f>IFERROR(VLOOKUP(H2673,科目代码表!B:D,3,0),"")</f>
        <v/>
      </c>
      <c r="J2673" t="str">
        <f>IFERROR(VLOOKUP(表2[[#This Row],[科目代码]],科目代码表!D:E,2,0),"")</f>
        <v/>
      </c>
      <c r="K2673" t="str">
        <f>IF(ISBLANK(表2[[#This Row],[年]]),"","CNY")</f>
        <v/>
      </c>
    </row>
    <row r="2674" spans="7:11" x14ac:dyDescent="0.25">
      <c r="G2674" s="1" t="str">
        <f>IFERROR(VLOOKUP(H2674,科目代码表!B:D,3,0),"")</f>
        <v/>
      </c>
      <c r="J2674" t="str">
        <f>IFERROR(VLOOKUP(表2[[#This Row],[科目代码]],科目代码表!D:E,2,0),"")</f>
        <v/>
      </c>
      <c r="K2674" t="str">
        <f>IF(ISBLANK(表2[[#This Row],[年]]),"","CNY")</f>
        <v/>
      </c>
    </row>
    <row r="2675" spans="7:11" x14ac:dyDescent="0.25">
      <c r="G2675" s="1" t="str">
        <f>IFERROR(VLOOKUP(H2675,科目代码表!B:D,3,0),"")</f>
        <v/>
      </c>
      <c r="J2675" t="str">
        <f>IFERROR(VLOOKUP(表2[[#This Row],[科目代码]],科目代码表!D:E,2,0),"")</f>
        <v/>
      </c>
      <c r="K2675" t="str">
        <f>IF(ISBLANK(表2[[#This Row],[年]]),"","CNY")</f>
        <v/>
      </c>
    </row>
    <row r="2676" spans="7:11" x14ac:dyDescent="0.25">
      <c r="G2676" s="1" t="str">
        <f>IFERROR(VLOOKUP(H2676,科目代码表!B:D,3,0),"")</f>
        <v/>
      </c>
      <c r="J2676" t="str">
        <f>IFERROR(VLOOKUP(表2[[#This Row],[科目代码]],科目代码表!D:E,2,0),"")</f>
        <v/>
      </c>
      <c r="K2676" t="str">
        <f>IF(ISBLANK(表2[[#This Row],[年]]),"","CNY")</f>
        <v/>
      </c>
    </row>
    <row r="2677" spans="7:11" x14ac:dyDescent="0.25">
      <c r="G2677" s="1" t="str">
        <f>IFERROR(VLOOKUP(H2677,科目代码表!B:D,3,0),"")</f>
        <v/>
      </c>
      <c r="J2677" t="str">
        <f>IFERROR(VLOOKUP(表2[[#This Row],[科目代码]],科目代码表!D:E,2,0),"")</f>
        <v/>
      </c>
      <c r="K2677" t="str">
        <f>IF(ISBLANK(表2[[#This Row],[年]]),"","CNY")</f>
        <v/>
      </c>
    </row>
    <row r="2678" spans="7:11" x14ac:dyDescent="0.25">
      <c r="G2678" s="1" t="str">
        <f>IFERROR(VLOOKUP(H2678,科目代码表!B:D,3,0),"")</f>
        <v/>
      </c>
      <c r="J2678" t="str">
        <f>IFERROR(VLOOKUP(表2[[#This Row],[科目代码]],科目代码表!D:E,2,0),"")</f>
        <v/>
      </c>
      <c r="K2678" t="str">
        <f>IF(ISBLANK(表2[[#This Row],[年]]),"","CNY")</f>
        <v/>
      </c>
    </row>
    <row r="2679" spans="7:11" x14ac:dyDescent="0.25">
      <c r="G2679" s="1" t="str">
        <f>IFERROR(VLOOKUP(H2679,科目代码表!B:D,3,0),"")</f>
        <v/>
      </c>
      <c r="J2679" t="str">
        <f>IFERROR(VLOOKUP(表2[[#This Row],[科目代码]],科目代码表!D:E,2,0),"")</f>
        <v/>
      </c>
      <c r="K2679" t="str">
        <f>IF(ISBLANK(表2[[#This Row],[年]]),"","CNY")</f>
        <v/>
      </c>
    </row>
    <row r="2680" spans="7:11" x14ac:dyDescent="0.25">
      <c r="G2680" s="1" t="str">
        <f>IFERROR(VLOOKUP(H2680,科目代码表!B:D,3,0),"")</f>
        <v/>
      </c>
      <c r="J2680" t="str">
        <f>IFERROR(VLOOKUP(表2[[#This Row],[科目代码]],科目代码表!D:E,2,0),"")</f>
        <v/>
      </c>
      <c r="K2680" t="str">
        <f>IF(ISBLANK(表2[[#This Row],[年]]),"","CNY")</f>
        <v/>
      </c>
    </row>
    <row r="2681" spans="7:11" x14ac:dyDescent="0.25">
      <c r="G2681" s="1" t="str">
        <f>IFERROR(VLOOKUP(H2681,科目代码表!B:D,3,0),"")</f>
        <v/>
      </c>
      <c r="J2681" t="str">
        <f>IFERROR(VLOOKUP(表2[[#This Row],[科目代码]],科目代码表!D:E,2,0),"")</f>
        <v/>
      </c>
      <c r="K2681" t="str">
        <f>IF(ISBLANK(表2[[#This Row],[年]]),"","CNY")</f>
        <v/>
      </c>
    </row>
    <row r="2682" spans="7:11" x14ac:dyDescent="0.25">
      <c r="G2682" s="1" t="str">
        <f>IFERROR(VLOOKUP(H2682,科目代码表!B:D,3,0),"")</f>
        <v/>
      </c>
      <c r="J2682" t="str">
        <f>IFERROR(VLOOKUP(表2[[#This Row],[科目代码]],科目代码表!D:E,2,0),"")</f>
        <v/>
      </c>
      <c r="K2682" t="str">
        <f>IF(ISBLANK(表2[[#This Row],[年]]),"","CNY")</f>
        <v/>
      </c>
    </row>
    <row r="2683" spans="7:11" x14ac:dyDescent="0.25">
      <c r="G2683" s="1" t="str">
        <f>IFERROR(VLOOKUP(H2683,科目代码表!B:D,3,0),"")</f>
        <v/>
      </c>
      <c r="J2683" t="str">
        <f>IFERROR(VLOOKUP(表2[[#This Row],[科目代码]],科目代码表!D:E,2,0),"")</f>
        <v/>
      </c>
      <c r="K2683" t="str">
        <f>IF(ISBLANK(表2[[#This Row],[年]]),"","CNY")</f>
        <v/>
      </c>
    </row>
    <row r="2684" spans="7:11" x14ac:dyDescent="0.25">
      <c r="G2684" s="1" t="str">
        <f>IFERROR(VLOOKUP(H2684,科目代码表!B:D,3,0),"")</f>
        <v/>
      </c>
      <c r="J2684" t="str">
        <f>IFERROR(VLOOKUP(表2[[#This Row],[科目代码]],科目代码表!D:E,2,0),"")</f>
        <v/>
      </c>
      <c r="K2684" t="str">
        <f>IF(ISBLANK(表2[[#This Row],[年]]),"","CNY")</f>
        <v/>
      </c>
    </row>
    <row r="2685" spans="7:11" x14ac:dyDescent="0.25">
      <c r="G2685" s="1" t="str">
        <f>IFERROR(VLOOKUP(H2685,科目代码表!B:D,3,0),"")</f>
        <v/>
      </c>
      <c r="J2685" t="str">
        <f>IFERROR(VLOOKUP(表2[[#This Row],[科目代码]],科目代码表!D:E,2,0),"")</f>
        <v/>
      </c>
      <c r="K2685" t="str">
        <f>IF(ISBLANK(表2[[#This Row],[年]]),"","CNY")</f>
        <v/>
      </c>
    </row>
    <row r="2686" spans="7:11" x14ac:dyDescent="0.25">
      <c r="G2686" s="1" t="str">
        <f>IFERROR(VLOOKUP(H2686,科目代码表!B:D,3,0),"")</f>
        <v/>
      </c>
      <c r="J2686" t="str">
        <f>IFERROR(VLOOKUP(表2[[#This Row],[科目代码]],科目代码表!D:E,2,0),"")</f>
        <v/>
      </c>
      <c r="K2686" t="str">
        <f>IF(ISBLANK(表2[[#This Row],[年]]),"","CNY")</f>
        <v/>
      </c>
    </row>
    <row r="2687" spans="7:11" x14ac:dyDescent="0.25">
      <c r="G2687" s="1" t="str">
        <f>IFERROR(VLOOKUP(H2687,科目代码表!B:D,3,0),"")</f>
        <v/>
      </c>
      <c r="J2687" t="str">
        <f>IFERROR(VLOOKUP(表2[[#This Row],[科目代码]],科目代码表!D:E,2,0),"")</f>
        <v/>
      </c>
      <c r="K2687" t="str">
        <f>IF(ISBLANK(表2[[#This Row],[年]]),"","CNY")</f>
        <v/>
      </c>
    </row>
    <row r="2688" spans="7:11" x14ac:dyDescent="0.25">
      <c r="G2688" s="1" t="str">
        <f>IFERROR(VLOOKUP(H2688,科目代码表!B:D,3,0),"")</f>
        <v/>
      </c>
      <c r="J2688" t="str">
        <f>IFERROR(VLOOKUP(表2[[#This Row],[科目代码]],科目代码表!D:E,2,0),"")</f>
        <v/>
      </c>
      <c r="K2688" t="str">
        <f>IF(ISBLANK(表2[[#This Row],[年]]),"","CNY")</f>
        <v/>
      </c>
    </row>
    <row r="2689" spans="7:11" x14ac:dyDescent="0.25">
      <c r="G2689" s="1" t="str">
        <f>IFERROR(VLOOKUP(H2689,科目代码表!B:D,3,0),"")</f>
        <v/>
      </c>
      <c r="J2689" t="str">
        <f>IFERROR(VLOOKUP(表2[[#This Row],[科目代码]],科目代码表!D:E,2,0),"")</f>
        <v/>
      </c>
      <c r="K2689" t="str">
        <f>IF(ISBLANK(表2[[#This Row],[年]]),"","CNY")</f>
        <v/>
      </c>
    </row>
    <row r="2690" spans="7:11" x14ac:dyDescent="0.25">
      <c r="G2690" s="1" t="str">
        <f>IFERROR(VLOOKUP(H2690,科目代码表!B:D,3,0),"")</f>
        <v/>
      </c>
      <c r="J2690" t="str">
        <f>IFERROR(VLOOKUP(表2[[#This Row],[科目代码]],科目代码表!D:E,2,0),"")</f>
        <v/>
      </c>
      <c r="K2690" t="str">
        <f>IF(ISBLANK(表2[[#This Row],[年]]),"","CNY")</f>
        <v/>
      </c>
    </row>
    <row r="2691" spans="7:11" x14ac:dyDescent="0.25">
      <c r="G2691" s="1" t="str">
        <f>IFERROR(VLOOKUP(H2691,科目代码表!B:D,3,0),"")</f>
        <v/>
      </c>
      <c r="J2691" t="str">
        <f>IFERROR(VLOOKUP(表2[[#This Row],[科目代码]],科目代码表!D:E,2,0),"")</f>
        <v/>
      </c>
      <c r="K2691" t="str">
        <f>IF(ISBLANK(表2[[#This Row],[年]]),"","CNY")</f>
        <v/>
      </c>
    </row>
    <row r="2692" spans="7:11" x14ac:dyDescent="0.25">
      <c r="G2692" s="1" t="str">
        <f>IFERROR(VLOOKUP(H2692,科目代码表!B:D,3,0),"")</f>
        <v/>
      </c>
      <c r="J2692" t="str">
        <f>IFERROR(VLOOKUP(表2[[#This Row],[科目代码]],科目代码表!D:E,2,0),"")</f>
        <v/>
      </c>
      <c r="K2692" t="str">
        <f>IF(ISBLANK(表2[[#This Row],[年]]),"","CNY")</f>
        <v/>
      </c>
    </row>
    <row r="2693" spans="7:11" x14ac:dyDescent="0.25">
      <c r="G2693" s="1" t="str">
        <f>IFERROR(VLOOKUP(H2693,科目代码表!B:D,3,0),"")</f>
        <v/>
      </c>
      <c r="J2693" t="str">
        <f>IFERROR(VLOOKUP(表2[[#This Row],[科目代码]],科目代码表!D:E,2,0),"")</f>
        <v/>
      </c>
      <c r="K2693" t="str">
        <f>IF(ISBLANK(表2[[#This Row],[年]]),"","CNY")</f>
        <v/>
      </c>
    </row>
    <row r="2694" spans="7:11" x14ac:dyDescent="0.25">
      <c r="G2694" s="1" t="str">
        <f>IFERROR(VLOOKUP(H2694,科目代码表!B:D,3,0),"")</f>
        <v/>
      </c>
      <c r="J2694" t="str">
        <f>IFERROR(VLOOKUP(表2[[#This Row],[科目代码]],科目代码表!D:E,2,0),"")</f>
        <v/>
      </c>
      <c r="K2694" t="str">
        <f>IF(ISBLANK(表2[[#This Row],[年]]),"","CNY")</f>
        <v/>
      </c>
    </row>
    <row r="2695" spans="7:11" x14ac:dyDescent="0.25">
      <c r="G2695" s="1" t="str">
        <f>IFERROR(VLOOKUP(H2695,科目代码表!B:D,3,0),"")</f>
        <v/>
      </c>
      <c r="J2695" t="str">
        <f>IFERROR(VLOOKUP(表2[[#This Row],[科目代码]],科目代码表!D:E,2,0),"")</f>
        <v/>
      </c>
      <c r="K2695" t="str">
        <f>IF(ISBLANK(表2[[#This Row],[年]]),"","CNY")</f>
        <v/>
      </c>
    </row>
    <row r="2696" spans="7:11" x14ac:dyDescent="0.25">
      <c r="G2696" s="1" t="str">
        <f>IFERROR(VLOOKUP(H2696,科目代码表!B:D,3,0),"")</f>
        <v/>
      </c>
      <c r="J2696" t="str">
        <f>IFERROR(VLOOKUP(表2[[#This Row],[科目代码]],科目代码表!D:E,2,0),"")</f>
        <v/>
      </c>
      <c r="K2696" t="str">
        <f>IF(ISBLANK(表2[[#This Row],[年]]),"","CNY")</f>
        <v/>
      </c>
    </row>
    <row r="2697" spans="7:11" x14ac:dyDescent="0.25">
      <c r="G2697" s="1" t="str">
        <f>IFERROR(VLOOKUP(H2697,科目代码表!B:D,3,0),"")</f>
        <v/>
      </c>
      <c r="J2697" t="str">
        <f>IFERROR(VLOOKUP(表2[[#This Row],[科目代码]],科目代码表!D:E,2,0),"")</f>
        <v/>
      </c>
      <c r="K2697" t="str">
        <f>IF(ISBLANK(表2[[#This Row],[年]]),"","CNY")</f>
        <v/>
      </c>
    </row>
    <row r="2698" spans="7:11" x14ac:dyDescent="0.25">
      <c r="G2698" s="1" t="str">
        <f>IFERROR(VLOOKUP(H2698,科目代码表!B:D,3,0),"")</f>
        <v/>
      </c>
      <c r="J2698" t="str">
        <f>IFERROR(VLOOKUP(表2[[#This Row],[科目代码]],科目代码表!D:E,2,0),"")</f>
        <v/>
      </c>
      <c r="K2698" t="str">
        <f>IF(ISBLANK(表2[[#This Row],[年]]),"","CNY")</f>
        <v/>
      </c>
    </row>
    <row r="2699" spans="7:11" x14ac:dyDescent="0.25">
      <c r="G2699" s="1" t="str">
        <f>IFERROR(VLOOKUP(H2699,科目代码表!B:D,3,0),"")</f>
        <v/>
      </c>
      <c r="J2699" t="str">
        <f>IFERROR(VLOOKUP(表2[[#This Row],[科目代码]],科目代码表!D:E,2,0),"")</f>
        <v/>
      </c>
      <c r="K2699" t="str">
        <f>IF(ISBLANK(表2[[#This Row],[年]]),"","CNY")</f>
        <v/>
      </c>
    </row>
    <row r="2700" spans="7:11" x14ac:dyDescent="0.25">
      <c r="G2700" s="1" t="str">
        <f>IFERROR(VLOOKUP(H2700,科目代码表!B:D,3,0),"")</f>
        <v/>
      </c>
      <c r="J2700" t="str">
        <f>IFERROR(VLOOKUP(表2[[#This Row],[科目代码]],科目代码表!D:E,2,0),"")</f>
        <v/>
      </c>
      <c r="K2700" t="str">
        <f>IF(ISBLANK(表2[[#This Row],[年]]),"","CNY")</f>
        <v/>
      </c>
    </row>
    <row r="2701" spans="7:11" x14ac:dyDescent="0.25">
      <c r="G2701" s="1" t="str">
        <f>IFERROR(VLOOKUP(H2701,科目代码表!B:D,3,0),"")</f>
        <v/>
      </c>
      <c r="J2701" t="str">
        <f>IFERROR(VLOOKUP(表2[[#This Row],[科目代码]],科目代码表!D:E,2,0),"")</f>
        <v/>
      </c>
      <c r="K2701" t="str">
        <f>IF(ISBLANK(表2[[#This Row],[年]]),"","CNY")</f>
        <v/>
      </c>
    </row>
    <row r="2702" spans="7:11" x14ac:dyDescent="0.25">
      <c r="G2702" s="1" t="str">
        <f>IFERROR(VLOOKUP(H2702,科目代码表!B:D,3,0),"")</f>
        <v/>
      </c>
      <c r="J2702" t="str">
        <f>IFERROR(VLOOKUP(表2[[#This Row],[科目代码]],科目代码表!D:E,2,0),"")</f>
        <v/>
      </c>
      <c r="K2702" t="str">
        <f>IF(ISBLANK(表2[[#This Row],[年]]),"","CNY")</f>
        <v/>
      </c>
    </row>
    <row r="2703" spans="7:11" x14ac:dyDescent="0.25">
      <c r="G2703" s="1" t="str">
        <f>IFERROR(VLOOKUP(H2703,科目代码表!B:D,3,0),"")</f>
        <v/>
      </c>
      <c r="J2703" t="str">
        <f>IFERROR(VLOOKUP(表2[[#This Row],[科目代码]],科目代码表!D:E,2,0),"")</f>
        <v/>
      </c>
      <c r="K2703" t="str">
        <f>IF(ISBLANK(表2[[#This Row],[年]]),"","CNY")</f>
        <v/>
      </c>
    </row>
    <row r="2704" spans="7:11" x14ac:dyDescent="0.25">
      <c r="G2704" s="1" t="str">
        <f>IFERROR(VLOOKUP(H2704,科目代码表!B:D,3,0),"")</f>
        <v/>
      </c>
      <c r="J2704" t="str">
        <f>IFERROR(VLOOKUP(表2[[#This Row],[科目代码]],科目代码表!D:E,2,0),"")</f>
        <v/>
      </c>
      <c r="K2704" t="str">
        <f>IF(ISBLANK(表2[[#This Row],[年]]),"","CNY")</f>
        <v/>
      </c>
    </row>
    <row r="2705" spans="7:11" x14ac:dyDescent="0.25">
      <c r="G2705" s="1" t="str">
        <f>IFERROR(VLOOKUP(H2705,科目代码表!B:D,3,0),"")</f>
        <v/>
      </c>
      <c r="J2705" t="str">
        <f>IFERROR(VLOOKUP(表2[[#This Row],[科目代码]],科目代码表!D:E,2,0),"")</f>
        <v/>
      </c>
      <c r="K2705" t="str">
        <f>IF(ISBLANK(表2[[#This Row],[年]]),"","CNY")</f>
        <v/>
      </c>
    </row>
    <row r="2706" spans="7:11" x14ac:dyDescent="0.25">
      <c r="G2706" s="1" t="str">
        <f>IFERROR(VLOOKUP(H2706,科目代码表!B:D,3,0),"")</f>
        <v/>
      </c>
      <c r="J2706" t="str">
        <f>IFERROR(VLOOKUP(表2[[#This Row],[科目代码]],科目代码表!D:E,2,0),"")</f>
        <v/>
      </c>
      <c r="K2706" t="str">
        <f>IF(ISBLANK(表2[[#This Row],[年]]),"","CNY")</f>
        <v/>
      </c>
    </row>
    <row r="2707" spans="7:11" x14ac:dyDescent="0.25">
      <c r="G2707" s="1" t="str">
        <f>IFERROR(VLOOKUP(H2707,科目代码表!B:D,3,0),"")</f>
        <v/>
      </c>
      <c r="J2707" t="str">
        <f>IFERROR(VLOOKUP(表2[[#This Row],[科目代码]],科目代码表!D:E,2,0),"")</f>
        <v/>
      </c>
      <c r="K2707" t="str">
        <f>IF(ISBLANK(表2[[#This Row],[年]]),"","CNY")</f>
        <v/>
      </c>
    </row>
    <row r="2708" spans="7:11" x14ac:dyDescent="0.25">
      <c r="G2708" s="1" t="str">
        <f>IFERROR(VLOOKUP(H2708,科目代码表!B:D,3,0),"")</f>
        <v/>
      </c>
      <c r="J2708" t="str">
        <f>IFERROR(VLOOKUP(表2[[#This Row],[科目代码]],科目代码表!D:E,2,0),"")</f>
        <v/>
      </c>
      <c r="K2708" t="str">
        <f>IF(ISBLANK(表2[[#This Row],[年]]),"","CNY")</f>
        <v/>
      </c>
    </row>
    <row r="2709" spans="7:11" x14ac:dyDescent="0.25">
      <c r="G2709" s="1" t="str">
        <f>IFERROR(VLOOKUP(H2709,科目代码表!B:D,3,0),"")</f>
        <v/>
      </c>
      <c r="J2709" t="str">
        <f>IFERROR(VLOOKUP(表2[[#This Row],[科目代码]],科目代码表!D:E,2,0),"")</f>
        <v/>
      </c>
      <c r="K2709" t="str">
        <f>IF(ISBLANK(表2[[#This Row],[年]]),"","CNY")</f>
        <v/>
      </c>
    </row>
    <row r="2710" spans="7:11" x14ac:dyDescent="0.25">
      <c r="G2710" s="1" t="str">
        <f>IFERROR(VLOOKUP(H2710,科目代码表!B:D,3,0),"")</f>
        <v/>
      </c>
      <c r="J2710" t="str">
        <f>IFERROR(VLOOKUP(表2[[#This Row],[科目代码]],科目代码表!D:E,2,0),"")</f>
        <v/>
      </c>
      <c r="K2710" t="str">
        <f>IF(ISBLANK(表2[[#This Row],[年]]),"","CNY")</f>
        <v/>
      </c>
    </row>
    <row r="2711" spans="7:11" x14ac:dyDescent="0.25">
      <c r="G2711" s="1" t="str">
        <f>IFERROR(VLOOKUP(H2711,科目代码表!B:D,3,0),"")</f>
        <v/>
      </c>
      <c r="J2711" t="str">
        <f>IFERROR(VLOOKUP(表2[[#This Row],[科目代码]],科目代码表!D:E,2,0),"")</f>
        <v/>
      </c>
      <c r="K2711" t="str">
        <f>IF(ISBLANK(表2[[#This Row],[年]]),"","CNY")</f>
        <v/>
      </c>
    </row>
    <row r="2712" spans="7:11" x14ac:dyDescent="0.25">
      <c r="G2712" s="1" t="str">
        <f>IFERROR(VLOOKUP(H2712,科目代码表!B:D,3,0),"")</f>
        <v/>
      </c>
      <c r="J2712" t="str">
        <f>IFERROR(VLOOKUP(表2[[#This Row],[科目代码]],科目代码表!D:E,2,0),"")</f>
        <v/>
      </c>
      <c r="K2712" t="str">
        <f>IF(ISBLANK(表2[[#This Row],[年]]),"","CNY")</f>
        <v/>
      </c>
    </row>
    <row r="2713" spans="7:11" x14ac:dyDescent="0.25">
      <c r="G2713" s="1" t="str">
        <f>IFERROR(VLOOKUP(H2713,科目代码表!B:D,3,0),"")</f>
        <v/>
      </c>
      <c r="J2713" t="str">
        <f>IFERROR(VLOOKUP(表2[[#This Row],[科目代码]],科目代码表!D:E,2,0),"")</f>
        <v/>
      </c>
      <c r="K2713" t="str">
        <f>IF(ISBLANK(表2[[#This Row],[年]]),"","CNY")</f>
        <v/>
      </c>
    </row>
    <row r="2714" spans="7:11" x14ac:dyDescent="0.25">
      <c r="G2714" s="1" t="str">
        <f>IFERROR(VLOOKUP(H2714,科目代码表!B:D,3,0),"")</f>
        <v/>
      </c>
      <c r="J2714" t="str">
        <f>IFERROR(VLOOKUP(表2[[#This Row],[科目代码]],科目代码表!D:E,2,0),"")</f>
        <v/>
      </c>
      <c r="K2714" t="str">
        <f>IF(ISBLANK(表2[[#This Row],[年]]),"","CNY")</f>
        <v/>
      </c>
    </row>
    <row r="2715" spans="7:11" x14ac:dyDescent="0.25">
      <c r="G2715" s="1" t="str">
        <f>IFERROR(VLOOKUP(H2715,科目代码表!B:D,3,0),"")</f>
        <v/>
      </c>
      <c r="J2715" t="str">
        <f>IFERROR(VLOOKUP(表2[[#This Row],[科目代码]],科目代码表!D:E,2,0),"")</f>
        <v/>
      </c>
      <c r="K2715" t="str">
        <f>IF(ISBLANK(表2[[#This Row],[年]]),"","CNY")</f>
        <v/>
      </c>
    </row>
    <row r="2716" spans="7:11" x14ac:dyDescent="0.25">
      <c r="G2716" s="1" t="str">
        <f>IFERROR(VLOOKUP(H2716,科目代码表!B:D,3,0),"")</f>
        <v/>
      </c>
      <c r="J2716" t="str">
        <f>IFERROR(VLOOKUP(表2[[#This Row],[科目代码]],科目代码表!D:E,2,0),"")</f>
        <v/>
      </c>
      <c r="K2716" t="str">
        <f>IF(ISBLANK(表2[[#This Row],[年]]),"","CNY")</f>
        <v/>
      </c>
    </row>
    <row r="2717" spans="7:11" x14ac:dyDescent="0.25">
      <c r="G2717" s="1" t="str">
        <f>IFERROR(VLOOKUP(H2717,科目代码表!B:D,3,0),"")</f>
        <v/>
      </c>
      <c r="J2717" t="str">
        <f>IFERROR(VLOOKUP(表2[[#This Row],[科目代码]],科目代码表!D:E,2,0),"")</f>
        <v/>
      </c>
      <c r="K2717" t="str">
        <f>IF(ISBLANK(表2[[#This Row],[年]]),"","CNY")</f>
        <v/>
      </c>
    </row>
    <row r="2718" spans="7:11" x14ac:dyDescent="0.25">
      <c r="G2718" s="1" t="str">
        <f>IFERROR(VLOOKUP(H2718,科目代码表!B:D,3,0),"")</f>
        <v/>
      </c>
      <c r="J2718" t="str">
        <f>IFERROR(VLOOKUP(表2[[#This Row],[科目代码]],科目代码表!D:E,2,0),"")</f>
        <v/>
      </c>
      <c r="K2718" t="str">
        <f>IF(ISBLANK(表2[[#This Row],[年]]),"","CNY")</f>
        <v/>
      </c>
    </row>
    <row r="2719" spans="7:11" x14ac:dyDescent="0.25">
      <c r="G2719" s="1" t="str">
        <f>IFERROR(VLOOKUP(H2719,科目代码表!B:D,3,0),"")</f>
        <v/>
      </c>
      <c r="J2719" t="str">
        <f>IFERROR(VLOOKUP(表2[[#This Row],[科目代码]],科目代码表!D:E,2,0),"")</f>
        <v/>
      </c>
      <c r="K2719" t="str">
        <f>IF(ISBLANK(表2[[#This Row],[年]]),"","CNY")</f>
        <v/>
      </c>
    </row>
    <row r="2720" spans="7:11" x14ac:dyDescent="0.25">
      <c r="G2720" s="1" t="str">
        <f>IFERROR(VLOOKUP(H2720,科目代码表!B:D,3,0),"")</f>
        <v/>
      </c>
      <c r="J2720" t="str">
        <f>IFERROR(VLOOKUP(表2[[#This Row],[科目代码]],科目代码表!D:E,2,0),"")</f>
        <v/>
      </c>
      <c r="K2720" t="str">
        <f>IF(ISBLANK(表2[[#This Row],[年]]),"","CNY")</f>
        <v/>
      </c>
    </row>
    <row r="2721" spans="7:11" x14ac:dyDescent="0.25">
      <c r="G2721" s="1" t="str">
        <f>IFERROR(VLOOKUP(H2721,科目代码表!B:D,3,0),"")</f>
        <v/>
      </c>
      <c r="J2721" t="str">
        <f>IFERROR(VLOOKUP(表2[[#This Row],[科目代码]],科目代码表!D:E,2,0),"")</f>
        <v/>
      </c>
      <c r="K2721" t="str">
        <f>IF(ISBLANK(表2[[#This Row],[年]]),"","CNY")</f>
        <v/>
      </c>
    </row>
    <row r="2722" spans="7:11" x14ac:dyDescent="0.25">
      <c r="G2722" s="1" t="str">
        <f>IFERROR(VLOOKUP(H2722,科目代码表!B:D,3,0),"")</f>
        <v/>
      </c>
      <c r="J2722" t="str">
        <f>IFERROR(VLOOKUP(表2[[#This Row],[科目代码]],科目代码表!D:E,2,0),"")</f>
        <v/>
      </c>
      <c r="K2722" t="str">
        <f>IF(ISBLANK(表2[[#This Row],[年]]),"","CNY")</f>
        <v/>
      </c>
    </row>
    <row r="2723" spans="7:11" x14ac:dyDescent="0.25">
      <c r="G2723" s="1" t="str">
        <f>IFERROR(VLOOKUP(H2723,科目代码表!B:D,3,0),"")</f>
        <v/>
      </c>
      <c r="J2723" t="str">
        <f>IFERROR(VLOOKUP(表2[[#This Row],[科目代码]],科目代码表!D:E,2,0),"")</f>
        <v/>
      </c>
      <c r="K2723" t="str">
        <f>IF(ISBLANK(表2[[#This Row],[年]]),"","CNY")</f>
        <v/>
      </c>
    </row>
    <row r="2724" spans="7:11" x14ac:dyDescent="0.25">
      <c r="G2724" s="1" t="str">
        <f>IFERROR(VLOOKUP(H2724,科目代码表!B:D,3,0),"")</f>
        <v/>
      </c>
      <c r="J2724" t="str">
        <f>IFERROR(VLOOKUP(表2[[#This Row],[科目代码]],科目代码表!D:E,2,0),"")</f>
        <v/>
      </c>
      <c r="K2724" t="str">
        <f>IF(ISBLANK(表2[[#This Row],[年]]),"","CNY")</f>
        <v/>
      </c>
    </row>
    <row r="2725" spans="7:11" x14ac:dyDescent="0.25">
      <c r="G2725" s="1" t="str">
        <f>IFERROR(VLOOKUP(H2725,科目代码表!B:D,3,0),"")</f>
        <v/>
      </c>
      <c r="J2725" t="str">
        <f>IFERROR(VLOOKUP(表2[[#This Row],[科目代码]],科目代码表!D:E,2,0),"")</f>
        <v/>
      </c>
      <c r="K2725" t="str">
        <f>IF(ISBLANK(表2[[#This Row],[年]]),"","CNY")</f>
        <v/>
      </c>
    </row>
    <row r="2726" spans="7:11" x14ac:dyDescent="0.25">
      <c r="G2726" s="1" t="str">
        <f>IFERROR(VLOOKUP(H2726,科目代码表!B:D,3,0),"")</f>
        <v/>
      </c>
      <c r="J2726" t="str">
        <f>IFERROR(VLOOKUP(表2[[#This Row],[科目代码]],科目代码表!D:E,2,0),"")</f>
        <v/>
      </c>
      <c r="K2726" t="str">
        <f>IF(ISBLANK(表2[[#This Row],[年]]),"","CNY")</f>
        <v/>
      </c>
    </row>
    <row r="2727" spans="7:11" x14ac:dyDescent="0.25">
      <c r="G2727" s="1" t="str">
        <f>IFERROR(VLOOKUP(H2727,科目代码表!B:D,3,0),"")</f>
        <v/>
      </c>
      <c r="J2727" t="str">
        <f>IFERROR(VLOOKUP(表2[[#This Row],[科目代码]],科目代码表!D:E,2,0),"")</f>
        <v/>
      </c>
      <c r="K2727" t="str">
        <f>IF(ISBLANK(表2[[#This Row],[年]]),"","CNY")</f>
        <v/>
      </c>
    </row>
    <row r="2728" spans="7:11" x14ac:dyDescent="0.25">
      <c r="G2728" s="1" t="str">
        <f>IFERROR(VLOOKUP(H2728,科目代码表!B:D,3,0),"")</f>
        <v/>
      </c>
      <c r="J2728" t="str">
        <f>IFERROR(VLOOKUP(表2[[#This Row],[科目代码]],科目代码表!D:E,2,0),"")</f>
        <v/>
      </c>
      <c r="K2728" t="str">
        <f>IF(ISBLANK(表2[[#This Row],[年]]),"","CNY")</f>
        <v/>
      </c>
    </row>
    <row r="2729" spans="7:11" x14ac:dyDescent="0.25">
      <c r="G2729" s="1" t="str">
        <f>IFERROR(VLOOKUP(H2729,科目代码表!B:D,3,0),"")</f>
        <v/>
      </c>
      <c r="J2729" t="str">
        <f>IFERROR(VLOOKUP(表2[[#This Row],[科目代码]],科目代码表!D:E,2,0),"")</f>
        <v/>
      </c>
      <c r="K2729" t="str">
        <f>IF(ISBLANK(表2[[#This Row],[年]]),"","CNY")</f>
        <v/>
      </c>
    </row>
    <row r="2730" spans="7:11" x14ac:dyDescent="0.25">
      <c r="G2730" s="1" t="str">
        <f>IFERROR(VLOOKUP(H2730,科目代码表!B:D,3,0),"")</f>
        <v/>
      </c>
      <c r="J2730" t="str">
        <f>IFERROR(VLOOKUP(表2[[#This Row],[科目代码]],科目代码表!D:E,2,0),"")</f>
        <v/>
      </c>
      <c r="K2730" t="str">
        <f>IF(ISBLANK(表2[[#This Row],[年]]),"","CNY")</f>
        <v/>
      </c>
    </row>
    <row r="2731" spans="7:11" x14ac:dyDescent="0.25">
      <c r="G2731" s="1" t="str">
        <f>IFERROR(VLOOKUP(H2731,科目代码表!B:D,3,0),"")</f>
        <v/>
      </c>
      <c r="J2731" t="str">
        <f>IFERROR(VLOOKUP(表2[[#This Row],[科目代码]],科目代码表!D:E,2,0),"")</f>
        <v/>
      </c>
      <c r="K2731" t="str">
        <f>IF(ISBLANK(表2[[#This Row],[年]]),"","CNY")</f>
        <v/>
      </c>
    </row>
    <row r="2732" spans="7:11" x14ac:dyDescent="0.25">
      <c r="G2732" s="1" t="str">
        <f>IFERROR(VLOOKUP(H2732,科目代码表!B:D,3,0),"")</f>
        <v/>
      </c>
      <c r="J2732" t="str">
        <f>IFERROR(VLOOKUP(表2[[#This Row],[科目代码]],科目代码表!D:E,2,0),"")</f>
        <v/>
      </c>
      <c r="K2732" t="str">
        <f>IF(ISBLANK(表2[[#This Row],[年]]),"","CNY")</f>
        <v/>
      </c>
    </row>
    <row r="2733" spans="7:11" x14ac:dyDescent="0.25">
      <c r="G2733" s="1" t="str">
        <f>IFERROR(VLOOKUP(H2733,科目代码表!B:D,3,0),"")</f>
        <v/>
      </c>
      <c r="J2733" t="str">
        <f>IFERROR(VLOOKUP(表2[[#This Row],[科目代码]],科目代码表!D:E,2,0),"")</f>
        <v/>
      </c>
      <c r="K2733" t="str">
        <f>IF(ISBLANK(表2[[#This Row],[年]]),"","CNY")</f>
        <v/>
      </c>
    </row>
    <row r="2734" spans="7:11" x14ac:dyDescent="0.25">
      <c r="G2734" s="1" t="str">
        <f>IFERROR(VLOOKUP(H2734,科目代码表!B:D,3,0),"")</f>
        <v/>
      </c>
      <c r="J2734" t="str">
        <f>IFERROR(VLOOKUP(表2[[#This Row],[科目代码]],科目代码表!D:E,2,0),"")</f>
        <v/>
      </c>
      <c r="K2734" t="str">
        <f>IF(ISBLANK(表2[[#This Row],[年]]),"","CNY")</f>
        <v/>
      </c>
    </row>
    <row r="2735" spans="7:11" x14ac:dyDescent="0.25">
      <c r="G2735" s="1" t="str">
        <f>IFERROR(VLOOKUP(H2735,科目代码表!B:D,3,0),"")</f>
        <v/>
      </c>
      <c r="J2735" t="str">
        <f>IFERROR(VLOOKUP(表2[[#This Row],[科目代码]],科目代码表!D:E,2,0),"")</f>
        <v/>
      </c>
      <c r="K2735" t="str">
        <f>IF(ISBLANK(表2[[#This Row],[年]]),"","CNY")</f>
        <v/>
      </c>
    </row>
    <row r="2736" spans="7:11" x14ac:dyDescent="0.25">
      <c r="G2736" s="1" t="str">
        <f>IFERROR(VLOOKUP(H2736,科目代码表!B:D,3,0),"")</f>
        <v/>
      </c>
      <c r="J2736" t="str">
        <f>IFERROR(VLOOKUP(表2[[#This Row],[科目代码]],科目代码表!D:E,2,0),"")</f>
        <v/>
      </c>
      <c r="K2736" t="str">
        <f>IF(ISBLANK(表2[[#This Row],[年]]),"","CNY")</f>
        <v/>
      </c>
    </row>
    <row r="2737" spans="7:11" x14ac:dyDescent="0.25">
      <c r="G2737" s="1" t="str">
        <f>IFERROR(VLOOKUP(H2737,科目代码表!B:D,3,0),"")</f>
        <v/>
      </c>
      <c r="J2737" t="str">
        <f>IFERROR(VLOOKUP(表2[[#This Row],[科目代码]],科目代码表!D:E,2,0),"")</f>
        <v/>
      </c>
      <c r="K2737" t="str">
        <f>IF(ISBLANK(表2[[#This Row],[年]]),"","CNY")</f>
        <v/>
      </c>
    </row>
    <row r="2738" spans="7:11" x14ac:dyDescent="0.25">
      <c r="G2738" s="1" t="str">
        <f>IFERROR(VLOOKUP(H2738,科目代码表!B:D,3,0),"")</f>
        <v/>
      </c>
      <c r="J2738" t="str">
        <f>IFERROR(VLOOKUP(表2[[#This Row],[科目代码]],科目代码表!D:E,2,0),"")</f>
        <v/>
      </c>
      <c r="K2738" t="str">
        <f>IF(ISBLANK(表2[[#This Row],[年]]),"","CNY")</f>
        <v/>
      </c>
    </row>
    <row r="2739" spans="7:11" x14ac:dyDescent="0.25">
      <c r="G2739" s="1" t="str">
        <f>IFERROR(VLOOKUP(H2739,科目代码表!B:D,3,0),"")</f>
        <v/>
      </c>
      <c r="J2739" t="str">
        <f>IFERROR(VLOOKUP(表2[[#This Row],[科目代码]],科目代码表!D:E,2,0),"")</f>
        <v/>
      </c>
      <c r="K2739" t="str">
        <f>IF(ISBLANK(表2[[#This Row],[年]]),"","CNY")</f>
        <v/>
      </c>
    </row>
    <row r="2740" spans="7:11" x14ac:dyDescent="0.25">
      <c r="G2740" s="1" t="str">
        <f>IFERROR(VLOOKUP(H2740,科目代码表!B:D,3,0),"")</f>
        <v/>
      </c>
      <c r="J2740" t="str">
        <f>IFERROR(VLOOKUP(表2[[#This Row],[科目代码]],科目代码表!D:E,2,0),"")</f>
        <v/>
      </c>
      <c r="K2740" t="str">
        <f>IF(ISBLANK(表2[[#This Row],[年]]),"","CNY")</f>
        <v/>
      </c>
    </row>
    <row r="2741" spans="7:11" x14ac:dyDescent="0.25">
      <c r="G2741" s="1" t="str">
        <f>IFERROR(VLOOKUP(H2741,科目代码表!B:D,3,0),"")</f>
        <v/>
      </c>
      <c r="J2741" t="str">
        <f>IFERROR(VLOOKUP(表2[[#This Row],[科目代码]],科目代码表!D:E,2,0),"")</f>
        <v/>
      </c>
      <c r="K2741" t="str">
        <f>IF(ISBLANK(表2[[#This Row],[年]]),"","CNY")</f>
        <v/>
      </c>
    </row>
    <row r="2742" spans="7:11" x14ac:dyDescent="0.25">
      <c r="G2742" s="1" t="str">
        <f>IFERROR(VLOOKUP(H2742,科目代码表!B:D,3,0),"")</f>
        <v/>
      </c>
      <c r="J2742" t="str">
        <f>IFERROR(VLOOKUP(表2[[#This Row],[科目代码]],科目代码表!D:E,2,0),"")</f>
        <v/>
      </c>
      <c r="K2742" t="str">
        <f>IF(ISBLANK(表2[[#This Row],[年]]),"","CNY")</f>
        <v/>
      </c>
    </row>
    <row r="2743" spans="7:11" x14ac:dyDescent="0.25">
      <c r="G2743" s="1" t="str">
        <f>IFERROR(VLOOKUP(H2743,科目代码表!B:D,3,0),"")</f>
        <v/>
      </c>
      <c r="J2743" t="str">
        <f>IFERROR(VLOOKUP(表2[[#This Row],[科目代码]],科目代码表!D:E,2,0),"")</f>
        <v/>
      </c>
      <c r="K2743" t="str">
        <f>IF(ISBLANK(表2[[#This Row],[年]]),"","CNY")</f>
        <v/>
      </c>
    </row>
    <row r="2744" spans="7:11" x14ac:dyDescent="0.25">
      <c r="G2744" s="1" t="str">
        <f>IFERROR(VLOOKUP(H2744,科目代码表!B:D,3,0),"")</f>
        <v/>
      </c>
      <c r="J2744" t="str">
        <f>IFERROR(VLOOKUP(表2[[#This Row],[科目代码]],科目代码表!D:E,2,0),"")</f>
        <v/>
      </c>
      <c r="K2744" t="str">
        <f>IF(ISBLANK(表2[[#This Row],[年]]),"","CNY")</f>
        <v/>
      </c>
    </row>
    <row r="2745" spans="7:11" x14ac:dyDescent="0.25">
      <c r="G2745" s="1" t="str">
        <f>IFERROR(VLOOKUP(H2745,科目代码表!B:D,3,0),"")</f>
        <v/>
      </c>
      <c r="J2745" t="str">
        <f>IFERROR(VLOOKUP(表2[[#This Row],[科目代码]],科目代码表!D:E,2,0),"")</f>
        <v/>
      </c>
      <c r="K2745" t="str">
        <f>IF(ISBLANK(表2[[#This Row],[年]]),"","CNY")</f>
        <v/>
      </c>
    </row>
    <row r="2746" spans="7:11" x14ac:dyDescent="0.25">
      <c r="G2746" s="1" t="str">
        <f>IFERROR(VLOOKUP(H2746,科目代码表!B:D,3,0),"")</f>
        <v/>
      </c>
      <c r="J2746" t="str">
        <f>IFERROR(VLOOKUP(表2[[#This Row],[科目代码]],科目代码表!D:E,2,0),"")</f>
        <v/>
      </c>
      <c r="K2746" t="str">
        <f>IF(ISBLANK(表2[[#This Row],[年]]),"","CNY")</f>
        <v/>
      </c>
    </row>
    <row r="2747" spans="7:11" x14ac:dyDescent="0.25">
      <c r="G2747" s="1" t="str">
        <f>IFERROR(VLOOKUP(H2747,科目代码表!B:D,3,0),"")</f>
        <v/>
      </c>
      <c r="J2747" t="str">
        <f>IFERROR(VLOOKUP(表2[[#This Row],[科目代码]],科目代码表!D:E,2,0),"")</f>
        <v/>
      </c>
      <c r="K2747" t="str">
        <f>IF(ISBLANK(表2[[#This Row],[年]]),"","CNY")</f>
        <v/>
      </c>
    </row>
    <row r="2748" spans="7:11" x14ac:dyDescent="0.25">
      <c r="G2748" s="1" t="str">
        <f>IFERROR(VLOOKUP(H2748,科目代码表!B:D,3,0),"")</f>
        <v/>
      </c>
      <c r="J2748" t="str">
        <f>IFERROR(VLOOKUP(表2[[#This Row],[科目代码]],科目代码表!D:E,2,0),"")</f>
        <v/>
      </c>
      <c r="K2748" t="str">
        <f>IF(ISBLANK(表2[[#This Row],[年]]),"","CNY")</f>
        <v/>
      </c>
    </row>
    <row r="2749" spans="7:11" x14ac:dyDescent="0.25">
      <c r="G2749" s="1" t="str">
        <f>IFERROR(VLOOKUP(H2749,科目代码表!B:D,3,0),"")</f>
        <v/>
      </c>
      <c r="J2749" t="str">
        <f>IFERROR(VLOOKUP(表2[[#This Row],[科目代码]],科目代码表!D:E,2,0),"")</f>
        <v/>
      </c>
      <c r="K2749" t="str">
        <f>IF(ISBLANK(表2[[#This Row],[年]]),"","CNY")</f>
        <v/>
      </c>
    </row>
    <row r="2750" spans="7:11" x14ac:dyDescent="0.25">
      <c r="G2750" s="1" t="str">
        <f>IFERROR(VLOOKUP(H2750,科目代码表!B:D,3,0),"")</f>
        <v/>
      </c>
      <c r="J2750" t="str">
        <f>IFERROR(VLOOKUP(表2[[#This Row],[科目代码]],科目代码表!D:E,2,0),"")</f>
        <v/>
      </c>
      <c r="K2750" t="str">
        <f>IF(ISBLANK(表2[[#This Row],[年]]),"","CNY")</f>
        <v/>
      </c>
    </row>
    <row r="2751" spans="7:11" x14ac:dyDescent="0.25">
      <c r="G2751" s="1" t="str">
        <f>IFERROR(VLOOKUP(H2751,科目代码表!B:D,3,0),"")</f>
        <v/>
      </c>
      <c r="J2751" t="str">
        <f>IFERROR(VLOOKUP(表2[[#This Row],[科目代码]],科目代码表!D:E,2,0),"")</f>
        <v/>
      </c>
      <c r="K2751" t="str">
        <f>IF(ISBLANK(表2[[#This Row],[年]]),"","CNY")</f>
        <v/>
      </c>
    </row>
    <row r="2752" spans="7:11" x14ac:dyDescent="0.25">
      <c r="G2752" s="1" t="str">
        <f>IFERROR(VLOOKUP(H2752,科目代码表!B:D,3,0),"")</f>
        <v/>
      </c>
      <c r="J2752" t="str">
        <f>IFERROR(VLOOKUP(表2[[#This Row],[科目代码]],科目代码表!D:E,2,0),"")</f>
        <v/>
      </c>
      <c r="K2752" t="str">
        <f>IF(ISBLANK(表2[[#This Row],[年]]),"","CNY")</f>
        <v/>
      </c>
    </row>
    <row r="2753" spans="7:11" x14ac:dyDescent="0.25">
      <c r="G2753" s="1" t="str">
        <f>IFERROR(VLOOKUP(H2753,科目代码表!B:D,3,0),"")</f>
        <v/>
      </c>
      <c r="J2753" t="str">
        <f>IFERROR(VLOOKUP(表2[[#This Row],[科目代码]],科目代码表!D:E,2,0),"")</f>
        <v/>
      </c>
      <c r="K2753" t="str">
        <f>IF(ISBLANK(表2[[#This Row],[年]]),"","CNY")</f>
        <v/>
      </c>
    </row>
    <row r="2754" spans="7:11" x14ac:dyDescent="0.25">
      <c r="G2754" s="1" t="str">
        <f>IFERROR(VLOOKUP(H2754,科目代码表!B:D,3,0),"")</f>
        <v/>
      </c>
      <c r="J2754" t="str">
        <f>IFERROR(VLOOKUP(表2[[#This Row],[科目代码]],科目代码表!D:E,2,0),"")</f>
        <v/>
      </c>
      <c r="K2754" t="str">
        <f>IF(ISBLANK(表2[[#This Row],[年]]),"","CNY")</f>
        <v/>
      </c>
    </row>
    <row r="2755" spans="7:11" x14ac:dyDescent="0.25">
      <c r="G2755" s="1" t="str">
        <f>IFERROR(VLOOKUP(H2755,科目代码表!B:D,3,0),"")</f>
        <v/>
      </c>
      <c r="J2755" t="str">
        <f>IFERROR(VLOOKUP(表2[[#This Row],[科目代码]],科目代码表!D:E,2,0),"")</f>
        <v/>
      </c>
      <c r="K2755" t="str">
        <f>IF(ISBLANK(表2[[#This Row],[年]]),"","CNY")</f>
        <v/>
      </c>
    </row>
    <row r="2756" spans="7:11" x14ac:dyDescent="0.25">
      <c r="G2756" s="1" t="str">
        <f>IFERROR(VLOOKUP(H2756,科目代码表!B:D,3,0),"")</f>
        <v/>
      </c>
      <c r="J2756" t="str">
        <f>IFERROR(VLOOKUP(表2[[#This Row],[科目代码]],科目代码表!D:E,2,0),"")</f>
        <v/>
      </c>
      <c r="K2756" t="str">
        <f>IF(ISBLANK(表2[[#This Row],[年]]),"","CNY")</f>
        <v/>
      </c>
    </row>
    <row r="2757" spans="7:11" x14ac:dyDescent="0.25">
      <c r="G2757" s="1" t="str">
        <f>IFERROR(VLOOKUP(H2757,科目代码表!B:D,3,0),"")</f>
        <v/>
      </c>
      <c r="J2757" t="str">
        <f>IFERROR(VLOOKUP(表2[[#This Row],[科目代码]],科目代码表!D:E,2,0),"")</f>
        <v/>
      </c>
      <c r="K2757" t="str">
        <f>IF(ISBLANK(表2[[#This Row],[年]]),"","CNY")</f>
        <v/>
      </c>
    </row>
    <row r="2758" spans="7:11" x14ac:dyDescent="0.25">
      <c r="G2758" s="1" t="str">
        <f>IFERROR(VLOOKUP(H2758,科目代码表!B:D,3,0),"")</f>
        <v/>
      </c>
      <c r="J2758" t="str">
        <f>IFERROR(VLOOKUP(表2[[#This Row],[科目代码]],科目代码表!D:E,2,0),"")</f>
        <v/>
      </c>
      <c r="K2758" t="str">
        <f>IF(ISBLANK(表2[[#This Row],[年]]),"","CNY")</f>
        <v/>
      </c>
    </row>
    <row r="2759" spans="7:11" x14ac:dyDescent="0.25">
      <c r="G2759" s="1" t="str">
        <f>IFERROR(VLOOKUP(H2759,科目代码表!B:D,3,0),"")</f>
        <v/>
      </c>
      <c r="J2759" t="str">
        <f>IFERROR(VLOOKUP(表2[[#This Row],[科目代码]],科目代码表!D:E,2,0),"")</f>
        <v/>
      </c>
      <c r="K2759" t="str">
        <f>IF(ISBLANK(表2[[#This Row],[年]]),"","CNY")</f>
        <v/>
      </c>
    </row>
    <row r="2760" spans="7:11" x14ac:dyDescent="0.25">
      <c r="G2760" s="1" t="str">
        <f>IFERROR(VLOOKUP(H2760,科目代码表!B:D,3,0),"")</f>
        <v/>
      </c>
      <c r="J2760" t="str">
        <f>IFERROR(VLOOKUP(表2[[#This Row],[科目代码]],科目代码表!D:E,2,0),"")</f>
        <v/>
      </c>
      <c r="K2760" t="str">
        <f>IF(ISBLANK(表2[[#This Row],[年]]),"","CNY")</f>
        <v/>
      </c>
    </row>
    <row r="2761" spans="7:11" x14ac:dyDescent="0.25">
      <c r="G2761" s="1" t="str">
        <f>IFERROR(VLOOKUP(H2761,科目代码表!B:D,3,0),"")</f>
        <v/>
      </c>
      <c r="J2761" t="str">
        <f>IFERROR(VLOOKUP(表2[[#This Row],[科目代码]],科目代码表!D:E,2,0),"")</f>
        <v/>
      </c>
      <c r="K2761" t="str">
        <f>IF(ISBLANK(表2[[#This Row],[年]]),"","CNY")</f>
        <v/>
      </c>
    </row>
    <row r="2762" spans="7:11" x14ac:dyDescent="0.25">
      <c r="G2762" s="1" t="str">
        <f>IFERROR(VLOOKUP(H2762,科目代码表!B:D,3,0),"")</f>
        <v/>
      </c>
      <c r="J2762" t="str">
        <f>IFERROR(VLOOKUP(表2[[#This Row],[科目代码]],科目代码表!D:E,2,0),"")</f>
        <v/>
      </c>
      <c r="K2762" t="str">
        <f>IF(ISBLANK(表2[[#This Row],[年]]),"","CNY")</f>
        <v/>
      </c>
    </row>
    <row r="2763" spans="7:11" x14ac:dyDescent="0.25">
      <c r="G2763" s="1" t="str">
        <f>IFERROR(VLOOKUP(H2763,科目代码表!B:D,3,0),"")</f>
        <v/>
      </c>
      <c r="J2763" t="str">
        <f>IFERROR(VLOOKUP(表2[[#This Row],[科目代码]],科目代码表!D:E,2,0),"")</f>
        <v/>
      </c>
      <c r="K2763" t="str">
        <f>IF(ISBLANK(表2[[#This Row],[年]]),"","CNY")</f>
        <v/>
      </c>
    </row>
    <row r="2764" spans="7:11" x14ac:dyDescent="0.25">
      <c r="G2764" s="1" t="str">
        <f>IFERROR(VLOOKUP(H2764,科目代码表!B:D,3,0),"")</f>
        <v/>
      </c>
      <c r="J2764" t="str">
        <f>IFERROR(VLOOKUP(表2[[#This Row],[科目代码]],科目代码表!D:E,2,0),"")</f>
        <v/>
      </c>
      <c r="K2764" t="str">
        <f>IF(ISBLANK(表2[[#This Row],[年]]),"","CNY")</f>
        <v/>
      </c>
    </row>
    <row r="2765" spans="7:11" x14ac:dyDescent="0.25">
      <c r="G2765" s="1" t="str">
        <f>IFERROR(VLOOKUP(H2765,科目代码表!B:D,3,0),"")</f>
        <v/>
      </c>
      <c r="J2765" t="str">
        <f>IFERROR(VLOOKUP(表2[[#This Row],[科目代码]],科目代码表!D:E,2,0),"")</f>
        <v/>
      </c>
      <c r="K2765" t="str">
        <f>IF(ISBLANK(表2[[#This Row],[年]]),"","CNY")</f>
        <v/>
      </c>
    </row>
    <row r="2766" spans="7:11" x14ac:dyDescent="0.25">
      <c r="G2766" s="1" t="str">
        <f>IFERROR(VLOOKUP(H2766,科目代码表!B:D,3,0),"")</f>
        <v/>
      </c>
      <c r="J2766" t="str">
        <f>IFERROR(VLOOKUP(表2[[#This Row],[科目代码]],科目代码表!D:E,2,0),"")</f>
        <v/>
      </c>
      <c r="K2766" t="str">
        <f>IF(ISBLANK(表2[[#This Row],[年]]),"","CNY")</f>
        <v/>
      </c>
    </row>
    <row r="2767" spans="7:11" x14ac:dyDescent="0.25">
      <c r="G2767" s="1" t="str">
        <f>IFERROR(VLOOKUP(H2767,科目代码表!B:D,3,0),"")</f>
        <v/>
      </c>
      <c r="J2767" t="str">
        <f>IFERROR(VLOOKUP(表2[[#This Row],[科目代码]],科目代码表!D:E,2,0),"")</f>
        <v/>
      </c>
      <c r="K2767" t="str">
        <f>IF(ISBLANK(表2[[#This Row],[年]]),"","CNY")</f>
        <v/>
      </c>
    </row>
    <row r="2768" spans="7:11" x14ac:dyDescent="0.25">
      <c r="G2768" s="1" t="str">
        <f>IFERROR(VLOOKUP(H2768,科目代码表!B:D,3,0),"")</f>
        <v/>
      </c>
      <c r="J2768" t="str">
        <f>IFERROR(VLOOKUP(表2[[#This Row],[科目代码]],科目代码表!D:E,2,0),"")</f>
        <v/>
      </c>
      <c r="K2768" t="str">
        <f>IF(ISBLANK(表2[[#This Row],[年]]),"","CNY")</f>
        <v/>
      </c>
    </row>
    <row r="2769" spans="7:11" x14ac:dyDescent="0.25">
      <c r="G2769" s="1" t="str">
        <f>IFERROR(VLOOKUP(H2769,科目代码表!B:D,3,0),"")</f>
        <v/>
      </c>
      <c r="J2769" t="str">
        <f>IFERROR(VLOOKUP(表2[[#This Row],[科目代码]],科目代码表!D:E,2,0),"")</f>
        <v/>
      </c>
      <c r="K2769" t="str">
        <f>IF(ISBLANK(表2[[#This Row],[年]]),"","CNY")</f>
        <v/>
      </c>
    </row>
    <row r="2770" spans="7:11" x14ac:dyDescent="0.25">
      <c r="G2770" s="1" t="str">
        <f>IFERROR(VLOOKUP(H2770,科目代码表!B:D,3,0),"")</f>
        <v/>
      </c>
      <c r="J2770" t="str">
        <f>IFERROR(VLOOKUP(表2[[#This Row],[科目代码]],科目代码表!D:E,2,0),"")</f>
        <v/>
      </c>
      <c r="K2770" t="str">
        <f>IF(ISBLANK(表2[[#This Row],[年]]),"","CNY")</f>
        <v/>
      </c>
    </row>
    <row r="2771" spans="7:11" x14ac:dyDescent="0.25">
      <c r="G2771" s="1" t="str">
        <f>IFERROR(VLOOKUP(H2771,科目代码表!B:D,3,0),"")</f>
        <v/>
      </c>
      <c r="J2771" t="str">
        <f>IFERROR(VLOOKUP(表2[[#This Row],[科目代码]],科目代码表!D:E,2,0),"")</f>
        <v/>
      </c>
      <c r="K2771" t="str">
        <f>IF(ISBLANK(表2[[#This Row],[年]]),"","CNY")</f>
        <v/>
      </c>
    </row>
    <row r="2772" spans="7:11" x14ac:dyDescent="0.25">
      <c r="G2772" s="1" t="str">
        <f>IFERROR(VLOOKUP(H2772,科目代码表!B:D,3,0),"")</f>
        <v/>
      </c>
      <c r="J2772" t="str">
        <f>IFERROR(VLOOKUP(表2[[#This Row],[科目代码]],科目代码表!D:E,2,0),"")</f>
        <v/>
      </c>
      <c r="K2772" t="str">
        <f>IF(ISBLANK(表2[[#This Row],[年]]),"","CNY")</f>
        <v/>
      </c>
    </row>
    <row r="2773" spans="7:11" x14ac:dyDescent="0.25">
      <c r="G2773" s="1" t="str">
        <f>IFERROR(VLOOKUP(H2773,科目代码表!B:D,3,0),"")</f>
        <v/>
      </c>
      <c r="J2773" t="str">
        <f>IFERROR(VLOOKUP(表2[[#This Row],[科目代码]],科目代码表!D:E,2,0),"")</f>
        <v/>
      </c>
      <c r="K2773" t="str">
        <f>IF(ISBLANK(表2[[#This Row],[年]]),"","CNY")</f>
        <v/>
      </c>
    </row>
    <row r="2774" spans="7:11" x14ac:dyDescent="0.25">
      <c r="G2774" s="1" t="str">
        <f>IFERROR(VLOOKUP(H2774,科目代码表!B:D,3,0),"")</f>
        <v/>
      </c>
      <c r="J2774" t="str">
        <f>IFERROR(VLOOKUP(表2[[#This Row],[科目代码]],科目代码表!D:E,2,0),"")</f>
        <v/>
      </c>
      <c r="K2774" t="str">
        <f>IF(ISBLANK(表2[[#This Row],[年]]),"","CNY")</f>
        <v/>
      </c>
    </row>
    <row r="2775" spans="7:11" x14ac:dyDescent="0.25">
      <c r="G2775" s="1" t="str">
        <f>IFERROR(VLOOKUP(H2775,科目代码表!B:D,3,0),"")</f>
        <v/>
      </c>
      <c r="J2775" t="str">
        <f>IFERROR(VLOOKUP(表2[[#This Row],[科目代码]],科目代码表!D:E,2,0),"")</f>
        <v/>
      </c>
      <c r="K2775" t="str">
        <f>IF(ISBLANK(表2[[#This Row],[年]]),"","CNY")</f>
        <v/>
      </c>
    </row>
    <row r="2776" spans="7:11" x14ac:dyDescent="0.25">
      <c r="G2776" s="1" t="str">
        <f>IFERROR(VLOOKUP(H2776,科目代码表!B:D,3,0),"")</f>
        <v/>
      </c>
      <c r="J2776" t="str">
        <f>IFERROR(VLOOKUP(表2[[#This Row],[科目代码]],科目代码表!D:E,2,0),"")</f>
        <v/>
      </c>
      <c r="K2776" t="str">
        <f>IF(ISBLANK(表2[[#This Row],[年]]),"","CNY")</f>
        <v/>
      </c>
    </row>
    <row r="2777" spans="7:11" x14ac:dyDescent="0.25">
      <c r="G2777" s="1" t="str">
        <f>IFERROR(VLOOKUP(H2777,科目代码表!B:D,3,0),"")</f>
        <v/>
      </c>
      <c r="J2777" t="str">
        <f>IFERROR(VLOOKUP(表2[[#This Row],[科目代码]],科目代码表!D:E,2,0),"")</f>
        <v/>
      </c>
      <c r="K2777" t="str">
        <f>IF(ISBLANK(表2[[#This Row],[年]]),"","CNY")</f>
        <v/>
      </c>
    </row>
    <row r="2778" spans="7:11" x14ac:dyDescent="0.25">
      <c r="G2778" s="1" t="str">
        <f>IFERROR(VLOOKUP(H2778,科目代码表!B:D,3,0),"")</f>
        <v/>
      </c>
      <c r="J2778" t="str">
        <f>IFERROR(VLOOKUP(表2[[#This Row],[科目代码]],科目代码表!D:E,2,0),"")</f>
        <v/>
      </c>
      <c r="K2778" t="str">
        <f>IF(ISBLANK(表2[[#This Row],[年]]),"","CNY")</f>
        <v/>
      </c>
    </row>
    <row r="2779" spans="7:11" x14ac:dyDescent="0.25">
      <c r="G2779" s="1" t="str">
        <f>IFERROR(VLOOKUP(H2779,科目代码表!B:D,3,0),"")</f>
        <v/>
      </c>
      <c r="J2779" t="str">
        <f>IFERROR(VLOOKUP(表2[[#This Row],[科目代码]],科目代码表!D:E,2,0),"")</f>
        <v/>
      </c>
      <c r="K2779" t="str">
        <f>IF(ISBLANK(表2[[#This Row],[年]]),"","CNY")</f>
        <v/>
      </c>
    </row>
    <row r="2780" spans="7:11" x14ac:dyDescent="0.25">
      <c r="G2780" s="1" t="str">
        <f>IFERROR(VLOOKUP(H2780,科目代码表!B:D,3,0),"")</f>
        <v/>
      </c>
      <c r="J2780" t="str">
        <f>IFERROR(VLOOKUP(表2[[#This Row],[科目代码]],科目代码表!D:E,2,0),"")</f>
        <v/>
      </c>
      <c r="K2780" t="str">
        <f>IF(ISBLANK(表2[[#This Row],[年]]),"","CNY")</f>
        <v/>
      </c>
    </row>
    <row r="2781" spans="7:11" x14ac:dyDescent="0.25">
      <c r="G2781" s="1" t="str">
        <f>IFERROR(VLOOKUP(H2781,科目代码表!B:D,3,0),"")</f>
        <v/>
      </c>
      <c r="J2781" t="str">
        <f>IFERROR(VLOOKUP(表2[[#This Row],[科目代码]],科目代码表!D:E,2,0),"")</f>
        <v/>
      </c>
      <c r="K2781" t="str">
        <f>IF(ISBLANK(表2[[#This Row],[年]]),"","CNY")</f>
        <v/>
      </c>
    </row>
    <row r="2782" spans="7:11" x14ac:dyDescent="0.25">
      <c r="G2782" s="1" t="str">
        <f>IFERROR(VLOOKUP(H2782,科目代码表!B:D,3,0),"")</f>
        <v/>
      </c>
      <c r="J2782" t="str">
        <f>IFERROR(VLOOKUP(表2[[#This Row],[科目代码]],科目代码表!D:E,2,0),"")</f>
        <v/>
      </c>
      <c r="K2782" t="str">
        <f>IF(ISBLANK(表2[[#This Row],[年]]),"","CNY")</f>
        <v/>
      </c>
    </row>
    <row r="2783" spans="7:11" x14ac:dyDescent="0.25">
      <c r="G2783" s="1" t="str">
        <f>IFERROR(VLOOKUP(H2783,科目代码表!B:D,3,0),"")</f>
        <v/>
      </c>
      <c r="J2783" t="str">
        <f>IFERROR(VLOOKUP(表2[[#This Row],[科目代码]],科目代码表!D:E,2,0),"")</f>
        <v/>
      </c>
      <c r="K2783" t="str">
        <f>IF(ISBLANK(表2[[#This Row],[年]]),"","CNY")</f>
        <v/>
      </c>
    </row>
    <row r="2784" spans="7:11" x14ac:dyDescent="0.25">
      <c r="G2784" s="1" t="str">
        <f>IFERROR(VLOOKUP(H2784,科目代码表!B:D,3,0),"")</f>
        <v/>
      </c>
      <c r="J2784" t="str">
        <f>IFERROR(VLOOKUP(表2[[#This Row],[科目代码]],科目代码表!D:E,2,0),"")</f>
        <v/>
      </c>
      <c r="K2784" t="str">
        <f>IF(ISBLANK(表2[[#This Row],[年]]),"","CNY")</f>
        <v/>
      </c>
    </row>
    <row r="2785" spans="7:11" x14ac:dyDescent="0.25">
      <c r="G2785" s="1" t="str">
        <f>IFERROR(VLOOKUP(H2785,科目代码表!B:D,3,0),"")</f>
        <v/>
      </c>
      <c r="J2785" t="str">
        <f>IFERROR(VLOOKUP(表2[[#This Row],[科目代码]],科目代码表!D:E,2,0),"")</f>
        <v/>
      </c>
      <c r="K2785" t="str">
        <f>IF(ISBLANK(表2[[#This Row],[年]]),"","CNY")</f>
        <v/>
      </c>
    </row>
    <row r="2786" spans="7:11" x14ac:dyDescent="0.25">
      <c r="G2786" s="1" t="str">
        <f>IFERROR(VLOOKUP(H2786,科目代码表!B:D,3,0),"")</f>
        <v/>
      </c>
      <c r="J2786" t="str">
        <f>IFERROR(VLOOKUP(表2[[#This Row],[科目代码]],科目代码表!D:E,2,0),"")</f>
        <v/>
      </c>
      <c r="K2786" t="str">
        <f>IF(ISBLANK(表2[[#This Row],[年]]),"","CNY")</f>
        <v/>
      </c>
    </row>
    <row r="2787" spans="7:11" x14ac:dyDescent="0.25">
      <c r="G2787" s="1" t="str">
        <f>IFERROR(VLOOKUP(H2787,科目代码表!B:D,3,0),"")</f>
        <v/>
      </c>
      <c r="J2787" t="str">
        <f>IFERROR(VLOOKUP(表2[[#This Row],[科目代码]],科目代码表!D:E,2,0),"")</f>
        <v/>
      </c>
      <c r="K2787" t="str">
        <f>IF(ISBLANK(表2[[#This Row],[年]]),"","CNY")</f>
        <v/>
      </c>
    </row>
    <row r="2788" spans="7:11" x14ac:dyDescent="0.25">
      <c r="G2788" s="1" t="str">
        <f>IFERROR(VLOOKUP(H2788,科目代码表!B:D,3,0),"")</f>
        <v/>
      </c>
      <c r="J2788" t="str">
        <f>IFERROR(VLOOKUP(表2[[#This Row],[科目代码]],科目代码表!D:E,2,0),"")</f>
        <v/>
      </c>
      <c r="K2788" t="str">
        <f>IF(ISBLANK(表2[[#This Row],[年]]),"","CNY")</f>
        <v/>
      </c>
    </row>
    <row r="2789" spans="7:11" x14ac:dyDescent="0.25">
      <c r="G2789" s="1" t="str">
        <f>IFERROR(VLOOKUP(H2789,科目代码表!B:D,3,0),"")</f>
        <v/>
      </c>
      <c r="J2789" t="str">
        <f>IFERROR(VLOOKUP(表2[[#This Row],[科目代码]],科目代码表!D:E,2,0),"")</f>
        <v/>
      </c>
      <c r="K2789" t="str">
        <f>IF(ISBLANK(表2[[#This Row],[年]]),"","CNY")</f>
        <v/>
      </c>
    </row>
    <row r="2790" spans="7:11" x14ac:dyDescent="0.25">
      <c r="G2790" s="1" t="str">
        <f>IFERROR(VLOOKUP(H2790,科目代码表!B:D,3,0),"")</f>
        <v/>
      </c>
      <c r="J2790" t="str">
        <f>IFERROR(VLOOKUP(表2[[#This Row],[科目代码]],科目代码表!D:E,2,0),"")</f>
        <v/>
      </c>
      <c r="K2790" t="str">
        <f>IF(ISBLANK(表2[[#This Row],[年]]),"","CNY")</f>
        <v/>
      </c>
    </row>
    <row r="2791" spans="7:11" x14ac:dyDescent="0.25">
      <c r="G2791" s="1" t="str">
        <f>IFERROR(VLOOKUP(H2791,科目代码表!B:D,3,0),"")</f>
        <v/>
      </c>
      <c r="J2791" t="str">
        <f>IFERROR(VLOOKUP(表2[[#This Row],[科目代码]],科目代码表!D:E,2,0),"")</f>
        <v/>
      </c>
      <c r="K2791" t="str">
        <f>IF(ISBLANK(表2[[#This Row],[年]]),"","CNY")</f>
        <v/>
      </c>
    </row>
    <row r="2792" spans="7:11" x14ac:dyDescent="0.25">
      <c r="G2792" s="1" t="str">
        <f>IFERROR(VLOOKUP(H2792,科目代码表!B:D,3,0),"")</f>
        <v/>
      </c>
      <c r="J2792" t="str">
        <f>IFERROR(VLOOKUP(表2[[#This Row],[科目代码]],科目代码表!D:E,2,0),"")</f>
        <v/>
      </c>
      <c r="K2792" t="str">
        <f>IF(ISBLANK(表2[[#This Row],[年]]),"","CNY")</f>
        <v/>
      </c>
    </row>
    <row r="2793" spans="7:11" x14ac:dyDescent="0.25">
      <c r="G2793" s="1" t="str">
        <f>IFERROR(VLOOKUP(H2793,科目代码表!B:D,3,0),"")</f>
        <v/>
      </c>
      <c r="J2793" t="str">
        <f>IFERROR(VLOOKUP(表2[[#This Row],[科目代码]],科目代码表!D:E,2,0),"")</f>
        <v/>
      </c>
      <c r="K2793" t="str">
        <f>IF(ISBLANK(表2[[#This Row],[年]]),"","CNY")</f>
        <v/>
      </c>
    </row>
    <row r="2794" spans="7:11" x14ac:dyDescent="0.25">
      <c r="G2794" s="1" t="str">
        <f>IFERROR(VLOOKUP(H2794,科目代码表!B:D,3,0),"")</f>
        <v/>
      </c>
      <c r="J2794" t="str">
        <f>IFERROR(VLOOKUP(表2[[#This Row],[科目代码]],科目代码表!D:E,2,0),"")</f>
        <v/>
      </c>
      <c r="K2794" t="str">
        <f>IF(ISBLANK(表2[[#This Row],[年]]),"","CNY")</f>
        <v/>
      </c>
    </row>
    <row r="2795" spans="7:11" x14ac:dyDescent="0.25">
      <c r="G2795" s="1" t="str">
        <f>IFERROR(VLOOKUP(H2795,科目代码表!B:D,3,0),"")</f>
        <v/>
      </c>
      <c r="J2795" t="str">
        <f>IFERROR(VLOOKUP(表2[[#This Row],[科目代码]],科目代码表!D:E,2,0),"")</f>
        <v/>
      </c>
      <c r="K2795" t="str">
        <f>IF(ISBLANK(表2[[#This Row],[年]]),"","CNY")</f>
        <v/>
      </c>
    </row>
    <row r="2796" spans="7:11" x14ac:dyDescent="0.25">
      <c r="G2796" s="1" t="str">
        <f>IFERROR(VLOOKUP(H2796,科目代码表!B:D,3,0),"")</f>
        <v/>
      </c>
      <c r="J2796" t="str">
        <f>IFERROR(VLOOKUP(表2[[#This Row],[科目代码]],科目代码表!D:E,2,0),"")</f>
        <v/>
      </c>
      <c r="K2796" t="str">
        <f>IF(ISBLANK(表2[[#This Row],[年]]),"","CNY")</f>
        <v/>
      </c>
    </row>
    <row r="2797" spans="7:11" x14ac:dyDescent="0.25">
      <c r="G2797" s="1" t="str">
        <f>IFERROR(VLOOKUP(H2797,科目代码表!B:D,3,0),"")</f>
        <v/>
      </c>
      <c r="J2797" t="str">
        <f>IFERROR(VLOOKUP(表2[[#This Row],[科目代码]],科目代码表!D:E,2,0),"")</f>
        <v/>
      </c>
      <c r="K2797" t="str">
        <f>IF(ISBLANK(表2[[#This Row],[年]]),"","CNY")</f>
        <v/>
      </c>
    </row>
    <row r="2798" spans="7:11" x14ac:dyDescent="0.25">
      <c r="G2798" s="1" t="str">
        <f>IFERROR(VLOOKUP(H2798,科目代码表!B:D,3,0),"")</f>
        <v/>
      </c>
      <c r="J2798" t="str">
        <f>IFERROR(VLOOKUP(表2[[#This Row],[科目代码]],科目代码表!D:E,2,0),"")</f>
        <v/>
      </c>
      <c r="K2798" t="str">
        <f>IF(ISBLANK(表2[[#This Row],[年]]),"","CNY")</f>
        <v/>
      </c>
    </row>
    <row r="2799" spans="7:11" x14ac:dyDescent="0.25">
      <c r="G2799" s="1" t="str">
        <f>IFERROR(VLOOKUP(H2799,科目代码表!B:D,3,0),"")</f>
        <v/>
      </c>
      <c r="J2799" t="str">
        <f>IFERROR(VLOOKUP(表2[[#This Row],[科目代码]],科目代码表!D:E,2,0),"")</f>
        <v/>
      </c>
      <c r="K2799" t="str">
        <f>IF(ISBLANK(表2[[#This Row],[年]]),"","CNY")</f>
        <v/>
      </c>
    </row>
    <row r="2800" spans="7:11" x14ac:dyDescent="0.25">
      <c r="G2800" s="1" t="str">
        <f>IFERROR(VLOOKUP(H2800,科目代码表!B:D,3,0),"")</f>
        <v/>
      </c>
      <c r="J2800" t="str">
        <f>IFERROR(VLOOKUP(表2[[#This Row],[科目代码]],科目代码表!D:E,2,0),"")</f>
        <v/>
      </c>
      <c r="K2800" t="str">
        <f>IF(ISBLANK(表2[[#This Row],[年]]),"","CNY")</f>
        <v/>
      </c>
    </row>
    <row r="2801" spans="7:11" x14ac:dyDescent="0.25">
      <c r="G2801" s="1" t="str">
        <f>IFERROR(VLOOKUP(H2801,科目代码表!B:D,3,0),"")</f>
        <v/>
      </c>
      <c r="J2801" t="str">
        <f>IFERROR(VLOOKUP(表2[[#This Row],[科目代码]],科目代码表!D:E,2,0),"")</f>
        <v/>
      </c>
      <c r="K2801" t="str">
        <f>IF(ISBLANK(表2[[#This Row],[年]]),"","CNY")</f>
        <v/>
      </c>
    </row>
    <row r="2802" spans="7:11" x14ac:dyDescent="0.25">
      <c r="G2802" s="1" t="str">
        <f>IFERROR(VLOOKUP(H2802,科目代码表!B:D,3,0),"")</f>
        <v/>
      </c>
      <c r="J2802" t="str">
        <f>IFERROR(VLOOKUP(表2[[#This Row],[科目代码]],科目代码表!D:E,2,0),"")</f>
        <v/>
      </c>
      <c r="K2802" t="str">
        <f>IF(ISBLANK(表2[[#This Row],[年]]),"","CNY")</f>
        <v/>
      </c>
    </row>
    <row r="2803" spans="7:11" x14ac:dyDescent="0.25">
      <c r="G2803" s="1" t="str">
        <f>IFERROR(VLOOKUP(H2803,科目代码表!B:D,3,0),"")</f>
        <v/>
      </c>
      <c r="J2803" t="str">
        <f>IFERROR(VLOOKUP(表2[[#This Row],[科目代码]],科目代码表!D:E,2,0),"")</f>
        <v/>
      </c>
      <c r="K2803" t="str">
        <f>IF(ISBLANK(表2[[#This Row],[年]]),"","CNY")</f>
        <v/>
      </c>
    </row>
    <row r="2804" spans="7:11" x14ac:dyDescent="0.25">
      <c r="G2804" s="1" t="str">
        <f>IFERROR(VLOOKUP(H2804,科目代码表!B:D,3,0),"")</f>
        <v/>
      </c>
      <c r="J2804" t="str">
        <f>IFERROR(VLOOKUP(表2[[#This Row],[科目代码]],科目代码表!D:E,2,0),"")</f>
        <v/>
      </c>
      <c r="K2804" t="str">
        <f>IF(ISBLANK(表2[[#This Row],[年]]),"","CNY")</f>
        <v/>
      </c>
    </row>
    <row r="2805" spans="7:11" x14ac:dyDescent="0.25">
      <c r="G2805" s="1" t="str">
        <f>IFERROR(VLOOKUP(H2805,科目代码表!B:D,3,0),"")</f>
        <v/>
      </c>
      <c r="J2805" t="str">
        <f>IFERROR(VLOOKUP(表2[[#This Row],[科目代码]],科目代码表!D:E,2,0),"")</f>
        <v/>
      </c>
      <c r="K2805" t="str">
        <f>IF(ISBLANK(表2[[#This Row],[年]]),"","CNY")</f>
        <v/>
      </c>
    </row>
    <row r="2806" spans="7:11" x14ac:dyDescent="0.25">
      <c r="G2806" s="1" t="str">
        <f>IFERROR(VLOOKUP(H2806,科目代码表!B:D,3,0),"")</f>
        <v/>
      </c>
      <c r="J2806" t="str">
        <f>IFERROR(VLOOKUP(表2[[#This Row],[科目代码]],科目代码表!D:E,2,0),"")</f>
        <v/>
      </c>
      <c r="K2806" t="str">
        <f>IF(ISBLANK(表2[[#This Row],[年]]),"","CNY")</f>
        <v/>
      </c>
    </row>
    <row r="2807" spans="7:11" x14ac:dyDescent="0.25">
      <c r="G2807" s="1" t="str">
        <f>IFERROR(VLOOKUP(H2807,科目代码表!B:D,3,0),"")</f>
        <v/>
      </c>
      <c r="J2807" t="str">
        <f>IFERROR(VLOOKUP(表2[[#This Row],[科目代码]],科目代码表!D:E,2,0),"")</f>
        <v/>
      </c>
      <c r="K2807" t="str">
        <f>IF(ISBLANK(表2[[#This Row],[年]]),"","CNY")</f>
        <v/>
      </c>
    </row>
    <row r="2808" spans="7:11" x14ac:dyDescent="0.25">
      <c r="G2808" s="1" t="str">
        <f>IFERROR(VLOOKUP(H2808,科目代码表!B:D,3,0),"")</f>
        <v/>
      </c>
      <c r="J2808" t="str">
        <f>IFERROR(VLOOKUP(表2[[#This Row],[科目代码]],科目代码表!D:E,2,0),"")</f>
        <v/>
      </c>
      <c r="K2808" t="str">
        <f>IF(ISBLANK(表2[[#This Row],[年]]),"","CNY")</f>
        <v/>
      </c>
    </row>
    <row r="2809" spans="7:11" x14ac:dyDescent="0.25">
      <c r="G2809" s="1" t="str">
        <f>IFERROR(VLOOKUP(H2809,科目代码表!B:D,3,0),"")</f>
        <v/>
      </c>
      <c r="J2809" t="str">
        <f>IFERROR(VLOOKUP(表2[[#This Row],[科目代码]],科目代码表!D:E,2,0),"")</f>
        <v/>
      </c>
      <c r="K2809" t="str">
        <f>IF(ISBLANK(表2[[#This Row],[年]]),"","CNY")</f>
        <v/>
      </c>
    </row>
    <row r="2810" spans="7:11" x14ac:dyDescent="0.25">
      <c r="G2810" s="1" t="str">
        <f>IFERROR(VLOOKUP(H2810,科目代码表!B:D,3,0),"")</f>
        <v/>
      </c>
      <c r="J2810" t="str">
        <f>IFERROR(VLOOKUP(表2[[#This Row],[科目代码]],科目代码表!D:E,2,0),"")</f>
        <v/>
      </c>
      <c r="K2810" t="str">
        <f>IF(ISBLANK(表2[[#This Row],[年]]),"","CNY")</f>
        <v/>
      </c>
    </row>
    <row r="2811" spans="7:11" x14ac:dyDescent="0.25">
      <c r="G2811" s="1" t="str">
        <f>IFERROR(VLOOKUP(H2811,科目代码表!B:D,3,0),"")</f>
        <v/>
      </c>
      <c r="J2811" t="str">
        <f>IFERROR(VLOOKUP(表2[[#This Row],[科目代码]],科目代码表!D:E,2,0),"")</f>
        <v/>
      </c>
      <c r="K2811" t="str">
        <f>IF(ISBLANK(表2[[#This Row],[年]]),"","CNY")</f>
        <v/>
      </c>
    </row>
    <row r="2812" spans="7:11" x14ac:dyDescent="0.25">
      <c r="G2812" s="1" t="str">
        <f>IFERROR(VLOOKUP(H2812,科目代码表!B:D,3,0),"")</f>
        <v/>
      </c>
      <c r="J2812" t="str">
        <f>IFERROR(VLOOKUP(表2[[#This Row],[科目代码]],科目代码表!D:E,2,0),"")</f>
        <v/>
      </c>
      <c r="K2812" t="str">
        <f>IF(ISBLANK(表2[[#This Row],[年]]),"","CNY")</f>
        <v/>
      </c>
    </row>
    <row r="2813" spans="7:11" x14ac:dyDescent="0.25">
      <c r="G2813" s="1" t="str">
        <f>IFERROR(VLOOKUP(H2813,科目代码表!B:D,3,0),"")</f>
        <v/>
      </c>
      <c r="J2813" t="str">
        <f>IFERROR(VLOOKUP(表2[[#This Row],[科目代码]],科目代码表!D:E,2,0),"")</f>
        <v/>
      </c>
      <c r="K2813" t="str">
        <f>IF(ISBLANK(表2[[#This Row],[年]]),"","CNY")</f>
        <v/>
      </c>
    </row>
    <row r="2814" spans="7:11" x14ac:dyDescent="0.25">
      <c r="G2814" s="1" t="str">
        <f>IFERROR(VLOOKUP(H2814,科目代码表!B:D,3,0),"")</f>
        <v/>
      </c>
      <c r="J2814" t="str">
        <f>IFERROR(VLOOKUP(表2[[#This Row],[科目代码]],科目代码表!D:E,2,0),"")</f>
        <v/>
      </c>
      <c r="K2814" t="str">
        <f>IF(ISBLANK(表2[[#This Row],[年]]),"","CNY")</f>
        <v/>
      </c>
    </row>
    <row r="2815" spans="7:11" x14ac:dyDescent="0.25">
      <c r="G2815" s="1" t="str">
        <f>IFERROR(VLOOKUP(H2815,科目代码表!B:D,3,0),"")</f>
        <v/>
      </c>
      <c r="J2815" t="str">
        <f>IFERROR(VLOOKUP(表2[[#This Row],[科目代码]],科目代码表!D:E,2,0),"")</f>
        <v/>
      </c>
      <c r="K2815" t="str">
        <f>IF(ISBLANK(表2[[#This Row],[年]]),"","CNY")</f>
        <v/>
      </c>
    </row>
    <row r="2816" spans="7:11" x14ac:dyDescent="0.25">
      <c r="G2816" s="1" t="str">
        <f>IFERROR(VLOOKUP(H2816,科目代码表!B:D,3,0),"")</f>
        <v/>
      </c>
      <c r="J2816" t="str">
        <f>IFERROR(VLOOKUP(表2[[#This Row],[科目代码]],科目代码表!D:E,2,0),"")</f>
        <v/>
      </c>
      <c r="K2816" t="str">
        <f>IF(ISBLANK(表2[[#This Row],[年]]),"","CNY")</f>
        <v/>
      </c>
    </row>
    <row r="2817" spans="7:11" x14ac:dyDescent="0.25">
      <c r="G2817" s="1" t="str">
        <f>IFERROR(VLOOKUP(H2817,科目代码表!B:D,3,0),"")</f>
        <v/>
      </c>
      <c r="J2817" t="str">
        <f>IFERROR(VLOOKUP(表2[[#This Row],[科目代码]],科目代码表!D:E,2,0),"")</f>
        <v/>
      </c>
      <c r="K2817" t="str">
        <f>IF(ISBLANK(表2[[#This Row],[年]]),"","CNY")</f>
        <v/>
      </c>
    </row>
    <row r="2818" spans="7:11" x14ac:dyDescent="0.25">
      <c r="G2818" s="1" t="str">
        <f>IFERROR(VLOOKUP(H2818,科目代码表!B:D,3,0),"")</f>
        <v/>
      </c>
      <c r="J2818" t="str">
        <f>IFERROR(VLOOKUP(表2[[#This Row],[科目代码]],科目代码表!D:E,2,0),"")</f>
        <v/>
      </c>
      <c r="K2818" t="str">
        <f>IF(ISBLANK(表2[[#This Row],[年]]),"","CNY")</f>
        <v/>
      </c>
    </row>
    <row r="2819" spans="7:11" x14ac:dyDescent="0.25">
      <c r="G2819" s="1" t="str">
        <f>IFERROR(VLOOKUP(H2819,科目代码表!B:D,3,0),"")</f>
        <v/>
      </c>
      <c r="J2819" t="str">
        <f>IFERROR(VLOOKUP(表2[[#This Row],[科目代码]],科目代码表!D:E,2,0),"")</f>
        <v/>
      </c>
      <c r="K2819" t="str">
        <f>IF(ISBLANK(表2[[#This Row],[年]]),"","CNY")</f>
        <v/>
      </c>
    </row>
    <row r="2820" spans="7:11" x14ac:dyDescent="0.25">
      <c r="G2820" s="1" t="str">
        <f>IFERROR(VLOOKUP(H2820,科目代码表!B:D,3,0),"")</f>
        <v/>
      </c>
      <c r="J2820" t="str">
        <f>IFERROR(VLOOKUP(表2[[#This Row],[科目代码]],科目代码表!D:E,2,0),"")</f>
        <v/>
      </c>
      <c r="K2820" t="str">
        <f>IF(ISBLANK(表2[[#This Row],[年]]),"","CNY")</f>
        <v/>
      </c>
    </row>
    <row r="2821" spans="7:11" x14ac:dyDescent="0.25">
      <c r="G2821" s="1" t="str">
        <f>IFERROR(VLOOKUP(H2821,科目代码表!B:D,3,0),"")</f>
        <v/>
      </c>
      <c r="J2821" t="str">
        <f>IFERROR(VLOOKUP(表2[[#This Row],[科目代码]],科目代码表!D:E,2,0),"")</f>
        <v/>
      </c>
      <c r="K2821" t="str">
        <f>IF(ISBLANK(表2[[#This Row],[年]]),"","CNY")</f>
        <v/>
      </c>
    </row>
    <row r="2822" spans="7:11" x14ac:dyDescent="0.25">
      <c r="G2822" s="1" t="str">
        <f>IFERROR(VLOOKUP(H2822,科目代码表!B:D,3,0),"")</f>
        <v/>
      </c>
      <c r="J2822" t="str">
        <f>IFERROR(VLOOKUP(表2[[#This Row],[科目代码]],科目代码表!D:E,2,0),"")</f>
        <v/>
      </c>
      <c r="K2822" t="str">
        <f>IF(ISBLANK(表2[[#This Row],[年]]),"","CNY")</f>
        <v/>
      </c>
    </row>
    <row r="2823" spans="7:11" x14ac:dyDescent="0.25">
      <c r="G2823" s="1" t="str">
        <f>IFERROR(VLOOKUP(H2823,科目代码表!B:D,3,0),"")</f>
        <v/>
      </c>
      <c r="J2823" t="str">
        <f>IFERROR(VLOOKUP(表2[[#This Row],[科目代码]],科目代码表!D:E,2,0),"")</f>
        <v/>
      </c>
      <c r="K2823" t="str">
        <f>IF(ISBLANK(表2[[#This Row],[年]]),"","CNY")</f>
        <v/>
      </c>
    </row>
    <row r="2824" spans="7:11" x14ac:dyDescent="0.25">
      <c r="G2824" s="1" t="str">
        <f>IFERROR(VLOOKUP(H2824,科目代码表!B:D,3,0),"")</f>
        <v/>
      </c>
      <c r="J2824" t="str">
        <f>IFERROR(VLOOKUP(表2[[#This Row],[科目代码]],科目代码表!D:E,2,0),"")</f>
        <v/>
      </c>
      <c r="K2824" t="str">
        <f>IF(ISBLANK(表2[[#This Row],[年]]),"","CNY")</f>
        <v/>
      </c>
    </row>
    <row r="2825" spans="7:11" x14ac:dyDescent="0.25">
      <c r="G2825" s="1" t="str">
        <f>IFERROR(VLOOKUP(H2825,科目代码表!B:D,3,0),"")</f>
        <v/>
      </c>
      <c r="J2825" t="str">
        <f>IFERROR(VLOOKUP(表2[[#This Row],[科目代码]],科目代码表!D:E,2,0),"")</f>
        <v/>
      </c>
      <c r="K2825" t="str">
        <f>IF(ISBLANK(表2[[#This Row],[年]]),"","CNY")</f>
        <v/>
      </c>
    </row>
    <row r="2826" spans="7:11" x14ac:dyDescent="0.25">
      <c r="G2826" s="1" t="str">
        <f>IFERROR(VLOOKUP(H2826,科目代码表!B:D,3,0),"")</f>
        <v/>
      </c>
      <c r="J2826" t="str">
        <f>IFERROR(VLOOKUP(表2[[#This Row],[科目代码]],科目代码表!D:E,2,0),"")</f>
        <v/>
      </c>
      <c r="K2826" t="str">
        <f>IF(ISBLANK(表2[[#This Row],[年]]),"","CNY")</f>
        <v/>
      </c>
    </row>
    <row r="2827" spans="7:11" x14ac:dyDescent="0.25">
      <c r="G2827" s="1" t="str">
        <f>IFERROR(VLOOKUP(H2827,科目代码表!B:D,3,0),"")</f>
        <v/>
      </c>
      <c r="J2827" t="str">
        <f>IFERROR(VLOOKUP(表2[[#This Row],[科目代码]],科目代码表!D:E,2,0),"")</f>
        <v/>
      </c>
      <c r="K2827" t="str">
        <f>IF(ISBLANK(表2[[#This Row],[年]]),"","CNY")</f>
        <v/>
      </c>
    </row>
    <row r="2828" spans="7:11" x14ac:dyDescent="0.25">
      <c r="G2828" s="1" t="str">
        <f>IFERROR(VLOOKUP(H2828,科目代码表!B:D,3,0),"")</f>
        <v/>
      </c>
      <c r="J2828" t="str">
        <f>IFERROR(VLOOKUP(表2[[#This Row],[科目代码]],科目代码表!D:E,2,0),"")</f>
        <v/>
      </c>
      <c r="K2828" t="str">
        <f>IF(ISBLANK(表2[[#This Row],[年]]),"","CNY")</f>
        <v/>
      </c>
    </row>
    <row r="2829" spans="7:11" x14ac:dyDescent="0.25">
      <c r="G2829" s="1" t="str">
        <f>IFERROR(VLOOKUP(H2829,科目代码表!B:D,3,0),"")</f>
        <v/>
      </c>
      <c r="J2829" t="str">
        <f>IFERROR(VLOOKUP(表2[[#This Row],[科目代码]],科目代码表!D:E,2,0),"")</f>
        <v/>
      </c>
      <c r="K2829" t="str">
        <f>IF(ISBLANK(表2[[#This Row],[年]]),"","CNY")</f>
        <v/>
      </c>
    </row>
    <row r="2830" spans="7:11" x14ac:dyDescent="0.25">
      <c r="G2830" s="1" t="str">
        <f>IFERROR(VLOOKUP(H2830,科目代码表!B:D,3,0),"")</f>
        <v/>
      </c>
      <c r="J2830" t="str">
        <f>IFERROR(VLOOKUP(表2[[#This Row],[科目代码]],科目代码表!D:E,2,0),"")</f>
        <v/>
      </c>
      <c r="K2830" t="str">
        <f>IF(ISBLANK(表2[[#This Row],[年]]),"","CNY")</f>
        <v/>
      </c>
    </row>
    <row r="2831" spans="7:11" x14ac:dyDescent="0.25">
      <c r="G2831" s="1" t="str">
        <f>IFERROR(VLOOKUP(H2831,科目代码表!B:D,3,0),"")</f>
        <v/>
      </c>
      <c r="J2831" t="str">
        <f>IFERROR(VLOOKUP(表2[[#This Row],[科目代码]],科目代码表!D:E,2,0),"")</f>
        <v/>
      </c>
      <c r="K2831" t="str">
        <f>IF(ISBLANK(表2[[#This Row],[年]]),"","CNY")</f>
        <v/>
      </c>
    </row>
    <row r="2832" spans="7:11" x14ac:dyDescent="0.25">
      <c r="G2832" s="1" t="str">
        <f>IFERROR(VLOOKUP(H2832,科目代码表!B:D,3,0),"")</f>
        <v/>
      </c>
      <c r="J2832" t="str">
        <f>IFERROR(VLOOKUP(表2[[#This Row],[科目代码]],科目代码表!D:E,2,0),"")</f>
        <v/>
      </c>
      <c r="K2832" t="str">
        <f>IF(ISBLANK(表2[[#This Row],[年]]),"","CNY")</f>
        <v/>
      </c>
    </row>
    <row r="2833" spans="7:11" x14ac:dyDescent="0.25">
      <c r="G2833" s="1" t="str">
        <f>IFERROR(VLOOKUP(H2833,科目代码表!B:D,3,0),"")</f>
        <v/>
      </c>
      <c r="J2833" t="str">
        <f>IFERROR(VLOOKUP(表2[[#This Row],[科目代码]],科目代码表!D:E,2,0),"")</f>
        <v/>
      </c>
      <c r="K2833" t="str">
        <f>IF(ISBLANK(表2[[#This Row],[年]]),"","CNY")</f>
        <v/>
      </c>
    </row>
    <row r="2834" spans="7:11" x14ac:dyDescent="0.25">
      <c r="G2834" s="1" t="str">
        <f>IFERROR(VLOOKUP(H2834,科目代码表!B:D,3,0),"")</f>
        <v/>
      </c>
      <c r="J2834" t="str">
        <f>IFERROR(VLOOKUP(表2[[#This Row],[科目代码]],科目代码表!D:E,2,0),"")</f>
        <v/>
      </c>
      <c r="K2834" t="str">
        <f>IF(ISBLANK(表2[[#This Row],[年]]),"","CNY")</f>
        <v/>
      </c>
    </row>
    <row r="2835" spans="7:11" x14ac:dyDescent="0.25">
      <c r="G2835" s="1" t="str">
        <f>IFERROR(VLOOKUP(H2835,科目代码表!B:D,3,0),"")</f>
        <v/>
      </c>
      <c r="J2835" t="str">
        <f>IFERROR(VLOOKUP(表2[[#This Row],[科目代码]],科目代码表!D:E,2,0),"")</f>
        <v/>
      </c>
      <c r="K2835" t="str">
        <f>IF(ISBLANK(表2[[#This Row],[年]]),"","CNY")</f>
        <v/>
      </c>
    </row>
    <row r="2836" spans="7:11" x14ac:dyDescent="0.25">
      <c r="G2836" s="1" t="str">
        <f>IFERROR(VLOOKUP(H2836,科目代码表!B:D,3,0),"")</f>
        <v/>
      </c>
      <c r="J2836" t="str">
        <f>IFERROR(VLOOKUP(表2[[#This Row],[科目代码]],科目代码表!D:E,2,0),"")</f>
        <v/>
      </c>
      <c r="K2836" t="str">
        <f>IF(ISBLANK(表2[[#This Row],[年]]),"","CNY")</f>
        <v/>
      </c>
    </row>
    <row r="2837" spans="7:11" x14ac:dyDescent="0.25">
      <c r="G2837" s="1" t="str">
        <f>IFERROR(VLOOKUP(H2837,科目代码表!B:D,3,0),"")</f>
        <v/>
      </c>
      <c r="J2837" t="str">
        <f>IFERROR(VLOOKUP(表2[[#This Row],[科目代码]],科目代码表!D:E,2,0),"")</f>
        <v/>
      </c>
      <c r="K2837" t="str">
        <f>IF(ISBLANK(表2[[#This Row],[年]]),"","CNY")</f>
        <v/>
      </c>
    </row>
    <row r="2838" spans="7:11" x14ac:dyDescent="0.25">
      <c r="G2838" s="1" t="str">
        <f>IFERROR(VLOOKUP(H2838,科目代码表!B:D,3,0),"")</f>
        <v/>
      </c>
      <c r="J2838" t="str">
        <f>IFERROR(VLOOKUP(表2[[#This Row],[科目代码]],科目代码表!D:E,2,0),"")</f>
        <v/>
      </c>
      <c r="K2838" t="str">
        <f>IF(ISBLANK(表2[[#This Row],[年]]),"","CNY")</f>
        <v/>
      </c>
    </row>
    <row r="2839" spans="7:11" x14ac:dyDescent="0.25">
      <c r="G2839" s="1" t="str">
        <f>IFERROR(VLOOKUP(H2839,科目代码表!B:D,3,0),"")</f>
        <v/>
      </c>
      <c r="J2839" t="str">
        <f>IFERROR(VLOOKUP(表2[[#This Row],[科目代码]],科目代码表!D:E,2,0),"")</f>
        <v/>
      </c>
      <c r="K2839" t="str">
        <f>IF(ISBLANK(表2[[#This Row],[年]]),"","CNY")</f>
        <v/>
      </c>
    </row>
    <row r="2840" spans="7:11" x14ac:dyDescent="0.25">
      <c r="G2840" s="1" t="str">
        <f>IFERROR(VLOOKUP(H2840,科目代码表!B:D,3,0),"")</f>
        <v/>
      </c>
      <c r="J2840" t="str">
        <f>IFERROR(VLOOKUP(表2[[#This Row],[科目代码]],科目代码表!D:E,2,0),"")</f>
        <v/>
      </c>
      <c r="K2840" t="str">
        <f>IF(ISBLANK(表2[[#This Row],[年]]),"","CNY")</f>
        <v/>
      </c>
    </row>
    <row r="2841" spans="7:11" x14ac:dyDescent="0.25">
      <c r="G2841" s="1" t="str">
        <f>IFERROR(VLOOKUP(H2841,科目代码表!B:D,3,0),"")</f>
        <v/>
      </c>
      <c r="J2841" t="str">
        <f>IFERROR(VLOOKUP(表2[[#This Row],[科目代码]],科目代码表!D:E,2,0),"")</f>
        <v/>
      </c>
      <c r="K2841" t="str">
        <f>IF(ISBLANK(表2[[#This Row],[年]]),"","CNY")</f>
        <v/>
      </c>
    </row>
    <row r="2842" spans="7:11" x14ac:dyDescent="0.25">
      <c r="G2842" s="1" t="str">
        <f>IFERROR(VLOOKUP(H2842,科目代码表!B:D,3,0),"")</f>
        <v/>
      </c>
      <c r="J2842" t="str">
        <f>IFERROR(VLOOKUP(表2[[#This Row],[科目代码]],科目代码表!D:E,2,0),"")</f>
        <v/>
      </c>
      <c r="K2842" t="str">
        <f>IF(ISBLANK(表2[[#This Row],[年]]),"","CNY")</f>
        <v/>
      </c>
    </row>
    <row r="2843" spans="7:11" x14ac:dyDescent="0.25">
      <c r="G2843" s="1" t="str">
        <f>IFERROR(VLOOKUP(H2843,科目代码表!B:D,3,0),"")</f>
        <v/>
      </c>
      <c r="J2843" t="str">
        <f>IFERROR(VLOOKUP(表2[[#This Row],[科目代码]],科目代码表!D:E,2,0),"")</f>
        <v/>
      </c>
      <c r="K2843" t="str">
        <f>IF(ISBLANK(表2[[#This Row],[年]]),"","CNY")</f>
        <v/>
      </c>
    </row>
    <row r="2844" spans="7:11" x14ac:dyDescent="0.25">
      <c r="G2844" s="1" t="str">
        <f>IFERROR(VLOOKUP(H2844,科目代码表!B:D,3,0),"")</f>
        <v/>
      </c>
      <c r="J2844" t="str">
        <f>IFERROR(VLOOKUP(表2[[#This Row],[科目代码]],科目代码表!D:E,2,0),"")</f>
        <v/>
      </c>
      <c r="K2844" t="str">
        <f>IF(ISBLANK(表2[[#This Row],[年]]),"","CNY")</f>
        <v/>
      </c>
    </row>
    <row r="2845" spans="7:11" x14ac:dyDescent="0.25">
      <c r="G2845" s="1" t="str">
        <f>IFERROR(VLOOKUP(H2845,科目代码表!B:D,3,0),"")</f>
        <v/>
      </c>
      <c r="J2845" t="str">
        <f>IFERROR(VLOOKUP(表2[[#This Row],[科目代码]],科目代码表!D:E,2,0),"")</f>
        <v/>
      </c>
      <c r="K2845" t="str">
        <f>IF(ISBLANK(表2[[#This Row],[年]]),"","CNY")</f>
        <v/>
      </c>
    </row>
    <row r="2846" spans="7:11" x14ac:dyDescent="0.25">
      <c r="G2846" s="1" t="str">
        <f>IFERROR(VLOOKUP(H2846,科目代码表!B:D,3,0),"")</f>
        <v/>
      </c>
      <c r="J2846" t="str">
        <f>IFERROR(VLOOKUP(表2[[#This Row],[科目代码]],科目代码表!D:E,2,0),"")</f>
        <v/>
      </c>
      <c r="K2846" t="str">
        <f>IF(ISBLANK(表2[[#This Row],[年]]),"","CNY")</f>
        <v/>
      </c>
    </row>
    <row r="2847" spans="7:11" x14ac:dyDescent="0.25">
      <c r="G2847" s="1" t="str">
        <f>IFERROR(VLOOKUP(H2847,科目代码表!B:D,3,0),"")</f>
        <v/>
      </c>
      <c r="J2847" t="str">
        <f>IFERROR(VLOOKUP(表2[[#This Row],[科目代码]],科目代码表!D:E,2,0),"")</f>
        <v/>
      </c>
      <c r="K2847" t="str">
        <f>IF(ISBLANK(表2[[#This Row],[年]]),"","CNY")</f>
        <v/>
      </c>
    </row>
    <row r="2848" spans="7:11" x14ac:dyDescent="0.25">
      <c r="G2848" s="1" t="str">
        <f>IFERROR(VLOOKUP(H2848,科目代码表!B:D,3,0),"")</f>
        <v/>
      </c>
      <c r="J2848" t="str">
        <f>IFERROR(VLOOKUP(表2[[#This Row],[科目代码]],科目代码表!D:E,2,0),"")</f>
        <v/>
      </c>
      <c r="K2848" t="str">
        <f>IF(ISBLANK(表2[[#This Row],[年]]),"","CNY")</f>
        <v/>
      </c>
    </row>
    <row r="2849" spans="7:11" x14ac:dyDescent="0.25">
      <c r="G2849" s="1" t="str">
        <f>IFERROR(VLOOKUP(H2849,科目代码表!B:D,3,0),"")</f>
        <v/>
      </c>
      <c r="J2849" t="str">
        <f>IFERROR(VLOOKUP(表2[[#This Row],[科目代码]],科目代码表!D:E,2,0),"")</f>
        <v/>
      </c>
      <c r="K2849" t="str">
        <f>IF(ISBLANK(表2[[#This Row],[年]]),"","CNY")</f>
        <v/>
      </c>
    </row>
    <row r="2850" spans="7:11" x14ac:dyDescent="0.25">
      <c r="G2850" s="1" t="str">
        <f>IFERROR(VLOOKUP(H2850,科目代码表!B:D,3,0),"")</f>
        <v/>
      </c>
      <c r="J2850" t="str">
        <f>IFERROR(VLOOKUP(表2[[#This Row],[科目代码]],科目代码表!D:E,2,0),"")</f>
        <v/>
      </c>
      <c r="K2850" t="str">
        <f>IF(ISBLANK(表2[[#This Row],[年]]),"","CNY")</f>
        <v/>
      </c>
    </row>
    <row r="2851" spans="7:11" x14ac:dyDescent="0.25">
      <c r="G2851" s="1" t="str">
        <f>IFERROR(VLOOKUP(H2851,科目代码表!B:D,3,0),"")</f>
        <v/>
      </c>
      <c r="J2851" t="str">
        <f>IFERROR(VLOOKUP(表2[[#This Row],[科目代码]],科目代码表!D:E,2,0),"")</f>
        <v/>
      </c>
      <c r="K2851" t="str">
        <f>IF(ISBLANK(表2[[#This Row],[年]]),"","CNY")</f>
        <v/>
      </c>
    </row>
    <row r="2852" spans="7:11" x14ac:dyDescent="0.25">
      <c r="G2852" s="1" t="str">
        <f>IFERROR(VLOOKUP(H2852,科目代码表!B:D,3,0),"")</f>
        <v/>
      </c>
      <c r="J2852" t="str">
        <f>IFERROR(VLOOKUP(表2[[#This Row],[科目代码]],科目代码表!D:E,2,0),"")</f>
        <v/>
      </c>
      <c r="K2852" t="str">
        <f>IF(ISBLANK(表2[[#This Row],[年]]),"","CNY")</f>
        <v/>
      </c>
    </row>
    <row r="2853" spans="7:11" x14ac:dyDescent="0.25">
      <c r="G2853" s="1" t="str">
        <f>IFERROR(VLOOKUP(H2853,科目代码表!B:D,3,0),"")</f>
        <v/>
      </c>
      <c r="J2853" t="str">
        <f>IFERROR(VLOOKUP(表2[[#This Row],[科目代码]],科目代码表!D:E,2,0),"")</f>
        <v/>
      </c>
      <c r="K2853" t="str">
        <f>IF(ISBLANK(表2[[#This Row],[年]]),"","CNY")</f>
        <v/>
      </c>
    </row>
    <row r="2854" spans="7:11" x14ac:dyDescent="0.25">
      <c r="G2854" s="1" t="str">
        <f>IFERROR(VLOOKUP(H2854,科目代码表!B:D,3,0),"")</f>
        <v/>
      </c>
      <c r="J2854" t="str">
        <f>IFERROR(VLOOKUP(表2[[#This Row],[科目代码]],科目代码表!D:E,2,0),"")</f>
        <v/>
      </c>
      <c r="K2854" t="str">
        <f>IF(ISBLANK(表2[[#This Row],[年]]),"","CNY")</f>
        <v/>
      </c>
    </row>
    <row r="2855" spans="7:11" x14ac:dyDescent="0.25">
      <c r="G2855" s="1" t="str">
        <f>IFERROR(VLOOKUP(H2855,科目代码表!B:D,3,0),"")</f>
        <v/>
      </c>
      <c r="J2855" t="str">
        <f>IFERROR(VLOOKUP(表2[[#This Row],[科目代码]],科目代码表!D:E,2,0),"")</f>
        <v/>
      </c>
      <c r="K2855" t="str">
        <f>IF(ISBLANK(表2[[#This Row],[年]]),"","CNY")</f>
        <v/>
      </c>
    </row>
    <row r="2856" spans="7:11" x14ac:dyDescent="0.25">
      <c r="G2856" s="1" t="str">
        <f>IFERROR(VLOOKUP(H2856,科目代码表!B:D,3,0),"")</f>
        <v/>
      </c>
      <c r="J2856" t="str">
        <f>IFERROR(VLOOKUP(表2[[#This Row],[科目代码]],科目代码表!D:E,2,0),"")</f>
        <v/>
      </c>
      <c r="K2856" t="str">
        <f>IF(ISBLANK(表2[[#This Row],[年]]),"","CNY")</f>
        <v/>
      </c>
    </row>
    <row r="2857" spans="7:11" x14ac:dyDescent="0.25">
      <c r="G2857" s="1" t="str">
        <f>IFERROR(VLOOKUP(H2857,科目代码表!B:D,3,0),"")</f>
        <v/>
      </c>
      <c r="J2857" t="str">
        <f>IFERROR(VLOOKUP(表2[[#This Row],[科目代码]],科目代码表!D:E,2,0),"")</f>
        <v/>
      </c>
      <c r="K2857" t="str">
        <f>IF(ISBLANK(表2[[#This Row],[年]]),"","CNY")</f>
        <v/>
      </c>
    </row>
    <row r="2858" spans="7:11" x14ac:dyDescent="0.25">
      <c r="G2858" s="1" t="str">
        <f>IFERROR(VLOOKUP(H2858,科目代码表!B:D,3,0),"")</f>
        <v/>
      </c>
      <c r="J2858" t="str">
        <f>IFERROR(VLOOKUP(表2[[#This Row],[科目代码]],科目代码表!D:E,2,0),"")</f>
        <v/>
      </c>
      <c r="K2858" t="str">
        <f>IF(ISBLANK(表2[[#This Row],[年]]),"","CNY")</f>
        <v/>
      </c>
    </row>
    <row r="2859" spans="7:11" x14ac:dyDescent="0.25">
      <c r="G2859" s="1" t="str">
        <f>IFERROR(VLOOKUP(H2859,科目代码表!B:D,3,0),"")</f>
        <v/>
      </c>
      <c r="J2859" t="str">
        <f>IFERROR(VLOOKUP(表2[[#This Row],[科目代码]],科目代码表!D:E,2,0),"")</f>
        <v/>
      </c>
      <c r="K2859" t="str">
        <f>IF(ISBLANK(表2[[#This Row],[年]]),"","CNY")</f>
        <v/>
      </c>
    </row>
    <row r="2860" spans="7:11" x14ac:dyDescent="0.25">
      <c r="G2860" s="1" t="str">
        <f>IFERROR(VLOOKUP(H2860,科目代码表!B:D,3,0),"")</f>
        <v/>
      </c>
      <c r="J2860" t="str">
        <f>IFERROR(VLOOKUP(表2[[#This Row],[科目代码]],科目代码表!D:E,2,0),"")</f>
        <v/>
      </c>
      <c r="K2860" t="str">
        <f>IF(ISBLANK(表2[[#This Row],[年]]),"","CNY")</f>
        <v/>
      </c>
    </row>
    <row r="2861" spans="7:11" x14ac:dyDescent="0.25">
      <c r="G2861" s="1" t="str">
        <f>IFERROR(VLOOKUP(H2861,科目代码表!B:D,3,0),"")</f>
        <v/>
      </c>
      <c r="J2861" t="str">
        <f>IFERROR(VLOOKUP(表2[[#This Row],[科目代码]],科目代码表!D:E,2,0),"")</f>
        <v/>
      </c>
      <c r="K2861" t="str">
        <f>IF(ISBLANK(表2[[#This Row],[年]]),"","CNY")</f>
        <v/>
      </c>
    </row>
    <row r="2862" spans="7:11" x14ac:dyDescent="0.25">
      <c r="G2862" s="1" t="str">
        <f>IFERROR(VLOOKUP(H2862,科目代码表!B:D,3,0),"")</f>
        <v/>
      </c>
      <c r="J2862" t="str">
        <f>IFERROR(VLOOKUP(表2[[#This Row],[科目代码]],科目代码表!D:E,2,0),"")</f>
        <v/>
      </c>
      <c r="K2862" t="str">
        <f>IF(ISBLANK(表2[[#This Row],[年]]),"","CNY")</f>
        <v/>
      </c>
    </row>
    <row r="2863" spans="7:11" x14ac:dyDescent="0.25">
      <c r="G2863" s="1" t="str">
        <f>IFERROR(VLOOKUP(H2863,科目代码表!B:D,3,0),"")</f>
        <v/>
      </c>
      <c r="J2863" t="str">
        <f>IFERROR(VLOOKUP(表2[[#This Row],[科目代码]],科目代码表!D:E,2,0),"")</f>
        <v/>
      </c>
      <c r="K2863" t="str">
        <f>IF(ISBLANK(表2[[#This Row],[年]]),"","CNY")</f>
        <v/>
      </c>
    </row>
    <row r="2864" spans="7:11" x14ac:dyDescent="0.25">
      <c r="G2864" s="1" t="str">
        <f>IFERROR(VLOOKUP(H2864,科目代码表!B:D,3,0),"")</f>
        <v/>
      </c>
      <c r="J2864" t="str">
        <f>IFERROR(VLOOKUP(表2[[#This Row],[科目代码]],科目代码表!D:E,2,0),"")</f>
        <v/>
      </c>
      <c r="K2864" t="str">
        <f>IF(ISBLANK(表2[[#This Row],[年]]),"","CNY")</f>
        <v/>
      </c>
    </row>
    <row r="2865" spans="7:11" x14ac:dyDescent="0.25">
      <c r="G2865" s="1" t="str">
        <f>IFERROR(VLOOKUP(H2865,科目代码表!B:D,3,0),"")</f>
        <v/>
      </c>
      <c r="J2865" t="str">
        <f>IFERROR(VLOOKUP(表2[[#This Row],[科目代码]],科目代码表!D:E,2,0),"")</f>
        <v/>
      </c>
      <c r="K2865" t="str">
        <f>IF(ISBLANK(表2[[#This Row],[年]]),"","CNY")</f>
        <v/>
      </c>
    </row>
    <row r="2866" spans="7:11" x14ac:dyDescent="0.25">
      <c r="G2866" s="1" t="str">
        <f>IFERROR(VLOOKUP(H2866,科目代码表!B:D,3,0),"")</f>
        <v/>
      </c>
      <c r="J2866" t="str">
        <f>IFERROR(VLOOKUP(表2[[#This Row],[科目代码]],科目代码表!D:E,2,0),"")</f>
        <v/>
      </c>
      <c r="K2866" t="str">
        <f>IF(ISBLANK(表2[[#This Row],[年]]),"","CNY")</f>
        <v/>
      </c>
    </row>
    <row r="2867" spans="7:11" x14ac:dyDescent="0.25">
      <c r="G2867" s="1" t="str">
        <f>IFERROR(VLOOKUP(H2867,科目代码表!B:D,3,0),"")</f>
        <v/>
      </c>
      <c r="J2867" t="str">
        <f>IFERROR(VLOOKUP(表2[[#This Row],[科目代码]],科目代码表!D:E,2,0),"")</f>
        <v/>
      </c>
      <c r="K2867" t="str">
        <f>IF(ISBLANK(表2[[#This Row],[年]]),"","CNY")</f>
        <v/>
      </c>
    </row>
    <row r="2868" spans="7:11" x14ac:dyDescent="0.25">
      <c r="G2868" s="1" t="str">
        <f>IFERROR(VLOOKUP(H2868,科目代码表!B:D,3,0),"")</f>
        <v/>
      </c>
      <c r="J2868" t="str">
        <f>IFERROR(VLOOKUP(表2[[#This Row],[科目代码]],科目代码表!D:E,2,0),"")</f>
        <v/>
      </c>
      <c r="K2868" t="str">
        <f>IF(ISBLANK(表2[[#This Row],[年]]),"","CNY")</f>
        <v/>
      </c>
    </row>
    <row r="2869" spans="7:11" x14ac:dyDescent="0.25">
      <c r="G2869" s="1" t="str">
        <f>IFERROR(VLOOKUP(H2869,科目代码表!B:D,3,0),"")</f>
        <v/>
      </c>
      <c r="J2869" t="str">
        <f>IFERROR(VLOOKUP(表2[[#This Row],[科目代码]],科目代码表!D:E,2,0),"")</f>
        <v/>
      </c>
      <c r="K2869" t="str">
        <f>IF(ISBLANK(表2[[#This Row],[年]]),"","CNY")</f>
        <v/>
      </c>
    </row>
    <row r="2870" spans="7:11" x14ac:dyDescent="0.25">
      <c r="G2870" s="1" t="str">
        <f>IFERROR(VLOOKUP(H2870,科目代码表!B:D,3,0),"")</f>
        <v/>
      </c>
      <c r="J2870" t="str">
        <f>IFERROR(VLOOKUP(表2[[#This Row],[科目代码]],科目代码表!D:E,2,0),"")</f>
        <v/>
      </c>
      <c r="K2870" t="str">
        <f>IF(ISBLANK(表2[[#This Row],[年]]),"","CNY")</f>
        <v/>
      </c>
    </row>
    <row r="2871" spans="7:11" x14ac:dyDescent="0.25">
      <c r="G2871" s="1" t="str">
        <f>IFERROR(VLOOKUP(H2871,科目代码表!B:D,3,0),"")</f>
        <v/>
      </c>
      <c r="J2871" t="str">
        <f>IFERROR(VLOOKUP(表2[[#This Row],[科目代码]],科目代码表!D:E,2,0),"")</f>
        <v/>
      </c>
      <c r="K2871" t="str">
        <f>IF(ISBLANK(表2[[#This Row],[年]]),"","CNY")</f>
        <v/>
      </c>
    </row>
    <row r="2872" spans="7:11" x14ac:dyDescent="0.25">
      <c r="G2872" s="1" t="str">
        <f>IFERROR(VLOOKUP(H2872,科目代码表!B:D,3,0),"")</f>
        <v/>
      </c>
      <c r="J2872" t="str">
        <f>IFERROR(VLOOKUP(表2[[#This Row],[科目代码]],科目代码表!D:E,2,0),"")</f>
        <v/>
      </c>
      <c r="K2872" t="str">
        <f>IF(ISBLANK(表2[[#This Row],[年]]),"","CNY")</f>
        <v/>
      </c>
    </row>
    <row r="2873" spans="7:11" x14ac:dyDescent="0.25">
      <c r="G2873" s="1" t="str">
        <f>IFERROR(VLOOKUP(H2873,科目代码表!B:D,3,0),"")</f>
        <v/>
      </c>
      <c r="J2873" t="str">
        <f>IFERROR(VLOOKUP(表2[[#This Row],[科目代码]],科目代码表!D:E,2,0),"")</f>
        <v/>
      </c>
      <c r="K2873" t="str">
        <f>IF(ISBLANK(表2[[#This Row],[年]]),"","CNY")</f>
        <v/>
      </c>
    </row>
    <row r="2874" spans="7:11" x14ac:dyDescent="0.25">
      <c r="G2874" s="1" t="str">
        <f>IFERROR(VLOOKUP(H2874,科目代码表!B:D,3,0),"")</f>
        <v/>
      </c>
      <c r="J2874" t="str">
        <f>IFERROR(VLOOKUP(表2[[#This Row],[科目代码]],科目代码表!D:E,2,0),"")</f>
        <v/>
      </c>
      <c r="K2874" t="str">
        <f>IF(ISBLANK(表2[[#This Row],[年]]),"","CNY")</f>
        <v/>
      </c>
    </row>
    <row r="2875" spans="7:11" x14ac:dyDescent="0.25">
      <c r="G2875" s="1" t="str">
        <f>IFERROR(VLOOKUP(H2875,科目代码表!B:D,3,0),"")</f>
        <v/>
      </c>
      <c r="J2875" t="str">
        <f>IFERROR(VLOOKUP(表2[[#This Row],[科目代码]],科目代码表!D:E,2,0),"")</f>
        <v/>
      </c>
      <c r="K2875" t="str">
        <f>IF(ISBLANK(表2[[#This Row],[年]]),"","CNY")</f>
        <v/>
      </c>
    </row>
    <row r="2876" spans="7:11" x14ac:dyDescent="0.25">
      <c r="G2876" s="1" t="str">
        <f>IFERROR(VLOOKUP(H2876,科目代码表!B:D,3,0),"")</f>
        <v/>
      </c>
      <c r="J2876" t="str">
        <f>IFERROR(VLOOKUP(表2[[#This Row],[科目代码]],科目代码表!D:E,2,0),"")</f>
        <v/>
      </c>
      <c r="K2876" t="str">
        <f>IF(ISBLANK(表2[[#This Row],[年]]),"","CNY")</f>
        <v/>
      </c>
    </row>
    <row r="2877" spans="7:11" x14ac:dyDescent="0.25">
      <c r="G2877" s="1" t="str">
        <f>IFERROR(VLOOKUP(H2877,科目代码表!B:D,3,0),"")</f>
        <v/>
      </c>
      <c r="J2877" t="str">
        <f>IFERROR(VLOOKUP(表2[[#This Row],[科目代码]],科目代码表!D:E,2,0),"")</f>
        <v/>
      </c>
      <c r="K2877" t="str">
        <f>IF(ISBLANK(表2[[#This Row],[年]]),"","CNY")</f>
        <v/>
      </c>
    </row>
    <row r="2878" spans="7:11" x14ac:dyDescent="0.25">
      <c r="G2878" s="1" t="str">
        <f>IFERROR(VLOOKUP(H2878,科目代码表!B:D,3,0),"")</f>
        <v/>
      </c>
      <c r="J2878" t="str">
        <f>IFERROR(VLOOKUP(表2[[#This Row],[科目代码]],科目代码表!D:E,2,0),"")</f>
        <v/>
      </c>
      <c r="K2878" t="str">
        <f>IF(ISBLANK(表2[[#This Row],[年]]),"","CNY")</f>
        <v/>
      </c>
    </row>
    <row r="2879" spans="7:11" x14ac:dyDescent="0.25">
      <c r="G2879" s="1" t="str">
        <f>IFERROR(VLOOKUP(H2879,科目代码表!B:D,3,0),"")</f>
        <v/>
      </c>
      <c r="J2879" t="str">
        <f>IFERROR(VLOOKUP(表2[[#This Row],[科目代码]],科目代码表!D:E,2,0),"")</f>
        <v/>
      </c>
      <c r="K2879" t="str">
        <f>IF(ISBLANK(表2[[#This Row],[年]]),"","CNY")</f>
        <v/>
      </c>
    </row>
    <row r="2880" spans="7:11" x14ac:dyDescent="0.25">
      <c r="G2880" s="1" t="str">
        <f>IFERROR(VLOOKUP(H2880,科目代码表!B:D,3,0),"")</f>
        <v/>
      </c>
      <c r="J2880" t="str">
        <f>IFERROR(VLOOKUP(表2[[#This Row],[科目代码]],科目代码表!D:E,2,0),"")</f>
        <v/>
      </c>
      <c r="K2880" t="str">
        <f>IF(ISBLANK(表2[[#This Row],[年]]),"","CNY")</f>
        <v/>
      </c>
    </row>
    <row r="2881" spans="7:11" x14ac:dyDescent="0.25">
      <c r="G2881" s="1" t="str">
        <f>IFERROR(VLOOKUP(H2881,科目代码表!B:D,3,0),"")</f>
        <v/>
      </c>
      <c r="J2881" t="str">
        <f>IFERROR(VLOOKUP(表2[[#This Row],[科目代码]],科目代码表!D:E,2,0),"")</f>
        <v/>
      </c>
      <c r="K2881" t="str">
        <f>IF(ISBLANK(表2[[#This Row],[年]]),"","CNY")</f>
        <v/>
      </c>
    </row>
    <row r="2882" spans="7:11" x14ac:dyDescent="0.25">
      <c r="G2882" s="1" t="str">
        <f>IFERROR(VLOOKUP(H2882,科目代码表!B:D,3,0),"")</f>
        <v/>
      </c>
      <c r="J2882" t="str">
        <f>IFERROR(VLOOKUP(表2[[#This Row],[科目代码]],科目代码表!D:E,2,0),"")</f>
        <v/>
      </c>
      <c r="K2882" t="str">
        <f>IF(ISBLANK(表2[[#This Row],[年]]),"","CNY")</f>
        <v/>
      </c>
    </row>
    <row r="2883" spans="7:11" x14ac:dyDescent="0.25">
      <c r="G2883" s="1" t="str">
        <f>IFERROR(VLOOKUP(H2883,科目代码表!B:D,3,0),"")</f>
        <v/>
      </c>
      <c r="J2883" t="str">
        <f>IFERROR(VLOOKUP(表2[[#This Row],[科目代码]],科目代码表!D:E,2,0),"")</f>
        <v/>
      </c>
      <c r="K2883" t="str">
        <f>IF(ISBLANK(表2[[#This Row],[年]]),"","CNY")</f>
        <v/>
      </c>
    </row>
    <row r="2884" spans="7:11" x14ac:dyDescent="0.25">
      <c r="G2884" s="1" t="str">
        <f>IFERROR(VLOOKUP(H2884,科目代码表!B:D,3,0),"")</f>
        <v/>
      </c>
      <c r="J2884" t="str">
        <f>IFERROR(VLOOKUP(表2[[#This Row],[科目代码]],科目代码表!D:E,2,0),"")</f>
        <v/>
      </c>
      <c r="K2884" t="str">
        <f>IF(ISBLANK(表2[[#This Row],[年]]),"","CNY")</f>
        <v/>
      </c>
    </row>
    <row r="2885" spans="7:11" x14ac:dyDescent="0.25">
      <c r="G2885" s="1" t="str">
        <f>IFERROR(VLOOKUP(H2885,科目代码表!B:D,3,0),"")</f>
        <v/>
      </c>
      <c r="J2885" t="str">
        <f>IFERROR(VLOOKUP(表2[[#This Row],[科目代码]],科目代码表!D:E,2,0),"")</f>
        <v/>
      </c>
      <c r="K2885" t="str">
        <f>IF(ISBLANK(表2[[#This Row],[年]]),"","CNY")</f>
        <v/>
      </c>
    </row>
    <row r="2886" spans="7:11" x14ac:dyDescent="0.25">
      <c r="G2886" s="1" t="str">
        <f>IFERROR(VLOOKUP(H2886,科目代码表!B:D,3,0),"")</f>
        <v/>
      </c>
      <c r="J2886" t="str">
        <f>IFERROR(VLOOKUP(表2[[#This Row],[科目代码]],科目代码表!D:E,2,0),"")</f>
        <v/>
      </c>
      <c r="K2886" t="str">
        <f>IF(ISBLANK(表2[[#This Row],[年]]),"","CNY")</f>
        <v/>
      </c>
    </row>
    <row r="2887" spans="7:11" x14ac:dyDescent="0.25">
      <c r="G2887" s="1" t="str">
        <f>IFERROR(VLOOKUP(H2887,科目代码表!B:D,3,0),"")</f>
        <v/>
      </c>
      <c r="J2887" t="str">
        <f>IFERROR(VLOOKUP(表2[[#This Row],[科目代码]],科目代码表!D:E,2,0),"")</f>
        <v/>
      </c>
      <c r="K2887" t="str">
        <f>IF(ISBLANK(表2[[#This Row],[年]]),"","CNY")</f>
        <v/>
      </c>
    </row>
    <row r="2888" spans="7:11" x14ac:dyDescent="0.25">
      <c r="G2888" s="1" t="str">
        <f>IFERROR(VLOOKUP(H2888,科目代码表!B:D,3,0),"")</f>
        <v/>
      </c>
      <c r="J2888" t="str">
        <f>IFERROR(VLOOKUP(表2[[#This Row],[科目代码]],科目代码表!D:E,2,0),"")</f>
        <v/>
      </c>
      <c r="K2888" t="str">
        <f>IF(ISBLANK(表2[[#This Row],[年]]),"","CNY")</f>
        <v/>
      </c>
    </row>
    <row r="2889" spans="7:11" x14ac:dyDescent="0.25">
      <c r="G2889" s="1" t="str">
        <f>IFERROR(VLOOKUP(H2889,科目代码表!B:D,3,0),"")</f>
        <v/>
      </c>
      <c r="J2889" t="str">
        <f>IFERROR(VLOOKUP(表2[[#This Row],[科目代码]],科目代码表!D:E,2,0),"")</f>
        <v/>
      </c>
      <c r="K2889" t="str">
        <f>IF(ISBLANK(表2[[#This Row],[年]]),"","CNY")</f>
        <v/>
      </c>
    </row>
    <row r="2890" spans="7:11" x14ac:dyDescent="0.25">
      <c r="G2890" s="1" t="str">
        <f>IFERROR(VLOOKUP(H2890,科目代码表!B:D,3,0),"")</f>
        <v/>
      </c>
      <c r="J2890" t="str">
        <f>IFERROR(VLOOKUP(表2[[#This Row],[科目代码]],科目代码表!D:E,2,0),"")</f>
        <v/>
      </c>
      <c r="K2890" t="str">
        <f>IF(ISBLANK(表2[[#This Row],[年]]),"","CNY")</f>
        <v/>
      </c>
    </row>
    <row r="2891" spans="7:11" x14ac:dyDescent="0.25">
      <c r="G2891" s="1" t="str">
        <f>IFERROR(VLOOKUP(H2891,科目代码表!B:D,3,0),"")</f>
        <v/>
      </c>
      <c r="J2891" t="str">
        <f>IFERROR(VLOOKUP(表2[[#This Row],[科目代码]],科目代码表!D:E,2,0),"")</f>
        <v/>
      </c>
      <c r="K2891" t="str">
        <f>IF(ISBLANK(表2[[#This Row],[年]]),"","CNY")</f>
        <v/>
      </c>
    </row>
    <row r="2892" spans="7:11" x14ac:dyDescent="0.25">
      <c r="G2892" s="1" t="str">
        <f>IFERROR(VLOOKUP(H2892,科目代码表!B:D,3,0),"")</f>
        <v/>
      </c>
      <c r="J2892" t="str">
        <f>IFERROR(VLOOKUP(表2[[#This Row],[科目代码]],科目代码表!D:E,2,0),"")</f>
        <v/>
      </c>
      <c r="K2892" t="str">
        <f>IF(ISBLANK(表2[[#This Row],[年]]),"","CNY")</f>
        <v/>
      </c>
    </row>
    <row r="2893" spans="7:11" x14ac:dyDescent="0.25">
      <c r="G2893" s="1" t="str">
        <f>IFERROR(VLOOKUP(H2893,科目代码表!B:D,3,0),"")</f>
        <v/>
      </c>
      <c r="J2893" t="str">
        <f>IFERROR(VLOOKUP(表2[[#This Row],[科目代码]],科目代码表!D:E,2,0),"")</f>
        <v/>
      </c>
      <c r="K2893" t="str">
        <f>IF(ISBLANK(表2[[#This Row],[年]]),"","CNY")</f>
        <v/>
      </c>
    </row>
    <row r="2894" spans="7:11" x14ac:dyDescent="0.25">
      <c r="G2894" s="1" t="str">
        <f>IFERROR(VLOOKUP(H2894,科目代码表!B:D,3,0),"")</f>
        <v/>
      </c>
      <c r="J2894" t="str">
        <f>IFERROR(VLOOKUP(表2[[#This Row],[科目代码]],科目代码表!D:E,2,0),"")</f>
        <v/>
      </c>
      <c r="K2894" t="str">
        <f>IF(ISBLANK(表2[[#This Row],[年]]),"","CNY")</f>
        <v/>
      </c>
    </row>
    <row r="2895" spans="7:11" x14ac:dyDescent="0.25">
      <c r="G2895" s="1" t="str">
        <f>IFERROR(VLOOKUP(H2895,科目代码表!B:D,3,0),"")</f>
        <v/>
      </c>
      <c r="J2895" t="str">
        <f>IFERROR(VLOOKUP(表2[[#This Row],[科目代码]],科目代码表!D:E,2,0),"")</f>
        <v/>
      </c>
      <c r="K2895" t="str">
        <f>IF(ISBLANK(表2[[#This Row],[年]]),"","CNY")</f>
        <v/>
      </c>
    </row>
    <row r="2896" spans="7:11" x14ac:dyDescent="0.25">
      <c r="G2896" s="1" t="str">
        <f>IFERROR(VLOOKUP(H2896,科目代码表!B:D,3,0),"")</f>
        <v/>
      </c>
      <c r="J2896" t="str">
        <f>IFERROR(VLOOKUP(表2[[#This Row],[科目代码]],科目代码表!D:E,2,0),"")</f>
        <v/>
      </c>
      <c r="K2896" t="str">
        <f>IF(ISBLANK(表2[[#This Row],[年]]),"","CNY")</f>
        <v/>
      </c>
    </row>
    <row r="2897" spans="7:11" x14ac:dyDescent="0.25">
      <c r="G2897" s="1" t="str">
        <f>IFERROR(VLOOKUP(H2897,科目代码表!B:D,3,0),"")</f>
        <v/>
      </c>
      <c r="J2897" t="str">
        <f>IFERROR(VLOOKUP(表2[[#This Row],[科目代码]],科目代码表!D:E,2,0),"")</f>
        <v/>
      </c>
      <c r="K2897" t="str">
        <f>IF(ISBLANK(表2[[#This Row],[年]]),"","CNY")</f>
        <v/>
      </c>
    </row>
    <row r="2898" spans="7:11" x14ac:dyDescent="0.25">
      <c r="G2898" s="1" t="str">
        <f>IFERROR(VLOOKUP(H2898,科目代码表!B:D,3,0),"")</f>
        <v/>
      </c>
      <c r="J2898" t="str">
        <f>IFERROR(VLOOKUP(表2[[#This Row],[科目代码]],科目代码表!D:E,2,0),"")</f>
        <v/>
      </c>
      <c r="K2898" t="str">
        <f>IF(ISBLANK(表2[[#This Row],[年]]),"","CNY")</f>
        <v/>
      </c>
    </row>
    <row r="2899" spans="7:11" x14ac:dyDescent="0.25">
      <c r="G2899" s="1" t="str">
        <f>IFERROR(VLOOKUP(H2899,科目代码表!B:D,3,0),"")</f>
        <v/>
      </c>
      <c r="J2899" t="str">
        <f>IFERROR(VLOOKUP(表2[[#This Row],[科目代码]],科目代码表!D:E,2,0),"")</f>
        <v/>
      </c>
      <c r="K2899" t="str">
        <f>IF(ISBLANK(表2[[#This Row],[年]]),"","CNY")</f>
        <v/>
      </c>
    </row>
    <row r="2900" spans="7:11" x14ac:dyDescent="0.25">
      <c r="G2900" s="1" t="str">
        <f>IFERROR(VLOOKUP(H2900,科目代码表!B:D,3,0),"")</f>
        <v/>
      </c>
      <c r="J2900" t="str">
        <f>IFERROR(VLOOKUP(表2[[#This Row],[科目代码]],科目代码表!D:E,2,0),"")</f>
        <v/>
      </c>
      <c r="K2900" t="str">
        <f>IF(ISBLANK(表2[[#This Row],[年]]),"","CNY")</f>
        <v/>
      </c>
    </row>
    <row r="2901" spans="7:11" x14ac:dyDescent="0.25">
      <c r="G2901" s="1" t="str">
        <f>IFERROR(VLOOKUP(H2901,科目代码表!B:D,3,0),"")</f>
        <v/>
      </c>
      <c r="J2901" t="str">
        <f>IFERROR(VLOOKUP(表2[[#This Row],[科目代码]],科目代码表!D:E,2,0),"")</f>
        <v/>
      </c>
      <c r="K2901" t="str">
        <f>IF(ISBLANK(表2[[#This Row],[年]]),"","CNY")</f>
        <v/>
      </c>
    </row>
    <row r="2902" spans="7:11" x14ac:dyDescent="0.25">
      <c r="G2902" s="1" t="str">
        <f>IFERROR(VLOOKUP(H2902,科目代码表!B:D,3,0),"")</f>
        <v/>
      </c>
      <c r="J2902" t="str">
        <f>IFERROR(VLOOKUP(表2[[#This Row],[科目代码]],科目代码表!D:E,2,0),"")</f>
        <v/>
      </c>
      <c r="K2902" t="str">
        <f>IF(ISBLANK(表2[[#This Row],[年]]),"","CNY")</f>
        <v/>
      </c>
    </row>
    <row r="2903" spans="7:11" x14ac:dyDescent="0.25">
      <c r="G2903" s="1" t="str">
        <f>IFERROR(VLOOKUP(H2903,科目代码表!B:D,3,0),"")</f>
        <v/>
      </c>
      <c r="J2903" t="str">
        <f>IFERROR(VLOOKUP(表2[[#This Row],[科目代码]],科目代码表!D:E,2,0),"")</f>
        <v/>
      </c>
      <c r="K2903" t="str">
        <f>IF(ISBLANK(表2[[#This Row],[年]]),"","CNY")</f>
        <v/>
      </c>
    </row>
    <row r="2904" spans="7:11" x14ac:dyDescent="0.25">
      <c r="G2904" s="1" t="str">
        <f>IFERROR(VLOOKUP(H2904,科目代码表!B:D,3,0),"")</f>
        <v/>
      </c>
      <c r="J2904" t="str">
        <f>IFERROR(VLOOKUP(表2[[#This Row],[科目代码]],科目代码表!D:E,2,0),"")</f>
        <v/>
      </c>
      <c r="K2904" t="str">
        <f>IF(ISBLANK(表2[[#This Row],[年]]),"","CNY")</f>
        <v/>
      </c>
    </row>
    <row r="2905" spans="7:11" x14ac:dyDescent="0.25">
      <c r="G2905" s="1" t="str">
        <f>IFERROR(VLOOKUP(H2905,科目代码表!B:D,3,0),"")</f>
        <v/>
      </c>
      <c r="J2905" t="str">
        <f>IFERROR(VLOOKUP(表2[[#This Row],[科目代码]],科目代码表!D:E,2,0),"")</f>
        <v/>
      </c>
      <c r="K2905" t="str">
        <f>IF(ISBLANK(表2[[#This Row],[年]]),"","CNY")</f>
        <v/>
      </c>
    </row>
    <row r="2906" spans="7:11" x14ac:dyDescent="0.25">
      <c r="G2906" s="1" t="str">
        <f>IFERROR(VLOOKUP(H2906,科目代码表!B:D,3,0),"")</f>
        <v/>
      </c>
      <c r="J2906" t="str">
        <f>IFERROR(VLOOKUP(表2[[#This Row],[科目代码]],科目代码表!D:E,2,0),"")</f>
        <v/>
      </c>
      <c r="K2906" t="str">
        <f>IF(ISBLANK(表2[[#This Row],[年]]),"","CNY")</f>
        <v/>
      </c>
    </row>
    <row r="2907" spans="7:11" x14ac:dyDescent="0.25">
      <c r="G2907" s="1" t="str">
        <f>IFERROR(VLOOKUP(H2907,科目代码表!B:D,3,0),"")</f>
        <v/>
      </c>
      <c r="J2907" t="str">
        <f>IFERROR(VLOOKUP(表2[[#This Row],[科目代码]],科目代码表!D:E,2,0),"")</f>
        <v/>
      </c>
      <c r="K2907" t="str">
        <f>IF(ISBLANK(表2[[#This Row],[年]]),"","CNY")</f>
        <v/>
      </c>
    </row>
    <row r="2908" spans="7:11" x14ac:dyDescent="0.25">
      <c r="G2908" s="1" t="str">
        <f>IFERROR(VLOOKUP(H2908,科目代码表!B:D,3,0),"")</f>
        <v/>
      </c>
      <c r="J2908" t="str">
        <f>IFERROR(VLOOKUP(表2[[#This Row],[科目代码]],科目代码表!D:E,2,0),"")</f>
        <v/>
      </c>
      <c r="K2908" t="str">
        <f>IF(ISBLANK(表2[[#This Row],[年]]),"","CNY")</f>
        <v/>
      </c>
    </row>
    <row r="2909" spans="7:11" x14ac:dyDescent="0.25">
      <c r="G2909" s="1" t="str">
        <f>IFERROR(VLOOKUP(H2909,科目代码表!B:D,3,0),"")</f>
        <v/>
      </c>
      <c r="J2909" t="str">
        <f>IFERROR(VLOOKUP(表2[[#This Row],[科目代码]],科目代码表!D:E,2,0),"")</f>
        <v/>
      </c>
      <c r="K2909" t="str">
        <f>IF(ISBLANK(表2[[#This Row],[年]]),"","CNY")</f>
        <v/>
      </c>
    </row>
    <row r="2910" spans="7:11" x14ac:dyDescent="0.25">
      <c r="G2910" s="1" t="str">
        <f>IFERROR(VLOOKUP(H2910,科目代码表!B:D,3,0),"")</f>
        <v/>
      </c>
      <c r="J2910" t="str">
        <f>IFERROR(VLOOKUP(表2[[#This Row],[科目代码]],科目代码表!D:E,2,0),"")</f>
        <v/>
      </c>
      <c r="K2910" t="str">
        <f>IF(ISBLANK(表2[[#This Row],[年]]),"","CNY")</f>
        <v/>
      </c>
    </row>
    <row r="2911" spans="7:11" x14ac:dyDescent="0.25">
      <c r="G2911" s="1" t="str">
        <f>IFERROR(VLOOKUP(H2911,科目代码表!B:D,3,0),"")</f>
        <v/>
      </c>
      <c r="J2911" t="str">
        <f>IFERROR(VLOOKUP(表2[[#This Row],[科目代码]],科目代码表!D:E,2,0),"")</f>
        <v/>
      </c>
      <c r="K2911" t="str">
        <f>IF(ISBLANK(表2[[#This Row],[年]]),"","CNY")</f>
        <v/>
      </c>
    </row>
    <row r="2912" spans="7:11" x14ac:dyDescent="0.25">
      <c r="G2912" s="1" t="str">
        <f>IFERROR(VLOOKUP(H2912,科目代码表!B:D,3,0),"")</f>
        <v/>
      </c>
      <c r="J2912" t="str">
        <f>IFERROR(VLOOKUP(表2[[#This Row],[科目代码]],科目代码表!D:E,2,0),"")</f>
        <v/>
      </c>
      <c r="K2912" t="str">
        <f>IF(ISBLANK(表2[[#This Row],[年]]),"","CNY")</f>
        <v/>
      </c>
    </row>
    <row r="2913" spans="7:11" x14ac:dyDescent="0.25">
      <c r="G2913" s="1" t="str">
        <f>IFERROR(VLOOKUP(H2913,科目代码表!B:D,3,0),"")</f>
        <v/>
      </c>
      <c r="J2913" t="str">
        <f>IFERROR(VLOOKUP(表2[[#This Row],[科目代码]],科目代码表!D:E,2,0),"")</f>
        <v/>
      </c>
      <c r="K2913" t="str">
        <f>IF(ISBLANK(表2[[#This Row],[年]]),"","CNY")</f>
        <v/>
      </c>
    </row>
    <row r="2914" spans="7:11" x14ac:dyDescent="0.25">
      <c r="G2914" s="1" t="str">
        <f>IFERROR(VLOOKUP(H2914,科目代码表!B:D,3,0),"")</f>
        <v/>
      </c>
      <c r="J2914" t="str">
        <f>IFERROR(VLOOKUP(表2[[#This Row],[科目代码]],科目代码表!D:E,2,0),"")</f>
        <v/>
      </c>
      <c r="K2914" t="str">
        <f>IF(ISBLANK(表2[[#This Row],[年]]),"","CNY")</f>
        <v/>
      </c>
    </row>
    <row r="2915" spans="7:11" x14ac:dyDescent="0.25">
      <c r="G2915" s="1" t="str">
        <f>IFERROR(VLOOKUP(H2915,科目代码表!B:D,3,0),"")</f>
        <v/>
      </c>
      <c r="J2915" t="str">
        <f>IFERROR(VLOOKUP(表2[[#This Row],[科目代码]],科目代码表!D:E,2,0),"")</f>
        <v/>
      </c>
      <c r="K2915" t="str">
        <f>IF(ISBLANK(表2[[#This Row],[年]]),"","CNY")</f>
        <v/>
      </c>
    </row>
    <row r="2916" spans="7:11" x14ac:dyDescent="0.25">
      <c r="G2916" s="1" t="str">
        <f>IFERROR(VLOOKUP(H2916,科目代码表!B:D,3,0),"")</f>
        <v/>
      </c>
      <c r="J2916" t="str">
        <f>IFERROR(VLOOKUP(表2[[#This Row],[科目代码]],科目代码表!D:E,2,0),"")</f>
        <v/>
      </c>
      <c r="K2916" t="str">
        <f>IF(ISBLANK(表2[[#This Row],[年]]),"","CNY")</f>
        <v/>
      </c>
    </row>
    <row r="2917" spans="7:11" x14ac:dyDescent="0.25">
      <c r="G2917" s="1" t="str">
        <f>IFERROR(VLOOKUP(H2917,科目代码表!B:D,3,0),"")</f>
        <v/>
      </c>
      <c r="J2917" t="str">
        <f>IFERROR(VLOOKUP(表2[[#This Row],[科目代码]],科目代码表!D:E,2,0),"")</f>
        <v/>
      </c>
      <c r="K2917" t="str">
        <f>IF(ISBLANK(表2[[#This Row],[年]]),"","CNY")</f>
        <v/>
      </c>
    </row>
    <row r="2918" spans="7:11" x14ac:dyDescent="0.25">
      <c r="G2918" s="1" t="str">
        <f>IFERROR(VLOOKUP(H2918,科目代码表!B:D,3,0),"")</f>
        <v/>
      </c>
      <c r="J2918" t="str">
        <f>IFERROR(VLOOKUP(表2[[#This Row],[科目代码]],科目代码表!D:E,2,0),"")</f>
        <v/>
      </c>
      <c r="K2918" t="str">
        <f>IF(ISBLANK(表2[[#This Row],[年]]),"","CNY")</f>
        <v/>
      </c>
    </row>
    <row r="2919" spans="7:11" x14ac:dyDescent="0.25">
      <c r="G2919" s="1" t="str">
        <f>IFERROR(VLOOKUP(H2919,科目代码表!B:D,3,0),"")</f>
        <v/>
      </c>
      <c r="J2919" t="str">
        <f>IFERROR(VLOOKUP(表2[[#This Row],[科目代码]],科目代码表!D:E,2,0),"")</f>
        <v/>
      </c>
      <c r="K2919" t="str">
        <f>IF(ISBLANK(表2[[#This Row],[年]]),"","CNY")</f>
        <v/>
      </c>
    </row>
    <row r="2920" spans="7:11" x14ac:dyDescent="0.25">
      <c r="G2920" s="1" t="str">
        <f>IFERROR(VLOOKUP(H2920,科目代码表!B:D,3,0),"")</f>
        <v/>
      </c>
      <c r="J2920" t="str">
        <f>IFERROR(VLOOKUP(表2[[#This Row],[科目代码]],科目代码表!D:E,2,0),"")</f>
        <v/>
      </c>
      <c r="K2920" t="str">
        <f>IF(ISBLANK(表2[[#This Row],[年]]),"","CNY")</f>
        <v/>
      </c>
    </row>
    <row r="2921" spans="7:11" x14ac:dyDescent="0.25">
      <c r="G2921" s="1" t="str">
        <f>IFERROR(VLOOKUP(H2921,科目代码表!B:D,3,0),"")</f>
        <v/>
      </c>
      <c r="J2921" t="str">
        <f>IFERROR(VLOOKUP(表2[[#This Row],[科目代码]],科目代码表!D:E,2,0),"")</f>
        <v/>
      </c>
      <c r="K2921" t="str">
        <f>IF(ISBLANK(表2[[#This Row],[年]]),"","CNY")</f>
        <v/>
      </c>
    </row>
    <row r="2922" spans="7:11" x14ac:dyDescent="0.25">
      <c r="G2922" s="1" t="str">
        <f>IFERROR(VLOOKUP(H2922,科目代码表!B:D,3,0),"")</f>
        <v/>
      </c>
      <c r="J2922" t="str">
        <f>IFERROR(VLOOKUP(表2[[#This Row],[科目代码]],科目代码表!D:E,2,0),"")</f>
        <v/>
      </c>
      <c r="K2922" t="str">
        <f>IF(ISBLANK(表2[[#This Row],[年]]),"","CNY")</f>
        <v/>
      </c>
    </row>
    <row r="2923" spans="7:11" x14ac:dyDescent="0.25">
      <c r="G2923" s="1" t="str">
        <f>IFERROR(VLOOKUP(H2923,科目代码表!B:D,3,0),"")</f>
        <v/>
      </c>
      <c r="J2923" t="str">
        <f>IFERROR(VLOOKUP(表2[[#This Row],[科目代码]],科目代码表!D:E,2,0),"")</f>
        <v/>
      </c>
      <c r="K2923" t="str">
        <f>IF(ISBLANK(表2[[#This Row],[年]]),"","CNY")</f>
        <v/>
      </c>
    </row>
    <row r="2924" spans="7:11" x14ac:dyDescent="0.25">
      <c r="G2924" s="1" t="str">
        <f>IFERROR(VLOOKUP(H2924,科目代码表!B:D,3,0),"")</f>
        <v/>
      </c>
      <c r="J2924" t="str">
        <f>IFERROR(VLOOKUP(表2[[#This Row],[科目代码]],科目代码表!D:E,2,0),"")</f>
        <v/>
      </c>
      <c r="K2924" t="str">
        <f>IF(ISBLANK(表2[[#This Row],[年]]),"","CNY")</f>
        <v/>
      </c>
    </row>
    <row r="2925" spans="7:11" x14ac:dyDescent="0.25">
      <c r="G2925" s="1" t="str">
        <f>IFERROR(VLOOKUP(H2925,科目代码表!B:D,3,0),"")</f>
        <v/>
      </c>
      <c r="J2925" t="str">
        <f>IFERROR(VLOOKUP(表2[[#This Row],[科目代码]],科目代码表!D:E,2,0),"")</f>
        <v/>
      </c>
      <c r="K2925" t="str">
        <f>IF(ISBLANK(表2[[#This Row],[年]]),"","CNY")</f>
        <v/>
      </c>
    </row>
    <row r="2926" spans="7:11" x14ac:dyDescent="0.25">
      <c r="G2926" s="1" t="str">
        <f>IFERROR(VLOOKUP(H2926,科目代码表!B:D,3,0),"")</f>
        <v/>
      </c>
      <c r="J2926" t="str">
        <f>IFERROR(VLOOKUP(表2[[#This Row],[科目代码]],科目代码表!D:E,2,0),"")</f>
        <v/>
      </c>
      <c r="K2926" t="str">
        <f>IF(ISBLANK(表2[[#This Row],[年]]),"","CNY")</f>
        <v/>
      </c>
    </row>
    <row r="2927" spans="7:11" x14ac:dyDescent="0.25">
      <c r="G2927" s="1" t="str">
        <f>IFERROR(VLOOKUP(H2927,科目代码表!B:D,3,0),"")</f>
        <v/>
      </c>
      <c r="J2927" t="str">
        <f>IFERROR(VLOOKUP(表2[[#This Row],[科目代码]],科目代码表!D:E,2,0),"")</f>
        <v/>
      </c>
      <c r="K2927" t="str">
        <f>IF(ISBLANK(表2[[#This Row],[年]]),"","CNY")</f>
        <v/>
      </c>
    </row>
    <row r="2928" spans="7:11" x14ac:dyDescent="0.25">
      <c r="G2928" s="1" t="str">
        <f>IFERROR(VLOOKUP(H2928,科目代码表!B:D,3,0),"")</f>
        <v/>
      </c>
      <c r="J2928" t="str">
        <f>IFERROR(VLOOKUP(表2[[#This Row],[科目代码]],科目代码表!D:E,2,0),"")</f>
        <v/>
      </c>
      <c r="K2928" t="str">
        <f>IF(ISBLANK(表2[[#This Row],[年]]),"","CNY")</f>
        <v/>
      </c>
    </row>
    <row r="2929" spans="7:11" x14ac:dyDescent="0.25">
      <c r="G2929" s="1" t="str">
        <f>IFERROR(VLOOKUP(H2929,科目代码表!B:D,3,0),"")</f>
        <v/>
      </c>
      <c r="J2929" t="str">
        <f>IFERROR(VLOOKUP(表2[[#This Row],[科目代码]],科目代码表!D:E,2,0),"")</f>
        <v/>
      </c>
      <c r="K2929" t="str">
        <f>IF(ISBLANK(表2[[#This Row],[年]]),"","CNY")</f>
        <v/>
      </c>
    </row>
    <row r="2930" spans="7:11" x14ac:dyDescent="0.25">
      <c r="G2930" s="1" t="str">
        <f>IFERROR(VLOOKUP(H2930,科目代码表!B:D,3,0),"")</f>
        <v/>
      </c>
      <c r="J2930" t="str">
        <f>IFERROR(VLOOKUP(表2[[#This Row],[科目代码]],科目代码表!D:E,2,0),"")</f>
        <v/>
      </c>
      <c r="K2930" t="str">
        <f>IF(ISBLANK(表2[[#This Row],[年]]),"","CNY")</f>
        <v/>
      </c>
    </row>
    <row r="2931" spans="7:11" x14ac:dyDescent="0.25">
      <c r="G2931" s="1" t="str">
        <f>IFERROR(VLOOKUP(H2931,科目代码表!B:D,3,0),"")</f>
        <v/>
      </c>
      <c r="J2931" t="str">
        <f>IFERROR(VLOOKUP(表2[[#This Row],[科目代码]],科目代码表!D:E,2,0),"")</f>
        <v/>
      </c>
      <c r="K2931" t="str">
        <f>IF(ISBLANK(表2[[#This Row],[年]]),"","CNY")</f>
        <v/>
      </c>
    </row>
    <row r="2932" spans="7:11" x14ac:dyDescent="0.25">
      <c r="G2932" s="1" t="str">
        <f>IFERROR(VLOOKUP(H2932,科目代码表!B:D,3,0),"")</f>
        <v/>
      </c>
      <c r="J2932" t="str">
        <f>IFERROR(VLOOKUP(表2[[#This Row],[科目代码]],科目代码表!D:E,2,0),"")</f>
        <v/>
      </c>
      <c r="K2932" t="str">
        <f>IF(ISBLANK(表2[[#This Row],[年]]),"","CNY")</f>
        <v/>
      </c>
    </row>
    <row r="2933" spans="7:11" x14ac:dyDescent="0.25">
      <c r="G2933" s="1" t="str">
        <f>IFERROR(VLOOKUP(H2933,科目代码表!B:D,3,0),"")</f>
        <v/>
      </c>
      <c r="J2933" t="str">
        <f>IFERROR(VLOOKUP(表2[[#This Row],[科目代码]],科目代码表!D:E,2,0),"")</f>
        <v/>
      </c>
      <c r="K2933" t="str">
        <f>IF(ISBLANK(表2[[#This Row],[年]]),"","CNY")</f>
        <v/>
      </c>
    </row>
    <row r="2934" spans="7:11" x14ac:dyDescent="0.25">
      <c r="G2934" s="1" t="str">
        <f>IFERROR(VLOOKUP(H2934,科目代码表!B:D,3,0),"")</f>
        <v/>
      </c>
      <c r="J2934" t="str">
        <f>IFERROR(VLOOKUP(表2[[#This Row],[科目代码]],科目代码表!D:E,2,0),"")</f>
        <v/>
      </c>
      <c r="K2934" t="str">
        <f>IF(ISBLANK(表2[[#This Row],[年]]),"","CNY")</f>
        <v/>
      </c>
    </row>
    <row r="2935" spans="7:11" x14ac:dyDescent="0.25">
      <c r="G2935" s="1" t="str">
        <f>IFERROR(VLOOKUP(H2935,科目代码表!B:D,3,0),"")</f>
        <v/>
      </c>
      <c r="J2935" t="str">
        <f>IFERROR(VLOOKUP(表2[[#This Row],[科目代码]],科目代码表!D:E,2,0),"")</f>
        <v/>
      </c>
      <c r="K2935" t="str">
        <f>IF(ISBLANK(表2[[#This Row],[年]]),"","CNY")</f>
        <v/>
      </c>
    </row>
    <row r="2936" spans="7:11" x14ac:dyDescent="0.25">
      <c r="G2936" s="1" t="str">
        <f>IFERROR(VLOOKUP(H2936,科目代码表!B:D,3,0),"")</f>
        <v/>
      </c>
      <c r="J2936" t="str">
        <f>IFERROR(VLOOKUP(表2[[#This Row],[科目代码]],科目代码表!D:E,2,0),"")</f>
        <v/>
      </c>
      <c r="K2936" t="str">
        <f>IF(ISBLANK(表2[[#This Row],[年]]),"","CNY")</f>
        <v/>
      </c>
    </row>
    <row r="2937" spans="7:11" x14ac:dyDescent="0.25">
      <c r="G2937" s="1" t="str">
        <f>IFERROR(VLOOKUP(H2937,科目代码表!B:D,3,0),"")</f>
        <v/>
      </c>
      <c r="J2937" t="str">
        <f>IFERROR(VLOOKUP(表2[[#This Row],[科目代码]],科目代码表!D:E,2,0),"")</f>
        <v/>
      </c>
      <c r="K2937" t="str">
        <f>IF(ISBLANK(表2[[#This Row],[年]]),"","CNY")</f>
        <v/>
      </c>
    </row>
    <row r="2938" spans="7:11" x14ac:dyDescent="0.25">
      <c r="G2938" s="1" t="str">
        <f>IFERROR(VLOOKUP(H2938,科目代码表!B:D,3,0),"")</f>
        <v/>
      </c>
      <c r="J2938" t="str">
        <f>IFERROR(VLOOKUP(表2[[#This Row],[科目代码]],科目代码表!D:E,2,0),"")</f>
        <v/>
      </c>
      <c r="K2938" t="str">
        <f>IF(ISBLANK(表2[[#This Row],[年]]),"","CNY")</f>
        <v/>
      </c>
    </row>
    <row r="2939" spans="7:11" x14ac:dyDescent="0.25">
      <c r="G2939" s="1" t="str">
        <f>IFERROR(VLOOKUP(H2939,科目代码表!B:D,3,0),"")</f>
        <v/>
      </c>
      <c r="J2939" t="str">
        <f>IFERROR(VLOOKUP(表2[[#This Row],[科目代码]],科目代码表!D:E,2,0),"")</f>
        <v/>
      </c>
      <c r="K2939" t="str">
        <f>IF(ISBLANK(表2[[#This Row],[年]]),"","CNY")</f>
        <v/>
      </c>
    </row>
    <row r="2940" spans="7:11" x14ac:dyDescent="0.25">
      <c r="G2940" s="1" t="str">
        <f>IFERROR(VLOOKUP(H2940,科目代码表!B:D,3,0),"")</f>
        <v/>
      </c>
      <c r="J2940" t="str">
        <f>IFERROR(VLOOKUP(表2[[#This Row],[科目代码]],科目代码表!D:E,2,0),"")</f>
        <v/>
      </c>
      <c r="K2940" t="str">
        <f>IF(ISBLANK(表2[[#This Row],[年]]),"","CNY")</f>
        <v/>
      </c>
    </row>
    <row r="2941" spans="7:11" x14ac:dyDescent="0.25">
      <c r="G2941" s="1" t="str">
        <f>IFERROR(VLOOKUP(H2941,科目代码表!B:D,3,0),"")</f>
        <v/>
      </c>
      <c r="J2941" t="str">
        <f>IFERROR(VLOOKUP(表2[[#This Row],[科目代码]],科目代码表!D:E,2,0),"")</f>
        <v/>
      </c>
      <c r="K2941" t="str">
        <f>IF(ISBLANK(表2[[#This Row],[年]]),"","CNY")</f>
        <v/>
      </c>
    </row>
    <row r="2942" spans="7:11" x14ac:dyDescent="0.25">
      <c r="G2942" s="1" t="str">
        <f>IFERROR(VLOOKUP(H2942,科目代码表!B:D,3,0),"")</f>
        <v/>
      </c>
      <c r="J2942" t="str">
        <f>IFERROR(VLOOKUP(表2[[#This Row],[科目代码]],科目代码表!D:E,2,0),"")</f>
        <v/>
      </c>
      <c r="K2942" t="str">
        <f>IF(ISBLANK(表2[[#This Row],[年]]),"","CNY")</f>
        <v/>
      </c>
    </row>
    <row r="2943" spans="7:11" x14ac:dyDescent="0.25">
      <c r="G2943" s="1" t="str">
        <f>IFERROR(VLOOKUP(H2943,科目代码表!B:D,3,0),"")</f>
        <v/>
      </c>
      <c r="J2943" t="str">
        <f>IFERROR(VLOOKUP(表2[[#This Row],[科目代码]],科目代码表!D:E,2,0),"")</f>
        <v/>
      </c>
      <c r="K2943" t="str">
        <f>IF(ISBLANK(表2[[#This Row],[年]]),"","CNY")</f>
        <v/>
      </c>
    </row>
    <row r="2944" spans="7:11" x14ac:dyDescent="0.25">
      <c r="G2944" s="1" t="str">
        <f>IFERROR(VLOOKUP(H2944,科目代码表!B:D,3,0),"")</f>
        <v/>
      </c>
      <c r="J2944" t="str">
        <f>IFERROR(VLOOKUP(表2[[#This Row],[科目代码]],科目代码表!D:E,2,0),"")</f>
        <v/>
      </c>
      <c r="K2944" t="str">
        <f>IF(ISBLANK(表2[[#This Row],[年]]),"","CNY")</f>
        <v/>
      </c>
    </row>
    <row r="2945" spans="7:11" x14ac:dyDescent="0.25">
      <c r="G2945" s="1" t="str">
        <f>IFERROR(VLOOKUP(H2945,科目代码表!B:D,3,0),"")</f>
        <v/>
      </c>
      <c r="J2945" t="str">
        <f>IFERROR(VLOOKUP(表2[[#This Row],[科目代码]],科目代码表!D:E,2,0),"")</f>
        <v/>
      </c>
      <c r="K2945" t="str">
        <f>IF(ISBLANK(表2[[#This Row],[年]]),"","CNY")</f>
        <v/>
      </c>
    </row>
    <row r="2946" spans="7:11" x14ac:dyDescent="0.25">
      <c r="G2946" s="1" t="str">
        <f>IFERROR(VLOOKUP(H2946,科目代码表!B:D,3,0),"")</f>
        <v/>
      </c>
      <c r="J2946" t="str">
        <f>IFERROR(VLOOKUP(表2[[#This Row],[科目代码]],科目代码表!D:E,2,0),"")</f>
        <v/>
      </c>
      <c r="K2946" t="str">
        <f>IF(ISBLANK(表2[[#This Row],[年]]),"","CNY")</f>
        <v/>
      </c>
    </row>
    <row r="2947" spans="7:11" x14ac:dyDescent="0.25">
      <c r="G2947" s="1" t="str">
        <f>IFERROR(VLOOKUP(H2947,科目代码表!B:D,3,0),"")</f>
        <v/>
      </c>
      <c r="J2947" t="str">
        <f>IFERROR(VLOOKUP(表2[[#This Row],[科目代码]],科目代码表!D:E,2,0),"")</f>
        <v/>
      </c>
      <c r="K2947" t="str">
        <f>IF(ISBLANK(表2[[#This Row],[年]]),"","CNY")</f>
        <v/>
      </c>
    </row>
    <row r="2948" spans="7:11" x14ac:dyDescent="0.25">
      <c r="G2948" s="1" t="str">
        <f>IFERROR(VLOOKUP(H2948,科目代码表!B:D,3,0),"")</f>
        <v/>
      </c>
      <c r="J2948" t="str">
        <f>IFERROR(VLOOKUP(表2[[#This Row],[科目代码]],科目代码表!D:E,2,0),"")</f>
        <v/>
      </c>
      <c r="K2948" t="str">
        <f>IF(ISBLANK(表2[[#This Row],[年]]),"","CNY")</f>
        <v/>
      </c>
    </row>
    <row r="2949" spans="7:11" x14ac:dyDescent="0.25">
      <c r="G2949" s="1" t="str">
        <f>IFERROR(VLOOKUP(H2949,科目代码表!B:D,3,0),"")</f>
        <v/>
      </c>
      <c r="J2949" t="str">
        <f>IFERROR(VLOOKUP(表2[[#This Row],[科目代码]],科目代码表!D:E,2,0),"")</f>
        <v/>
      </c>
      <c r="K2949" t="str">
        <f>IF(ISBLANK(表2[[#This Row],[年]]),"","CNY")</f>
        <v/>
      </c>
    </row>
    <row r="2950" spans="7:11" x14ac:dyDescent="0.25">
      <c r="G2950" s="1" t="str">
        <f>IFERROR(VLOOKUP(H2950,科目代码表!B:D,3,0),"")</f>
        <v/>
      </c>
      <c r="J2950" t="str">
        <f>IFERROR(VLOOKUP(表2[[#This Row],[科目代码]],科目代码表!D:E,2,0),"")</f>
        <v/>
      </c>
      <c r="K2950" t="str">
        <f>IF(ISBLANK(表2[[#This Row],[年]]),"","CNY")</f>
        <v/>
      </c>
    </row>
    <row r="2951" spans="7:11" x14ac:dyDescent="0.25">
      <c r="G2951" s="1" t="str">
        <f>IFERROR(VLOOKUP(H2951,科目代码表!B:D,3,0),"")</f>
        <v/>
      </c>
      <c r="J2951" t="str">
        <f>IFERROR(VLOOKUP(表2[[#This Row],[科目代码]],科目代码表!D:E,2,0),"")</f>
        <v/>
      </c>
      <c r="K2951" t="str">
        <f>IF(ISBLANK(表2[[#This Row],[年]]),"","CNY")</f>
        <v/>
      </c>
    </row>
    <row r="2952" spans="7:11" x14ac:dyDescent="0.25">
      <c r="G2952" s="1" t="str">
        <f>IFERROR(VLOOKUP(H2952,科目代码表!B:D,3,0),"")</f>
        <v/>
      </c>
      <c r="J2952" t="str">
        <f>IFERROR(VLOOKUP(表2[[#This Row],[科目代码]],科目代码表!D:E,2,0),"")</f>
        <v/>
      </c>
      <c r="K2952" t="str">
        <f>IF(ISBLANK(表2[[#This Row],[年]]),"","CNY")</f>
        <v/>
      </c>
    </row>
    <row r="2953" spans="7:11" x14ac:dyDescent="0.25">
      <c r="G2953" s="1" t="str">
        <f>IFERROR(VLOOKUP(H2953,科目代码表!B:D,3,0),"")</f>
        <v/>
      </c>
      <c r="J2953" t="str">
        <f>IFERROR(VLOOKUP(表2[[#This Row],[科目代码]],科目代码表!D:E,2,0),"")</f>
        <v/>
      </c>
      <c r="K2953" t="str">
        <f>IF(ISBLANK(表2[[#This Row],[年]]),"","CNY")</f>
        <v/>
      </c>
    </row>
    <row r="2954" spans="7:11" x14ac:dyDescent="0.25">
      <c r="G2954" s="1" t="str">
        <f>IFERROR(VLOOKUP(H2954,科目代码表!B:D,3,0),"")</f>
        <v/>
      </c>
      <c r="J2954" t="str">
        <f>IFERROR(VLOOKUP(表2[[#This Row],[科目代码]],科目代码表!D:E,2,0),"")</f>
        <v/>
      </c>
      <c r="K2954" t="str">
        <f>IF(ISBLANK(表2[[#This Row],[年]]),"","CNY")</f>
        <v/>
      </c>
    </row>
    <row r="2955" spans="7:11" x14ac:dyDescent="0.25">
      <c r="G2955" s="1" t="str">
        <f>IFERROR(VLOOKUP(H2955,科目代码表!B:D,3,0),"")</f>
        <v/>
      </c>
      <c r="J2955" t="str">
        <f>IFERROR(VLOOKUP(表2[[#This Row],[科目代码]],科目代码表!D:E,2,0),"")</f>
        <v/>
      </c>
      <c r="K2955" t="str">
        <f>IF(ISBLANK(表2[[#This Row],[年]]),"","CNY")</f>
        <v/>
      </c>
    </row>
    <row r="2956" spans="7:11" x14ac:dyDescent="0.25">
      <c r="G2956" s="1" t="str">
        <f>IFERROR(VLOOKUP(H2956,科目代码表!B:D,3,0),"")</f>
        <v/>
      </c>
      <c r="J2956" t="str">
        <f>IFERROR(VLOOKUP(表2[[#This Row],[科目代码]],科目代码表!D:E,2,0),"")</f>
        <v/>
      </c>
      <c r="K2956" t="str">
        <f>IF(ISBLANK(表2[[#This Row],[年]]),"","CNY")</f>
        <v/>
      </c>
    </row>
    <row r="2957" spans="7:11" x14ac:dyDescent="0.25">
      <c r="G2957" s="1" t="str">
        <f>IFERROR(VLOOKUP(H2957,科目代码表!B:D,3,0),"")</f>
        <v/>
      </c>
      <c r="J2957" t="str">
        <f>IFERROR(VLOOKUP(表2[[#This Row],[科目代码]],科目代码表!D:E,2,0),"")</f>
        <v/>
      </c>
      <c r="K2957" t="str">
        <f>IF(ISBLANK(表2[[#This Row],[年]]),"","CNY")</f>
        <v/>
      </c>
    </row>
    <row r="2958" spans="7:11" x14ac:dyDescent="0.25">
      <c r="G2958" s="1" t="str">
        <f>IFERROR(VLOOKUP(H2958,科目代码表!B:D,3,0),"")</f>
        <v/>
      </c>
      <c r="J2958" t="str">
        <f>IFERROR(VLOOKUP(表2[[#This Row],[科目代码]],科目代码表!D:E,2,0),"")</f>
        <v/>
      </c>
      <c r="K2958" t="str">
        <f>IF(ISBLANK(表2[[#This Row],[年]]),"","CNY")</f>
        <v/>
      </c>
    </row>
    <row r="2959" spans="7:11" x14ac:dyDescent="0.25">
      <c r="G2959" s="1" t="str">
        <f>IFERROR(VLOOKUP(H2959,科目代码表!B:D,3,0),"")</f>
        <v/>
      </c>
      <c r="J2959" t="str">
        <f>IFERROR(VLOOKUP(表2[[#This Row],[科目代码]],科目代码表!D:E,2,0),"")</f>
        <v/>
      </c>
      <c r="K2959" t="str">
        <f>IF(ISBLANK(表2[[#This Row],[年]]),"","CNY")</f>
        <v/>
      </c>
    </row>
    <row r="2960" spans="7:11" x14ac:dyDescent="0.25">
      <c r="G2960" s="1" t="str">
        <f>IFERROR(VLOOKUP(H2960,科目代码表!B:D,3,0),"")</f>
        <v/>
      </c>
      <c r="J2960" t="str">
        <f>IFERROR(VLOOKUP(表2[[#This Row],[科目代码]],科目代码表!D:E,2,0),"")</f>
        <v/>
      </c>
      <c r="K2960" t="str">
        <f>IF(ISBLANK(表2[[#This Row],[年]]),"","CNY")</f>
        <v/>
      </c>
    </row>
    <row r="2961" spans="7:11" x14ac:dyDescent="0.25">
      <c r="G2961" s="1" t="str">
        <f>IFERROR(VLOOKUP(H2961,科目代码表!B:D,3,0),"")</f>
        <v/>
      </c>
      <c r="J2961" t="str">
        <f>IFERROR(VLOOKUP(表2[[#This Row],[科目代码]],科目代码表!D:E,2,0),"")</f>
        <v/>
      </c>
      <c r="K2961" t="str">
        <f>IF(ISBLANK(表2[[#This Row],[年]]),"","CNY")</f>
        <v/>
      </c>
    </row>
    <row r="2962" spans="7:11" x14ac:dyDescent="0.25">
      <c r="G2962" s="1" t="str">
        <f>IFERROR(VLOOKUP(H2962,科目代码表!B:D,3,0),"")</f>
        <v/>
      </c>
      <c r="J2962" t="str">
        <f>IFERROR(VLOOKUP(表2[[#This Row],[科目代码]],科目代码表!D:E,2,0),"")</f>
        <v/>
      </c>
      <c r="K2962" t="str">
        <f>IF(ISBLANK(表2[[#This Row],[年]]),"","CNY")</f>
        <v/>
      </c>
    </row>
    <row r="2963" spans="7:11" x14ac:dyDescent="0.25">
      <c r="G2963" s="1" t="str">
        <f>IFERROR(VLOOKUP(H2963,科目代码表!B:D,3,0),"")</f>
        <v/>
      </c>
      <c r="J2963" t="str">
        <f>IFERROR(VLOOKUP(表2[[#This Row],[科目代码]],科目代码表!D:E,2,0),"")</f>
        <v/>
      </c>
      <c r="K2963" t="str">
        <f>IF(ISBLANK(表2[[#This Row],[年]]),"","CNY")</f>
        <v/>
      </c>
    </row>
    <row r="2964" spans="7:11" x14ac:dyDescent="0.25">
      <c r="G2964" s="1" t="str">
        <f>IFERROR(VLOOKUP(H2964,科目代码表!B:D,3,0),"")</f>
        <v/>
      </c>
      <c r="J2964" t="str">
        <f>IFERROR(VLOOKUP(表2[[#This Row],[科目代码]],科目代码表!D:E,2,0),"")</f>
        <v/>
      </c>
      <c r="K2964" t="str">
        <f>IF(ISBLANK(表2[[#This Row],[年]]),"","CNY")</f>
        <v/>
      </c>
    </row>
    <row r="2965" spans="7:11" x14ac:dyDescent="0.25">
      <c r="G2965" s="1" t="str">
        <f>IFERROR(VLOOKUP(H2965,科目代码表!B:D,3,0),"")</f>
        <v/>
      </c>
      <c r="J2965" t="str">
        <f>IFERROR(VLOOKUP(表2[[#This Row],[科目代码]],科目代码表!D:E,2,0),"")</f>
        <v/>
      </c>
      <c r="K2965" t="str">
        <f>IF(ISBLANK(表2[[#This Row],[年]]),"","CNY")</f>
        <v/>
      </c>
    </row>
    <row r="2966" spans="7:11" x14ac:dyDescent="0.25">
      <c r="G2966" s="1" t="str">
        <f>IFERROR(VLOOKUP(H2966,科目代码表!B:D,3,0),"")</f>
        <v/>
      </c>
      <c r="J2966" t="str">
        <f>IFERROR(VLOOKUP(表2[[#This Row],[科目代码]],科目代码表!D:E,2,0),"")</f>
        <v/>
      </c>
      <c r="K2966" t="str">
        <f>IF(ISBLANK(表2[[#This Row],[年]]),"","CNY")</f>
        <v/>
      </c>
    </row>
    <row r="2967" spans="7:11" x14ac:dyDescent="0.25">
      <c r="G2967" s="1" t="str">
        <f>IFERROR(VLOOKUP(H2967,科目代码表!B:D,3,0),"")</f>
        <v/>
      </c>
      <c r="J2967" t="str">
        <f>IFERROR(VLOOKUP(表2[[#This Row],[科目代码]],科目代码表!D:E,2,0),"")</f>
        <v/>
      </c>
      <c r="K2967" t="str">
        <f>IF(ISBLANK(表2[[#This Row],[年]]),"","CNY")</f>
        <v/>
      </c>
    </row>
    <row r="2968" spans="7:11" x14ac:dyDescent="0.25">
      <c r="G2968" s="1" t="str">
        <f>IFERROR(VLOOKUP(H2968,科目代码表!B:D,3,0),"")</f>
        <v/>
      </c>
      <c r="J2968" t="str">
        <f>IFERROR(VLOOKUP(表2[[#This Row],[科目代码]],科目代码表!D:E,2,0),"")</f>
        <v/>
      </c>
      <c r="K2968" t="str">
        <f>IF(ISBLANK(表2[[#This Row],[年]]),"","CNY")</f>
        <v/>
      </c>
    </row>
    <row r="2969" spans="7:11" x14ac:dyDescent="0.25">
      <c r="G2969" s="1" t="str">
        <f>IFERROR(VLOOKUP(H2969,科目代码表!B:D,3,0),"")</f>
        <v/>
      </c>
      <c r="J2969" t="str">
        <f>IFERROR(VLOOKUP(表2[[#This Row],[科目代码]],科目代码表!D:E,2,0),"")</f>
        <v/>
      </c>
      <c r="K2969" t="str">
        <f>IF(ISBLANK(表2[[#This Row],[年]]),"","CNY")</f>
        <v/>
      </c>
    </row>
    <row r="2970" spans="7:11" x14ac:dyDescent="0.25">
      <c r="G2970" s="1" t="str">
        <f>IFERROR(VLOOKUP(H2970,科目代码表!B:D,3,0),"")</f>
        <v/>
      </c>
      <c r="J2970" t="str">
        <f>IFERROR(VLOOKUP(表2[[#This Row],[科目代码]],科目代码表!D:E,2,0),"")</f>
        <v/>
      </c>
      <c r="K2970" t="str">
        <f>IF(ISBLANK(表2[[#This Row],[年]]),"","CNY")</f>
        <v/>
      </c>
    </row>
    <row r="2971" spans="7:11" x14ac:dyDescent="0.25">
      <c r="G2971" s="1" t="str">
        <f>IFERROR(VLOOKUP(H2971,科目代码表!B:D,3,0),"")</f>
        <v/>
      </c>
      <c r="J2971" t="str">
        <f>IFERROR(VLOOKUP(表2[[#This Row],[科目代码]],科目代码表!D:E,2,0),"")</f>
        <v/>
      </c>
      <c r="K2971" t="str">
        <f>IF(ISBLANK(表2[[#This Row],[年]]),"","CNY")</f>
        <v/>
      </c>
    </row>
    <row r="2972" spans="7:11" x14ac:dyDescent="0.25">
      <c r="G2972" s="1" t="str">
        <f>IFERROR(VLOOKUP(H2972,科目代码表!B:D,3,0),"")</f>
        <v/>
      </c>
      <c r="J2972" t="str">
        <f>IFERROR(VLOOKUP(表2[[#This Row],[科目代码]],科目代码表!D:E,2,0),"")</f>
        <v/>
      </c>
      <c r="K2972" t="str">
        <f>IF(ISBLANK(表2[[#This Row],[年]]),"","CNY")</f>
        <v/>
      </c>
    </row>
    <row r="2973" spans="7:11" x14ac:dyDescent="0.25">
      <c r="G2973" s="1" t="str">
        <f>IFERROR(VLOOKUP(H2973,科目代码表!B:D,3,0),"")</f>
        <v/>
      </c>
      <c r="J2973" t="str">
        <f>IFERROR(VLOOKUP(表2[[#This Row],[科目代码]],科目代码表!D:E,2,0),"")</f>
        <v/>
      </c>
      <c r="K2973" t="str">
        <f>IF(ISBLANK(表2[[#This Row],[年]]),"","CNY")</f>
        <v/>
      </c>
    </row>
    <row r="2974" spans="7:11" x14ac:dyDescent="0.25">
      <c r="G2974" s="1" t="str">
        <f>IFERROR(VLOOKUP(H2974,科目代码表!B:D,3,0),"")</f>
        <v/>
      </c>
      <c r="J2974" t="str">
        <f>IFERROR(VLOOKUP(表2[[#This Row],[科目代码]],科目代码表!D:E,2,0),"")</f>
        <v/>
      </c>
      <c r="K2974" t="str">
        <f>IF(ISBLANK(表2[[#This Row],[年]]),"","CNY")</f>
        <v/>
      </c>
    </row>
    <row r="2975" spans="7:11" x14ac:dyDescent="0.25">
      <c r="G2975" s="1" t="str">
        <f>IFERROR(VLOOKUP(H2975,科目代码表!B:D,3,0),"")</f>
        <v/>
      </c>
      <c r="J2975" t="str">
        <f>IFERROR(VLOOKUP(表2[[#This Row],[科目代码]],科目代码表!D:E,2,0),"")</f>
        <v/>
      </c>
      <c r="K2975" t="str">
        <f>IF(ISBLANK(表2[[#This Row],[年]]),"","CNY")</f>
        <v/>
      </c>
    </row>
    <row r="2976" spans="7:11" x14ac:dyDescent="0.25">
      <c r="G2976" s="1" t="str">
        <f>IFERROR(VLOOKUP(H2976,科目代码表!B:D,3,0),"")</f>
        <v/>
      </c>
      <c r="J2976" t="str">
        <f>IFERROR(VLOOKUP(表2[[#This Row],[科目代码]],科目代码表!D:E,2,0),"")</f>
        <v/>
      </c>
      <c r="K2976" t="str">
        <f>IF(ISBLANK(表2[[#This Row],[年]]),"","CNY")</f>
        <v/>
      </c>
    </row>
    <row r="2977" spans="7:11" x14ac:dyDescent="0.25">
      <c r="G2977" s="1" t="str">
        <f>IFERROR(VLOOKUP(H2977,科目代码表!B:D,3,0),"")</f>
        <v/>
      </c>
      <c r="J2977" t="str">
        <f>IFERROR(VLOOKUP(表2[[#This Row],[科目代码]],科目代码表!D:E,2,0),"")</f>
        <v/>
      </c>
      <c r="K2977" t="str">
        <f>IF(ISBLANK(表2[[#This Row],[年]]),"","CNY")</f>
        <v/>
      </c>
    </row>
    <row r="2978" spans="7:11" x14ac:dyDescent="0.25">
      <c r="G2978" s="1" t="str">
        <f>IFERROR(VLOOKUP(H2978,科目代码表!B:D,3,0),"")</f>
        <v/>
      </c>
      <c r="J2978" t="str">
        <f>IFERROR(VLOOKUP(表2[[#This Row],[科目代码]],科目代码表!D:E,2,0),"")</f>
        <v/>
      </c>
      <c r="K2978" t="str">
        <f>IF(ISBLANK(表2[[#This Row],[年]]),"","CNY")</f>
        <v/>
      </c>
    </row>
    <row r="2979" spans="7:11" x14ac:dyDescent="0.25">
      <c r="G2979" s="1" t="str">
        <f>IFERROR(VLOOKUP(H2979,科目代码表!B:D,3,0),"")</f>
        <v/>
      </c>
      <c r="J2979" t="str">
        <f>IFERROR(VLOOKUP(表2[[#This Row],[科目代码]],科目代码表!D:E,2,0),"")</f>
        <v/>
      </c>
      <c r="K2979" t="str">
        <f>IF(ISBLANK(表2[[#This Row],[年]]),"","CNY")</f>
        <v/>
      </c>
    </row>
    <row r="2980" spans="7:11" x14ac:dyDescent="0.25">
      <c r="G2980" s="1" t="str">
        <f>IFERROR(VLOOKUP(H2980,科目代码表!B:D,3,0),"")</f>
        <v/>
      </c>
      <c r="J2980" t="str">
        <f>IFERROR(VLOOKUP(表2[[#This Row],[科目代码]],科目代码表!D:E,2,0),"")</f>
        <v/>
      </c>
      <c r="K2980" t="str">
        <f>IF(ISBLANK(表2[[#This Row],[年]]),"","CNY")</f>
        <v/>
      </c>
    </row>
    <row r="2981" spans="7:11" x14ac:dyDescent="0.25">
      <c r="G2981" s="1" t="str">
        <f>IFERROR(VLOOKUP(H2981,科目代码表!B:D,3,0),"")</f>
        <v/>
      </c>
      <c r="J2981" t="str">
        <f>IFERROR(VLOOKUP(表2[[#This Row],[科目代码]],科目代码表!D:E,2,0),"")</f>
        <v/>
      </c>
      <c r="K2981" t="str">
        <f>IF(ISBLANK(表2[[#This Row],[年]]),"","CNY")</f>
        <v/>
      </c>
    </row>
    <row r="2982" spans="7:11" x14ac:dyDescent="0.25">
      <c r="G2982" s="1" t="str">
        <f>IFERROR(VLOOKUP(H2982,科目代码表!B:D,3,0),"")</f>
        <v/>
      </c>
      <c r="J2982" t="str">
        <f>IFERROR(VLOOKUP(表2[[#This Row],[科目代码]],科目代码表!D:E,2,0),"")</f>
        <v/>
      </c>
      <c r="K2982" t="str">
        <f>IF(ISBLANK(表2[[#This Row],[年]]),"","CNY")</f>
        <v/>
      </c>
    </row>
    <row r="2983" spans="7:11" x14ac:dyDescent="0.25">
      <c r="G2983" s="1" t="str">
        <f>IFERROR(VLOOKUP(H2983,科目代码表!B:D,3,0),"")</f>
        <v/>
      </c>
      <c r="J2983" t="str">
        <f>IFERROR(VLOOKUP(表2[[#This Row],[科目代码]],科目代码表!D:E,2,0),"")</f>
        <v/>
      </c>
      <c r="K2983" t="str">
        <f>IF(ISBLANK(表2[[#This Row],[年]]),"","CNY")</f>
        <v/>
      </c>
    </row>
    <row r="2984" spans="7:11" x14ac:dyDescent="0.25">
      <c r="G2984" s="1" t="str">
        <f>IFERROR(VLOOKUP(H2984,科目代码表!B:D,3,0),"")</f>
        <v/>
      </c>
      <c r="J2984" t="str">
        <f>IFERROR(VLOOKUP(表2[[#This Row],[科目代码]],科目代码表!D:E,2,0),"")</f>
        <v/>
      </c>
      <c r="K2984" t="str">
        <f>IF(ISBLANK(表2[[#This Row],[年]]),"","CNY")</f>
        <v/>
      </c>
    </row>
    <row r="2985" spans="7:11" x14ac:dyDescent="0.25">
      <c r="G2985" s="1" t="str">
        <f>IFERROR(VLOOKUP(H2985,科目代码表!B:D,3,0),"")</f>
        <v/>
      </c>
      <c r="J2985" t="str">
        <f>IFERROR(VLOOKUP(表2[[#This Row],[科目代码]],科目代码表!D:E,2,0),"")</f>
        <v/>
      </c>
      <c r="K2985" t="str">
        <f>IF(ISBLANK(表2[[#This Row],[年]]),"","CNY")</f>
        <v/>
      </c>
    </row>
    <row r="2986" spans="7:11" x14ac:dyDescent="0.25">
      <c r="G2986" s="1" t="str">
        <f>IFERROR(VLOOKUP(H2986,科目代码表!B:D,3,0),"")</f>
        <v/>
      </c>
      <c r="J2986" t="str">
        <f>IFERROR(VLOOKUP(表2[[#This Row],[科目代码]],科目代码表!D:E,2,0),"")</f>
        <v/>
      </c>
      <c r="K2986" t="str">
        <f>IF(ISBLANK(表2[[#This Row],[年]]),"","CNY")</f>
        <v/>
      </c>
    </row>
    <row r="2987" spans="7:11" x14ac:dyDescent="0.25">
      <c r="G2987" s="1" t="str">
        <f>IFERROR(VLOOKUP(H2987,科目代码表!B:D,3,0),"")</f>
        <v/>
      </c>
      <c r="J2987" t="str">
        <f>IFERROR(VLOOKUP(表2[[#This Row],[科目代码]],科目代码表!D:E,2,0),"")</f>
        <v/>
      </c>
      <c r="K2987" t="str">
        <f>IF(ISBLANK(表2[[#This Row],[年]]),"","CNY")</f>
        <v/>
      </c>
    </row>
    <row r="2988" spans="7:11" x14ac:dyDescent="0.25">
      <c r="G2988" s="1" t="str">
        <f>IFERROR(VLOOKUP(H2988,科目代码表!B:D,3,0),"")</f>
        <v/>
      </c>
      <c r="J2988" t="str">
        <f>IFERROR(VLOOKUP(表2[[#This Row],[科目代码]],科目代码表!D:E,2,0),"")</f>
        <v/>
      </c>
      <c r="K2988" t="str">
        <f>IF(ISBLANK(表2[[#This Row],[年]]),"","CNY")</f>
        <v/>
      </c>
    </row>
    <row r="2989" spans="7:11" x14ac:dyDescent="0.25">
      <c r="G2989" s="1" t="str">
        <f>IFERROR(VLOOKUP(H2989,科目代码表!B:D,3,0),"")</f>
        <v/>
      </c>
      <c r="J2989" t="str">
        <f>IFERROR(VLOOKUP(表2[[#This Row],[科目代码]],科目代码表!D:E,2,0),"")</f>
        <v/>
      </c>
      <c r="K2989" t="str">
        <f>IF(ISBLANK(表2[[#This Row],[年]]),"","CNY")</f>
        <v/>
      </c>
    </row>
    <row r="2990" spans="7:11" x14ac:dyDescent="0.25">
      <c r="G2990" s="1" t="str">
        <f>IFERROR(VLOOKUP(H2990,科目代码表!B:D,3,0),"")</f>
        <v/>
      </c>
      <c r="J2990" t="str">
        <f>IFERROR(VLOOKUP(表2[[#This Row],[科目代码]],科目代码表!D:E,2,0),"")</f>
        <v/>
      </c>
      <c r="K2990" t="str">
        <f>IF(ISBLANK(表2[[#This Row],[年]]),"","CNY")</f>
        <v/>
      </c>
    </row>
    <row r="2991" spans="7:11" x14ac:dyDescent="0.25">
      <c r="G2991" s="1" t="str">
        <f>IFERROR(VLOOKUP(H2991,科目代码表!B:D,3,0),"")</f>
        <v/>
      </c>
      <c r="J2991" t="str">
        <f>IFERROR(VLOOKUP(表2[[#This Row],[科目代码]],科目代码表!D:E,2,0),"")</f>
        <v/>
      </c>
      <c r="K2991" t="str">
        <f>IF(ISBLANK(表2[[#This Row],[年]]),"","CNY")</f>
        <v/>
      </c>
    </row>
    <row r="2992" spans="7:11" x14ac:dyDescent="0.25">
      <c r="G2992" s="1" t="str">
        <f>IFERROR(VLOOKUP(H2992,科目代码表!B:D,3,0),"")</f>
        <v/>
      </c>
      <c r="J2992" t="str">
        <f>IFERROR(VLOOKUP(表2[[#This Row],[科目代码]],科目代码表!D:E,2,0),"")</f>
        <v/>
      </c>
      <c r="K2992" t="str">
        <f>IF(ISBLANK(表2[[#This Row],[年]]),"","CNY")</f>
        <v/>
      </c>
    </row>
    <row r="2993" spans="7:11" x14ac:dyDescent="0.25">
      <c r="G2993" s="1" t="str">
        <f>IFERROR(VLOOKUP(H2993,科目代码表!B:D,3,0),"")</f>
        <v/>
      </c>
      <c r="J2993" t="str">
        <f>IFERROR(VLOOKUP(表2[[#This Row],[科目代码]],科目代码表!D:E,2,0),"")</f>
        <v/>
      </c>
      <c r="K2993" t="str">
        <f>IF(ISBLANK(表2[[#This Row],[年]]),"","CNY")</f>
        <v/>
      </c>
    </row>
    <row r="2994" spans="7:11" x14ac:dyDescent="0.25">
      <c r="G2994" s="1" t="str">
        <f>IFERROR(VLOOKUP(H2994,科目代码表!B:D,3,0),"")</f>
        <v/>
      </c>
      <c r="J2994" t="str">
        <f>IFERROR(VLOOKUP(表2[[#This Row],[科目代码]],科目代码表!D:E,2,0),"")</f>
        <v/>
      </c>
      <c r="K2994" t="str">
        <f>IF(ISBLANK(表2[[#This Row],[年]]),"","CNY")</f>
        <v/>
      </c>
    </row>
    <row r="2995" spans="7:11" x14ac:dyDescent="0.25">
      <c r="G2995" s="1" t="str">
        <f>IFERROR(VLOOKUP(H2995,科目代码表!B:D,3,0),"")</f>
        <v/>
      </c>
      <c r="J2995" t="str">
        <f>IFERROR(VLOOKUP(表2[[#This Row],[科目代码]],科目代码表!D:E,2,0),"")</f>
        <v/>
      </c>
      <c r="K2995" t="str">
        <f>IF(ISBLANK(表2[[#This Row],[年]]),"","CNY")</f>
        <v/>
      </c>
    </row>
    <row r="2996" spans="7:11" x14ac:dyDescent="0.25">
      <c r="G2996" s="1" t="str">
        <f>IFERROR(VLOOKUP(H2996,科目代码表!B:D,3,0),"")</f>
        <v/>
      </c>
      <c r="J2996" t="str">
        <f>IFERROR(VLOOKUP(表2[[#This Row],[科目代码]],科目代码表!D:E,2,0),"")</f>
        <v/>
      </c>
      <c r="K2996" t="str">
        <f>IF(ISBLANK(表2[[#This Row],[年]]),"","CNY")</f>
        <v/>
      </c>
    </row>
    <row r="2997" spans="7:11" x14ac:dyDescent="0.25">
      <c r="G2997" s="1" t="str">
        <f>IFERROR(VLOOKUP(H2997,科目代码表!B:D,3,0),"")</f>
        <v/>
      </c>
      <c r="J2997" t="str">
        <f>IFERROR(VLOOKUP(表2[[#This Row],[科目代码]],科目代码表!D:E,2,0),"")</f>
        <v/>
      </c>
      <c r="K2997" t="str">
        <f>IF(ISBLANK(表2[[#This Row],[年]]),"","CNY")</f>
        <v/>
      </c>
    </row>
    <row r="2998" spans="7:11" x14ac:dyDescent="0.25">
      <c r="G2998" s="1" t="str">
        <f>IFERROR(VLOOKUP(H2998,科目代码表!B:D,3,0),"")</f>
        <v/>
      </c>
      <c r="J2998" t="str">
        <f>IFERROR(VLOOKUP(表2[[#This Row],[科目代码]],科目代码表!D:E,2,0),"")</f>
        <v/>
      </c>
      <c r="K2998" t="str">
        <f>IF(ISBLANK(表2[[#This Row],[年]]),"","CNY")</f>
        <v/>
      </c>
    </row>
    <row r="2999" spans="7:11" x14ac:dyDescent="0.25">
      <c r="G2999" s="1" t="str">
        <f>IFERROR(VLOOKUP(H2999,科目代码表!B:D,3,0),"")</f>
        <v/>
      </c>
      <c r="J2999" t="str">
        <f>IFERROR(VLOOKUP(表2[[#This Row],[科目代码]],科目代码表!D:E,2,0),"")</f>
        <v/>
      </c>
      <c r="K2999" t="str">
        <f>IF(ISBLANK(表2[[#This Row],[年]]),"","CNY")</f>
        <v/>
      </c>
    </row>
    <row r="3000" spans="7:11" x14ac:dyDescent="0.25">
      <c r="G3000" s="1" t="str">
        <f>IFERROR(VLOOKUP(H3000,科目代码表!B:D,3,0),"")</f>
        <v/>
      </c>
      <c r="J3000" t="str">
        <f>IFERROR(VLOOKUP(表2[[#This Row],[科目代码]],科目代码表!D:E,2,0),"")</f>
        <v/>
      </c>
      <c r="K3000" t="str">
        <f>IF(ISBLANK(表2[[#This Row],[年]]),"","CNY")</f>
        <v/>
      </c>
    </row>
    <row r="3001" spans="7:11" x14ac:dyDescent="0.25">
      <c r="G3001" s="1" t="str">
        <f>IFERROR(VLOOKUP(H3001,科目代码表!B:D,3,0),"")</f>
        <v/>
      </c>
      <c r="J3001" t="str">
        <f>IFERROR(VLOOKUP(表2[[#This Row],[科目代码]],科目代码表!D:E,2,0),"")</f>
        <v/>
      </c>
      <c r="K3001" t="str">
        <f>IF(ISBLANK(表2[[#This Row],[年]]),"","CNY")</f>
        <v/>
      </c>
    </row>
    <row r="3002" spans="7:11" x14ac:dyDescent="0.25">
      <c r="G3002" s="1" t="str">
        <f>IFERROR(VLOOKUP(H3002,科目代码表!B:D,3,0),"")</f>
        <v/>
      </c>
      <c r="J3002" t="str">
        <f>IFERROR(VLOOKUP(表2[[#This Row],[科目代码]],科目代码表!D:E,2,0),"")</f>
        <v/>
      </c>
      <c r="K3002" t="str">
        <f>IF(ISBLANK(表2[[#This Row],[年]]),"","CNY")</f>
        <v/>
      </c>
    </row>
    <row r="3003" spans="7:11" x14ac:dyDescent="0.25">
      <c r="G3003" s="1" t="str">
        <f>IFERROR(VLOOKUP(H3003,科目代码表!B:D,3,0),"")</f>
        <v/>
      </c>
      <c r="J3003" t="str">
        <f>IFERROR(VLOOKUP(表2[[#This Row],[科目代码]],科目代码表!D:E,2,0),"")</f>
        <v/>
      </c>
      <c r="K3003" t="str">
        <f>IF(ISBLANK(表2[[#This Row],[年]]),"","CNY")</f>
        <v/>
      </c>
    </row>
    <row r="3004" spans="7:11" x14ac:dyDescent="0.25">
      <c r="G3004" s="1" t="str">
        <f>IFERROR(VLOOKUP(H3004,科目代码表!B:D,3,0),"")</f>
        <v/>
      </c>
      <c r="J3004" t="str">
        <f>IFERROR(VLOOKUP(表2[[#This Row],[科目代码]],科目代码表!D:E,2,0),"")</f>
        <v/>
      </c>
      <c r="K3004" t="str">
        <f>IF(ISBLANK(表2[[#This Row],[年]]),"","CNY")</f>
        <v/>
      </c>
    </row>
    <row r="3005" spans="7:11" x14ac:dyDescent="0.25">
      <c r="G3005" s="1" t="str">
        <f>IFERROR(VLOOKUP(H3005,科目代码表!B:D,3,0),"")</f>
        <v/>
      </c>
      <c r="J3005" t="str">
        <f>IFERROR(VLOOKUP(表2[[#This Row],[科目代码]],科目代码表!D:E,2,0),"")</f>
        <v/>
      </c>
      <c r="K3005" t="str">
        <f>IF(ISBLANK(表2[[#This Row],[年]]),"","CNY")</f>
        <v/>
      </c>
    </row>
    <row r="3006" spans="7:11" x14ac:dyDescent="0.25">
      <c r="G3006" s="1" t="str">
        <f>IFERROR(VLOOKUP(H3006,科目代码表!B:D,3,0),"")</f>
        <v/>
      </c>
      <c r="J3006" t="str">
        <f>IFERROR(VLOOKUP(表2[[#This Row],[科目代码]],科目代码表!D:E,2,0),"")</f>
        <v/>
      </c>
      <c r="K3006" t="str">
        <f>IF(ISBLANK(表2[[#This Row],[年]]),"","CNY")</f>
        <v/>
      </c>
    </row>
    <row r="3007" spans="7:11" x14ac:dyDescent="0.25">
      <c r="G3007" s="1" t="str">
        <f>IFERROR(VLOOKUP(H3007,科目代码表!B:D,3,0),"")</f>
        <v/>
      </c>
      <c r="J3007" t="str">
        <f>IFERROR(VLOOKUP(表2[[#This Row],[科目代码]],科目代码表!D:E,2,0),"")</f>
        <v/>
      </c>
      <c r="K3007" t="str">
        <f>IF(ISBLANK(表2[[#This Row],[年]]),"","CNY")</f>
        <v/>
      </c>
    </row>
    <row r="3008" spans="7:11" x14ac:dyDescent="0.25">
      <c r="G3008" s="1" t="str">
        <f>IFERROR(VLOOKUP(H3008,科目代码表!B:D,3,0),"")</f>
        <v/>
      </c>
      <c r="J3008" t="str">
        <f>IFERROR(VLOOKUP(表2[[#This Row],[科目代码]],科目代码表!D:E,2,0),"")</f>
        <v/>
      </c>
      <c r="K3008" t="str">
        <f>IF(ISBLANK(表2[[#This Row],[年]]),"","CNY")</f>
        <v/>
      </c>
    </row>
    <row r="3009" spans="7:11" x14ac:dyDescent="0.25">
      <c r="G3009" s="1" t="str">
        <f>IFERROR(VLOOKUP(H3009,科目代码表!B:D,3,0),"")</f>
        <v/>
      </c>
      <c r="J3009" t="str">
        <f>IFERROR(VLOOKUP(表2[[#This Row],[科目代码]],科目代码表!D:E,2,0),"")</f>
        <v/>
      </c>
      <c r="K3009" t="str">
        <f>IF(ISBLANK(表2[[#This Row],[年]]),"","CNY")</f>
        <v/>
      </c>
    </row>
    <row r="3010" spans="7:11" x14ac:dyDescent="0.25">
      <c r="G3010" s="1" t="str">
        <f>IFERROR(VLOOKUP(H3010,科目代码表!B:D,3,0),"")</f>
        <v/>
      </c>
      <c r="J3010" t="str">
        <f>IFERROR(VLOOKUP(表2[[#This Row],[科目代码]],科目代码表!D:E,2,0),"")</f>
        <v/>
      </c>
      <c r="K3010" t="str">
        <f>IF(ISBLANK(表2[[#This Row],[年]]),"","CNY")</f>
        <v/>
      </c>
    </row>
    <row r="3011" spans="7:11" x14ac:dyDescent="0.25">
      <c r="G3011" s="1" t="str">
        <f>IFERROR(VLOOKUP(H3011,科目代码表!B:D,3,0),"")</f>
        <v/>
      </c>
      <c r="J3011" t="str">
        <f>IFERROR(VLOOKUP(表2[[#This Row],[科目代码]],科目代码表!D:E,2,0),"")</f>
        <v/>
      </c>
      <c r="K3011" t="str">
        <f>IF(ISBLANK(表2[[#This Row],[年]]),"","CNY")</f>
        <v/>
      </c>
    </row>
    <row r="3012" spans="7:11" x14ac:dyDescent="0.25">
      <c r="G3012" s="1" t="str">
        <f>IFERROR(VLOOKUP(H3012,科目代码表!B:D,3,0),"")</f>
        <v/>
      </c>
      <c r="J3012" t="str">
        <f>IFERROR(VLOOKUP(表2[[#This Row],[科目代码]],科目代码表!D:E,2,0),"")</f>
        <v/>
      </c>
      <c r="K3012" t="str">
        <f>IF(ISBLANK(表2[[#This Row],[年]]),"","CNY")</f>
        <v/>
      </c>
    </row>
    <row r="3013" spans="7:11" x14ac:dyDescent="0.25">
      <c r="G3013" s="1" t="str">
        <f>IFERROR(VLOOKUP(H3013,科目代码表!B:D,3,0),"")</f>
        <v/>
      </c>
      <c r="J3013" t="str">
        <f>IFERROR(VLOOKUP(表2[[#This Row],[科目代码]],科目代码表!D:E,2,0),"")</f>
        <v/>
      </c>
      <c r="K3013" t="str">
        <f>IF(ISBLANK(表2[[#This Row],[年]]),"","CNY")</f>
        <v/>
      </c>
    </row>
    <row r="3014" spans="7:11" x14ac:dyDescent="0.25">
      <c r="G3014" s="1" t="str">
        <f>IFERROR(VLOOKUP(H3014,科目代码表!B:D,3,0),"")</f>
        <v/>
      </c>
      <c r="J3014" t="str">
        <f>IFERROR(VLOOKUP(表2[[#This Row],[科目代码]],科目代码表!D:E,2,0),"")</f>
        <v/>
      </c>
      <c r="K3014" t="str">
        <f>IF(ISBLANK(表2[[#This Row],[年]]),"","CNY")</f>
        <v/>
      </c>
    </row>
    <row r="3015" spans="7:11" x14ac:dyDescent="0.25">
      <c r="G3015" s="1" t="str">
        <f>IFERROR(VLOOKUP(H3015,科目代码表!B:D,3,0),"")</f>
        <v/>
      </c>
      <c r="J3015" t="str">
        <f>IFERROR(VLOOKUP(表2[[#This Row],[科目代码]],科目代码表!D:E,2,0),"")</f>
        <v/>
      </c>
      <c r="K3015" t="str">
        <f>IF(ISBLANK(表2[[#This Row],[年]]),"","CNY")</f>
        <v/>
      </c>
    </row>
    <row r="3016" spans="7:11" x14ac:dyDescent="0.25">
      <c r="G3016" s="1" t="str">
        <f>IFERROR(VLOOKUP(H3016,科目代码表!B:D,3,0),"")</f>
        <v/>
      </c>
      <c r="J3016" t="str">
        <f>IFERROR(VLOOKUP(表2[[#This Row],[科目代码]],科目代码表!D:E,2,0),"")</f>
        <v/>
      </c>
      <c r="K3016" t="str">
        <f>IF(ISBLANK(表2[[#This Row],[年]]),"","CNY")</f>
        <v/>
      </c>
    </row>
    <row r="3017" spans="7:11" x14ac:dyDescent="0.25">
      <c r="G3017" s="1" t="str">
        <f>IFERROR(VLOOKUP(H3017,科目代码表!B:D,3,0),"")</f>
        <v/>
      </c>
      <c r="J3017" t="str">
        <f>IFERROR(VLOOKUP(表2[[#This Row],[科目代码]],科目代码表!D:E,2,0),"")</f>
        <v/>
      </c>
      <c r="K3017" t="str">
        <f>IF(ISBLANK(表2[[#This Row],[年]]),"","CNY")</f>
        <v/>
      </c>
    </row>
    <row r="3018" spans="7:11" x14ac:dyDescent="0.25">
      <c r="G3018" s="1" t="str">
        <f>IFERROR(VLOOKUP(H3018,科目代码表!B:D,3,0),"")</f>
        <v/>
      </c>
      <c r="J3018" t="str">
        <f>IFERROR(VLOOKUP(表2[[#This Row],[科目代码]],科目代码表!D:E,2,0),"")</f>
        <v/>
      </c>
      <c r="K3018" t="str">
        <f>IF(ISBLANK(表2[[#This Row],[年]]),"","CNY")</f>
        <v/>
      </c>
    </row>
    <row r="3019" spans="7:11" x14ac:dyDescent="0.25">
      <c r="G3019" s="1" t="str">
        <f>IFERROR(VLOOKUP(H3019,科目代码表!B:D,3,0),"")</f>
        <v/>
      </c>
      <c r="J3019" t="str">
        <f>IFERROR(VLOOKUP(表2[[#This Row],[科目代码]],科目代码表!D:E,2,0),"")</f>
        <v/>
      </c>
      <c r="K3019" t="str">
        <f>IF(ISBLANK(表2[[#This Row],[年]]),"","CNY")</f>
        <v/>
      </c>
    </row>
    <row r="3020" spans="7:11" x14ac:dyDescent="0.25">
      <c r="G3020" s="1" t="str">
        <f>IFERROR(VLOOKUP(H3020,科目代码表!B:D,3,0),"")</f>
        <v/>
      </c>
      <c r="J3020" t="str">
        <f>IFERROR(VLOOKUP(表2[[#This Row],[科目代码]],科目代码表!D:E,2,0),"")</f>
        <v/>
      </c>
      <c r="K3020" t="str">
        <f>IF(ISBLANK(表2[[#This Row],[年]]),"","CNY")</f>
        <v/>
      </c>
    </row>
    <row r="3021" spans="7:11" x14ac:dyDescent="0.25">
      <c r="G3021" s="1" t="str">
        <f>IFERROR(VLOOKUP(H3021,科目代码表!B:D,3,0),"")</f>
        <v/>
      </c>
      <c r="J3021" t="str">
        <f>IFERROR(VLOOKUP(表2[[#This Row],[科目代码]],科目代码表!D:E,2,0),"")</f>
        <v/>
      </c>
      <c r="K3021" t="str">
        <f>IF(ISBLANK(表2[[#This Row],[年]]),"","CNY")</f>
        <v/>
      </c>
    </row>
    <row r="3022" spans="7:11" x14ac:dyDescent="0.25">
      <c r="G3022" s="1" t="str">
        <f>IFERROR(VLOOKUP(H3022,科目代码表!B:D,3,0),"")</f>
        <v/>
      </c>
      <c r="J3022" t="str">
        <f>IFERROR(VLOOKUP(表2[[#This Row],[科目代码]],科目代码表!D:E,2,0),"")</f>
        <v/>
      </c>
      <c r="K3022" t="str">
        <f>IF(ISBLANK(表2[[#This Row],[年]]),"","CNY")</f>
        <v/>
      </c>
    </row>
    <row r="3023" spans="7:11" x14ac:dyDescent="0.25">
      <c r="G3023" s="1" t="str">
        <f>IFERROR(VLOOKUP(H3023,科目代码表!B:D,3,0),"")</f>
        <v/>
      </c>
      <c r="J3023" t="str">
        <f>IFERROR(VLOOKUP(表2[[#This Row],[科目代码]],科目代码表!D:E,2,0),"")</f>
        <v/>
      </c>
      <c r="K3023" t="str">
        <f>IF(ISBLANK(表2[[#This Row],[年]]),"","CNY")</f>
        <v/>
      </c>
    </row>
    <row r="3024" spans="7:11" x14ac:dyDescent="0.25">
      <c r="G3024" s="1" t="str">
        <f>IFERROR(VLOOKUP(H3024,科目代码表!B:D,3,0),"")</f>
        <v/>
      </c>
      <c r="J3024" t="str">
        <f>IFERROR(VLOOKUP(表2[[#This Row],[科目代码]],科目代码表!D:E,2,0),"")</f>
        <v/>
      </c>
      <c r="K3024" t="str">
        <f>IF(ISBLANK(表2[[#This Row],[年]]),"","CNY")</f>
        <v/>
      </c>
    </row>
    <row r="3025" spans="7:11" x14ac:dyDescent="0.25">
      <c r="G3025" s="1" t="str">
        <f>IFERROR(VLOOKUP(H3025,科目代码表!B:D,3,0),"")</f>
        <v/>
      </c>
      <c r="J3025" t="str">
        <f>IFERROR(VLOOKUP(表2[[#This Row],[科目代码]],科目代码表!D:E,2,0),"")</f>
        <v/>
      </c>
      <c r="K3025" t="str">
        <f>IF(ISBLANK(表2[[#This Row],[年]]),"","CNY")</f>
        <v/>
      </c>
    </row>
    <row r="3026" spans="7:11" x14ac:dyDescent="0.25">
      <c r="G3026" s="1" t="str">
        <f>IFERROR(VLOOKUP(H3026,科目代码表!B:D,3,0),"")</f>
        <v/>
      </c>
      <c r="J3026" t="str">
        <f>IFERROR(VLOOKUP(表2[[#This Row],[科目代码]],科目代码表!D:E,2,0),"")</f>
        <v/>
      </c>
      <c r="K3026" t="str">
        <f>IF(ISBLANK(表2[[#This Row],[年]]),"","CNY")</f>
        <v/>
      </c>
    </row>
    <row r="3027" spans="7:11" x14ac:dyDescent="0.25">
      <c r="G3027" s="1" t="str">
        <f>IFERROR(VLOOKUP(H3027,科目代码表!B:D,3,0),"")</f>
        <v/>
      </c>
      <c r="J3027" t="str">
        <f>IFERROR(VLOOKUP(表2[[#This Row],[科目代码]],科目代码表!D:E,2,0),"")</f>
        <v/>
      </c>
      <c r="K3027" t="str">
        <f>IF(ISBLANK(表2[[#This Row],[年]]),"","CNY")</f>
        <v/>
      </c>
    </row>
    <row r="3028" spans="7:11" x14ac:dyDescent="0.25">
      <c r="G3028" s="1" t="str">
        <f>IFERROR(VLOOKUP(H3028,科目代码表!B:D,3,0),"")</f>
        <v/>
      </c>
      <c r="J3028" t="str">
        <f>IFERROR(VLOOKUP(表2[[#This Row],[科目代码]],科目代码表!D:E,2,0),"")</f>
        <v/>
      </c>
      <c r="K3028" t="str">
        <f>IF(ISBLANK(表2[[#This Row],[年]]),"","CNY")</f>
        <v/>
      </c>
    </row>
    <row r="3029" spans="7:11" x14ac:dyDescent="0.25">
      <c r="G3029" s="1" t="str">
        <f>IFERROR(VLOOKUP(H3029,科目代码表!B:D,3,0),"")</f>
        <v/>
      </c>
      <c r="J3029" t="str">
        <f>IFERROR(VLOOKUP(表2[[#This Row],[科目代码]],科目代码表!D:E,2,0),"")</f>
        <v/>
      </c>
      <c r="K3029" t="str">
        <f>IF(ISBLANK(表2[[#This Row],[年]]),"","CNY")</f>
        <v/>
      </c>
    </row>
    <row r="3030" spans="7:11" x14ac:dyDescent="0.25">
      <c r="G3030" s="1" t="str">
        <f>IFERROR(VLOOKUP(H3030,科目代码表!B:D,3,0),"")</f>
        <v/>
      </c>
      <c r="J3030" t="str">
        <f>IFERROR(VLOOKUP(表2[[#This Row],[科目代码]],科目代码表!D:E,2,0),"")</f>
        <v/>
      </c>
      <c r="K3030" t="str">
        <f>IF(ISBLANK(表2[[#This Row],[年]]),"","CNY")</f>
        <v/>
      </c>
    </row>
    <row r="3031" spans="7:11" x14ac:dyDescent="0.25">
      <c r="G3031" s="1" t="str">
        <f>IFERROR(VLOOKUP(H3031,科目代码表!B:D,3,0),"")</f>
        <v/>
      </c>
      <c r="J3031" t="str">
        <f>IFERROR(VLOOKUP(表2[[#This Row],[科目代码]],科目代码表!D:E,2,0),"")</f>
        <v/>
      </c>
      <c r="K3031" t="str">
        <f>IF(ISBLANK(表2[[#This Row],[年]]),"","CNY")</f>
        <v/>
      </c>
    </row>
    <row r="3032" spans="7:11" x14ac:dyDescent="0.25">
      <c r="G3032" s="1" t="str">
        <f>IFERROR(VLOOKUP(H3032,科目代码表!B:D,3,0),"")</f>
        <v/>
      </c>
      <c r="J3032" t="str">
        <f>IFERROR(VLOOKUP(表2[[#This Row],[科目代码]],科目代码表!D:E,2,0),"")</f>
        <v/>
      </c>
      <c r="K3032" t="str">
        <f>IF(ISBLANK(表2[[#This Row],[年]]),"","CNY")</f>
        <v/>
      </c>
    </row>
    <row r="3033" spans="7:11" x14ac:dyDescent="0.25">
      <c r="G3033" s="1" t="str">
        <f>IFERROR(VLOOKUP(H3033,科目代码表!B:D,3,0),"")</f>
        <v/>
      </c>
      <c r="J3033" t="str">
        <f>IFERROR(VLOOKUP(表2[[#This Row],[科目代码]],科目代码表!D:E,2,0),"")</f>
        <v/>
      </c>
      <c r="K3033" t="str">
        <f>IF(ISBLANK(表2[[#This Row],[年]]),"","CNY")</f>
        <v/>
      </c>
    </row>
    <row r="3034" spans="7:11" x14ac:dyDescent="0.25">
      <c r="G3034" s="1" t="str">
        <f>IFERROR(VLOOKUP(H3034,科目代码表!B:D,3,0),"")</f>
        <v/>
      </c>
      <c r="J3034" t="str">
        <f>IFERROR(VLOOKUP(表2[[#This Row],[科目代码]],科目代码表!D:E,2,0),"")</f>
        <v/>
      </c>
      <c r="K3034" t="str">
        <f>IF(ISBLANK(表2[[#This Row],[年]]),"","CNY")</f>
        <v/>
      </c>
    </row>
    <row r="3035" spans="7:11" x14ac:dyDescent="0.25">
      <c r="G3035" s="1" t="str">
        <f>IFERROR(VLOOKUP(H3035,科目代码表!B:D,3,0),"")</f>
        <v/>
      </c>
      <c r="J3035" t="str">
        <f>IFERROR(VLOOKUP(表2[[#This Row],[科目代码]],科目代码表!D:E,2,0),"")</f>
        <v/>
      </c>
      <c r="K3035" t="str">
        <f>IF(ISBLANK(表2[[#This Row],[年]]),"","CNY")</f>
        <v/>
      </c>
    </row>
    <row r="3036" spans="7:11" x14ac:dyDescent="0.25">
      <c r="G3036" s="1" t="str">
        <f>IFERROR(VLOOKUP(H3036,科目代码表!B:D,3,0),"")</f>
        <v/>
      </c>
      <c r="J3036" t="str">
        <f>IFERROR(VLOOKUP(表2[[#This Row],[科目代码]],科目代码表!D:E,2,0),"")</f>
        <v/>
      </c>
      <c r="K3036" t="str">
        <f>IF(ISBLANK(表2[[#This Row],[年]]),"","CNY")</f>
        <v/>
      </c>
    </row>
    <row r="3037" spans="7:11" x14ac:dyDescent="0.25">
      <c r="G3037" s="1" t="str">
        <f>IFERROR(VLOOKUP(H3037,科目代码表!B:D,3,0),"")</f>
        <v/>
      </c>
      <c r="J3037" t="str">
        <f>IFERROR(VLOOKUP(表2[[#This Row],[科目代码]],科目代码表!D:E,2,0),"")</f>
        <v/>
      </c>
      <c r="K3037" t="str">
        <f>IF(ISBLANK(表2[[#This Row],[年]]),"","CNY")</f>
        <v/>
      </c>
    </row>
    <row r="3038" spans="7:11" x14ac:dyDescent="0.25">
      <c r="G3038" s="1" t="str">
        <f>IFERROR(VLOOKUP(H3038,科目代码表!B:D,3,0),"")</f>
        <v/>
      </c>
      <c r="J3038" t="str">
        <f>IFERROR(VLOOKUP(表2[[#This Row],[科目代码]],科目代码表!D:E,2,0),"")</f>
        <v/>
      </c>
      <c r="K3038" t="str">
        <f>IF(ISBLANK(表2[[#This Row],[年]]),"","CNY")</f>
        <v/>
      </c>
    </row>
    <row r="3039" spans="7:11" x14ac:dyDescent="0.25">
      <c r="G3039" s="1" t="str">
        <f>IFERROR(VLOOKUP(H3039,科目代码表!B:D,3,0),"")</f>
        <v/>
      </c>
      <c r="J3039" t="str">
        <f>IFERROR(VLOOKUP(表2[[#This Row],[科目代码]],科目代码表!D:E,2,0),"")</f>
        <v/>
      </c>
      <c r="K3039" t="str">
        <f>IF(ISBLANK(表2[[#This Row],[年]]),"","CNY")</f>
        <v/>
      </c>
    </row>
    <row r="3040" spans="7:11" x14ac:dyDescent="0.25">
      <c r="G3040" s="1" t="str">
        <f>IFERROR(VLOOKUP(H3040,科目代码表!B:D,3,0),"")</f>
        <v/>
      </c>
      <c r="J3040" t="str">
        <f>IFERROR(VLOOKUP(表2[[#This Row],[科目代码]],科目代码表!D:E,2,0),"")</f>
        <v/>
      </c>
      <c r="K3040" t="str">
        <f>IF(ISBLANK(表2[[#This Row],[年]]),"","CNY")</f>
        <v/>
      </c>
    </row>
    <row r="3041" spans="7:11" x14ac:dyDescent="0.25">
      <c r="G3041" s="1" t="str">
        <f>IFERROR(VLOOKUP(H3041,科目代码表!B:D,3,0),"")</f>
        <v/>
      </c>
      <c r="J3041" t="str">
        <f>IFERROR(VLOOKUP(表2[[#This Row],[科目代码]],科目代码表!D:E,2,0),"")</f>
        <v/>
      </c>
      <c r="K3041" t="str">
        <f>IF(ISBLANK(表2[[#This Row],[年]]),"","CNY")</f>
        <v/>
      </c>
    </row>
    <row r="3042" spans="7:11" x14ac:dyDescent="0.25">
      <c r="G3042" s="1" t="str">
        <f>IFERROR(VLOOKUP(H3042,科目代码表!B:D,3,0),"")</f>
        <v/>
      </c>
      <c r="J3042" t="str">
        <f>IFERROR(VLOOKUP(表2[[#This Row],[科目代码]],科目代码表!D:E,2,0),"")</f>
        <v/>
      </c>
      <c r="K3042" t="str">
        <f>IF(ISBLANK(表2[[#This Row],[年]]),"","CNY")</f>
        <v/>
      </c>
    </row>
    <row r="3043" spans="7:11" x14ac:dyDescent="0.25">
      <c r="G3043" s="1" t="str">
        <f>IFERROR(VLOOKUP(H3043,科目代码表!B:D,3,0),"")</f>
        <v/>
      </c>
      <c r="J3043" t="str">
        <f>IFERROR(VLOOKUP(表2[[#This Row],[科目代码]],科目代码表!D:E,2,0),"")</f>
        <v/>
      </c>
      <c r="K3043" t="str">
        <f>IF(ISBLANK(表2[[#This Row],[年]]),"","CNY")</f>
        <v/>
      </c>
    </row>
    <row r="3044" spans="7:11" x14ac:dyDescent="0.25">
      <c r="G3044" s="1" t="str">
        <f>IFERROR(VLOOKUP(H3044,科目代码表!B:D,3,0),"")</f>
        <v/>
      </c>
      <c r="J3044" t="str">
        <f>IFERROR(VLOOKUP(表2[[#This Row],[科目代码]],科目代码表!D:E,2,0),"")</f>
        <v/>
      </c>
      <c r="K3044" t="str">
        <f>IF(ISBLANK(表2[[#This Row],[年]]),"","CNY")</f>
        <v/>
      </c>
    </row>
    <row r="3045" spans="7:11" x14ac:dyDescent="0.25">
      <c r="G3045" s="1" t="str">
        <f>IFERROR(VLOOKUP(H3045,科目代码表!B:D,3,0),"")</f>
        <v/>
      </c>
      <c r="J3045" t="str">
        <f>IFERROR(VLOOKUP(表2[[#This Row],[科目代码]],科目代码表!D:E,2,0),"")</f>
        <v/>
      </c>
      <c r="K3045" t="str">
        <f>IF(ISBLANK(表2[[#This Row],[年]]),"","CNY")</f>
        <v/>
      </c>
    </row>
    <row r="3046" spans="7:11" x14ac:dyDescent="0.25">
      <c r="G3046" s="1" t="str">
        <f>IFERROR(VLOOKUP(H3046,科目代码表!B:D,3,0),"")</f>
        <v/>
      </c>
      <c r="J3046" t="str">
        <f>IFERROR(VLOOKUP(表2[[#This Row],[科目代码]],科目代码表!D:E,2,0),"")</f>
        <v/>
      </c>
      <c r="K3046" t="str">
        <f>IF(ISBLANK(表2[[#This Row],[年]]),"","CNY")</f>
        <v/>
      </c>
    </row>
    <row r="3047" spans="7:11" x14ac:dyDescent="0.25">
      <c r="G3047" s="1" t="str">
        <f>IFERROR(VLOOKUP(H3047,科目代码表!B:D,3,0),"")</f>
        <v/>
      </c>
      <c r="J3047" t="str">
        <f>IFERROR(VLOOKUP(表2[[#This Row],[科目代码]],科目代码表!D:E,2,0),"")</f>
        <v/>
      </c>
      <c r="K3047" t="str">
        <f>IF(ISBLANK(表2[[#This Row],[年]]),"","CNY")</f>
        <v/>
      </c>
    </row>
    <row r="3048" spans="7:11" x14ac:dyDescent="0.25">
      <c r="G3048" s="1" t="str">
        <f>IFERROR(VLOOKUP(H3048,科目代码表!B:D,3,0),"")</f>
        <v/>
      </c>
      <c r="J3048" t="str">
        <f>IFERROR(VLOOKUP(表2[[#This Row],[科目代码]],科目代码表!D:E,2,0),"")</f>
        <v/>
      </c>
      <c r="K3048" t="str">
        <f>IF(ISBLANK(表2[[#This Row],[年]]),"","CNY")</f>
        <v/>
      </c>
    </row>
    <row r="3049" spans="7:11" x14ac:dyDescent="0.25">
      <c r="G3049" s="1" t="str">
        <f>IFERROR(VLOOKUP(H3049,科目代码表!B:D,3,0),"")</f>
        <v/>
      </c>
      <c r="J3049" t="str">
        <f>IFERROR(VLOOKUP(表2[[#This Row],[科目代码]],科目代码表!D:E,2,0),"")</f>
        <v/>
      </c>
      <c r="K3049" t="str">
        <f>IF(ISBLANK(表2[[#This Row],[年]]),"","CNY")</f>
        <v/>
      </c>
    </row>
    <row r="3050" spans="7:11" x14ac:dyDescent="0.25">
      <c r="G3050" s="1" t="str">
        <f>IFERROR(VLOOKUP(H3050,科目代码表!B:D,3,0),"")</f>
        <v/>
      </c>
      <c r="J3050" t="str">
        <f>IFERROR(VLOOKUP(表2[[#This Row],[科目代码]],科目代码表!D:E,2,0),"")</f>
        <v/>
      </c>
      <c r="K3050" t="str">
        <f>IF(ISBLANK(表2[[#This Row],[年]]),"","CNY")</f>
        <v/>
      </c>
    </row>
    <row r="3051" spans="7:11" x14ac:dyDescent="0.25">
      <c r="G3051" s="1" t="str">
        <f>IFERROR(VLOOKUP(H3051,科目代码表!B:D,3,0),"")</f>
        <v/>
      </c>
      <c r="J3051" t="str">
        <f>IFERROR(VLOOKUP(表2[[#This Row],[科目代码]],科目代码表!D:E,2,0),"")</f>
        <v/>
      </c>
      <c r="K3051" t="str">
        <f>IF(ISBLANK(表2[[#This Row],[年]]),"","CNY")</f>
        <v/>
      </c>
    </row>
    <row r="3052" spans="7:11" x14ac:dyDescent="0.25">
      <c r="G3052" s="1" t="str">
        <f>IFERROR(VLOOKUP(H3052,科目代码表!B:D,3,0),"")</f>
        <v/>
      </c>
      <c r="J3052" t="str">
        <f>IFERROR(VLOOKUP(表2[[#This Row],[科目代码]],科目代码表!D:E,2,0),"")</f>
        <v/>
      </c>
      <c r="K3052" t="str">
        <f>IF(ISBLANK(表2[[#This Row],[年]]),"","CNY")</f>
        <v/>
      </c>
    </row>
    <row r="3053" spans="7:11" x14ac:dyDescent="0.25">
      <c r="G3053" s="1" t="str">
        <f>IFERROR(VLOOKUP(H3053,科目代码表!B:D,3,0),"")</f>
        <v/>
      </c>
      <c r="J3053" t="str">
        <f>IFERROR(VLOOKUP(表2[[#This Row],[科目代码]],科目代码表!D:E,2,0),"")</f>
        <v/>
      </c>
      <c r="K3053" t="str">
        <f>IF(ISBLANK(表2[[#This Row],[年]]),"","CNY")</f>
        <v/>
      </c>
    </row>
    <row r="3054" spans="7:11" x14ac:dyDescent="0.25">
      <c r="G3054" s="1" t="str">
        <f>IFERROR(VLOOKUP(H3054,科目代码表!B:D,3,0),"")</f>
        <v/>
      </c>
      <c r="J3054" t="str">
        <f>IFERROR(VLOOKUP(表2[[#This Row],[科目代码]],科目代码表!D:E,2,0),"")</f>
        <v/>
      </c>
      <c r="K3054" t="str">
        <f>IF(ISBLANK(表2[[#This Row],[年]]),"","CNY")</f>
        <v/>
      </c>
    </row>
    <row r="3055" spans="7:11" x14ac:dyDescent="0.25">
      <c r="G3055" s="1" t="str">
        <f>IFERROR(VLOOKUP(H3055,科目代码表!B:D,3,0),"")</f>
        <v/>
      </c>
      <c r="J3055" t="str">
        <f>IFERROR(VLOOKUP(表2[[#This Row],[科目代码]],科目代码表!D:E,2,0),"")</f>
        <v/>
      </c>
      <c r="K3055" t="str">
        <f>IF(ISBLANK(表2[[#This Row],[年]]),"","CNY")</f>
        <v/>
      </c>
    </row>
    <row r="3056" spans="7:11" x14ac:dyDescent="0.25">
      <c r="G3056" s="1" t="str">
        <f>IFERROR(VLOOKUP(H3056,科目代码表!B:D,3,0),"")</f>
        <v/>
      </c>
      <c r="J3056" t="str">
        <f>IFERROR(VLOOKUP(表2[[#This Row],[科目代码]],科目代码表!D:E,2,0),"")</f>
        <v/>
      </c>
      <c r="K3056" t="str">
        <f>IF(ISBLANK(表2[[#This Row],[年]]),"","CNY")</f>
        <v/>
      </c>
    </row>
    <row r="3057" spans="7:11" x14ac:dyDescent="0.25">
      <c r="G3057" s="1" t="str">
        <f>IFERROR(VLOOKUP(H3057,科目代码表!B:D,3,0),"")</f>
        <v/>
      </c>
      <c r="J3057" t="str">
        <f>IFERROR(VLOOKUP(表2[[#This Row],[科目代码]],科目代码表!D:E,2,0),"")</f>
        <v/>
      </c>
      <c r="K3057" t="str">
        <f>IF(ISBLANK(表2[[#This Row],[年]]),"","CNY")</f>
        <v/>
      </c>
    </row>
    <row r="3058" spans="7:11" x14ac:dyDescent="0.25">
      <c r="G3058" s="1" t="str">
        <f>IFERROR(VLOOKUP(H3058,科目代码表!B:D,3,0),"")</f>
        <v/>
      </c>
      <c r="J3058" t="str">
        <f>IFERROR(VLOOKUP(表2[[#This Row],[科目代码]],科目代码表!D:E,2,0),"")</f>
        <v/>
      </c>
      <c r="K3058" t="str">
        <f>IF(ISBLANK(表2[[#This Row],[年]]),"","CNY")</f>
        <v/>
      </c>
    </row>
    <row r="3059" spans="7:11" x14ac:dyDescent="0.25">
      <c r="G3059" s="1" t="str">
        <f>IFERROR(VLOOKUP(H3059,科目代码表!B:D,3,0),"")</f>
        <v/>
      </c>
      <c r="J3059" t="str">
        <f>IFERROR(VLOOKUP(表2[[#This Row],[科目代码]],科目代码表!D:E,2,0),"")</f>
        <v/>
      </c>
      <c r="K3059" t="str">
        <f>IF(ISBLANK(表2[[#This Row],[年]]),"","CNY")</f>
        <v/>
      </c>
    </row>
    <row r="3060" spans="7:11" x14ac:dyDescent="0.25">
      <c r="G3060" s="1" t="str">
        <f>IFERROR(VLOOKUP(H3060,科目代码表!B:D,3,0),"")</f>
        <v/>
      </c>
      <c r="J3060" t="str">
        <f>IFERROR(VLOOKUP(表2[[#This Row],[科目代码]],科目代码表!D:E,2,0),"")</f>
        <v/>
      </c>
      <c r="K3060" t="str">
        <f>IF(ISBLANK(表2[[#This Row],[年]]),"","CNY")</f>
        <v/>
      </c>
    </row>
    <row r="3061" spans="7:11" x14ac:dyDescent="0.25">
      <c r="G3061" s="1" t="str">
        <f>IFERROR(VLOOKUP(H3061,科目代码表!B:D,3,0),"")</f>
        <v/>
      </c>
      <c r="J3061" t="str">
        <f>IFERROR(VLOOKUP(表2[[#This Row],[科目代码]],科目代码表!D:E,2,0),"")</f>
        <v/>
      </c>
      <c r="K3061" t="str">
        <f>IF(ISBLANK(表2[[#This Row],[年]]),"","CNY")</f>
        <v/>
      </c>
    </row>
    <row r="3062" spans="7:11" x14ac:dyDescent="0.25">
      <c r="G3062" s="1" t="str">
        <f>IFERROR(VLOOKUP(H3062,科目代码表!B:D,3,0),"")</f>
        <v/>
      </c>
      <c r="J3062" t="str">
        <f>IFERROR(VLOOKUP(表2[[#This Row],[科目代码]],科目代码表!D:E,2,0),"")</f>
        <v/>
      </c>
      <c r="K3062" t="str">
        <f>IF(ISBLANK(表2[[#This Row],[年]]),"","CNY")</f>
        <v/>
      </c>
    </row>
    <row r="3063" spans="7:11" x14ac:dyDescent="0.25">
      <c r="G3063" s="1" t="str">
        <f>IFERROR(VLOOKUP(H3063,科目代码表!B:D,3,0),"")</f>
        <v/>
      </c>
      <c r="J3063" t="str">
        <f>IFERROR(VLOOKUP(表2[[#This Row],[科目代码]],科目代码表!D:E,2,0),"")</f>
        <v/>
      </c>
      <c r="K3063" t="str">
        <f>IF(ISBLANK(表2[[#This Row],[年]]),"","CNY")</f>
        <v/>
      </c>
    </row>
    <row r="3064" spans="7:11" x14ac:dyDescent="0.25">
      <c r="G3064" s="1" t="str">
        <f>IFERROR(VLOOKUP(H3064,科目代码表!B:D,3,0),"")</f>
        <v/>
      </c>
      <c r="J3064" t="str">
        <f>IFERROR(VLOOKUP(表2[[#This Row],[科目代码]],科目代码表!D:E,2,0),"")</f>
        <v/>
      </c>
      <c r="K3064" t="str">
        <f>IF(ISBLANK(表2[[#This Row],[年]]),"","CNY")</f>
        <v/>
      </c>
    </row>
    <row r="3065" spans="7:11" x14ac:dyDescent="0.25">
      <c r="G3065" s="1" t="str">
        <f>IFERROR(VLOOKUP(H3065,科目代码表!B:D,3,0),"")</f>
        <v/>
      </c>
      <c r="J3065" t="str">
        <f>IFERROR(VLOOKUP(表2[[#This Row],[科目代码]],科目代码表!D:E,2,0),"")</f>
        <v/>
      </c>
      <c r="K3065" t="str">
        <f>IF(ISBLANK(表2[[#This Row],[年]]),"","CNY")</f>
        <v/>
      </c>
    </row>
    <row r="3066" spans="7:11" x14ac:dyDescent="0.25">
      <c r="G3066" s="1" t="str">
        <f>IFERROR(VLOOKUP(H3066,科目代码表!B:D,3,0),"")</f>
        <v/>
      </c>
      <c r="J3066" t="str">
        <f>IFERROR(VLOOKUP(表2[[#This Row],[科目代码]],科目代码表!D:E,2,0),"")</f>
        <v/>
      </c>
      <c r="K3066" t="str">
        <f>IF(ISBLANK(表2[[#This Row],[年]]),"","CNY")</f>
        <v/>
      </c>
    </row>
    <row r="3067" spans="7:11" x14ac:dyDescent="0.25">
      <c r="G3067" s="1" t="str">
        <f>IFERROR(VLOOKUP(H3067,科目代码表!B:D,3,0),"")</f>
        <v/>
      </c>
      <c r="J3067" t="str">
        <f>IFERROR(VLOOKUP(表2[[#This Row],[科目代码]],科目代码表!D:E,2,0),"")</f>
        <v/>
      </c>
      <c r="K3067" t="str">
        <f>IF(ISBLANK(表2[[#This Row],[年]]),"","CNY")</f>
        <v/>
      </c>
    </row>
    <row r="3068" spans="7:11" x14ac:dyDescent="0.25">
      <c r="G3068" s="1" t="str">
        <f>IFERROR(VLOOKUP(H3068,科目代码表!B:D,3,0),"")</f>
        <v/>
      </c>
      <c r="J3068" t="str">
        <f>IFERROR(VLOOKUP(表2[[#This Row],[科目代码]],科目代码表!D:E,2,0),"")</f>
        <v/>
      </c>
      <c r="K3068" t="str">
        <f>IF(ISBLANK(表2[[#This Row],[年]]),"","CNY")</f>
        <v/>
      </c>
    </row>
    <row r="3069" spans="7:11" x14ac:dyDescent="0.25">
      <c r="G3069" s="1" t="str">
        <f>IFERROR(VLOOKUP(H3069,科目代码表!B:D,3,0),"")</f>
        <v/>
      </c>
      <c r="J3069" t="str">
        <f>IFERROR(VLOOKUP(表2[[#This Row],[科目代码]],科目代码表!D:E,2,0),"")</f>
        <v/>
      </c>
      <c r="K3069" t="str">
        <f>IF(ISBLANK(表2[[#This Row],[年]]),"","CNY")</f>
        <v/>
      </c>
    </row>
    <row r="3070" spans="7:11" x14ac:dyDescent="0.25">
      <c r="G3070" s="1" t="str">
        <f>IFERROR(VLOOKUP(H3070,科目代码表!B:D,3,0),"")</f>
        <v/>
      </c>
      <c r="J3070" t="str">
        <f>IFERROR(VLOOKUP(表2[[#This Row],[科目代码]],科目代码表!D:E,2,0),"")</f>
        <v/>
      </c>
      <c r="K3070" t="str">
        <f>IF(ISBLANK(表2[[#This Row],[年]]),"","CNY")</f>
        <v/>
      </c>
    </row>
    <row r="3071" spans="7:11" x14ac:dyDescent="0.25">
      <c r="G3071" s="1" t="str">
        <f>IFERROR(VLOOKUP(H3071,科目代码表!B:D,3,0),"")</f>
        <v/>
      </c>
      <c r="J3071" t="str">
        <f>IFERROR(VLOOKUP(表2[[#This Row],[科目代码]],科目代码表!D:E,2,0),"")</f>
        <v/>
      </c>
      <c r="K3071" t="str">
        <f>IF(ISBLANK(表2[[#This Row],[年]]),"","CNY")</f>
        <v/>
      </c>
    </row>
    <row r="3072" spans="7:11" x14ac:dyDescent="0.25">
      <c r="G3072" s="1" t="str">
        <f>IFERROR(VLOOKUP(H3072,科目代码表!B:D,3,0),"")</f>
        <v/>
      </c>
      <c r="J3072" t="str">
        <f>IFERROR(VLOOKUP(表2[[#This Row],[科目代码]],科目代码表!D:E,2,0),"")</f>
        <v/>
      </c>
      <c r="K3072" t="str">
        <f>IF(ISBLANK(表2[[#This Row],[年]]),"","CNY")</f>
        <v/>
      </c>
    </row>
    <row r="3073" spans="7:11" x14ac:dyDescent="0.25">
      <c r="G3073" s="1" t="str">
        <f>IFERROR(VLOOKUP(H3073,科目代码表!B:D,3,0),"")</f>
        <v/>
      </c>
      <c r="J3073" t="str">
        <f>IFERROR(VLOOKUP(表2[[#This Row],[科目代码]],科目代码表!D:E,2,0),"")</f>
        <v/>
      </c>
      <c r="K3073" t="str">
        <f>IF(ISBLANK(表2[[#This Row],[年]]),"","CNY")</f>
        <v/>
      </c>
    </row>
    <row r="3074" spans="7:11" x14ac:dyDescent="0.25">
      <c r="G3074" s="1" t="str">
        <f>IFERROR(VLOOKUP(H3074,科目代码表!B:D,3,0),"")</f>
        <v/>
      </c>
      <c r="J3074" t="str">
        <f>IFERROR(VLOOKUP(表2[[#This Row],[科目代码]],科目代码表!D:E,2,0),"")</f>
        <v/>
      </c>
      <c r="K3074" t="str">
        <f>IF(ISBLANK(表2[[#This Row],[年]]),"","CNY")</f>
        <v/>
      </c>
    </row>
    <row r="3075" spans="7:11" x14ac:dyDescent="0.25">
      <c r="G3075" s="1" t="str">
        <f>IFERROR(VLOOKUP(H3075,科目代码表!B:D,3,0),"")</f>
        <v/>
      </c>
      <c r="J3075" t="str">
        <f>IFERROR(VLOOKUP(表2[[#This Row],[科目代码]],科目代码表!D:E,2,0),"")</f>
        <v/>
      </c>
      <c r="K3075" t="str">
        <f>IF(ISBLANK(表2[[#This Row],[年]]),"","CNY")</f>
        <v/>
      </c>
    </row>
    <row r="3076" spans="7:11" x14ac:dyDescent="0.25">
      <c r="G3076" s="1" t="str">
        <f>IFERROR(VLOOKUP(H3076,科目代码表!B:D,3,0),"")</f>
        <v/>
      </c>
      <c r="J3076" t="str">
        <f>IFERROR(VLOOKUP(表2[[#This Row],[科目代码]],科目代码表!D:E,2,0),"")</f>
        <v/>
      </c>
      <c r="K3076" t="str">
        <f>IF(ISBLANK(表2[[#This Row],[年]]),"","CNY")</f>
        <v/>
      </c>
    </row>
    <row r="3077" spans="7:11" x14ac:dyDescent="0.25">
      <c r="G3077" s="1" t="str">
        <f>IFERROR(VLOOKUP(H3077,科目代码表!B:D,3,0),"")</f>
        <v/>
      </c>
      <c r="J3077" t="str">
        <f>IFERROR(VLOOKUP(表2[[#This Row],[科目代码]],科目代码表!D:E,2,0),"")</f>
        <v/>
      </c>
      <c r="K3077" t="str">
        <f>IF(ISBLANK(表2[[#This Row],[年]]),"","CNY")</f>
        <v/>
      </c>
    </row>
    <row r="3078" spans="7:11" x14ac:dyDescent="0.25">
      <c r="G3078" s="1" t="str">
        <f>IFERROR(VLOOKUP(H3078,科目代码表!B:D,3,0),"")</f>
        <v/>
      </c>
      <c r="J3078" t="str">
        <f>IFERROR(VLOOKUP(表2[[#This Row],[科目代码]],科目代码表!D:E,2,0),"")</f>
        <v/>
      </c>
      <c r="K3078" t="str">
        <f>IF(ISBLANK(表2[[#This Row],[年]]),"","CNY")</f>
        <v/>
      </c>
    </row>
    <row r="3079" spans="7:11" x14ac:dyDescent="0.25">
      <c r="G3079" s="1" t="str">
        <f>IFERROR(VLOOKUP(H3079,科目代码表!B:D,3,0),"")</f>
        <v/>
      </c>
      <c r="J3079" t="str">
        <f>IFERROR(VLOOKUP(表2[[#This Row],[科目代码]],科目代码表!D:E,2,0),"")</f>
        <v/>
      </c>
      <c r="K3079" t="str">
        <f>IF(ISBLANK(表2[[#This Row],[年]]),"","CNY")</f>
        <v/>
      </c>
    </row>
    <row r="3080" spans="7:11" x14ac:dyDescent="0.25">
      <c r="G3080" s="1" t="str">
        <f>IFERROR(VLOOKUP(H3080,科目代码表!B:D,3,0),"")</f>
        <v/>
      </c>
      <c r="J3080" t="str">
        <f>IFERROR(VLOOKUP(表2[[#This Row],[科目代码]],科目代码表!D:E,2,0),"")</f>
        <v/>
      </c>
      <c r="K3080" t="str">
        <f>IF(ISBLANK(表2[[#This Row],[年]]),"","CNY")</f>
        <v/>
      </c>
    </row>
    <row r="3081" spans="7:11" x14ac:dyDescent="0.25">
      <c r="G3081" s="1" t="str">
        <f>IFERROR(VLOOKUP(H3081,科目代码表!B:D,3,0),"")</f>
        <v/>
      </c>
      <c r="J3081" t="str">
        <f>IFERROR(VLOOKUP(表2[[#This Row],[科目代码]],科目代码表!D:E,2,0),"")</f>
        <v/>
      </c>
      <c r="K3081" t="str">
        <f>IF(ISBLANK(表2[[#This Row],[年]]),"","CNY")</f>
        <v/>
      </c>
    </row>
    <row r="3082" spans="7:11" x14ac:dyDescent="0.25">
      <c r="G3082" s="1" t="str">
        <f>IFERROR(VLOOKUP(H3082,科目代码表!B:D,3,0),"")</f>
        <v/>
      </c>
      <c r="J3082" t="str">
        <f>IFERROR(VLOOKUP(表2[[#This Row],[科目代码]],科目代码表!D:E,2,0),"")</f>
        <v/>
      </c>
      <c r="K3082" t="str">
        <f>IF(ISBLANK(表2[[#This Row],[年]]),"","CNY")</f>
        <v/>
      </c>
    </row>
    <row r="3083" spans="7:11" x14ac:dyDescent="0.25">
      <c r="G3083" s="1" t="str">
        <f>IFERROR(VLOOKUP(H3083,科目代码表!B:D,3,0),"")</f>
        <v/>
      </c>
      <c r="J3083" t="str">
        <f>IFERROR(VLOOKUP(表2[[#This Row],[科目代码]],科目代码表!D:E,2,0),"")</f>
        <v/>
      </c>
      <c r="K3083" t="str">
        <f>IF(ISBLANK(表2[[#This Row],[年]]),"","CNY")</f>
        <v/>
      </c>
    </row>
    <row r="3084" spans="7:11" x14ac:dyDescent="0.25">
      <c r="G3084" s="1" t="str">
        <f>IFERROR(VLOOKUP(H3084,科目代码表!B:D,3,0),"")</f>
        <v/>
      </c>
      <c r="J3084" t="str">
        <f>IFERROR(VLOOKUP(表2[[#This Row],[科目代码]],科目代码表!D:E,2,0),"")</f>
        <v/>
      </c>
      <c r="K3084" t="str">
        <f>IF(ISBLANK(表2[[#This Row],[年]]),"","CNY")</f>
        <v/>
      </c>
    </row>
    <row r="3085" spans="7:11" x14ac:dyDescent="0.25">
      <c r="G3085" s="1" t="str">
        <f>IFERROR(VLOOKUP(H3085,科目代码表!B:D,3,0),"")</f>
        <v/>
      </c>
      <c r="J3085" t="str">
        <f>IFERROR(VLOOKUP(表2[[#This Row],[科目代码]],科目代码表!D:E,2,0),"")</f>
        <v/>
      </c>
      <c r="K3085" t="str">
        <f>IF(ISBLANK(表2[[#This Row],[年]]),"","CNY")</f>
        <v/>
      </c>
    </row>
    <row r="3086" spans="7:11" x14ac:dyDescent="0.25">
      <c r="G3086" s="1" t="str">
        <f>IFERROR(VLOOKUP(H3086,科目代码表!B:D,3,0),"")</f>
        <v/>
      </c>
      <c r="J3086" t="str">
        <f>IFERROR(VLOOKUP(表2[[#This Row],[科目代码]],科目代码表!D:E,2,0),"")</f>
        <v/>
      </c>
      <c r="K3086" t="str">
        <f>IF(ISBLANK(表2[[#This Row],[年]]),"","CNY")</f>
        <v/>
      </c>
    </row>
    <row r="3087" spans="7:11" x14ac:dyDescent="0.25">
      <c r="G3087" s="1" t="str">
        <f>IFERROR(VLOOKUP(H3087,科目代码表!B:D,3,0),"")</f>
        <v/>
      </c>
      <c r="J3087" t="str">
        <f>IFERROR(VLOOKUP(表2[[#This Row],[科目代码]],科目代码表!D:E,2,0),"")</f>
        <v/>
      </c>
      <c r="K3087" t="str">
        <f>IF(ISBLANK(表2[[#This Row],[年]]),"","CNY")</f>
        <v/>
      </c>
    </row>
    <row r="3088" spans="7:11" x14ac:dyDescent="0.25">
      <c r="G3088" s="1" t="str">
        <f>IFERROR(VLOOKUP(H3088,科目代码表!B:D,3,0),"")</f>
        <v/>
      </c>
      <c r="J3088" t="str">
        <f>IFERROR(VLOOKUP(表2[[#This Row],[科目代码]],科目代码表!D:E,2,0),"")</f>
        <v/>
      </c>
      <c r="K3088" t="str">
        <f>IF(ISBLANK(表2[[#This Row],[年]]),"","CNY")</f>
        <v/>
      </c>
    </row>
    <row r="3089" spans="7:11" x14ac:dyDescent="0.25">
      <c r="G3089" s="1" t="str">
        <f>IFERROR(VLOOKUP(H3089,科目代码表!B:D,3,0),"")</f>
        <v/>
      </c>
      <c r="J3089" t="str">
        <f>IFERROR(VLOOKUP(表2[[#This Row],[科目代码]],科目代码表!D:E,2,0),"")</f>
        <v/>
      </c>
      <c r="K3089" t="str">
        <f>IF(ISBLANK(表2[[#This Row],[年]]),"","CNY")</f>
        <v/>
      </c>
    </row>
    <row r="3090" spans="7:11" x14ac:dyDescent="0.25">
      <c r="G3090" s="1" t="str">
        <f>IFERROR(VLOOKUP(H3090,科目代码表!B:D,3,0),"")</f>
        <v/>
      </c>
      <c r="J3090" t="str">
        <f>IFERROR(VLOOKUP(表2[[#This Row],[科目代码]],科目代码表!D:E,2,0),"")</f>
        <v/>
      </c>
      <c r="K3090" t="str">
        <f>IF(ISBLANK(表2[[#This Row],[年]]),"","CNY")</f>
        <v/>
      </c>
    </row>
    <row r="3091" spans="7:11" x14ac:dyDescent="0.25">
      <c r="G3091" s="1" t="str">
        <f>IFERROR(VLOOKUP(H3091,科目代码表!B:D,3,0),"")</f>
        <v/>
      </c>
      <c r="J3091" t="str">
        <f>IFERROR(VLOOKUP(表2[[#This Row],[科目代码]],科目代码表!D:E,2,0),"")</f>
        <v/>
      </c>
      <c r="K3091" t="str">
        <f>IF(ISBLANK(表2[[#This Row],[年]]),"","CNY")</f>
        <v/>
      </c>
    </row>
    <row r="3092" spans="7:11" x14ac:dyDescent="0.25">
      <c r="G3092" s="1" t="str">
        <f>IFERROR(VLOOKUP(H3092,科目代码表!B:D,3,0),"")</f>
        <v/>
      </c>
      <c r="J3092" t="str">
        <f>IFERROR(VLOOKUP(表2[[#This Row],[科目代码]],科目代码表!D:E,2,0),"")</f>
        <v/>
      </c>
      <c r="K3092" t="str">
        <f>IF(ISBLANK(表2[[#This Row],[年]]),"","CNY")</f>
        <v/>
      </c>
    </row>
    <row r="3093" spans="7:11" x14ac:dyDescent="0.25">
      <c r="G3093" s="1" t="str">
        <f>IFERROR(VLOOKUP(H3093,科目代码表!B:D,3,0),"")</f>
        <v/>
      </c>
      <c r="J3093" t="str">
        <f>IFERROR(VLOOKUP(表2[[#This Row],[科目代码]],科目代码表!D:E,2,0),"")</f>
        <v/>
      </c>
      <c r="K3093" t="str">
        <f>IF(ISBLANK(表2[[#This Row],[年]]),"","CNY")</f>
        <v/>
      </c>
    </row>
    <row r="3094" spans="7:11" x14ac:dyDescent="0.25">
      <c r="G3094" s="1" t="str">
        <f>IFERROR(VLOOKUP(H3094,科目代码表!B:D,3,0),"")</f>
        <v/>
      </c>
      <c r="J3094" t="str">
        <f>IFERROR(VLOOKUP(表2[[#This Row],[科目代码]],科目代码表!D:E,2,0),"")</f>
        <v/>
      </c>
      <c r="K3094" t="str">
        <f>IF(ISBLANK(表2[[#This Row],[年]]),"","CNY")</f>
        <v/>
      </c>
    </row>
    <row r="3095" spans="7:11" x14ac:dyDescent="0.25">
      <c r="G3095" s="1" t="str">
        <f>IFERROR(VLOOKUP(H3095,科目代码表!B:D,3,0),"")</f>
        <v/>
      </c>
      <c r="J3095" t="str">
        <f>IFERROR(VLOOKUP(表2[[#This Row],[科目代码]],科目代码表!D:E,2,0),"")</f>
        <v/>
      </c>
      <c r="K3095" t="str">
        <f>IF(ISBLANK(表2[[#This Row],[年]]),"","CNY")</f>
        <v/>
      </c>
    </row>
    <row r="3096" spans="7:11" x14ac:dyDescent="0.25">
      <c r="G3096" s="1" t="str">
        <f>IFERROR(VLOOKUP(H3096,科目代码表!B:D,3,0),"")</f>
        <v/>
      </c>
      <c r="J3096" t="str">
        <f>IFERROR(VLOOKUP(表2[[#This Row],[科目代码]],科目代码表!D:E,2,0),"")</f>
        <v/>
      </c>
      <c r="K3096" t="str">
        <f>IF(ISBLANK(表2[[#This Row],[年]]),"","CNY")</f>
        <v/>
      </c>
    </row>
    <row r="3097" spans="7:11" x14ac:dyDescent="0.25">
      <c r="G3097" s="1" t="str">
        <f>IFERROR(VLOOKUP(H3097,科目代码表!B:D,3,0),"")</f>
        <v/>
      </c>
      <c r="J3097" t="str">
        <f>IFERROR(VLOOKUP(表2[[#This Row],[科目代码]],科目代码表!D:E,2,0),"")</f>
        <v/>
      </c>
      <c r="K3097" t="str">
        <f>IF(ISBLANK(表2[[#This Row],[年]]),"","CNY")</f>
        <v/>
      </c>
    </row>
    <row r="3098" spans="7:11" x14ac:dyDescent="0.25">
      <c r="G3098" s="1" t="str">
        <f>IFERROR(VLOOKUP(H3098,科目代码表!B:D,3,0),"")</f>
        <v/>
      </c>
      <c r="J3098" t="str">
        <f>IFERROR(VLOOKUP(表2[[#This Row],[科目代码]],科目代码表!D:E,2,0),"")</f>
        <v/>
      </c>
      <c r="K3098" t="str">
        <f>IF(ISBLANK(表2[[#This Row],[年]]),"","CNY")</f>
        <v/>
      </c>
    </row>
    <row r="3099" spans="7:11" x14ac:dyDescent="0.25">
      <c r="G3099" s="1" t="str">
        <f>IFERROR(VLOOKUP(H3099,科目代码表!B:D,3,0),"")</f>
        <v/>
      </c>
      <c r="J3099" t="str">
        <f>IFERROR(VLOOKUP(表2[[#This Row],[科目代码]],科目代码表!D:E,2,0),"")</f>
        <v/>
      </c>
      <c r="K3099" t="str">
        <f>IF(ISBLANK(表2[[#This Row],[年]]),"","CNY")</f>
        <v/>
      </c>
    </row>
    <row r="3100" spans="7:11" x14ac:dyDescent="0.25">
      <c r="G3100" s="1" t="str">
        <f>IFERROR(VLOOKUP(H3100,科目代码表!B:D,3,0),"")</f>
        <v/>
      </c>
      <c r="J3100" t="str">
        <f>IFERROR(VLOOKUP(表2[[#This Row],[科目代码]],科目代码表!D:E,2,0),"")</f>
        <v/>
      </c>
      <c r="K3100" t="str">
        <f>IF(ISBLANK(表2[[#This Row],[年]]),"","CNY")</f>
        <v/>
      </c>
    </row>
    <row r="3101" spans="7:11" x14ac:dyDescent="0.25">
      <c r="G3101" s="1" t="str">
        <f>IFERROR(VLOOKUP(H3101,科目代码表!B:D,3,0),"")</f>
        <v/>
      </c>
      <c r="J3101" t="str">
        <f>IFERROR(VLOOKUP(表2[[#This Row],[科目代码]],科目代码表!D:E,2,0),"")</f>
        <v/>
      </c>
      <c r="K3101" t="str">
        <f>IF(ISBLANK(表2[[#This Row],[年]]),"","CNY")</f>
        <v/>
      </c>
    </row>
    <row r="3102" spans="7:11" x14ac:dyDescent="0.25">
      <c r="G3102" s="1" t="str">
        <f>IFERROR(VLOOKUP(H3102,科目代码表!B:D,3,0),"")</f>
        <v/>
      </c>
      <c r="J3102" t="str">
        <f>IFERROR(VLOOKUP(表2[[#This Row],[科目代码]],科目代码表!D:E,2,0),"")</f>
        <v/>
      </c>
      <c r="K3102" t="str">
        <f>IF(ISBLANK(表2[[#This Row],[年]]),"","CNY")</f>
        <v/>
      </c>
    </row>
    <row r="3103" spans="7:11" x14ac:dyDescent="0.25">
      <c r="G3103" s="1" t="str">
        <f>IFERROR(VLOOKUP(H3103,科目代码表!B:D,3,0),"")</f>
        <v/>
      </c>
      <c r="J3103" t="str">
        <f>IFERROR(VLOOKUP(表2[[#This Row],[科目代码]],科目代码表!D:E,2,0),"")</f>
        <v/>
      </c>
      <c r="K3103" t="str">
        <f>IF(ISBLANK(表2[[#This Row],[年]]),"","CNY")</f>
        <v/>
      </c>
    </row>
    <row r="3104" spans="7:11" x14ac:dyDescent="0.25">
      <c r="G3104" s="1" t="str">
        <f>IFERROR(VLOOKUP(H3104,科目代码表!B:D,3,0),"")</f>
        <v/>
      </c>
      <c r="J3104" t="str">
        <f>IFERROR(VLOOKUP(表2[[#This Row],[科目代码]],科目代码表!D:E,2,0),"")</f>
        <v/>
      </c>
      <c r="K3104" t="str">
        <f>IF(ISBLANK(表2[[#This Row],[年]]),"","CNY")</f>
        <v/>
      </c>
    </row>
    <row r="3105" spans="7:11" x14ac:dyDescent="0.25">
      <c r="G3105" s="1" t="str">
        <f>IFERROR(VLOOKUP(H3105,科目代码表!B:D,3,0),"")</f>
        <v/>
      </c>
      <c r="J3105" t="str">
        <f>IFERROR(VLOOKUP(表2[[#This Row],[科目代码]],科目代码表!D:E,2,0),"")</f>
        <v/>
      </c>
      <c r="K3105" t="str">
        <f>IF(ISBLANK(表2[[#This Row],[年]]),"","CNY")</f>
        <v/>
      </c>
    </row>
    <row r="3106" spans="7:11" x14ac:dyDescent="0.25">
      <c r="G3106" s="1" t="str">
        <f>IFERROR(VLOOKUP(H3106,科目代码表!B:D,3,0),"")</f>
        <v/>
      </c>
      <c r="J3106" t="str">
        <f>IFERROR(VLOOKUP(表2[[#This Row],[科目代码]],科目代码表!D:E,2,0),"")</f>
        <v/>
      </c>
      <c r="K3106" t="str">
        <f>IF(ISBLANK(表2[[#This Row],[年]]),"","CNY")</f>
        <v/>
      </c>
    </row>
    <row r="3107" spans="7:11" x14ac:dyDescent="0.25">
      <c r="G3107" s="1" t="str">
        <f>IFERROR(VLOOKUP(H3107,科目代码表!B:D,3,0),"")</f>
        <v/>
      </c>
      <c r="J3107" t="str">
        <f>IFERROR(VLOOKUP(表2[[#This Row],[科目代码]],科目代码表!D:E,2,0),"")</f>
        <v/>
      </c>
      <c r="K3107" t="str">
        <f>IF(ISBLANK(表2[[#This Row],[年]]),"","CNY")</f>
        <v/>
      </c>
    </row>
    <row r="3108" spans="7:11" x14ac:dyDescent="0.25">
      <c r="G3108" s="1" t="str">
        <f>IFERROR(VLOOKUP(H3108,科目代码表!B:D,3,0),"")</f>
        <v/>
      </c>
      <c r="J3108" t="str">
        <f>IFERROR(VLOOKUP(表2[[#This Row],[科目代码]],科目代码表!D:E,2,0),"")</f>
        <v/>
      </c>
      <c r="K3108" t="str">
        <f>IF(ISBLANK(表2[[#This Row],[年]]),"","CNY")</f>
        <v/>
      </c>
    </row>
    <row r="3109" spans="7:11" x14ac:dyDescent="0.25">
      <c r="G3109" s="1" t="str">
        <f>IFERROR(VLOOKUP(H3109,科目代码表!B:D,3,0),"")</f>
        <v/>
      </c>
      <c r="J3109" t="str">
        <f>IFERROR(VLOOKUP(表2[[#This Row],[科目代码]],科目代码表!D:E,2,0),"")</f>
        <v/>
      </c>
      <c r="K3109" t="str">
        <f>IF(ISBLANK(表2[[#This Row],[年]]),"","CNY")</f>
        <v/>
      </c>
    </row>
    <row r="3110" spans="7:11" x14ac:dyDescent="0.25">
      <c r="G3110" s="1" t="str">
        <f>IFERROR(VLOOKUP(H3110,科目代码表!B:D,3,0),"")</f>
        <v/>
      </c>
      <c r="J3110" t="str">
        <f>IFERROR(VLOOKUP(表2[[#This Row],[科目代码]],科目代码表!D:E,2,0),"")</f>
        <v/>
      </c>
      <c r="K3110" t="str">
        <f>IF(ISBLANK(表2[[#This Row],[年]]),"","CNY")</f>
        <v/>
      </c>
    </row>
    <row r="3111" spans="7:11" x14ac:dyDescent="0.25">
      <c r="G3111" s="1" t="str">
        <f>IFERROR(VLOOKUP(H3111,科目代码表!B:D,3,0),"")</f>
        <v/>
      </c>
      <c r="J3111" t="str">
        <f>IFERROR(VLOOKUP(表2[[#This Row],[科目代码]],科目代码表!D:E,2,0),"")</f>
        <v/>
      </c>
      <c r="K3111" t="str">
        <f>IF(ISBLANK(表2[[#This Row],[年]]),"","CNY")</f>
        <v/>
      </c>
    </row>
    <row r="3112" spans="7:11" x14ac:dyDescent="0.25">
      <c r="G3112" s="1" t="str">
        <f>IFERROR(VLOOKUP(H3112,科目代码表!B:D,3,0),"")</f>
        <v/>
      </c>
      <c r="J3112" t="str">
        <f>IFERROR(VLOOKUP(表2[[#This Row],[科目代码]],科目代码表!D:E,2,0),"")</f>
        <v/>
      </c>
      <c r="K3112" t="str">
        <f>IF(ISBLANK(表2[[#This Row],[年]]),"","CNY")</f>
        <v/>
      </c>
    </row>
    <row r="3113" spans="7:11" x14ac:dyDescent="0.25">
      <c r="G3113" s="1" t="str">
        <f>IFERROR(VLOOKUP(H3113,科目代码表!B:D,3,0),"")</f>
        <v/>
      </c>
      <c r="J3113" t="str">
        <f>IFERROR(VLOOKUP(表2[[#This Row],[科目代码]],科目代码表!D:E,2,0),"")</f>
        <v/>
      </c>
      <c r="K3113" t="str">
        <f>IF(ISBLANK(表2[[#This Row],[年]]),"","CNY")</f>
        <v/>
      </c>
    </row>
    <row r="3114" spans="7:11" x14ac:dyDescent="0.25">
      <c r="G3114" s="1" t="str">
        <f>IFERROR(VLOOKUP(H3114,科目代码表!B:D,3,0),"")</f>
        <v/>
      </c>
      <c r="J3114" t="str">
        <f>IFERROR(VLOOKUP(表2[[#This Row],[科目代码]],科目代码表!D:E,2,0),"")</f>
        <v/>
      </c>
      <c r="K3114" t="str">
        <f>IF(ISBLANK(表2[[#This Row],[年]]),"","CNY")</f>
        <v/>
      </c>
    </row>
    <row r="3115" spans="7:11" x14ac:dyDescent="0.25">
      <c r="G3115" s="1" t="str">
        <f>IFERROR(VLOOKUP(H3115,科目代码表!B:D,3,0),"")</f>
        <v/>
      </c>
      <c r="J3115" t="str">
        <f>IFERROR(VLOOKUP(表2[[#This Row],[科目代码]],科目代码表!D:E,2,0),"")</f>
        <v/>
      </c>
      <c r="K3115" t="str">
        <f>IF(ISBLANK(表2[[#This Row],[年]]),"","CNY")</f>
        <v/>
      </c>
    </row>
    <row r="3116" spans="7:11" x14ac:dyDescent="0.25">
      <c r="G3116" s="1" t="str">
        <f>IFERROR(VLOOKUP(H3116,科目代码表!B:D,3,0),"")</f>
        <v/>
      </c>
      <c r="J3116" t="str">
        <f>IFERROR(VLOOKUP(表2[[#This Row],[科目代码]],科目代码表!D:E,2,0),"")</f>
        <v/>
      </c>
      <c r="K3116" t="str">
        <f>IF(ISBLANK(表2[[#This Row],[年]]),"","CNY")</f>
        <v/>
      </c>
    </row>
    <row r="3117" spans="7:11" x14ac:dyDescent="0.25">
      <c r="G3117" s="1" t="str">
        <f>IFERROR(VLOOKUP(H3117,科目代码表!B:D,3,0),"")</f>
        <v/>
      </c>
      <c r="J3117" t="str">
        <f>IFERROR(VLOOKUP(表2[[#This Row],[科目代码]],科目代码表!D:E,2,0),"")</f>
        <v/>
      </c>
      <c r="K3117" t="str">
        <f>IF(ISBLANK(表2[[#This Row],[年]]),"","CNY")</f>
        <v/>
      </c>
    </row>
    <row r="3118" spans="7:11" x14ac:dyDescent="0.25">
      <c r="G3118" s="1" t="str">
        <f>IFERROR(VLOOKUP(H3118,科目代码表!B:D,3,0),"")</f>
        <v/>
      </c>
      <c r="J3118" t="str">
        <f>IFERROR(VLOOKUP(表2[[#This Row],[科目代码]],科目代码表!D:E,2,0),"")</f>
        <v/>
      </c>
      <c r="K3118" t="str">
        <f>IF(ISBLANK(表2[[#This Row],[年]]),"","CNY")</f>
        <v/>
      </c>
    </row>
    <row r="3119" spans="7:11" x14ac:dyDescent="0.25">
      <c r="G3119" s="1" t="str">
        <f>IFERROR(VLOOKUP(H3119,科目代码表!B:D,3,0),"")</f>
        <v/>
      </c>
      <c r="J3119" t="str">
        <f>IFERROR(VLOOKUP(表2[[#This Row],[科目代码]],科目代码表!D:E,2,0),"")</f>
        <v/>
      </c>
      <c r="K3119" t="str">
        <f>IF(ISBLANK(表2[[#This Row],[年]]),"","CNY")</f>
        <v/>
      </c>
    </row>
    <row r="3120" spans="7:11" x14ac:dyDescent="0.25">
      <c r="G3120" s="1" t="str">
        <f>IFERROR(VLOOKUP(H3120,科目代码表!B:D,3,0),"")</f>
        <v/>
      </c>
      <c r="J3120" t="str">
        <f>IFERROR(VLOOKUP(表2[[#This Row],[科目代码]],科目代码表!D:E,2,0),"")</f>
        <v/>
      </c>
      <c r="K3120" t="str">
        <f>IF(ISBLANK(表2[[#This Row],[年]]),"","CNY")</f>
        <v/>
      </c>
    </row>
    <row r="3121" spans="7:11" x14ac:dyDescent="0.25">
      <c r="G3121" s="1" t="str">
        <f>IFERROR(VLOOKUP(H3121,科目代码表!B:D,3,0),"")</f>
        <v/>
      </c>
      <c r="J3121" t="str">
        <f>IFERROR(VLOOKUP(表2[[#This Row],[科目代码]],科目代码表!D:E,2,0),"")</f>
        <v/>
      </c>
      <c r="K3121" t="str">
        <f>IF(ISBLANK(表2[[#This Row],[年]]),"","CNY")</f>
        <v/>
      </c>
    </row>
    <row r="3122" spans="7:11" x14ac:dyDescent="0.25">
      <c r="G3122" s="1" t="str">
        <f>IFERROR(VLOOKUP(H3122,科目代码表!B:D,3,0),"")</f>
        <v/>
      </c>
      <c r="J3122" t="str">
        <f>IFERROR(VLOOKUP(表2[[#This Row],[科目代码]],科目代码表!D:E,2,0),"")</f>
        <v/>
      </c>
      <c r="K3122" t="str">
        <f>IF(ISBLANK(表2[[#This Row],[年]]),"","CNY")</f>
        <v/>
      </c>
    </row>
    <row r="3123" spans="7:11" x14ac:dyDescent="0.25">
      <c r="G3123" s="1" t="str">
        <f>IFERROR(VLOOKUP(H3123,科目代码表!B:D,3,0),"")</f>
        <v/>
      </c>
      <c r="J3123" t="str">
        <f>IFERROR(VLOOKUP(表2[[#This Row],[科目代码]],科目代码表!D:E,2,0),"")</f>
        <v/>
      </c>
      <c r="K3123" t="str">
        <f>IF(ISBLANK(表2[[#This Row],[年]]),"","CNY")</f>
        <v/>
      </c>
    </row>
    <row r="3124" spans="7:11" x14ac:dyDescent="0.25">
      <c r="G3124" s="1" t="str">
        <f>IFERROR(VLOOKUP(H3124,科目代码表!B:D,3,0),"")</f>
        <v/>
      </c>
      <c r="J3124" t="str">
        <f>IFERROR(VLOOKUP(表2[[#This Row],[科目代码]],科目代码表!D:E,2,0),"")</f>
        <v/>
      </c>
      <c r="K3124" t="str">
        <f>IF(ISBLANK(表2[[#This Row],[年]]),"","CNY")</f>
        <v/>
      </c>
    </row>
    <row r="3125" spans="7:11" x14ac:dyDescent="0.25">
      <c r="G3125" s="1" t="str">
        <f>IFERROR(VLOOKUP(H3125,科目代码表!B:D,3,0),"")</f>
        <v/>
      </c>
      <c r="J3125" t="str">
        <f>IFERROR(VLOOKUP(表2[[#This Row],[科目代码]],科目代码表!D:E,2,0),"")</f>
        <v/>
      </c>
      <c r="K3125" t="str">
        <f>IF(ISBLANK(表2[[#This Row],[年]]),"","CNY")</f>
        <v/>
      </c>
    </row>
    <row r="3126" spans="7:11" x14ac:dyDescent="0.25">
      <c r="G3126" s="1" t="str">
        <f>IFERROR(VLOOKUP(H3126,科目代码表!B:D,3,0),"")</f>
        <v/>
      </c>
      <c r="J3126" t="str">
        <f>IFERROR(VLOOKUP(表2[[#This Row],[科目代码]],科目代码表!D:E,2,0),"")</f>
        <v/>
      </c>
      <c r="K3126" t="str">
        <f>IF(ISBLANK(表2[[#This Row],[年]]),"","CNY")</f>
        <v/>
      </c>
    </row>
    <row r="3127" spans="7:11" x14ac:dyDescent="0.25">
      <c r="G3127" s="1" t="str">
        <f>IFERROR(VLOOKUP(H3127,科目代码表!B:D,3,0),"")</f>
        <v/>
      </c>
      <c r="J3127" t="str">
        <f>IFERROR(VLOOKUP(表2[[#This Row],[科目代码]],科目代码表!D:E,2,0),"")</f>
        <v/>
      </c>
      <c r="K3127" t="str">
        <f>IF(ISBLANK(表2[[#This Row],[年]]),"","CNY")</f>
        <v/>
      </c>
    </row>
    <row r="3128" spans="7:11" x14ac:dyDescent="0.25">
      <c r="G3128" s="1" t="str">
        <f>IFERROR(VLOOKUP(H3128,科目代码表!B:D,3,0),"")</f>
        <v/>
      </c>
      <c r="J3128" t="str">
        <f>IFERROR(VLOOKUP(表2[[#This Row],[科目代码]],科目代码表!D:E,2,0),"")</f>
        <v/>
      </c>
      <c r="K3128" t="str">
        <f>IF(ISBLANK(表2[[#This Row],[年]]),"","CNY")</f>
        <v/>
      </c>
    </row>
    <row r="3129" spans="7:11" x14ac:dyDescent="0.25">
      <c r="G3129" s="1" t="str">
        <f>IFERROR(VLOOKUP(H3129,科目代码表!B:D,3,0),"")</f>
        <v/>
      </c>
      <c r="J3129" t="str">
        <f>IFERROR(VLOOKUP(表2[[#This Row],[科目代码]],科目代码表!D:E,2,0),"")</f>
        <v/>
      </c>
      <c r="K3129" t="str">
        <f>IF(ISBLANK(表2[[#This Row],[年]]),"","CNY")</f>
        <v/>
      </c>
    </row>
    <row r="3130" spans="7:11" x14ac:dyDescent="0.25">
      <c r="G3130" s="1" t="str">
        <f>IFERROR(VLOOKUP(H3130,科目代码表!B:D,3,0),"")</f>
        <v/>
      </c>
      <c r="J3130" t="str">
        <f>IFERROR(VLOOKUP(表2[[#This Row],[科目代码]],科目代码表!D:E,2,0),"")</f>
        <v/>
      </c>
      <c r="K3130" t="str">
        <f>IF(ISBLANK(表2[[#This Row],[年]]),"","CNY")</f>
        <v/>
      </c>
    </row>
    <row r="3131" spans="7:11" x14ac:dyDescent="0.25">
      <c r="G3131" s="1" t="str">
        <f>IFERROR(VLOOKUP(H3131,科目代码表!B:D,3,0),"")</f>
        <v/>
      </c>
      <c r="J3131" t="str">
        <f>IFERROR(VLOOKUP(表2[[#This Row],[科目代码]],科目代码表!D:E,2,0),"")</f>
        <v/>
      </c>
      <c r="K3131" t="str">
        <f>IF(ISBLANK(表2[[#This Row],[年]]),"","CNY")</f>
        <v/>
      </c>
    </row>
    <row r="3132" spans="7:11" x14ac:dyDescent="0.25">
      <c r="G3132" s="1" t="str">
        <f>IFERROR(VLOOKUP(H3132,科目代码表!B:D,3,0),"")</f>
        <v/>
      </c>
      <c r="J3132" t="str">
        <f>IFERROR(VLOOKUP(表2[[#This Row],[科目代码]],科目代码表!D:E,2,0),"")</f>
        <v/>
      </c>
      <c r="K3132" t="str">
        <f>IF(ISBLANK(表2[[#This Row],[年]]),"","CNY")</f>
        <v/>
      </c>
    </row>
    <row r="3133" spans="7:11" x14ac:dyDescent="0.25">
      <c r="G3133" s="1" t="str">
        <f>IFERROR(VLOOKUP(H3133,科目代码表!B:D,3,0),"")</f>
        <v/>
      </c>
      <c r="J3133" t="str">
        <f>IFERROR(VLOOKUP(表2[[#This Row],[科目代码]],科目代码表!D:E,2,0),"")</f>
        <v/>
      </c>
      <c r="K3133" t="str">
        <f>IF(ISBLANK(表2[[#This Row],[年]]),"","CNY")</f>
        <v/>
      </c>
    </row>
    <row r="3134" spans="7:11" x14ac:dyDescent="0.25">
      <c r="G3134" s="1" t="str">
        <f>IFERROR(VLOOKUP(H3134,科目代码表!B:D,3,0),"")</f>
        <v/>
      </c>
      <c r="J3134" t="str">
        <f>IFERROR(VLOOKUP(表2[[#This Row],[科目代码]],科目代码表!D:E,2,0),"")</f>
        <v/>
      </c>
      <c r="K3134" t="str">
        <f>IF(ISBLANK(表2[[#This Row],[年]]),"","CNY")</f>
        <v/>
      </c>
    </row>
    <row r="3135" spans="7:11" x14ac:dyDescent="0.25">
      <c r="G3135" s="1" t="str">
        <f>IFERROR(VLOOKUP(H3135,科目代码表!B:D,3,0),"")</f>
        <v/>
      </c>
      <c r="J3135" t="str">
        <f>IFERROR(VLOOKUP(表2[[#This Row],[科目代码]],科目代码表!D:E,2,0),"")</f>
        <v/>
      </c>
      <c r="K3135" t="str">
        <f>IF(ISBLANK(表2[[#This Row],[年]]),"","CNY")</f>
        <v/>
      </c>
    </row>
    <row r="3136" spans="7:11" x14ac:dyDescent="0.25">
      <c r="G3136" s="1" t="str">
        <f>IFERROR(VLOOKUP(H3136,科目代码表!B:D,3,0),"")</f>
        <v/>
      </c>
      <c r="J3136" t="str">
        <f>IFERROR(VLOOKUP(表2[[#This Row],[科目代码]],科目代码表!D:E,2,0),"")</f>
        <v/>
      </c>
      <c r="K3136" t="str">
        <f>IF(ISBLANK(表2[[#This Row],[年]]),"","CNY")</f>
        <v/>
      </c>
    </row>
    <row r="3137" spans="7:11" x14ac:dyDescent="0.25">
      <c r="G3137" s="1" t="str">
        <f>IFERROR(VLOOKUP(H3137,科目代码表!B:D,3,0),"")</f>
        <v/>
      </c>
      <c r="J3137" t="str">
        <f>IFERROR(VLOOKUP(表2[[#This Row],[科目代码]],科目代码表!D:E,2,0),"")</f>
        <v/>
      </c>
      <c r="K3137" t="str">
        <f>IF(ISBLANK(表2[[#This Row],[年]]),"","CNY")</f>
        <v/>
      </c>
    </row>
    <row r="3138" spans="7:11" x14ac:dyDescent="0.25">
      <c r="G3138" s="1" t="str">
        <f>IFERROR(VLOOKUP(H3138,科目代码表!B:D,3,0),"")</f>
        <v/>
      </c>
      <c r="J3138" t="str">
        <f>IFERROR(VLOOKUP(表2[[#This Row],[科目代码]],科目代码表!D:E,2,0),"")</f>
        <v/>
      </c>
      <c r="K3138" t="str">
        <f>IF(ISBLANK(表2[[#This Row],[年]]),"","CNY")</f>
        <v/>
      </c>
    </row>
    <row r="3139" spans="7:11" x14ac:dyDescent="0.25">
      <c r="G3139" s="1" t="str">
        <f>IFERROR(VLOOKUP(H3139,科目代码表!B:D,3,0),"")</f>
        <v/>
      </c>
      <c r="J3139" t="str">
        <f>IFERROR(VLOOKUP(表2[[#This Row],[科目代码]],科目代码表!D:E,2,0),"")</f>
        <v/>
      </c>
      <c r="K3139" t="str">
        <f>IF(ISBLANK(表2[[#This Row],[年]]),"","CNY")</f>
        <v/>
      </c>
    </row>
    <row r="3140" spans="7:11" x14ac:dyDescent="0.25">
      <c r="G3140" s="1" t="str">
        <f>IFERROR(VLOOKUP(H3140,科目代码表!B:D,3,0),"")</f>
        <v/>
      </c>
      <c r="J3140" t="str">
        <f>IFERROR(VLOOKUP(表2[[#This Row],[科目代码]],科目代码表!D:E,2,0),"")</f>
        <v/>
      </c>
      <c r="K3140" t="str">
        <f>IF(ISBLANK(表2[[#This Row],[年]]),"","CNY")</f>
        <v/>
      </c>
    </row>
    <row r="3141" spans="7:11" x14ac:dyDescent="0.25">
      <c r="G3141" s="1" t="str">
        <f>IFERROR(VLOOKUP(H3141,科目代码表!B:D,3,0),"")</f>
        <v/>
      </c>
      <c r="J3141" t="str">
        <f>IFERROR(VLOOKUP(表2[[#This Row],[科目代码]],科目代码表!D:E,2,0),"")</f>
        <v/>
      </c>
      <c r="K3141" t="str">
        <f>IF(ISBLANK(表2[[#This Row],[年]]),"","CNY")</f>
        <v/>
      </c>
    </row>
    <row r="3142" spans="7:11" x14ac:dyDescent="0.25">
      <c r="G3142" s="1" t="str">
        <f>IFERROR(VLOOKUP(H3142,科目代码表!B:D,3,0),"")</f>
        <v/>
      </c>
      <c r="J3142" t="str">
        <f>IFERROR(VLOOKUP(表2[[#This Row],[科目代码]],科目代码表!D:E,2,0),"")</f>
        <v/>
      </c>
      <c r="K3142" t="str">
        <f>IF(ISBLANK(表2[[#This Row],[年]]),"","CNY")</f>
        <v/>
      </c>
    </row>
    <row r="3143" spans="7:11" x14ac:dyDescent="0.25">
      <c r="G3143" s="1" t="str">
        <f>IFERROR(VLOOKUP(H3143,科目代码表!B:D,3,0),"")</f>
        <v/>
      </c>
      <c r="J3143" t="str">
        <f>IFERROR(VLOOKUP(表2[[#This Row],[科目代码]],科目代码表!D:E,2,0),"")</f>
        <v/>
      </c>
      <c r="K3143" t="str">
        <f>IF(ISBLANK(表2[[#This Row],[年]]),"","CNY")</f>
        <v/>
      </c>
    </row>
    <row r="3144" spans="7:11" x14ac:dyDescent="0.25">
      <c r="G3144" s="1" t="str">
        <f>IFERROR(VLOOKUP(H3144,科目代码表!B:D,3,0),"")</f>
        <v/>
      </c>
      <c r="J3144" t="str">
        <f>IFERROR(VLOOKUP(表2[[#This Row],[科目代码]],科目代码表!D:E,2,0),"")</f>
        <v/>
      </c>
      <c r="K3144" t="str">
        <f>IF(ISBLANK(表2[[#This Row],[年]]),"","CNY")</f>
        <v/>
      </c>
    </row>
    <row r="3145" spans="7:11" x14ac:dyDescent="0.25">
      <c r="G3145" s="1" t="str">
        <f>IFERROR(VLOOKUP(H3145,科目代码表!B:D,3,0),"")</f>
        <v/>
      </c>
      <c r="J3145" t="str">
        <f>IFERROR(VLOOKUP(表2[[#This Row],[科目代码]],科目代码表!D:E,2,0),"")</f>
        <v/>
      </c>
      <c r="K3145" t="str">
        <f>IF(ISBLANK(表2[[#This Row],[年]]),"","CNY")</f>
        <v/>
      </c>
    </row>
    <row r="3146" spans="7:11" x14ac:dyDescent="0.25">
      <c r="G3146" s="1" t="str">
        <f>IFERROR(VLOOKUP(H3146,科目代码表!B:D,3,0),"")</f>
        <v/>
      </c>
      <c r="J3146" t="str">
        <f>IFERROR(VLOOKUP(表2[[#This Row],[科目代码]],科目代码表!D:E,2,0),"")</f>
        <v/>
      </c>
      <c r="K3146" t="str">
        <f>IF(ISBLANK(表2[[#This Row],[年]]),"","CNY")</f>
        <v/>
      </c>
    </row>
    <row r="3147" spans="7:11" x14ac:dyDescent="0.25">
      <c r="G3147" s="1" t="str">
        <f>IFERROR(VLOOKUP(H3147,科目代码表!B:D,3,0),"")</f>
        <v/>
      </c>
      <c r="J3147" t="str">
        <f>IFERROR(VLOOKUP(表2[[#This Row],[科目代码]],科目代码表!D:E,2,0),"")</f>
        <v/>
      </c>
      <c r="K3147" t="str">
        <f>IF(ISBLANK(表2[[#This Row],[年]]),"","CNY")</f>
        <v/>
      </c>
    </row>
    <row r="3148" spans="7:11" x14ac:dyDescent="0.25">
      <c r="G3148" s="1" t="str">
        <f>IFERROR(VLOOKUP(H3148,科目代码表!B:D,3,0),"")</f>
        <v/>
      </c>
      <c r="J3148" t="str">
        <f>IFERROR(VLOOKUP(表2[[#This Row],[科目代码]],科目代码表!D:E,2,0),"")</f>
        <v/>
      </c>
      <c r="K3148" t="str">
        <f>IF(ISBLANK(表2[[#This Row],[年]]),"","CNY")</f>
        <v/>
      </c>
    </row>
    <row r="3149" spans="7:11" x14ac:dyDescent="0.25">
      <c r="G3149" s="1" t="str">
        <f>IFERROR(VLOOKUP(H3149,科目代码表!B:D,3,0),"")</f>
        <v/>
      </c>
      <c r="J3149" t="str">
        <f>IFERROR(VLOOKUP(表2[[#This Row],[科目代码]],科目代码表!D:E,2,0),"")</f>
        <v/>
      </c>
      <c r="K3149" t="str">
        <f>IF(ISBLANK(表2[[#This Row],[年]]),"","CNY")</f>
        <v/>
      </c>
    </row>
    <row r="3150" spans="7:11" x14ac:dyDescent="0.25">
      <c r="G3150" s="1" t="str">
        <f>IFERROR(VLOOKUP(H3150,科目代码表!B:D,3,0),"")</f>
        <v/>
      </c>
      <c r="J3150" t="str">
        <f>IFERROR(VLOOKUP(表2[[#This Row],[科目代码]],科目代码表!D:E,2,0),"")</f>
        <v/>
      </c>
      <c r="K3150" t="str">
        <f>IF(ISBLANK(表2[[#This Row],[年]]),"","CNY")</f>
        <v/>
      </c>
    </row>
    <row r="3151" spans="7:11" x14ac:dyDescent="0.25">
      <c r="G3151" s="1" t="str">
        <f>IFERROR(VLOOKUP(H3151,科目代码表!B:D,3,0),"")</f>
        <v/>
      </c>
      <c r="J3151" t="str">
        <f>IFERROR(VLOOKUP(表2[[#This Row],[科目代码]],科目代码表!D:E,2,0),"")</f>
        <v/>
      </c>
      <c r="K3151" t="str">
        <f>IF(ISBLANK(表2[[#This Row],[年]]),"","CNY")</f>
        <v/>
      </c>
    </row>
    <row r="3152" spans="7:11" x14ac:dyDescent="0.25">
      <c r="G3152" s="1" t="str">
        <f>IFERROR(VLOOKUP(H3152,科目代码表!B:D,3,0),"")</f>
        <v/>
      </c>
      <c r="J3152" t="str">
        <f>IFERROR(VLOOKUP(表2[[#This Row],[科目代码]],科目代码表!D:E,2,0),"")</f>
        <v/>
      </c>
      <c r="K3152" t="str">
        <f>IF(ISBLANK(表2[[#This Row],[年]]),"","CNY")</f>
        <v/>
      </c>
    </row>
    <row r="3153" spans="7:11" x14ac:dyDescent="0.25">
      <c r="G3153" s="1" t="str">
        <f>IFERROR(VLOOKUP(H3153,科目代码表!B:D,3,0),"")</f>
        <v/>
      </c>
      <c r="J3153" t="str">
        <f>IFERROR(VLOOKUP(表2[[#This Row],[科目代码]],科目代码表!D:E,2,0),"")</f>
        <v/>
      </c>
      <c r="K3153" t="str">
        <f>IF(ISBLANK(表2[[#This Row],[年]]),"","CNY")</f>
        <v/>
      </c>
    </row>
    <row r="3154" spans="7:11" x14ac:dyDescent="0.25">
      <c r="G3154" s="1" t="str">
        <f>IFERROR(VLOOKUP(H3154,科目代码表!B:D,3,0),"")</f>
        <v/>
      </c>
      <c r="J3154" t="str">
        <f>IFERROR(VLOOKUP(表2[[#This Row],[科目代码]],科目代码表!D:E,2,0),"")</f>
        <v/>
      </c>
      <c r="K3154" t="str">
        <f>IF(ISBLANK(表2[[#This Row],[年]]),"","CNY")</f>
        <v/>
      </c>
    </row>
    <row r="3155" spans="7:11" x14ac:dyDescent="0.25">
      <c r="G3155" s="1" t="str">
        <f>IFERROR(VLOOKUP(H3155,科目代码表!B:D,3,0),"")</f>
        <v/>
      </c>
      <c r="J3155" t="str">
        <f>IFERROR(VLOOKUP(表2[[#This Row],[科目代码]],科目代码表!D:E,2,0),"")</f>
        <v/>
      </c>
      <c r="K3155" t="str">
        <f>IF(ISBLANK(表2[[#This Row],[年]]),"","CNY")</f>
        <v/>
      </c>
    </row>
    <row r="3156" spans="7:11" x14ac:dyDescent="0.25">
      <c r="G3156" s="1" t="str">
        <f>IFERROR(VLOOKUP(H3156,科目代码表!B:D,3,0),"")</f>
        <v/>
      </c>
      <c r="J3156" t="str">
        <f>IFERROR(VLOOKUP(表2[[#This Row],[科目代码]],科目代码表!D:E,2,0),"")</f>
        <v/>
      </c>
      <c r="K3156" t="str">
        <f>IF(ISBLANK(表2[[#This Row],[年]]),"","CNY")</f>
        <v/>
      </c>
    </row>
    <row r="3157" spans="7:11" x14ac:dyDescent="0.25">
      <c r="G3157" s="1" t="str">
        <f>IFERROR(VLOOKUP(H3157,科目代码表!B:D,3,0),"")</f>
        <v/>
      </c>
      <c r="J3157" t="str">
        <f>IFERROR(VLOOKUP(表2[[#This Row],[科目代码]],科目代码表!D:E,2,0),"")</f>
        <v/>
      </c>
      <c r="K3157" t="str">
        <f>IF(ISBLANK(表2[[#This Row],[年]]),"","CNY")</f>
        <v/>
      </c>
    </row>
    <row r="3158" spans="7:11" x14ac:dyDescent="0.25">
      <c r="G3158" s="1" t="str">
        <f>IFERROR(VLOOKUP(H3158,科目代码表!B:D,3,0),"")</f>
        <v/>
      </c>
      <c r="J3158" t="str">
        <f>IFERROR(VLOOKUP(表2[[#This Row],[科目代码]],科目代码表!D:E,2,0),"")</f>
        <v/>
      </c>
      <c r="K3158" t="str">
        <f>IF(ISBLANK(表2[[#This Row],[年]]),"","CNY")</f>
        <v/>
      </c>
    </row>
    <row r="3159" spans="7:11" x14ac:dyDescent="0.25">
      <c r="G3159" s="1" t="str">
        <f>IFERROR(VLOOKUP(H3159,科目代码表!B:D,3,0),"")</f>
        <v/>
      </c>
      <c r="J3159" t="str">
        <f>IFERROR(VLOOKUP(表2[[#This Row],[科目代码]],科目代码表!D:E,2,0),"")</f>
        <v/>
      </c>
      <c r="K3159" t="str">
        <f>IF(ISBLANK(表2[[#This Row],[年]]),"","CNY")</f>
        <v/>
      </c>
    </row>
    <row r="3160" spans="7:11" x14ac:dyDescent="0.25">
      <c r="G3160" s="1" t="str">
        <f>IFERROR(VLOOKUP(H3160,科目代码表!B:D,3,0),"")</f>
        <v/>
      </c>
      <c r="J3160" t="str">
        <f>IFERROR(VLOOKUP(表2[[#This Row],[科目代码]],科目代码表!D:E,2,0),"")</f>
        <v/>
      </c>
      <c r="K3160" t="str">
        <f>IF(ISBLANK(表2[[#This Row],[年]]),"","CNY")</f>
        <v/>
      </c>
    </row>
    <row r="3161" spans="7:11" x14ac:dyDescent="0.25">
      <c r="G3161" s="1" t="str">
        <f>IFERROR(VLOOKUP(H3161,科目代码表!B:D,3,0),"")</f>
        <v/>
      </c>
      <c r="J3161" t="str">
        <f>IFERROR(VLOOKUP(表2[[#This Row],[科目代码]],科目代码表!D:E,2,0),"")</f>
        <v/>
      </c>
      <c r="K3161" t="str">
        <f>IF(ISBLANK(表2[[#This Row],[年]]),"","CNY")</f>
        <v/>
      </c>
    </row>
    <row r="3162" spans="7:11" x14ac:dyDescent="0.25">
      <c r="G3162" s="1" t="str">
        <f>IFERROR(VLOOKUP(H3162,科目代码表!B:D,3,0),"")</f>
        <v/>
      </c>
      <c r="J3162" t="str">
        <f>IFERROR(VLOOKUP(表2[[#This Row],[科目代码]],科目代码表!D:E,2,0),"")</f>
        <v/>
      </c>
      <c r="K3162" t="str">
        <f>IF(ISBLANK(表2[[#This Row],[年]]),"","CNY")</f>
        <v/>
      </c>
    </row>
    <row r="3163" spans="7:11" x14ac:dyDescent="0.25">
      <c r="G3163" s="1" t="str">
        <f>IFERROR(VLOOKUP(H3163,科目代码表!B:D,3,0),"")</f>
        <v/>
      </c>
      <c r="J3163" t="str">
        <f>IFERROR(VLOOKUP(表2[[#This Row],[科目代码]],科目代码表!D:E,2,0),"")</f>
        <v/>
      </c>
      <c r="K3163" t="str">
        <f>IF(ISBLANK(表2[[#This Row],[年]]),"","CNY")</f>
        <v/>
      </c>
    </row>
    <row r="3164" spans="7:11" x14ac:dyDescent="0.25">
      <c r="G3164" s="1" t="str">
        <f>IFERROR(VLOOKUP(H3164,科目代码表!B:D,3,0),"")</f>
        <v/>
      </c>
      <c r="J3164" t="str">
        <f>IFERROR(VLOOKUP(表2[[#This Row],[科目代码]],科目代码表!D:E,2,0),"")</f>
        <v/>
      </c>
      <c r="K3164" t="str">
        <f>IF(ISBLANK(表2[[#This Row],[年]]),"","CNY")</f>
        <v/>
      </c>
    </row>
    <row r="3165" spans="7:11" x14ac:dyDescent="0.25">
      <c r="G3165" s="1" t="str">
        <f>IFERROR(VLOOKUP(H3165,科目代码表!B:D,3,0),"")</f>
        <v/>
      </c>
      <c r="J3165" t="str">
        <f>IFERROR(VLOOKUP(表2[[#This Row],[科目代码]],科目代码表!D:E,2,0),"")</f>
        <v/>
      </c>
      <c r="K3165" t="str">
        <f>IF(ISBLANK(表2[[#This Row],[年]]),"","CNY")</f>
        <v/>
      </c>
    </row>
    <row r="3166" spans="7:11" x14ac:dyDescent="0.25">
      <c r="G3166" s="1" t="str">
        <f>IFERROR(VLOOKUP(H3166,科目代码表!B:D,3,0),"")</f>
        <v/>
      </c>
      <c r="J3166" t="str">
        <f>IFERROR(VLOOKUP(表2[[#This Row],[科目代码]],科目代码表!D:E,2,0),"")</f>
        <v/>
      </c>
      <c r="K3166" t="str">
        <f>IF(ISBLANK(表2[[#This Row],[年]]),"","CNY")</f>
        <v/>
      </c>
    </row>
    <row r="3167" spans="7:11" x14ac:dyDescent="0.25">
      <c r="G3167" s="1" t="str">
        <f>IFERROR(VLOOKUP(H3167,科目代码表!B:D,3,0),"")</f>
        <v/>
      </c>
      <c r="J3167" t="str">
        <f>IFERROR(VLOOKUP(表2[[#This Row],[科目代码]],科目代码表!D:E,2,0),"")</f>
        <v/>
      </c>
      <c r="K3167" t="str">
        <f>IF(ISBLANK(表2[[#This Row],[年]]),"","CNY")</f>
        <v/>
      </c>
    </row>
    <row r="3168" spans="7:11" x14ac:dyDescent="0.25">
      <c r="G3168" s="1" t="str">
        <f>IFERROR(VLOOKUP(H3168,科目代码表!B:D,3,0),"")</f>
        <v/>
      </c>
      <c r="J3168" t="str">
        <f>IFERROR(VLOOKUP(表2[[#This Row],[科目代码]],科目代码表!D:E,2,0),"")</f>
        <v/>
      </c>
      <c r="K3168" t="str">
        <f>IF(ISBLANK(表2[[#This Row],[年]]),"","CNY")</f>
        <v/>
      </c>
    </row>
    <row r="3169" spans="7:11" x14ac:dyDescent="0.25">
      <c r="G3169" s="1" t="str">
        <f>IFERROR(VLOOKUP(H3169,科目代码表!B:D,3,0),"")</f>
        <v/>
      </c>
      <c r="J3169" t="str">
        <f>IFERROR(VLOOKUP(表2[[#This Row],[科目代码]],科目代码表!D:E,2,0),"")</f>
        <v/>
      </c>
      <c r="K3169" t="str">
        <f>IF(ISBLANK(表2[[#This Row],[年]]),"","CNY")</f>
        <v/>
      </c>
    </row>
    <row r="3170" spans="7:11" x14ac:dyDescent="0.25">
      <c r="G3170" s="1" t="str">
        <f>IFERROR(VLOOKUP(H3170,科目代码表!B:D,3,0),"")</f>
        <v/>
      </c>
      <c r="J3170" t="str">
        <f>IFERROR(VLOOKUP(表2[[#This Row],[科目代码]],科目代码表!D:E,2,0),"")</f>
        <v/>
      </c>
      <c r="K3170" t="str">
        <f>IF(ISBLANK(表2[[#This Row],[年]]),"","CNY")</f>
        <v/>
      </c>
    </row>
    <row r="3171" spans="7:11" x14ac:dyDescent="0.25">
      <c r="G3171" s="1" t="str">
        <f>IFERROR(VLOOKUP(H3171,科目代码表!B:D,3,0),"")</f>
        <v/>
      </c>
      <c r="J3171" t="str">
        <f>IFERROR(VLOOKUP(表2[[#This Row],[科目代码]],科目代码表!D:E,2,0),"")</f>
        <v/>
      </c>
      <c r="K3171" t="str">
        <f>IF(ISBLANK(表2[[#This Row],[年]]),"","CNY")</f>
        <v/>
      </c>
    </row>
    <row r="3172" spans="7:11" x14ac:dyDescent="0.25">
      <c r="G3172" s="1" t="str">
        <f>IFERROR(VLOOKUP(H3172,科目代码表!B:D,3,0),"")</f>
        <v/>
      </c>
      <c r="J3172" t="str">
        <f>IFERROR(VLOOKUP(表2[[#This Row],[科目代码]],科目代码表!D:E,2,0),"")</f>
        <v/>
      </c>
      <c r="K3172" t="str">
        <f>IF(ISBLANK(表2[[#This Row],[年]]),"","CNY")</f>
        <v/>
      </c>
    </row>
    <row r="3173" spans="7:11" x14ac:dyDescent="0.25">
      <c r="G3173" s="1" t="str">
        <f>IFERROR(VLOOKUP(H3173,科目代码表!B:D,3,0),"")</f>
        <v/>
      </c>
      <c r="J3173" t="str">
        <f>IFERROR(VLOOKUP(表2[[#This Row],[科目代码]],科目代码表!D:E,2,0),"")</f>
        <v/>
      </c>
      <c r="K3173" t="str">
        <f>IF(ISBLANK(表2[[#This Row],[年]]),"","CNY")</f>
        <v/>
      </c>
    </row>
    <row r="3174" spans="7:11" x14ac:dyDescent="0.25">
      <c r="G3174" s="1" t="str">
        <f>IFERROR(VLOOKUP(H3174,科目代码表!B:D,3,0),"")</f>
        <v/>
      </c>
      <c r="J3174" t="str">
        <f>IFERROR(VLOOKUP(表2[[#This Row],[科目代码]],科目代码表!D:E,2,0),"")</f>
        <v/>
      </c>
      <c r="K3174" t="str">
        <f>IF(ISBLANK(表2[[#This Row],[年]]),"","CNY")</f>
        <v/>
      </c>
    </row>
    <row r="3175" spans="7:11" x14ac:dyDescent="0.25">
      <c r="G3175" s="1" t="str">
        <f>IFERROR(VLOOKUP(H3175,科目代码表!B:D,3,0),"")</f>
        <v/>
      </c>
      <c r="J3175" t="str">
        <f>IFERROR(VLOOKUP(表2[[#This Row],[科目代码]],科目代码表!D:E,2,0),"")</f>
        <v/>
      </c>
      <c r="K3175" t="str">
        <f>IF(ISBLANK(表2[[#This Row],[年]]),"","CNY")</f>
        <v/>
      </c>
    </row>
    <row r="3176" spans="7:11" x14ac:dyDescent="0.25">
      <c r="G3176" s="1" t="str">
        <f>IFERROR(VLOOKUP(H3176,科目代码表!B:D,3,0),"")</f>
        <v/>
      </c>
      <c r="J3176" t="str">
        <f>IFERROR(VLOOKUP(表2[[#This Row],[科目代码]],科目代码表!D:E,2,0),"")</f>
        <v/>
      </c>
      <c r="K3176" t="str">
        <f>IF(ISBLANK(表2[[#This Row],[年]]),"","CNY")</f>
        <v/>
      </c>
    </row>
    <row r="3177" spans="7:11" x14ac:dyDescent="0.25">
      <c r="G3177" s="1" t="str">
        <f>IFERROR(VLOOKUP(H3177,科目代码表!B:D,3,0),"")</f>
        <v/>
      </c>
      <c r="J3177" t="str">
        <f>IFERROR(VLOOKUP(表2[[#This Row],[科目代码]],科目代码表!D:E,2,0),"")</f>
        <v/>
      </c>
      <c r="K3177" t="str">
        <f>IF(ISBLANK(表2[[#This Row],[年]]),"","CNY")</f>
        <v/>
      </c>
    </row>
    <row r="3178" spans="7:11" x14ac:dyDescent="0.25">
      <c r="G3178" s="1" t="str">
        <f>IFERROR(VLOOKUP(H3178,科目代码表!B:D,3,0),"")</f>
        <v/>
      </c>
      <c r="J3178" t="str">
        <f>IFERROR(VLOOKUP(表2[[#This Row],[科目代码]],科目代码表!D:E,2,0),"")</f>
        <v/>
      </c>
      <c r="K3178" t="str">
        <f>IF(ISBLANK(表2[[#This Row],[年]]),"","CNY")</f>
        <v/>
      </c>
    </row>
    <row r="3179" spans="7:11" x14ac:dyDescent="0.25">
      <c r="G3179" s="1" t="str">
        <f>IFERROR(VLOOKUP(H3179,科目代码表!B:D,3,0),"")</f>
        <v/>
      </c>
      <c r="J3179" t="str">
        <f>IFERROR(VLOOKUP(表2[[#This Row],[科目代码]],科目代码表!D:E,2,0),"")</f>
        <v/>
      </c>
      <c r="K3179" t="str">
        <f>IF(ISBLANK(表2[[#This Row],[年]]),"","CNY")</f>
        <v/>
      </c>
    </row>
    <row r="3180" spans="7:11" x14ac:dyDescent="0.25">
      <c r="G3180" s="1" t="str">
        <f>IFERROR(VLOOKUP(H3180,科目代码表!B:D,3,0),"")</f>
        <v/>
      </c>
      <c r="J3180" t="str">
        <f>IFERROR(VLOOKUP(表2[[#This Row],[科目代码]],科目代码表!D:E,2,0),"")</f>
        <v/>
      </c>
      <c r="K3180" t="str">
        <f>IF(ISBLANK(表2[[#This Row],[年]]),"","CNY")</f>
        <v/>
      </c>
    </row>
    <row r="3181" spans="7:11" x14ac:dyDescent="0.25">
      <c r="G3181" s="1" t="str">
        <f>IFERROR(VLOOKUP(H3181,科目代码表!B:D,3,0),"")</f>
        <v/>
      </c>
      <c r="J3181" t="str">
        <f>IFERROR(VLOOKUP(表2[[#This Row],[科目代码]],科目代码表!D:E,2,0),"")</f>
        <v/>
      </c>
      <c r="K3181" t="str">
        <f>IF(ISBLANK(表2[[#This Row],[年]]),"","CNY")</f>
        <v/>
      </c>
    </row>
    <row r="3182" spans="7:11" x14ac:dyDescent="0.25">
      <c r="G3182" s="1" t="str">
        <f>IFERROR(VLOOKUP(H3182,科目代码表!B:D,3,0),"")</f>
        <v/>
      </c>
      <c r="J3182" t="str">
        <f>IFERROR(VLOOKUP(表2[[#This Row],[科目代码]],科目代码表!D:E,2,0),"")</f>
        <v/>
      </c>
      <c r="K3182" t="str">
        <f>IF(ISBLANK(表2[[#This Row],[年]]),"","CNY")</f>
        <v/>
      </c>
    </row>
    <row r="3183" spans="7:11" x14ac:dyDescent="0.25">
      <c r="G3183" s="1" t="str">
        <f>IFERROR(VLOOKUP(H3183,科目代码表!B:D,3,0),"")</f>
        <v/>
      </c>
      <c r="J3183" t="str">
        <f>IFERROR(VLOOKUP(表2[[#This Row],[科目代码]],科目代码表!D:E,2,0),"")</f>
        <v/>
      </c>
      <c r="K3183" t="str">
        <f>IF(ISBLANK(表2[[#This Row],[年]]),"","CNY")</f>
        <v/>
      </c>
    </row>
    <row r="3184" spans="7:11" x14ac:dyDescent="0.25">
      <c r="G3184" s="1" t="str">
        <f>IFERROR(VLOOKUP(H3184,科目代码表!B:D,3,0),"")</f>
        <v/>
      </c>
      <c r="J3184" t="str">
        <f>IFERROR(VLOOKUP(表2[[#This Row],[科目代码]],科目代码表!D:E,2,0),"")</f>
        <v/>
      </c>
      <c r="K3184" t="str">
        <f>IF(ISBLANK(表2[[#This Row],[年]]),"","CNY")</f>
        <v/>
      </c>
    </row>
    <row r="3185" spans="7:11" x14ac:dyDescent="0.25">
      <c r="G3185" s="1" t="str">
        <f>IFERROR(VLOOKUP(H3185,科目代码表!B:D,3,0),"")</f>
        <v/>
      </c>
      <c r="J3185" t="str">
        <f>IFERROR(VLOOKUP(表2[[#This Row],[科目代码]],科目代码表!D:E,2,0),"")</f>
        <v/>
      </c>
      <c r="K3185" t="str">
        <f>IF(ISBLANK(表2[[#This Row],[年]]),"","CNY")</f>
        <v/>
      </c>
    </row>
    <row r="3186" spans="7:11" x14ac:dyDescent="0.25">
      <c r="G3186" s="1" t="str">
        <f>IFERROR(VLOOKUP(H3186,科目代码表!B:D,3,0),"")</f>
        <v/>
      </c>
      <c r="J3186" t="str">
        <f>IFERROR(VLOOKUP(表2[[#This Row],[科目代码]],科目代码表!D:E,2,0),"")</f>
        <v/>
      </c>
      <c r="K3186" t="str">
        <f>IF(ISBLANK(表2[[#This Row],[年]]),"","CNY")</f>
        <v/>
      </c>
    </row>
    <row r="3187" spans="7:11" x14ac:dyDescent="0.25">
      <c r="G3187" s="1" t="str">
        <f>IFERROR(VLOOKUP(H3187,科目代码表!B:D,3,0),"")</f>
        <v/>
      </c>
      <c r="J3187" t="str">
        <f>IFERROR(VLOOKUP(表2[[#This Row],[科目代码]],科目代码表!D:E,2,0),"")</f>
        <v/>
      </c>
      <c r="K3187" t="str">
        <f>IF(ISBLANK(表2[[#This Row],[年]]),"","CNY")</f>
        <v/>
      </c>
    </row>
    <row r="3188" spans="7:11" x14ac:dyDescent="0.25">
      <c r="G3188" s="1" t="str">
        <f>IFERROR(VLOOKUP(H3188,科目代码表!B:D,3,0),"")</f>
        <v/>
      </c>
      <c r="J3188" t="str">
        <f>IFERROR(VLOOKUP(表2[[#This Row],[科目代码]],科目代码表!D:E,2,0),"")</f>
        <v/>
      </c>
      <c r="K3188" t="str">
        <f>IF(ISBLANK(表2[[#This Row],[年]]),"","CNY")</f>
        <v/>
      </c>
    </row>
    <row r="3189" spans="7:11" x14ac:dyDescent="0.25">
      <c r="G3189" s="1" t="str">
        <f>IFERROR(VLOOKUP(H3189,科目代码表!B:D,3,0),"")</f>
        <v/>
      </c>
      <c r="J3189" t="str">
        <f>IFERROR(VLOOKUP(表2[[#This Row],[科目代码]],科目代码表!D:E,2,0),"")</f>
        <v/>
      </c>
      <c r="K3189" t="str">
        <f>IF(ISBLANK(表2[[#This Row],[年]]),"","CNY")</f>
        <v/>
      </c>
    </row>
    <row r="3190" spans="7:11" x14ac:dyDescent="0.25">
      <c r="G3190" s="1" t="str">
        <f>IFERROR(VLOOKUP(H3190,科目代码表!B:D,3,0),"")</f>
        <v/>
      </c>
      <c r="J3190" t="str">
        <f>IFERROR(VLOOKUP(表2[[#This Row],[科目代码]],科目代码表!D:E,2,0),"")</f>
        <v/>
      </c>
      <c r="K3190" t="str">
        <f>IF(ISBLANK(表2[[#This Row],[年]]),"","CNY")</f>
        <v/>
      </c>
    </row>
    <row r="3191" spans="7:11" x14ac:dyDescent="0.25">
      <c r="G3191" s="1" t="str">
        <f>IFERROR(VLOOKUP(H3191,科目代码表!B:D,3,0),"")</f>
        <v/>
      </c>
      <c r="J3191" t="str">
        <f>IFERROR(VLOOKUP(表2[[#This Row],[科目代码]],科目代码表!D:E,2,0),"")</f>
        <v/>
      </c>
      <c r="K3191" t="str">
        <f>IF(ISBLANK(表2[[#This Row],[年]]),"","CNY")</f>
        <v/>
      </c>
    </row>
    <row r="3192" spans="7:11" x14ac:dyDescent="0.25">
      <c r="G3192" s="1" t="str">
        <f>IFERROR(VLOOKUP(H3192,科目代码表!B:D,3,0),"")</f>
        <v/>
      </c>
      <c r="J3192" t="str">
        <f>IFERROR(VLOOKUP(表2[[#This Row],[科目代码]],科目代码表!D:E,2,0),"")</f>
        <v/>
      </c>
      <c r="K3192" t="str">
        <f>IF(ISBLANK(表2[[#This Row],[年]]),"","CNY")</f>
        <v/>
      </c>
    </row>
    <row r="3193" spans="7:11" x14ac:dyDescent="0.25">
      <c r="G3193" s="1" t="str">
        <f>IFERROR(VLOOKUP(H3193,科目代码表!B:D,3,0),"")</f>
        <v/>
      </c>
      <c r="J3193" t="str">
        <f>IFERROR(VLOOKUP(表2[[#This Row],[科目代码]],科目代码表!D:E,2,0),"")</f>
        <v/>
      </c>
      <c r="K3193" t="str">
        <f>IF(ISBLANK(表2[[#This Row],[年]]),"","CNY")</f>
        <v/>
      </c>
    </row>
    <row r="3194" spans="7:11" x14ac:dyDescent="0.25">
      <c r="G3194" s="1" t="str">
        <f>IFERROR(VLOOKUP(H3194,科目代码表!B:D,3,0),"")</f>
        <v/>
      </c>
      <c r="J3194" t="str">
        <f>IFERROR(VLOOKUP(表2[[#This Row],[科目代码]],科目代码表!D:E,2,0),"")</f>
        <v/>
      </c>
      <c r="K3194" t="str">
        <f>IF(ISBLANK(表2[[#This Row],[年]]),"","CNY")</f>
        <v/>
      </c>
    </row>
    <row r="3195" spans="7:11" x14ac:dyDescent="0.25">
      <c r="G3195" s="1" t="str">
        <f>IFERROR(VLOOKUP(H3195,科目代码表!B:D,3,0),"")</f>
        <v/>
      </c>
      <c r="J3195" t="str">
        <f>IFERROR(VLOOKUP(表2[[#This Row],[科目代码]],科目代码表!D:E,2,0),"")</f>
        <v/>
      </c>
      <c r="K3195" t="str">
        <f>IF(ISBLANK(表2[[#This Row],[年]]),"","CNY")</f>
        <v/>
      </c>
    </row>
    <row r="3196" spans="7:11" x14ac:dyDescent="0.25">
      <c r="G3196" s="1" t="str">
        <f>IFERROR(VLOOKUP(H3196,科目代码表!B:D,3,0),"")</f>
        <v/>
      </c>
      <c r="J3196" t="str">
        <f>IFERROR(VLOOKUP(表2[[#This Row],[科目代码]],科目代码表!D:E,2,0),"")</f>
        <v/>
      </c>
      <c r="K3196" t="str">
        <f>IF(ISBLANK(表2[[#This Row],[年]]),"","CNY")</f>
        <v/>
      </c>
    </row>
    <row r="3197" spans="7:11" x14ac:dyDescent="0.25">
      <c r="G3197" s="1" t="str">
        <f>IFERROR(VLOOKUP(H3197,科目代码表!B:D,3,0),"")</f>
        <v/>
      </c>
      <c r="J3197" t="str">
        <f>IFERROR(VLOOKUP(表2[[#This Row],[科目代码]],科目代码表!D:E,2,0),"")</f>
        <v/>
      </c>
      <c r="K3197" t="str">
        <f>IF(ISBLANK(表2[[#This Row],[年]]),"","CNY")</f>
        <v/>
      </c>
    </row>
    <row r="3198" spans="7:11" x14ac:dyDescent="0.25">
      <c r="G3198" s="1" t="str">
        <f>IFERROR(VLOOKUP(H3198,科目代码表!B:D,3,0),"")</f>
        <v/>
      </c>
      <c r="J3198" t="str">
        <f>IFERROR(VLOOKUP(表2[[#This Row],[科目代码]],科目代码表!D:E,2,0),"")</f>
        <v/>
      </c>
      <c r="K3198" t="str">
        <f>IF(ISBLANK(表2[[#This Row],[年]]),"","CNY")</f>
        <v/>
      </c>
    </row>
    <row r="3199" spans="7:11" x14ac:dyDescent="0.25">
      <c r="G3199" s="1" t="str">
        <f>IFERROR(VLOOKUP(H3199,科目代码表!B:D,3,0),"")</f>
        <v/>
      </c>
      <c r="J3199" t="str">
        <f>IFERROR(VLOOKUP(表2[[#This Row],[科目代码]],科目代码表!D:E,2,0),"")</f>
        <v/>
      </c>
      <c r="K3199" t="str">
        <f>IF(ISBLANK(表2[[#This Row],[年]]),"","CNY")</f>
        <v/>
      </c>
    </row>
    <row r="3200" spans="7:11" x14ac:dyDescent="0.25">
      <c r="G3200" s="1" t="str">
        <f>IFERROR(VLOOKUP(H3200,科目代码表!B:D,3,0),"")</f>
        <v/>
      </c>
      <c r="J3200" t="str">
        <f>IFERROR(VLOOKUP(表2[[#This Row],[科目代码]],科目代码表!D:E,2,0),"")</f>
        <v/>
      </c>
      <c r="K3200" t="str">
        <f>IF(ISBLANK(表2[[#This Row],[年]]),"","CNY")</f>
        <v/>
      </c>
    </row>
    <row r="3201" spans="7:11" x14ac:dyDescent="0.25">
      <c r="G3201" s="1" t="str">
        <f>IFERROR(VLOOKUP(H3201,科目代码表!B:D,3,0),"")</f>
        <v/>
      </c>
      <c r="J3201" t="str">
        <f>IFERROR(VLOOKUP(表2[[#This Row],[科目代码]],科目代码表!D:E,2,0),"")</f>
        <v/>
      </c>
      <c r="K3201" t="str">
        <f>IF(ISBLANK(表2[[#This Row],[年]]),"","CNY")</f>
        <v/>
      </c>
    </row>
    <row r="3202" spans="7:11" x14ac:dyDescent="0.25">
      <c r="G3202" s="1" t="str">
        <f>IFERROR(VLOOKUP(H3202,科目代码表!B:D,3,0),"")</f>
        <v/>
      </c>
      <c r="J3202" t="str">
        <f>IFERROR(VLOOKUP(表2[[#This Row],[科目代码]],科目代码表!D:E,2,0),"")</f>
        <v/>
      </c>
      <c r="K3202" t="str">
        <f>IF(ISBLANK(表2[[#This Row],[年]]),"","CNY")</f>
        <v/>
      </c>
    </row>
    <row r="3203" spans="7:11" x14ac:dyDescent="0.25">
      <c r="G3203" s="1" t="str">
        <f>IFERROR(VLOOKUP(H3203,科目代码表!B:D,3,0),"")</f>
        <v/>
      </c>
      <c r="J3203" t="str">
        <f>IFERROR(VLOOKUP(表2[[#This Row],[科目代码]],科目代码表!D:E,2,0),"")</f>
        <v/>
      </c>
      <c r="K3203" t="str">
        <f>IF(ISBLANK(表2[[#This Row],[年]]),"","CNY")</f>
        <v/>
      </c>
    </row>
    <row r="3204" spans="7:11" x14ac:dyDescent="0.25">
      <c r="G3204" s="1" t="str">
        <f>IFERROR(VLOOKUP(H3204,科目代码表!B:D,3,0),"")</f>
        <v/>
      </c>
      <c r="J3204" t="str">
        <f>IFERROR(VLOOKUP(表2[[#This Row],[科目代码]],科目代码表!D:E,2,0),"")</f>
        <v/>
      </c>
      <c r="K3204" t="str">
        <f>IF(ISBLANK(表2[[#This Row],[年]]),"","CNY")</f>
        <v/>
      </c>
    </row>
    <row r="3205" spans="7:11" x14ac:dyDescent="0.25">
      <c r="G3205" s="1" t="str">
        <f>IFERROR(VLOOKUP(H3205,科目代码表!B:D,3,0),"")</f>
        <v/>
      </c>
      <c r="J3205" t="str">
        <f>IFERROR(VLOOKUP(表2[[#This Row],[科目代码]],科目代码表!D:E,2,0),"")</f>
        <v/>
      </c>
      <c r="K3205" t="str">
        <f>IF(ISBLANK(表2[[#This Row],[年]]),"","CNY")</f>
        <v/>
      </c>
    </row>
    <row r="3206" spans="7:11" x14ac:dyDescent="0.25">
      <c r="G3206" s="1" t="str">
        <f>IFERROR(VLOOKUP(H3206,科目代码表!B:D,3,0),"")</f>
        <v/>
      </c>
      <c r="J3206" t="str">
        <f>IFERROR(VLOOKUP(表2[[#This Row],[科目代码]],科目代码表!D:E,2,0),"")</f>
        <v/>
      </c>
      <c r="K3206" t="str">
        <f>IF(ISBLANK(表2[[#This Row],[年]]),"","CNY")</f>
        <v/>
      </c>
    </row>
    <row r="3207" spans="7:11" x14ac:dyDescent="0.25">
      <c r="G3207" s="1" t="str">
        <f>IFERROR(VLOOKUP(H3207,科目代码表!B:D,3,0),"")</f>
        <v/>
      </c>
      <c r="J3207" t="str">
        <f>IFERROR(VLOOKUP(表2[[#This Row],[科目代码]],科目代码表!D:E,2,0),"")</f>
        <v/>
      </c>
      <c r="K3207" t="str">
        <f>IF(ISBLANK(表2[[#This Row],[年]]),"","CNY")</f>
        <v/>
      </c>
    </row>
    <row r="3208" spans="7:11" x14ac:dyDescent="0.25">
      <c r="G3208" s="1" t="str">
        <f>IFERROR(VLOOKUP(H3208,科目代码表!B:D,3,0),"")</f>
        <v/>
      </c>
      <c r="J3208" t="str">
        <f>IFERROR(VLOOKUP(表2[[#This Row],[科目代码]],科目代码表!D:E,2,0),"")</f>
        <v/>
      </c>
      <c r="K3208" t="str">
        <f>IF(ISBLANK(表2[[#This Row],[年]]),"","CNY")</f>
        <v/>
      </c>
    </row>
    <row r="3209" spans="7:11" x14ac:dyDescent="0.25">
      <c r="G3209" s="1" t="str">
        <f>IFERROR(VLOOKUP(H3209,科目代码表!B:D,3,0),"")</f>
        <v/>
      </c>
      <c r="J3209" t="str">
        <f>IFERROR(VLOOKUP(表2[[#This Row],[科目代码]],科目代码表!D:E,2,0),"")</f>
        <v/>
      </c>
      <c r="K3209" t="str">
        <f>IF(ISBLANK(表2[[#This Row],[年]]),"","CNY")</f>
        <v/>
      </c>
    </row>
    <row r="3210" spans="7:11" x14ac:dyDescent="0.25">
      <c r="G3210" s="1" t="str">
        <f>IFERROR(VLOOKUP(H3210,科目代码表!B:D,3,0),"")</f>
        <v/>
      </c>
      <c r="J3210" t="str">
        <f>IFERROR(VLOOKUP(表2[[#This Row],[科目代码]],科目代码表!D:E,2,0),"")</f>
        <v/>
      </c>
      <c r="K3210" t="str">
        <f>IF(ISBLANK(表2[[#This Row],[年]]),"","CNY")</f>
        <v/>
      </c>
    </row>
    <row r="3211" spans="7:11" x14ac:dyDescent="0.25">
      <c r="G3211" s="1" t="str">
        <f>IFERROR(VLOOKUP(H3211,科目代码表!B:D,3,0),"")</f>
        <v/>
      </c>
      <c r="J3211" t="str">
        <f>IFERROR(VLOOKUP(表2[[#This Row],[科目代码]],科目代码表!D:E,2,0),"")</f>
        <v/>
      </c>
      <c r="K3211" t="str">
        <f>IF(ISBLANK(表2[[#This Row],[年]]),"","CNY")</f>
        <v/>
      </c>
    </row>
    <row r="3212" spans="7:11" x14ac:dyDescent="0.25">
      <c r="G3212" s="1" t="str">
        <f>IFERROR(VLOOKUP(H3212,科目代码表!B:D,3,0),"")</f>
        <v/>
      </c>
      <c r="J3212" t="str">
        <f>IFERROR(VLOOKUP(表2[[#This Row],[科目代码]],科目代码表!D:E,2,0),"")</f>
        <v/>
      </c>
      <c r="K3212" t="str">
        <f>IF(ISBLANK(表2[[#This Row],[年]]),"","CNY")</f>
        <v/>
      </c>
    </row>
    <row r="3213" spans="7:11" x14ac:dyDescent="0.25">
      <c r="G3213" s="1" t="str">
        <f>IFERROR(VLOOKUP(H3213,科目代码表!B:D,3,0),"")</f>
        <v/>
      </c>
      <c r="J3213" t="str">
        <f>IFERROR(VLOOKUP(表2[[#This Row],[科目代码]],科目代码表!D:E,2,0),"")</f>
        <v/>
      </c>
      <c r="K3213" t="str">
        <f>IF(ISBLANK(表2[[#This Row],[年]]),"","CNY")</f>
        <v/>
      </c>
    </row>
    <row r="3214" spans="7:11" x14ac:dyDescent="0.25">
      <c r="G3214" s="1" t="str">
        <f>IFERROR(VLOOKUP(H3214,科目代码表!B:D,3,0),"")</f>
        <v/>
      </c>
      <c r="J3214" t="str">
        <f>IFERROR(VLOOKUP(表2[[#This Row],[科目代码]],科目代码表!D:E,2,0),"")</f>
        <v/>
      </c>
      <c r="K3214" t="str">
        <f>IF(ISBLANK(表2[[#This Row],[年]]),"","CNY")</f>
        <v/>
      </c>
    </row>
    <row r="3215" spans="7:11" x14ac:dyDescent="0.25">
      <c r="G3215" s="1" t="str">
        <f>IFERROR(VLOOKUP(H3215,科目代码表!B:D,3,0),"")</f>
        <v/>
      </c>
      <c r="J3215" t="str">
        <f>IFERROR(VLOOKUP(表2[[#This Row],[科目代码]],科目代码表!D:E,2,0),"")</f>
        <v/>
      </c>
      <c r="K3215" t="str">
        <f>IF(ISBLANK(表2[[#This Row],[年]]),"","CNY")</f>
        <v/>
      </c>
    </row>
    <row r="3216" spans="7:11" x14ac:dyDescent="0.25">
      <c r="G3216" s="1" t="str">
        <f>IFERROR(VLOOKUP(H3216,科目代码表!B:D,3,0),"")</f>
        <v/>
      </c>
      <c r="J3216" t="str">
        <f>IFERROR(VLOOKUP(表2[[#This Row],[科目代码]],科目代码表!D:E,2,0),"")</f>
        <v/>
      </c>
      <c r="K3216" t="str">
        <f>IF(ISBLANK(表2[[#This Row],[年]]),"","CNY")</f>
        <v/>
      </c>
    </row>
    <row r="3217" spans="7:11" x14ac:dyDescent="0.25">
      <c r="G3217" s="1" t="str">
        <f>IFERROR(VLOOKUP(H3217,科目代码表!B:D,3,0),"")</f>
        <v/>
      </c>
      <c r="J3217" t="str">
        <f>IFERROR(VLOOKUP(表2[[#This Row],[科目代码]],科目代码表!D:E,2,0),"")</f>
        <v/>
      </c>
      <c r="K3217" t="str">
        <f>IF(ISBLANK(表2[[#This Row],[年]]),"","CNY")</f>
        <v/>
      </c>
    </row>
    <row r="3218" spans="7:11" x14ac:dyDescent="0.25">
      <c r="G3218" s="1" t="str">
        <f>IFERROR(VLOOKUP(H3218,科目代码表!B:D,3,0),"")</f>
        <v/>
      </c>
      <c r="J3218" t="str">
        <f>IFERROR(VLOOKUP(表2[[#This Row],[科目代码]],科目代码表!D:E,2,0),"")</f>
        <v/>
      </c>
      <c r="K3218" t="str">
        <f>IF(ISBLANK(表2[[#This Row],[年]]),"","CNY")</f>
        <v/>
      </c>
    </row>
    <row r="3219" spans="7:11" x14ac:dyDescent="0.25">
      <c r="G3219" s="1" t="str">
        <f>IFERROR(VLOOKUP(H3219,科目代码表!B:D,3,0),"")</f>
        <v/>
      </c>
      <c r="J3219" t="str">
        <f>IFERROR(VLOOKUP(表2[[#This Row],[科目代码]],科目代码表!D:E,2,0),"")</f>
        <v/>
      </c>
      <c r="K3219" t="str">
        <f>IF(ISBLANK(表2[[#This Row],[年]]),"","CNY")</f>
        <v/>
      </c>
    </row>
    <row r="3220" spans="7:11" x14ac:dyDescent="0.25">
      <c r="G3220" s="1" t="str">
        <f>IFERROR(VLOOKUP(H3220,科目代码表!B:D,3,0),"")</f>
        <v/>
      </c>
      <c r="J3220" t="str">
        <f>IFERROR(VLOOKUP(表2[[#This Row],[科目代码]],科目代码表!D:E,2,0),"")</f>
        <v/>
      </c>
      <c r="K3220" t="str">
        <f>IF(ISBLANK(表2[[#This Row],[年]]),"","CNY")</f>
        <v/>
      </c>
    </row>
    <row r="3221" spans="7:11" x14ac:dyDescent="0.25">
      <c r="G3221" s="1" t="str">
        <f>IFERROR(VLOOKUP(H3221,科目代码表!B:D,3,0),"")</f>
        <v/>
      </c>
      <c r="J3221" t="str">
        <f>IFERROR(VLOOKUP(表2[[#This Row],[科目代码]],科目代码表!D:E,2,0),"")</f>
        <v/>
      </c>
      <c r="K3221" t="str">
        <f>IF(ISBLANK(表2[[#This Row],[年]]),"","CNY")</f>
        <v/>
      </c>
    </row>
    <row r="3222" spans="7:11" x14ac:dyDescent="0.25">
      <c r="G3222" s="1" t="str">
        <f>IFERROR(VLOOKUP(H3222,科目代码表!B:D,3,0),"")</f>
        <v/>
      </c>
      <c r="J3222" t="str">
        <f>IFERROR(VLOOKUP(表2[[#This Row],[科目代码]],科目代码表!D:E,2,0),"")</f>
        <v/>
      </c>
      <c r="K3222" t="str">
        <f>IF(ISBLANK(表2[[#This Row],[年]]),"","CNY")</f>
        <v/>
      </c>
    </row>
    <row r="3223" spans="7:11" x14ac:dyDescent="0.25">
      <c r="G3223" s="1" t="str">
        <f>IFERROR(VLOOKUP(H3223,科目代码表!B:D,3,0),"")</f>
        <v/>
      </c>
      <c r="J3223" t="str">
        <f>IFERROR(VLOOKUP(表2[[#This Row],[科目代码]],科目代码表!D:E,2,0),"")</f>
        <v/>
      </c>
      <c r="K3223" t="str">
        <f>IF(ISBLANK(表2[[#This Row],[年]]),"","CNY")</f>
        <v/>
      </c>
    </row>
    <row r="3224" spans="7:11" x14ac:dyDescent="0.25">
      <c r="G3224" s="1" t="str">
        <f>IFERROR(VLOOKUP(H3224,科目代码表!B:D,3,0),"")</f>
        <v/>
      </c>
      <c r="J3224" t="str">
        <f>IFERROR(VLOOKUP(表2[[#This Row],[科目代码]],科目代码表!D:E,2,0),"")</f>
        <v/>
      </c>
      <c r="K3224" t="str">
        <f>IF(ISBLANK(表2[[#This Row],[年]]),"","CNY")</f>
        <v/>
      </c>
    </row>
    <row r="3225" spans="7:11" x14ac:dyDescent="0.25">
      <c r="G3225" s="1" t="str">
        <f>IFERROR(VLOOKUP(H3225,科目代码表!B:D,3,0),"")</f>
        <v/>
      </c>
      <c r="J3225" t="str">
        <f>IFERROR(VLOOKUP(表2[[#This Row],[科目代码]],科目代码表!D:E,2,0),"")</f>
        <v/>
      </c>
      <c r="K3225" t="str">
        <f>IF(ISBLANK(表2[[#This Row],[年]]),"","CNY")</f>
        <v/>
      </c>
    </row>
    <row r="3226" spans="7:11" x14ac:dyDescent="0.25">
      <c r="G3226" s="1" t="str">
        <f>IFERROR(VLOOKUP(H3226,科目代码表!B:D,3,0),"")</f>
        <v/>
      </c>
      <c r="J3226" t="str">
        <f>IFERROR(VLOOKUP(表2[[#This Row],[科目代码]],科目代码表!D:E,2,0),"")</f>
        <v/>
      </c>
      <c r="K3226" t="str">
        <f>IF(ISBLANK(表2[[#This Row],[年]]),"","CNY")</f>
        <v/>
      </c>
    </row>
    <row r="3227" spans="7:11" x14ac:dyDescent="0.25">
      <c r="G3227" s="1" t="str">
        <f>IFERROR(VLOOKUP(H3227,科目代码表!B:D,3,0),"")</f>
        <v/>
      </c>
      <c r="J3227" t="str">
        <f>IFERROR(VLOOKUP(表2[[#This Row],[科目代码]],科目代码表!D:E,2,0),"")</f>
        <v/>
      </c>
      <c r="K3227" t="str">
        <f>IF(ISBLANK(表2[[#This Row],[年]]),"","CNY")</f>
        <v/>
      </c>
    </row>
    <row r="3228" spans="7:11" x14ac:dyDescent="0.25">
      <c r="G3228" s="1" t="str">
        <f>IFERROR(VLOOKUP(H3228,科目代码表!B:D,3,0),"")</f>
        <v/>
      </c>
      <c r="J3228" t="str">
        <f>IFERROR(VLOOKUP(表2[[#This Row],[科目代码]],科目代码表!D:E,2,0),"")</f>
        <v/>
      </c>
      <c r="K3228" t="str">
        <f>IF(ISBLANK(表2[[#This Row],[年]]),"","CNY")</f>
        <v/>
      </c>
    </row>
    <row r="3229" spans="7:11" x14ac:dyDescent="0.25">
      <c r="G3229" s="1" t="str">
        <f>IFERROR(VLOOKUP(H3229,科目代码表!B:D,3,0),"")</f>
        <v/>
      </c>
      <c r="J3229" t="str">
        <f>IFERROR(VLOOKUP(表2[[#This Row],[科目代码]],科目代码表!D:E,2,0),"")</f>
        <v/>
      </c>
      <c r="K3229" t="str">
        <f>IF(ISBLANK(表2[[#This Row],[年]]),"","CNY")</f>
        <v/>
      </c>
    </row>
    <row r="3230" spans="7:11" x14ac:dyDescent="0.25">
      <c r="G3230" s="1" t="str">
        <f>IFERROR(VLOOKUP(H3230,科目代码表!B:D,3,0),"")</f>
        <v/>
      </c>
      <c r="J3230" t="str">
        <f>IFERROR(VLOOKUP(表2[[#This Row],[科目代码]],科目代码表!D:E,2,0),"")</f>
        <v/>
      </c>
      <c r="K3230" t="str">
        <f>IF(ISBLANK(表2[[#This Row],[年]]),"","CNY")</f>
        <v/>
      </c>
    </row>
    <row r="3231" spans="7:11" x14ac:dyDescent="0.25">
      <c r="G3231" s="1" t="str">
        <f>IFERROR(VLOOKUP(H3231,科目代码表!B:D,3,0),"")</f>
        <v/>
      </c>
      <c r="J3231" t="str">
        <f>IFERROR(VLOOKUP(表2[[#This Row],[科目代码]],科目代码表!D:E,2,0),"")</f>
        <v/>
      </c>
      <c r="K3231" t="str">
        <f>IF(ISBLANK(表2[[#This Row],[年]]),"","CNY")</f>
        <v/>
      </c>
    </row>
    <row r="3232" spans="7:11" x14ac:dyDescent="0.25">
      <c r="G3232" s="1" t="str">
        <f>IFERROR(VLOOKUP(H3232,科目代码表!B:D,3,0),"")</f>
        <v/>
      </c>
      <c r="J3232" t="str">
        <f>IFERROR(VLOOKUP(表2[[#This Row],[科目代码]],科目代码表!D:E,2,0),"")</f>
        <v/>
      </c>
      <c r="K3232" t="str">
        <f>IF(ISBLANK(表2[[#This Row],[年]]),"","CNY")</f>
        <v/>
      </c>
    </row>
    <row r="3233" spans="7:11" x14ac:dyDescent="0.25">
      <c r="G3233" s="1" t="str">
        <f>IFERROR(VLOOKUP(H3233,科目代码表!B:D,3,0),"")</f>
        <v/>
      </c>
      <c r="J3233" t="str">
        <f>IFERROR(VLOOKUP(表2[[#This Row],[科目代码]],科目代码表!D:E,2,0),"")</f>
        <v/>
      </c>
      <c r="K3233" t="str">
        <f>IF(ISBLANK(表2[[#This Row],[年]]),"","CNY")</f>
        <v/>
      </c>
    </row>
    <row r="3234" spans="7:11" x14ac:dyDescent="0.25">
      <c r="G3234" s="1" t="str">
        <f>IFERROR(VLOOKUP(H3234,科目代码表!B:D,3,0),"")</f>
        <v/>
      </c>
      <c r="J3234" t="str">
        <f>IFERROR(VLOOKUP(表2[[#This Row],[科目代码]],科目代码表!D:E,2,0),"")</f>
        <v/>
      </c>
      <c r="K3234" t="str">
        <f>IF(ISBLANK(表2[[#This Row],[年]]),"","CNY")</f>
        <v/>
      </c>
    </row>
    <row r="3235" spans="7:11" x14ac:dyDescent="0.25">
      <c r="G3235" s="1" t="str">
        <f>IFERROR(VLOOKUP(H3235,科目代码表!B:D,3,0),"")</f>
        <v/>
      </c>
      <c r="J3235" t="str">
        <f>IFERROR(VLOOKUP(表2[[#This Row],[科目代码]],科目代码表!D:E,2,0),"")</f>
        <v/>
      </c>
      <c r="K3235" t="str">
        <f>IF(ISBLANK(表2[[#This Row],[年]]),"","CNY")</f>
        <v/>
      </c>
    </row>
    <row r="3236" spans="7:11" x14ac:dyDescent="0.25">
      <c r="G3236" s="1" t="str">
        <f>IFERROR(VLOOKUP(H3236,科目代码表!B:D,3,0),"")</f>
        <v/>
      </c>
      <c r="J3236" t="str">
        <f>IFERROR(VLOOKUP(表2[[#This Row],[科目代码]],科目代码表!D:E,2,0),"")</f>
        <v/>
      </c>
      <c r="K3236" t="str">
        <f>IF(ISBLANK(表2[[#This Row],[年]]),"","CNY")</f>
        <v/>
      </c>
    </row>
    <row r="3237" spans="7:11" x14ac:dyDescent="0.25">
      <c r="G3237" s="1" t="str">
        <f>IFERROR(VLOOKUP(H3237,科目代码表!B:D,3,0),"")</f>
        <v/>
      </c>
      <c r="J3237" t="str">
        <f>IFERROR(VLOOKUP(表2[[#This Row],[科目代码]],科目代码表!D:E,2,0),"")</f>
        <v/>
      </c>
      <c r="K3237" t="str">
        <f>IF(ISBLANK(表2[[#This Row],[年]]),"","CNY")</f>
        <v/>
      </c>
    </row>
    <row r="3238" spans="7:11" x14ac:dyDescent="0.25">
      <c r="G3238" s="1" t="str">
        <f>IFERROR(VLOOKUP(H3238,科目代码表!B:D,3,0),"")</f>
        <v/>
      </c>
      <c r="J3238" t="str">
        <f>IFERROR(VLOOKUP(表2[[#This Row],[科目代码]],科目代码表!D:E,2,0),"")</f>
        <v/>
      </c>
      <c r="K3238" t="str">
        <f>IF(ISBLANK(表2[[#This Row],[年]]),"","CNY")</f>
        <v/>
      </c>
    </row>
    <row r="3239" spans="7:11" x14ac:dyDescent="0.25">
      <c r="G3239" s="1" t="str">
        <f>IFERROR(VLOOKUP(H3239,科目代码表!B:D,3,0),"")</f>
        <v/>
      </c>
      <c r="J3239" t="str">
        <f>IFERROR(VLOOKUP(表2[[#This Row],[科目代码]],科目代码表!D:E,2,0),"")</f>
        <v/>
      </c>
      <c r="K3239" t="str">
        <f>IF(ISBLANK(表2[[#This Row],[年]]),"","CNY")</f>
        <v/>
      </c>
    </row>
    <row r="3240" spans="7:11" x14ac:dyDescent="0.25">
      <c r="G3240" s="1" t="str">
        <f>IFERROR(VLOOKUP(H3240,科目代码表!B:D,3,0),"")</f>
        <v/>
      </c>
      <c r="J3240" t="str">
        <f>IFERROR(VLOOKUP(表2[[#This Row],[科目代码]],科目代码表!D:E,2,0),"")</f>
        <v/>
      </c>
      <c r="K3240" t="str">
        <f>IF(ISBLANK(表2[[#This Row],[年]]),"","CNY")</f>
        <v/>
      </c>
    </row>
    <row r="3241" spans="7:11" x14ac:dyDescent="0.25">
      <c r="G3241" s="1" t="str">
        <f>IFERROR(VLOOKUP(H3241,科目代码表!B:D,3,0),"")</f>
        <v/>
      </c>
      <c r="J3241" t="str">
        <f>IFERROR(VLOOKUP(表2[[#This Row],[科目代码]],科目代码表!D:E,2,0),"")</f>
        <v/>
      </c>
      <c r="K3241" t="str">
        <f>IF(ISBLANK(表2[[#This Row],[年]]),"","CNY")</f>
        <v/>
      </c>
    </row>
    <row r="3242" spans="7:11" x14ac:dyDescent="0.25">
      <c r="G3242" s="1" t="str">
        <f>IFERROR(VLOOKUP(H3242,科目代码表!B:D,3,0),"")</f>
        <v/>
      </c>
      <c r="J3242" t="str">
        <f>IFERROR(VLOOKUP(表2[[#This Row],[科目代码]],科目代码表!D:E,2,0),"")</f>
        <v/>
      </c>
      <c r="K3242" t="str">
        <f>IF(ISBLANK(表2[[#This Row],[年]]),"","CNY")</f>
        <v/>
      </c>
    </row>
    <row r="3243" spans="7:11" x14ac:dyDescent="0.25">
      <c r="G3243" s="1" t="str">
        <f>IFERROR(VLOOKUP(H3243,科目代码表!B:D,3,0),"")</f>
        <v/>
      </c>
      <c r="J3243" t="str">
        <f>IFERROR(VLOOKUP(表2[[#This Row],[科目代码]],科目代码表!D:E,2,0),"")</f>
        <v/>
      </c>
      <c r="K3243" t="str">
        <f>IF(ISBLANK(表2[[#This Row],[年]]),"","CNY")</f>
        <v/>
      </c>
    </row>
    <row r="3244" spans="7:11" x14ac:dyDescent="0.25">
      <c r="G3244" s="1" t="str">
        <f>IFERROR(VLOOKUP(H3244,科目代码表!B:D,3,0),"")</f>
        <v/>
      </c>
      <c r="J3244" t="str">
        <f>IFERROR(VLOOKUP(表2[[#This Row],[科目代码]],科目代码表!D:E,2,0),"")</f>
        <v/>
      </c>
      <c r="K3244" t="str">
        <f>IF(ISBLANK(表2[[#This Row],[年]]),"","CNY")</f>
        <v/>
      </c>
    </row>
    <row r="3245" spans="7:11" x14ac:dyDescent="0.25">
      <c r="G3245" s="1" t="str">
        <f>IFERROR(VLOOKUP(H3245,科目代码表!B:D,3,0),"")</f>
        <v/>
      </c>
      <c r="J3245" t="str">
        <f>IFERROR(VLOOKUP(表2[[#This Row],[科目代码]],科目代码表!D:E,2,0),"")</f>
        <v/>
      </c>
      <c r="K3245" t="str">
        <f>IF(ISBLANK(表2[[#This Row],[年]]),"","CNY")</f>
        <v/>
      </c>
    </row>
    <row r="3246" spans="7:11" x14ac:dyDescent="0.25">
      <c r="G3246" s="1" t="str">
        <f>IFERROR(VLOOKUP(H3246,科目代码表!B:D,3,0),"")</f>
        <v/>
      </c>
      <c r="J3246" t="str">
        <f>IFERROR(VLOOKUP(表2[[#This Row],[科目代码]],科目代码表!D:E,2,0),"")</f>
        <v/>
      </c>
      <c r="K3246" t="str">
        <f>IF(ISBLANK(表2[[#This Row],[年]]),"","CNY")</f>
        <v/>
      </c>
    </row>
    <row r="3247" spans="7:11" x14ac:dyDescent="0.25">
      <c r="G3247" s="1" t="str">
        <f>IFERROR(VLOOKUP(H3247,科目代码表!B:D,3,0),"")</f>
        <v/>
      </c>
      <c r="J3247" t="str">
        <f>IFERROR(VLOOKUP(表2[[#This Row],[科目代码]],科目代码表!D:E,2,0),"")</f>
        <v/>
      </c>
      <c r="K3247" t="str">
        <f>IF(ISBLANK(表2[[#This Row],[年]]),"","CNY")</f>
        <v/>
      </c>
    </row>
    <row r="3248" spans="7:11" x14ac:dyDescent="0.25">
      <c r="G3248" s="1" t="str">
        <f>IFERROR(VLOOKUP(H3248,科目代码表!B:D,3,0),"")</f>
        <v/>
      </c>
      <c r="J3248" t="str">
        <f>IFERROR(VLOOKUP(表2[[#This Row],[科目代码]],科目代码表!D:E,2,0),"")</f>
        <v/>
      </c>
      <c r="K3248" t="str">
        <f>IF(ISBLANK(表2[[#This Row],[年]]),"","CNY")</f>
        <v/>
      </c>
    </row>
    <row r="3249" spans="7:11" x14ac:dyDescent="0.25">
      <c r="G3249" s="1" t="str">
        <f>IFERROR(VLOOKUP(H3249,科目代码表!B:D,3,0),"")</f>
        <v/>
      </c>
      <c r="J3249" t="str">
        <f>IFERROR(VLOOKUP(表2[[#This Row],[科目代码]],科目代码表!D:E,2,0),"")</f>
        <v/>
      </c>
      <c r="K3249" t="str">
        <f>IF(ISBLANK(表2[[#This Row],[年]]),"","CNY")</f>
        <v/>
      </c>
    </row>
    <row r="3250" spans="7:11" x14ac:dyDescent="0.25">
      <c r="G3250" s="1" t="str">
        <f>IFERROR(VLOOKUP(H3250,科目代码表!B:D,3,0),"")</f>
        <v/>
      </c>
      <c r="J3250" t="str">
        <f>IFERROR(VLOOKUP(表2[[#This Row],[科目代码]],科目代码表!D:E,2,0),"")</f>
        <v/>
      </c>
      <c r="K3250" t="str">
        <f>IF(ISBLANK(表2[[#This Row],[年]]),"","CNY")</f>
        <v/>
      </c>
    </row>
    <row r="3251" spans="7:11" x14ac:dyDescent="0.25">
      <c r="G3251" s="1" t="str">
        <f>IFERROR(VLOOKUP(H3251,科目代码表!B:D,3,0),"")</f>
        <v/>
      </c>
      <c r="J3251" t="str">
        <f>IFERROR(VLOOKUP(表2[[#This Row],[科目代码]],科目代码表!D:E,2,0),"")</f>
        <v/>
      </c>
      <c r="K3251" t="str">
        <f>IF(ISBLANK(表2[[#This Row],[年]]),"","CNY")</f>
        <v/>
      </c>
    </row>
    <row r="3252" spans="7:11" x14ac:dyDescent="0.25">
      <c r="G3252" s="1" t="str">
        <f>IFERROR(VLOOKUP(H3252,科目代码表!B:D,3,0),"")</f>
        <v/>
      </c>
      <c r="J3252" t="str">
        <f>IFERROR(VLOOKUP(表2[[#This Row],[科目代码]],科目代码表!D:E,2,0),"")</f>
        <v/>
      </c>
      <c r="K3252" t="str">
        <f>IF(ISBLANK(表2[[#This Row],[年]]),"","CNY")</f>
        <v/>
      </c>
    </row>
    <row r="3253" spans="7:11" x14ac:dyDescent="0.25">
      <c r="G3253" s="1" t="str">
        <f>IFERROR(VLOOKUP(H3253,科目代码表!B:D,3,0),"")</f>
        <v/>
      </c>
      <c r="J3253" t="str">
        <f>IFERROR(VLOOKUP(表2[[#This Row],[科目代码]],科目代码表!D:E,2,0),"")</f>
        <v/>
      </c>
      <c r="K3253" t="str">
        <f>IF(ISBLANK(表2[[#This Row],[年]]),"","CNY")</f>
        <v/>
      </c>
    </row>
    <row r="3254" spans="7:11" x14ac:dyDescent="0.25">
      <c r="G3254" s="1" t="str">
        <f>IFERROR(VLOOKUP(H3254,科目代码表!B:D,3,0),"")</f>
        <v/>
      </c>
      <c r="J3254" t="str">
        <f>IFERROR(VLOOKUP(表2[[#This Row],[科目代码]],科目代码表!D:E,2,0),"")</f>
        <v/>
      </c>
      <c r="K3254" t="str">
        <f>IF(ISBLANK(表2[[#This Row],[年]]),"","CNY")</f>
        <v/>
      </c>
    </row>
    <row r="3255" spans="7:11" x14ac:dyDescent="0.25">
      <c r="G3255" s="1" t="str">
        <f>IFERROR(VLOOKUP(H3255,科目代码表!B:D,3,0),"")</f>
        <v/>
      </c>
      <c r="J3255" t="str">
        <f>IFERROR(VLOOKUP(表2[[#This Row],[科目代码]],科目代码表!D:E,2,0),"")</f>
        <v/>
      </c>
      <c r="K3255" t="str">
        <f>IF(ISBLANK(表2[[#This Row],[年]]),"","CNY")</f>
        <v/>
      </c>
    </row>
    <row r="3256" spans="7:11" x14ac:dyDescent="0.25">
      <c r="G3256" s="1" t="str">
        <f>IFERROR(VLOOKUP(H3256,科目代码表!B:D,3,0),"")</f>
        <v/>
      </c>
      <c r="J3256" t="str">
        <f>IFERROR(VLOOKUP(表2[[#This Row],[科目代码]],科目代码表!D:E,2,0),"")</f>
        <v/>
      </c>
      <c r="K3256" t="str">
        <f>IF(ISBLANK(表2[[#This Row],[年]]),"","CNY")</f>
        <v/>
      </c>
    </row>
    <row r="3257" spans="7:11" x14ac:dyDescent="0.25">
      <c r="G3257" s="1" t="str">
        <f>IFERROR(VLOOKUP(H3257,科目代码表!B:D,3,0),"")</f>
        <v/>
      </c>
      <c r="J3257" t="str">
        <f>IFERROR(VLOOKUP(表2[[#This Row],[科目代码]],科目代码表!D:E,2,0),"")</f>
        <v/>
      </c>
      <c r="K3257" t="str">
        <f>IF(ISBLANK(表2[[#This Row],[年]]),"","CNY")</f>
        <v/>
      </c>
    </row>
    <row r="3258" spans="7:11" x14ac:dyDescent="0.25">
      <c r="G3258" s="1" t="str">
        <f>IFERROR(VLOOKUP(H3258,科目代码表!B:D,3,0),"")</f>
        <v/>
      </c>
      <c r="J3258" t="str">
        <f>IFERROR(VLOOKUP(表2[[#This Row],[科目代码]],科目代码表!D:E,2,0),"")</f>
        <v/>
      </c>
      <c r="K3258" t="str">
        <f>IF(ISBLANK(表2[[#This Row],[年]]),"","CNY")</f>
        <v/>
      </c>
    </row>
    <row r="3259" spans="7:11" x14ac:dyDescent="0.25">
      <c r="G3259" s="1" t="str">
        <f>IFERROR(VLOOKUP(H3259,科目代码表!B:D,3,0),"")</f>
        <v/>
      </c>
      <c r="J3259" t="str">
        <f>IFERROR(VLOOKUP(表2[[#This Row],[科目代码]],科目代码表!D:E,2,0),"")</f>
        <v/>
      </c>
      <c r="K3259" t="str">
        <f>IF(ISBLANK(表2[[#This Row],[年]]),"","CNY")</f>
        <v/>
      </c>
    </row>
    <row r="3260" spans="7:11" x14ac:dyDescent="0.25">
      <c r="G3260" s="1" t="str">
        <f>IFERROR(VLOOKUP(H3260,科目代码表!B:D,3,0),"")</f>
        <v/>
      </c>
      <c r="J3260" t="str">
        <f>IFERROR(VLOOKUP(表2[[#This Row],[科目代码]],科目代码表!D:E,2,0),"")</f>
        <v/>
      </c>
      <c r="K3260" t="str">
        <f>IF(ISBLANK(表2[[#This Row],[年]]),"","CNY")</f>
        <v/>
      </c>
    </row>
    <row r="3261" spans="7:11" x14ac:dyDescent="0.25">
      <c r="G3261" s="1" t="str">
        <f>IFERROR(VLOOKUP(H3261,科目代码表!B:D,3,0),"")</f>
        <v/>
      </c>
      <c r="J3261" t="str">
        <f>IFERROR(VLOOKUP(表2[[#This Row],[科目代码]],科目代码表!D:E,2,0),"")</f>
        <v/>
      </c>
      <c r="K3261" t="str">
        <f>IF(ISBLANK(表2[[#This Row],[年]]),"","CNY")</f>
        <v/>
      </c>
    </row>
    <row r="3262" spans="7:11" x14ac:dyDescent="0.25">
      <c r="G3262" s="1" t="str">
        <f>IFERROR(VLOOKUP(H3262,科目代码表!B:D,3,0),"")</f>
        <v/>
      </c>
      <c r="J3262" t="str">
        <f>IFERROR(VLOOKUP(表2[[#This Row],[科目代码]],科目代码表!D:E,2,0),"")</f>
        <v/>
      </c>
      <c r="K3262" t="str">
        <f>IF(ISBLANK(表2[[#This Row],[年]]),"","CNY")</f>
        <v/>
      </c>
    </row>
    <row r="3263" spans="7:11" x14ac:dyDescent="0.25">
      <c r="G3263" s="1" t="str">
        <f>IFERROR(VLOOKUP(H3263,科目代码表!B:D,3,0),"")</f>
        <v/>
      </c>
      <c r="J3263" t="str">
        <f>IFERROR(VLOOKUP(表2[[#This Row],[科目代码]],科目代码表!D:E,2,0),"")</f>
        <v/>
      </c>
      <c r="K3263" t="str">
        <f>IF(ISBLANK(表2[[#This Row],[年]]),"","CNY")</f>
        <v/>
      </c>
    </row>
    <row r="3264" spans="7:11" x14ac:dyDescent="0.25">
      <c r="G3264" s="1" t="str">
        <f>IFERROR(VLOOKUP(H3264,科目代码表!B:D,3,0),"")</f>
        <v/>
      </c>
      <c r="J3264" t="str">
        <f>IFERROR(VLOOKUP(表2[[#This Row],[科目代码]],科目代码表!D:E,2,0),"")</f>
        <v/>
      </c>
      <c r="K3264" t="str">
        <f>IF(ISBLANK(表2[[#This Row],[年]]),"","CNY")</f>
        <v/>
      </c>
    </row>
    <row r="3265" spans="7:11" x14ac:dyDescent="0.25">
      <c r="G3265" s="1" t="str">
        <f>IFERROR(VLOOKUP(H3265,科目代码表!B:D,3,0),"")</f>
        <v/>
      </c>
      <c r="J3265" t="str">
        <f>IFERROR(VLOOKUP(表2[[#This Row],[科目代码]],科目代码表!D:E,2,0),"")</f>
        <v/>
      </c>
      <c r="K3265" t="str">
        <f>IF(ISBLANK(表2[[#This Row],[年]]),"","CNY")</f>
        <v/>
      </c>
    </row>
    <row r="3266" spans="7:11" x14ac:dyDescent="0.25">
      <c r="G3266" s="1" t="str">
        <f>IFERROR(VLOOKUP(H3266,科目代码表!B:D,3,0),"")</f>
        <v/>
      </c>
      <c r="J3266" t="str">
        <f>IFERROR(VLOOKUP(表2[[#This Row],[科目代码]],科目代码表!D:E,2,0),"")</f>
        <v/>
      </c>
      <c r="K3266" t="str">
        <f>IF(ISBLANK(表2[[#This Row],[年]]),"","CNY")</f>
        <v/>
      </c>
    </row>
    <row r="3267" spans="7:11" x14ac:dyDescent="0.25">
      <c r="G3267" s="1" t="str">
        <f>IFERROR(VLOOKUP(H3267,科目代码表!B:D,3,0),"")</f>
        <v/>
      </c>
      <c r="J3267" t="str">
        <f>IFERROR(VLOOKUP(表2[[#This Row],[科目代码]],科目代码表!D:E,2,0),"")</f>
        <v/>
      </c>
      <c r="K3267" t="str">
        <f>IF(ISBLANK(表2[[#This Row],[年]]),"","CNY")</f>
        <v/>
      </c>
    </row>
    <row r="3268" spans="7:11" x14ac:dyDescent="0.25">
      <c r="G3268" s="1" t="str">
        <f>IFERROR(VLOOKUP(H3268,科目代码表!B:D,3,0),"")</f>
        <v/>
      </c>
      <c r="J3268" t="str">
        <f>IFERROR(VLOOKUP(表2[[#This Row],[科目代码]],科目代码表!D:E,2,0),"")</f>
        <v/>
      </c>
      <c r="K3268" t="str">
        <f>IF(ISBLANK(表2[[#This Row],[年]]),"","CNY")</f>
        <v/>
      </c>
    </row>
    <row r="3269" spans="7:11" x14ac:dyDescent="0.25">
      <c r="G3269" s="1" t="str">
        <f>IFERROR(VLOOKUP(H3269,科目代码表!B:D,3,0),"")</f>
        <v/>
      </c>
      <c r="J3269" t="str">
        <f>IFERROR(VLOOKUP(表2[[#This Row],[科目代码]],科目代码表!D:E,2,0),"")</f>
        <v/>
      </c>
      <c r="K3269" t="str">
        <f>IF(ISBLANK(表2[[#This Row],[年]]),"","CNY")</f>
        <v/>
      </c>
    </row>
    <row r="3270" spans="7:11" x14ac:dyDescent="0.25">
      <c r="G3270" s="1" t="str">
        <f>IFERROR(VLOOKUP(H3270,科目代码表!B:D,3,0),"")</f>
        <v/>
      </c>
      <c r="J3270" t="str">
        <f>IFERROR(VLOOKUP(表2[[#This Row],[科目代码]],科目代码表!D:E,2,0),"")</f>
        <v/>
      </c>
      <c r="K3270" t="str">
        <f>IF(ISBLANK(表2[[#This Row],[年]]),"","CNY")</f>
        <v/>
      </c>
    </row>
    <row r="3271" spans="7:11" x14ac:dyDescent="0.25">
      <c r="G3271" s="1" t="str">
        <f>IFERROR(VLOOKUP(H3271,科目代码表!B:D,3,0),"")</f>
        <v/>
      </c>
      <c r="J3271" t="str">
        <f>IFERROR(VLOOKUP(表2[[#This Row],[科目代码]],科目代码表!D:E,2,0),"")</f>
        <v/>
      </c>
      <c r="K3271" t="str">
        <f>IF(ISBLANK(表2[[#This Row],[年]]),"","CNY")</f>
        <v/>
      </c>
    </row>
    <row r="3272" spans="7:11" x14ac:dyDescent="0.25">
      <c r="G3272" s="1" t="str">
        <f>IFERROR(VLOOKUP(H3272,科目代码表!B:D,3,0),"")</f>
        <v/>
      </c>
      <c r="J3272" t="str">
        <f>IFERROR(VLOOKUP(表2[[#This Row],[科目代码]],科目代码表!D:E,2,0),"")</f>
        <v/>
      </c>
      <c r="K3272" t="str">
        <f>IF(ISBLANK(表2[[#This Row],[年]]),"","CNY")</f>
        <v/>
      </c>
    </row>
    <row r="3273" spans="7:11" x14ac:dyDescent="0.25">
      <c r="G3273" s="1" t="str">
        <f>IFERROR(VLOOKUP(H3273,科目代码表!B:D,3,0),"")</f>
        <v/>
      </c>
      <c r="J3273" t="str">
        <f>IFERROR(VLOOKUP(表2[[#This Row],[科目代码]],科目代码表!D:E,2,0),"")</f>
        <v/>
      </c>
      <c r="K3273" t="str">
        <f>IF(ISBLANK(表2[[#This Row],[年]]),"","CNY")</f>
        <v/>
      </c>
    </row>
    <row r="3274" spans="7:11" x14ac:dyDescent="0.25">
      <c r="G3274" s="1" t="str">
        <f>IFERROR(VLOOKUP(H3274,科目代码表!B:D,3,0),"")</f>
        <v/>
      </c>
      <c r="J3274" t="str">
        <f>IFERROR(VLOOKUP(表2[[#This Row],[科目代码]],科目代码表!D:E,2,0),"")</f>
        <v/>
      </c>
      <c r="K3274" t="str">
        <f>IF(ISBLANK(表2[[#This Row],[年]]),"","CNY")</f>
        <v/>
      </c>
    </row>
    <row r="3275" spans="7:11" x14ac:dyDescent="0.25">
      <c r="G3275" s="1" t="str">
        <f>IFERROR(VLOOKUP(H3275,科目代码表!B:D,3,0),"")</f>
        <v/>
      </c>
      <c r="J3275" t="str">
        <f>IFERROR(VLOOKUP(表2[[#This Row],[科目代码]],科目代码表!D:E,2,0),"")</f>
        <v/>
      </c>
      <c r="K3275" t="str">
        <f>IF(ISBLANK(表2[[#This Row],[年]]),"","CNY")</f>
        <v/>
      </c>
    </row>
    <row r="3276" spans="7:11" x14ac:dyDescent="0.25">
      <c r="G3276" s="1" t="str">
        <f>IFERROR(VLOOKUP(H3276,科目代码表!B:D,3,0),"")</f>
        <v/>
      </c>
      <c r="J3276" t="str">
        <f>IFERROR(VLOOKUP(表2[[#This Row],[科目代码]],科目代码表!D:E,2,0),"")</f>
        <v/>
      </c>
      <c r="K3276" t="str">
        <f>IF(ISBLANK(表2[[#This Row],[年]]),"","CNY")</f>
        <v/>
      </c>
    </row>
    <row r="3277" spans="7:11" x14ac:dyDescent="0.25">
      <c r="G3277" s="1" t="str">
        <f>IFERROR(VLOOKUP(H3277,科目代码表!B:D,3,0),"")</f>
        <v/>
      </c>
      <c r="J3277" t="str">
        <f>IFERROR(VLOOKUP(表2[[#This Row],[科目代码]],科目代码表!D:E,2,0),"")</f>
        <v/>
      </c>
      <c r="K3277" t="str">
        <f>IF(ISBLANK(表2[[#This Row],[年]]),"","CNY")</f>
        <v/>
      </c>
    </row>
    <row r="3278" spans="7:11" x14ac:dyDescent="0.25">
      <c r="G3278" s="1" t="str">
        <f>IFERROR(VLOOKUP(H3278,科目代码表!B:D,3,0),"")</f>
        <v/>
      </c>
      <c r="J3278" t="str">
        <f>IFERROR(VLOOKUP(表2[[#This Row],[科目代码]],科目代码表!D:E,2,0),"")</f>
        <v/>
      </c>
      <c r="K3278" t="str">
        <f>IF(ISBLANK(表2[[#This Row],[年]]),"","CNY")</f>
        <v/>
      </c>
    </row>
    <row r="3279" spans="7:11" x14ac:dyDescent="0.25">
      <c r="G3279" s="1" t="str">
        <f>IFERROR(VLOOKUP(H3279,科目代码表!B:D,3,0),"")</f>
        <v/>
      </c>
      <c r="J3279" t="str">
        <f>IFERROR(VLOOKUP(表2[[#This Row],[科目代码]],科目代码表!D:E,2,0),"")</f>
        <v/>
      </c>
      <c r="K3279" t="str">
        <f>IF(ISBLANK(表2[[#This Row],[年]]),"","CNY")</f>
        <v/>
      </c>
    </row>
    <row r="3280" spans="7:11" x14ac:dyDescent="0.25">
      <c r="G3280" s="1" t="str">
        <f>IFERROR(VLOOKUP(H3280,科目代码表!B:D,3,0),"")</f>
        <v/>
      </c>
      <c r="J3280" t="str">
        <f>IFERROR(VLOOKUP(表2[[#This Row],[科目代码]],科目代码表!D:E,2,0),"")</f>
        <v/>
      </c>
      <c r="K3280" t="str">
        <f>IF(ISBLANK(表2[[#This Row],[年]]),"","CNY")</f>
        <v/>
      </c>
    </row>
    <row r="3281" spans="7:11" x14ac:dyDescent="0.25">
      <c r="G3281" s="1" t="str">
        <f>IFERROR(VLOOKUP(H3281,科目代码表!B:D,3,0),"")</f>
        <v/>
      </c>
      <c r="J3281" t="str">
        <f>IFERROR(VLOOKUP(表2[[#This Row],[科目代码]],科目代码表!D:E,2,0),"")</f>
        <v/>
      </c>
      <c r="K3281" t="str">
        <f>IF(ISBLANK(表2[[#This Row],[年]]),"","CNY")</f>
        <v/>
      </c>
    </row>
    <row r="3282" spans="7:11" x14ac:dyDescent="0.25">
      <c r="G3282" s="1" t="str">
        <f>IFERROR(VLOOKUP(H3282,科目代码表!B:D,3,0),"")</f>
        <v/>
      </c>
      <c r="J3282" t="str">
        <f>IFERROR(VLOOKUP(表2[[#This Row],[科目代码]],科目代码表!D:E,2,0),"")</f>
        <v/>
      </c>
      <c r="K3282" t="str">
        <f>IF(ISBLANK(表2[[#This Row],[年]]),"","CNY")</f>
        <v/>
      </c>
    </row>
    <row r="3283" spans="7:11" x14ac:dyDescent="0.25">
      <c r="G3283" s="1" t="str">
        <f>IFERROR(VLOOKUP(H3283,科目代码表!B:D,3,0),"")</f>
        <v/>
      </c>
      <c r="J3283" t="str">
        <f>IFERROR(VLOOKUP(表2[[#This Row],[科目代码]],科目代码表!D:E,2,0),"")</f>
        <v/>
      </c>
      <c r="K3283" t="str">
        <f>IF(ISBLANK(表2[[#This Row],[年]]),"","CNY")</f>
        <v/>
      </c>
    </row>
    <row r="3284" spans="7:11" x14ac:dyDescent="0.25">
      <c r="G3284" s="1" t="str">
        <f>IFERROR(VLOOKUP(H3284,科目代码表!B:D,3,0),"")</f>
        <v/>
      </c>
      <c r="J3284" t="str">
        <f>IFERROR(VLOOKUP(表2[[#This Row],[科目代码]],科目代码表!D:E,2,0),"")</f>
        <v/>
      </c>
      <c r="K3284" t="str">
        <f>IF(ISBLANK(表2[[#This Row],[年]]),"","CNY")</f>
        <v/>
      </c>
    </row>
    <row r="3285" spans="7:11" x14ac:dyDescent="0.25">
      <c r="G3285" s="1" t="str">
        <f>IFERROR(VLOOKUP(H3285,科目代码表!B:D,3,0),"")</f>
        <v/>
      </c>
      <c r="J3285" t="str">
        <f>IFERROR(VLOOKUP(表2[[#This Row],[科目代码]],科目代码表!D:E,2,0),"")</f>
        <v/>
      </c>
      <c r="K3285" t="str">
        <f>IF(ISBLANK(表2[[#This Row],[年]]),"","CNY")</f>
        <v/>
      </c>
    </row>
    <row r="3286" spans="7:11" x14ac:dyDescent="0.25">
      <c r="G3286" s="1" t="str">
        <f>IFERROR(VLOOKUP(H3286,科目代码表!B:D,3,0),"")</f>
        <v/>
      </c>
      <c r="J3286" t="str">
        <f>IFERROR(VLOOKUP(表2[[#This Row],[科目代码]],科目代码表!D:E,2,0),"")</f>
        <v/>
      </c>
      <c r="K3286" t="str">
        <f>IF(ISBLANK(表2[[#This Row],[年]]),"","CNY")</f>
        <v/>
      </c>
    </row>
    <row r="3287" spans="7:11" x14ac:dyDescent="0.25">
      <c r="G3287" s="1" t="str">
        <f>IFERROR(VLOOKUP(H3287,科目代码表!B:D,3,0),"")</f>
        <v/>
      </c>
      <c r="J3287" t="str">
        <f>IFERROR(VLOOKUP(表2[[#This Row],[科目代码]],科目代码表!D:E,2,0),"")</f>
        <v/>
      </c>
      <c r="K3287" t="str">
        <f>IF(ISBLANK(表2[[#This Row],[年]]),"","CNY")</f>
        <v/>
      </c>
    </row>
    <row r="3288" spans="7:11" x14ac:dyDescent="0.25">
      <c r="G3288" s="1" t="str">
        <f>IFERROR(VLOOKUP(H3288,科目代码表!B:D,3,0),"")</f>
        <v/>
      </c>
      <c r="J3288" t="str">
        <f>IFERROR(VLOOKUP(表2[[#This Row],[科目代码]],科目代码表!D:E,2,0),"")</f>
        <v/>
      </c>
      <c r="K3288" t="str">
        <f>IF(ISBLANK(表2[[#This Row],[年]]),"","CNY")</f>
        <v/>
      </c>
    </row>
    <row r="3289" spans="7:11" x14ac:dyDescent="0.25">
      <c r="G3289" s="1" t="str">
        <f>IFERROR(VLOOKUP(H3289,科目代码表!B:D,3,0),"")</f>
        <v/>
      </c>
      <c r="J3289" t="str">
        <f>IFERROR(VLOOKUP(表2[[#This Row],[科目代码]],科目代码表!D:E,2,0),"")</f>
        <v/>
      </c>
      <c r="K3289" t="str">
        <f>IF(ISBLANK(表2[[#This Row],[年]]),"","CNY")</f>
        <v/>
      </c>
    </row>
    <row r="3290" spans="7:11" x14ac:dyDescent="0.25">
      <c r="G3290" s="1" t="str">
        <f>IFERROR(VLOOKUP(H3290,科目代码表!B:D,3,0),"")</f>
        <v/>
      </c>
      <c r="J3290" t="str">
        <f>IFERROR(VLOOKUP(表2[[#This Row],[科目代码]],科目代码表!D:E,2,0),"")</f>
        <v/>
      </c>
      <c r="K3290" t="str">
        <f>IF(ISBLANK(表2[[#This Row],[年]]),"","CNY")</f>
        <v/>
      </c>
    </row>
    <row r="3291" spans="7:11" x14ac:dyDescent="0.25">
      <c r="G3291" s="1" t="str">
        <f>IFERROR(VLOOKUP(H3291,科目代码表!B:D,3,0),"")</f>
        <v/>
      </c>
      <c r="J3291" t="str">
        <f>IFERROR(VLOOKUP(表2[[#This Row],[科目代码]],科目代码表!D:E,2,0),"")</f>
        <v/>
      </c>
      <c r="K3291" t="str">
        <f>IF(ISBLANK(表2[[#This Row],[年]]),"","CNY")</f>
        <v/>
      </c>
    </row>
    <row r="3292" spans="7:11" x14ac:dyDescent="0.25">
      <c r="G3292" s="1" t="str">
        <f>IFERROR(VLOOKUP(H3292,科目代码表!B:D,3,0),"")</f>
        <v/>
      </c>
      <c r="J3292" t="str">
        <f>IFERROR(VLOOKUP(表2[[#This Row],[科目代码]],科目代码表!D:E,2,0),"")</f>
        <v/>
      </c>
      <c r="K3292" t="str">
        <f>IF(ISBLANK(表2[[#This Row],[年]]),"","CNY")</f>
        <v/>
      </c>
    </row>
    <row r="3293" spans="7:11" x14ac:dyDescent="0.25">
      <c r="G3293" s="1" t="str">
        <f>IFERROR(VLOOKUP(H3293,科目代码表!B:D,3,0),"")</f>
        <v/>
      </c>
      <c r="J3293" t="str">
        <f>IFERROR(VLOOKUP(表2[[#This Row],[科目代码]],科目代码表!D:E,2,0),"")</f>
        <v/>
      </c>
      <c r="K3293" t="str">
        <f>IF(ISBLANK(表2[[#This Row],[年]]),"","CNY")</f>
        <v/>
      </c>
    </row>
    <row r="3294" spans="7:11" x14ac:dyDescent="0.25">
      <c r="G3294" s="1" t="str">
        <f>IFERROR(VLOOKUP(H3294,科目代码表!B:D,3,0),"")</f>
        <v/>
      </c>
      <c r="J3294" t="str">
        <f>IFERROR(VLOOKUP(表2[[#This Row],[科目代码]],科目代码表!D:E,2,0),"")</f>
        <v/>
      </c>
      <c r="K3294" t="str">
        <f>IF(ISBLANK(表2[[#This Row],[年]]),"","CNY")</f>
        <v/>
      </c>
    </row>
    <row r="3295" spans="7:11" x14ac:dyDescent="0.25">
      <c r="G3295" s="1" t="str">
        <f>IFERROR(VLOOKUP(H3295,科目代码表!B:D,3,0),"")</f>
        <v/>
      </c>
      <c r="J3295" t="str">
        <f>IFERROR(VLOOKUP(表2[[#This Row],[科目代码]],科目代码表!D:E,2,0),"")</f>
        <v/>
      </c>
      <c r="K3295" t="str">
        <f>IF(ISBLANK(表2[[#This Row],[年]]),"","CNY")</f>
        <v/>
      </c>
    </row>
    <row r="3296" spans="7:11" x14ac:dyDescent="0.25">
      <c r="G3296" s="1" t="str">
        <f>IFERROR(VLOOKUP(H3296,科目代码表!B:D,3,0),"")</f>
        <v/>
      </c>
      <c r="J3296" t="str">
        <f>IFERROR(VLOOKUP(表2[[#This Row],[科目代码]],科目代码表!D:E,2,0),"")</f>
        <v/>
      </c>
      <c r="K3296" t="str">
        <f>IF(ISBLANK(表2[[#This Row],[年]]),"","CNY")</f>
        <v/>
      </c>
    </row>
    <row r="3297" spans="7:11" x14ac:dyDescent="0.25">
      <c r="G3297" s="1" t="str">
        <f>IFERROR(VLOOKUP(H3297,科目代码表!B:D,3,0),"")</f>
        <v/>
      </c>
      <c r="J3297" t="str">
        <f>IFERROR(VLOOKUP(表2[[#This Row],[科目代码]],科目代码表!D:E,2,0),"")</f>
        <v/>
      </c>
      <c r="K3297" t="str">
        <f>IF(ISBLANK(表2[[#This Row],[年]]),"","CNY")</f>
        <v/>
      </c>
    </row>
    <row r="3298" spans="7:11" x14ac:dyDescent="0.25">
      <c r="G3298" s="1" t="str">
        <f>IFERROR(VLOOKUP(H3298,科目代码表!B:D,3,0),"")</f>
        <v/>
      </c>
      <c r="J3298" t="str">
        <f>IFERROR(VLOOKUP(表2[[#This Row],[科目代码]],科目代码表!D:E,2,0),"")</f>
        <v/>
      </c>
      <c r="K3298" t="str">
        <f>IF(ISBLANK(表2[[#This Row],[年]]),"","CNY")</f>
        <v/>
      </c>
    </row>
    <row r="3299" spans="7:11" x14ac:dyDescent="0.25">
      <c r="G3299" s="1" t="str">
        <f>IFERROR(VLOOKUP(H3299,科目代码表!B:D,3,0),"")</f>
        <v/>
      </c>
      <c r="J3299" t="str">
        <f>IFERROR(VLOOKUP(表2[[#This Row],[科目代码]],科目代码表!D:E,2,0),"")</f>
        <v/>
      </c>
      <c r="K3299" t="str">
        <f>IF(ISBLANK(表2[[#This Row],[年]]),"","CNY")</f>
        <v/>
      </c>
    </row>
    <row r="3300" spans="7:11" x14ac:dyDescent="0.25">
      <c r="G3300" s="1" t="str">
        <f>IFERROR(VLOOKUP(H3300,科目代码表!B:D,3,0),"")</f>
        <v/>
      </c>
      <c r="J3300" t="str">
        <f>IFERROR(VLOOKUP(表2[[#This Row],[科目代码]],科目代码表!D:E,2,0),"")</f>
        <v/>
      </c>
      <c r="K3300" t="str">
        <f>IF(ISBLANK(表2[[#This Row],[年]]),"","CNY")</f>
        <v/>
      </c>
    </row>
    <row r="3301" spans="7:11" x14ac:dyDescent="0.25">
      <c r="G3301" s="1" t="str">
        <f>IFERROR(VLOOKUP(H3301,科目代码表!B:D,3,0),"")</f>
        <v/>
      </c>
      <c r="J3301" t="str">
        <f>IFERROR(VLOOKUP(表2[[#This Row],[科目代码]],科目代码表!D:E,2,0),"")</f>
        <v/>
      </c>
      <c r="K3301" t="str">
        <f>IF(ISBLANK(表2[[#This Row],[年]]),"","CNY")</f>
        <v/>
      </c>
    </row>
    <row r="3302" spans="7:11" x14ac:dyDescent="0.25">
      <c r="G3302" s="1" t="str">
        <f>IFERROR(VLOOKUP(H3302,科目代码表!B:D,3,0),"")</f>
        <v/>
      </c>
      <c r="J3302" t="str">
        <f>IFERROR(VLOOKUP(表2[[#This Row],[科目代码]],科目代码表!D:E,2,0),"")</f>
        <v/>
      </c>
      <c r="K3302" t="str">
        <f>IF(ISBLANK(表2[[#This Row],[年]]),"","CNY")</f>
        <v/>
      </c>
    </row>
    <row r="3303" spans="7:11" x14ac:dyDescent="0.25">
      <c r="G3303" s="1" t="str">
        <f>IFERROR(VLOOKUP(H3303,科目代码表!B:D,3,0),"")</f>
        <v/>
      </c>
      <c r="J3303" t="str">
        <f>IFERROR(VLOOKUP(表2[[#This Row],[科目代码]],科目代码表!D:E,2,0),"")</f>
        <v/>
      </c>
      <c r="K3303" t="str">
        <f>IF(ISBLANK(表2[[#This Row],[年]]),"","CNY")</f>
        <v/>
      </c>
    </row>
    <row r="3304" spans="7:11" x14ac:dyDescent="0.25">
      <c r="G3304" s="1" t="str">
        <f>IFERROR(VLOOKUP(H3304,科目代码表!B:D,3,0),"")</f>
        <v/>
      </c>
      <c r="J3304" t="str">
        <f>IFERROR(VLOOKUP(表2[[#This Row],[科目代码]],科目代码表!D:E,2,0),"")</f>
        <v/>
      </c>
      <c r="K3304" t="str">
        <f>IF(ISBLANK(表2[[#This Row],[年]]),"","CNY")</f>
        <v/>
      </c>
    </row>
    <row r="3305" spans="7:11" x14ac:dyDescent="0.25">
      <c r="G3305" s="1" t="str">
        <f>IFERROR(VLOOKUP(H3305,科目代码表!B:D,3,0),"")</f>
        <v/>
      </c>
      <c r="J3305" t="str">
        <f>IFERROR(VLOOKUP(表2[[#This Row],[科目代码]],科目代码表!D:E,2,0),"")</f>
        <v/>
      </c>
      <c r="K3305" t="str">
        <f>IF(ISBLANK(表2[[#This Row],[年]]),"","CNY")</f>
        <v/>
      </c>
    </row>
    <row r="3306" spans="7:11" x14ac:dyDescent="0.25">
      <c r="G3306" s="1" t="str">
        <f>IFERROR(VLOOKUP(H3306,科目代码表!B:D,3,0),"")</f>
        <v/>
      </c>
      <c r="J3306" t="str">
        <f>IFERROR(VLOOKUP(表2[[#This Row],[科目代码]],科目代码表!D:E,2,0),"")</f>
        <v/>
      </c>
      <c r="K3306" t="str">
        <f>IF(ISBLANK(表2[[#This Row],[年]]),"","CNY")</f>
        <v/>
      </c>
    </row>
    <row r="3307" spans="7:11" x14ac:dyDescent="0.25">
      <c r="G3307" s="1" t="str">
        <f>IFERROR(VLOOKUP(H3307,科目代码表!B:D,3,0),"")</f>
        <v/>
      </c>
      <c r="J3307" t="str">
        <f>IFERROR(VLOOKUP(表2[[#This Row],[科目代码]],科目代码表!D:E,2,0),"")</f>
        <v/>
      </c>
      <c r="K3307" t="str">
        <f>IF(ISBLANK(表2[[#This Row],[年]]),"","CNY")</f>
        <v/>
      </c>
    </row>
    <row r="3308" spans="7:11" x14ac:dyDescent="0.25">
      <c r="G3308" s="1" t="str">
        <f>IFERROR(VLOOKUP(H3308,科目代码表!B:D,3,0),"")</f>
        <v/>
      </c>
      <c r="J3308" t="str">
        <f>IFERROR(VLOOKUP(表2[[#This Row],[科目代码]],科目代码表!D:E,2,0),"")</f>
        <v/>
      </c>
      <c r="K3308" t="str">
        <f>IF(ISBLANK(表2[[#This Row],[年]]),"","CNY")</f>
        <v/>
      </c>
    </row>
    <row r="3309" spans="7:11" x14ac:dyDescent="0.25">
      <c r="G3309" s="1" t="str">
        <f>IFERROR(VLOOKUP(H3309,科目代码表!B:D,3,0),"")</f>
        <v/>
      </c>
      <c r="J3309" t="str">
        <f>IFERROR(VLOOKUP(表2[[#This Row],[科目代码]],科目代码表!D:E,2,0),"")</f>
        <v/>
      </c>
      <c r="K3309" t="str">
        <f>IF(ISBLANK(表2[[#This Row],[年]]),"","CNY")</f>
        <v/>
      </c>
    </row>
    <row r="3310" spans="7:11" x14ac:dyDescent="0.25">
      <c r="G3310" s="1" t="str">
        <f>IFERROR(VLOOKUP(H3310,科目代码表!B:D,3,0),"")</f>
        <v/>
      </c>
      <c r="J3310" t="str">
        <f>IFERROR(VLOOKUP(表2[[#This Row],[科目代码]],科目代码表!D:E,2,0),"")</f>
        <v/>
      </c>
      <c r="K3310" t="str">
        <f>IF(ISBLANK(表2[[#This Row],[年]]),"","CNY")</f>
        <v/>
      </c>
    </row>
    <row r="3311" spans="7:11" x14ac:dyDescent="0.25">
      <c r="G3311" s="1" t="str">
        <f>IFERROR(VLOOKUP(H3311,科目代码表!B:D,3,0),"")</f>
        <v/>
      </c>
      <c r="J3311" t="str">
        <f>IFERROR(VLOOKUP(表2[[#This Row],[科目代码]],科目代码表!D:E,2,0),"")</f>
        <v/>
      </c>
      <c r="K3311" t="str">
        <f>IF(ISBLANK(表2[[#This Row],[年]]),"","CNY")</f>
        <v/>
      </c>
    </row>
  </sheetData>
  <phoneticPr fontId="3" type="noConversion"/>
  <conditionalFormatting sqref="E1:E1048576">
    <cfRule type="cellIs" dxfId="1" priority="5" operator="equal">
      <formula>1</formula>
    </cfRule>
  </conditionalFormatting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8B2519B-58D2-4A8D-A92F-B6FED7395CC9}">
          <x14:formula1>
            <xm:f>科目代码表!$B:$B</xm:f>
          </x14:formula1>
          <xm:sqref>H28:H1048576 H1:H25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F7B74-58B7-44FF-8756-9F7385CF372C}">
  <dimension ref="A1:J163"/>
  <sheetViews>
    <sheetView workbookViewId="0">
      <selection activeCell="B162" sqref="B162"/>
    </sheetView>
  </sheetViews>
  <sheetFormatPr defaultRowHeight="13.8" x14ac:dyDescent="0.25"/>
  <cols>
    <col min="1" max="1" width="6.6640625" customWidth="1"/>
    <col min="2" max="2" width="14" customWidth="1"/>
    <col min="3" max="3" width="20.6640625" bestFit="1" customWidth="1"/>
    <col min="4" max="4" width="18" customWidth="1"/>
    <col min="5" max="5" width="9.21875" customWidth="1"/>
    <col min="6" max="6" width="13.88671875" bestFit="1" customWidth="1"/>
    <col min="9" max="9" width="14.77734375" bestFit="1" customWidth="1"/>
    <col min="10" max="10" width="13" bestFit="1" customWidth="1"/>
  </cols>
  <sheetData>
    <row r="1" spans="1:10" x14ac:dyDescent="0.25">
      <c r="A1" t="s">
        <v>16</v>
      </c>
      <c r="B1" t="s">
        <v>18</v>
      </c>
      <c r="C1" t="s">
        <v>19</v>
      </c>
      <c r="D1" t="s">
        <v>17</v>
      </c>
      <c r="E1" t="s">
        <v>191</v>
      </c>
      <c r="F1" s="5" t="s">
        <v>220</v>
      </c>
    </row>
    <row r="2" spans="1:10" x14ac:dyDescent="0.25">
      <c r="A2">
        <v>1</v>
      </c>
      <c r="B2" t="s">
        <v>12</v>
      </c>
      <c r="D2">
        <v>1001</v>
      </c>
      <c r="E2" t="s">
        <v>152</v>
      </c>
      <c r="F2" s="5" t="str">
        <f>LEFT(表1[[#This Row],[编号]],1)</f>
        <v>1</v>
      </c>
    </row>
    <row r="3" spans="1:10" x14ac:dyDescent="0.25">
      <c r="A3">
        <v>2</v>
      </c>
      <c r="B3" t="s">
        <v>13</v>
      </c>
      <c r="D3">
        <v>1002</v>
      </c>
      <c r="E3" t="s">
        <v>152</v>
      </c>
      <c r="F3" s="5" t="str">
        <f>LEFT(表1[[#This Row],[编号]],1)</f>
        <v>1</v>
      </c>
    </row>
    <row r="4" spans="1:10" x14ac:dyDescent="0.25">
      <c r="A4">
        <v>3</v>
      </c>
      <c r="B4" t="s">
        <v>24</v>
      </c>
      <c r="C4" t="s">
        <v>23</v>
      </c>
      <c r="D4">
        <v>1003</v>
      </c>
      <c r="E4" t="s">
        <v>152</v>
      </c>
      <c r="F4" s="5" t="str">
        <f>LEFT(表1[[#This Row],[编号]],1)</f>
        <v>1</v>
      </c>
    </row>
    <row r="5" spans="1:10" x14ac:dyDescent="0.25">
      <c r="A5">
        <v>4</v>
      </c>
      <c r="B5" t="s">
        <v>27</v>
      </c>
      <c r="C5" t="s">
        <v>23</v>
      </c>
      <c r="D5">
        <v>1011</v>
      </c>
      <c r="E5" t="s">
        <v>152</v>
      </c>
      <c r="F5" s="5" t="str">
        <f>LEFT(表1[[#This Row],[编号]],1)</f>
        <v>1</v>
      </c>
      <c r="I5" s="3" t="s">
        <v>219</v>
      </c>
      <c r="J5" s="3" t="s">
        <v>233</v>
      </c>
    </row>
    <row r="6" spans="1:10" x14ac:dyDescent="0.25">
      <c r="A6">
        <v>5</v>
      </c>
      <c r="B6" t="s">
        <v>10</v>
      </c>
      <c r="D6">
        <v>1015</v>
      </c>
      <c r="E6" t="s">
        <v>152</v>
      </c>
      <c r="F6" s="5" t="str">
        <f>LEFT(表1[[#This Row],[编号]],1)</f>
        <v>1</v>
      </c>
      <c r="I6" t="s">
        <v>232</v>
      </c>
      <c r="J6" t="s">
        <v>226</v>
      </c>
    </row>
    <row r="7" spans="1:10" x14ac:dyDescent="0.25">
      <c r="A7">
        <v>6</v>
      </c>
      <c r="B7" t="s">
        <v>31</v>
      </c>
      <c r="C7" t="s">
        <v>32</v>
      </c>
      <c r="D7">
        <v>1021</v>
      </c>
      <c r="E7" t="s">
        <v>152</v>
      </c>
      <c r="F7" s="5" t="str">
        <f>LEFT(表1[[#This Row],[编号]],1)</f>
        <v>1</v>
      </c>
      <c r="I7" t="s">
        <v>228</v>
      </c>
      <c r="J7" t="s">
        <v>222</v>
      </c>
    </row>
    <row r="8" spans="1:10" x14ac:dyDescent="0.25">
      <c r="A8">
        <v>7</v>
      </c>
      <c r="B8" t="s">
        <v>34</v>
      </c>
      <c r="C8" t="s">
        <v>26</v>
      </c>
      <c r="D8">
        <v>1031</v>
      </c>
      <c r="E8" t="s">
        <v>152</v>
      </c>
      <c r="F8" s="5" t="str">
        <f>LEFT(表1[[#This Row],[编号]],1)</f>
        <v>1</v>
      </c>
      <c r="I8" t="s">
        <v>229</v>
      </c>
      <c r="J8" t="s">
        <v>223</v>
      </c>
    </row>
    <row r="9" spans="1:10" x14ac:dyDescent="0.25">
      <c r="A9">
        <v>8</v>
      </c>
      <c r="B9" t="s">
        <v>36</v>
      </c>
      <c r="C9" t="s">
        <v>26</v>
      </c>
      <c r="D9">
        <v>1051</v>
      </c>
      <c r="E9" t="s">
        <v>152</v>
      </c>
      <c r="F9" s="5" t="str">
        <f>LEFT(表1[[#This Row],[编号]],1)</f>
        <v>1</v>
      </c>
      <c r="I9" t="s">
        <v>231</v>
      </c>
      <c r="J9" t="s">
        <v>225</v>
      </c>
    </row>
    <row r="10" spans="1:10" x14ac:dyDescent="0.25">
      <c r="A10">
        <v>9</v>
      </c>
      <c r="B10" t="s">
        <v>38</v>
      </c>
      <c r="D10">
        <v>1101</v>
      </c>
      <c r="E10" t="s">
        <v>152</v>
      </c>
      <c r="F10" s="5" t="str">
        <f>LEFT(表1[[#This Row],[编号]],1)</f>
        <v>1</v>
      </c>
      <c r="I10" t="s">
        <v>227</v>
      </c>
      <c r="J10" t="s">
        <v>221</v>
      </c>
    </row>
    <row r="11" spans="1:10" x14ac:dyDescent="0.25">
      <c r="A11">
        <v>10</v>
      </c>
      <c r="B11" t="s">
        <v>40</v>
      </c>
      <c r="C11" t="s">
        <v>26</v>
      </c>
      <c r="D11">
        <v>1111</v>
      </c>
      <c r="E11" t="s">
        <v>152</v>
      </c>
      <c r="F11" s="5" t="str">
        <f>LEFT(表1[[#This Row],[编号]],1)</f>
        <v>1</v>
      </c>
      <c r="I11" t="s">
        <v>230</v>
      </c>
      <c r="J11" t="s">
        <v>224</v>
      </c>
    </row>
    <row r="12" spans="1:10" x14ac:dyDescent="0.25">
      <c r="A12">
        <v>11</v>
      </c>
      <c r="B12" t="s">
        <v>14</v>
      </c>
      <c r="D12">
        <v>1121</v>
      </c>
      <c r="E12" t="s">
        <v>152</v>
      </c>
      <c r="F12" s="5" t="str">
        <f>LEFT(表1[[#This Row],[编号]],1)</f>
        <v>1</v>
      </c>
      <c r="I12" t="s">
        <v>211</v>
      </c>
    </row>
    <row r="13" spans="1:10" x14ac:dyDescent="0.25">
      <c r="A13">
        <v>12</v>
      </c>
      <c r="B13" t="s">
        <v>15</v>
      </c>
      <c r="D13">
        <v>1122</v>
      </c>
      <c r="E13" t="s">
        <v>152</v>
      </c>
      <c r="F13" s="5" t="str">
        <f>LEFT(表1[[#This Row],[编号]],1)</f>
        <v>1</v>
      </c>
    </row>
    <row r="14" spans="1:10" x14ac:dyDescent="0.25">
      <c r="A14">
        <v>13</v>
      </c>
      <c r="B14" t="s">
        <v>44</v>
      </c>
      <c r="D14">
        <v>1123</v>
      </c>
      <c r="E14" t="s">
        <v>152</v>
      </c>
      <c r="F14" s="5" t="str">
        <f>LEFT(表1[[#This Row],[编号]],1)</f>
        <v>1</v>
      </c>
    </row>
    <row r="15" spans="1:10" x14ac:dyDescent="0.25">
      <c r="A15">
        <v>14</v>
      </c>
      <c r="B15" t="s">
        <v>46</v>
      </c>
      <c r="D15">
        <v>1131</v>
      </c>
      <c r="E15" t="s">
        <v>152</v>
      </c>
      <c r="F15" s="5" t="str">
        <f>LEFT(表1[[#This Row],[编号]],1)</f>
        <v>1</v>
      </c>
    </row>
    <row r="16" spans="1:10" x14ac:dyDescent="0.25">
      <c r="A16">
        <v>15</v>
      </c>
      <c r="B16" t="s">
        <v>48</v>
      </c>
      <c r="D16">
        <v>1132</v>
      </c>
      <c r="E16" t="s">
        <v>152</v>
      </c>
      <c r="F16" s="5" t="str">
        <f>LEFT(表1[[#This Row],[编号]],1)</f>
        <v>1</v>
      </c>
    </row>
    <row r="17" spans="1:6" x14ac:dyDescent="0.25">
      <c r="A17">
        <v>16</v>
      </c>
      <c r="B17" t="s">
        <v>50</v>
      </c>
      <c r="C17" t="s">
        <v>29</v>
      </c>
      <c r="D17">
        <v>1211</v>
      </c>
      <c r="E17" t="s">
        <v>152</v>
      </c>
      <c r="F17" s="5" t="str">
        <f>LEFT(表1[[#This Row],[编号]],1)</f>
        <v>1</v>
      </c>
    </row>
    <row r="18" spans="1:6" x14ac:dyDescent="0.25">
      <c r="A18">
        <v>17</v>
      </c>
      <c r="B18" t="s">
        <v>52</v>
      </c>
      <c r="C18" t="s">
        <v>29</v>
      </c>
      <c r="D18">
        <v>1221</v>
      </c>
      <c r="E18" t="s">
        <v>152</v>
      </c>
      <c r="F18" s="5" t="str">
        <f>LEFT(表1[[#This Row],[编号]],1)</f>
        <v>1</v>
      </c>
    </row>
    <row r="19" spans="1:6" x14ac:dyDescent="0.25">
      <c r="A19">
        <v>18</v>
      </c>
      <c r="B19" t="s">
        <v>54</v>
      </c>
      <c r="C19" t="s">
        <v>29</v>
      </c>
      <c r="D19">
        <v>1222</v>
      </c>
      <c r="E19" t="s">
        <v>152</v>
      </c>
      <c r="F19" s="5" t="str">
        <f>LEFT(表1[[#This Row],[编号]],1)</f>
        <v>1</v>
      </c>
    </row>
    <row r="20" spans="1:6" x14ac:dyDescent="0.25">
      <c r="A20">
        <v>19</v>
      </c>
      <c r="B20" t="s">
        <v>56</v>
      </c>
      <c r="C20" t="s">
        <v>29</v>
      </c>
      <c r="D20">
        <v>1223</v>
      </c>
      <c r="E20" t="s">
        <v>152</v>
      </c>
      <c r="F20" s="5" t="str">
        <f>LEFT(表1[[#This Row],[编号]],1)</f>
        <v>1</v>
      </c>
    </row>
    <row r="21" spans="1:6" x14ac:dyDescent="0.25">
      <c r="A21">
        <v>20</v>
      </c>
      <c r="B21" t="s">
        <v>58</v>
      </c>
      <c r="C21" t="s">
        <v>29</v>
      </c>
      <c r="D21">
        <v>1224</v>
      </c>
      <c r="E21" t="s">
        <v>152</v>
      </c>
      <c r="F21" s="5" t="str">
        <f>LEFT(表1[[#This Row],[编号]],1)</f>
        <v>1</v>
      </c>
    </row>
    <row r="22" spans="1:6" x14ac:dyDescent="0.25">
      <c r="A22">
        <v>21</v>
      </c>
      <c r="B22" t="s">
        <v>192</v>
      </c>
      <c r="D22">
        <v>1231</v>
      </c>
      <c r="E22" t="s">
        <v>152</v>
      </c>
      <c r="F22" s="5" t="str">
        <f>LEFT(表1[[#This Row],[编号]],1)</f>
        <v>1</v>
      </c>
    </row>
    <row r="23" spans="1:6" x14ac:dyDescent="0.25">
      <c r="A23">
        <v>22</v>
      </c>
      <c r="B23" t="s">
        <v>61</v>
      </c>
      <c r="D23">
        <v>1241</v>
      </c>
      <c r="E23" t="s">
        <v>152</v>
      </c>
      <c r="F23" s="5" t="str">
        <f>LEFT(表1[[#This Row],[编号]],1)</f>
        <v>1</v>
      </c>
    </row>
    <row r="24" spans="1:6" x14ac:dyDescent="0.25">
      <c r="A24">
        <v>23</v>
      </c>
      <c r="B24" t="s">
        <v>63</v>
      </c>
      <c r="C24" t="s">
        <v>23</v>
      </c>
      <c r="D24">
        <v>1251</v>
      </c>
      <c r="E24" t="s">
        <v>152</v>
      </c>
      <c r="F24" s="5" t="str">
        <f>LEFT(表1[[#This Row],[编号]],1)</f>
        <v>1</v>
      </c>
    </row>
    <row r="25" spans="1:6" x14ac:dyDescent="0.25">
      <c r="A25">
        <v>24</v>
      </c>
      <c r="B25" t="s">
        <v>66</v>
      </c>
      <c r="C25" t="s">
        <v>67</v>
      </c>
      <c r="D25">
        <v>1301</v>
      </c>
      <c r="E25" t="s">
        <v>152</v>
      </c>
      <c r="F25" s="5" t="str">
        <f>LEFT(表1[[#This Row],[编号]],1)</f>
        <v>1</v>
      </c>
    </row>
    <row r="26" spans="1:6" x14ac:dyDescent="0.25">
      <c r="A26">
        <v>25</v>
      </c>
      <c r="B26" t="s">
        <v>69</v>
      </c>
      <c r="C26" t="s">
        <v>67</v>
      </c>
      <c r="D26">
        <v>1302</v>
      </c>
      <c r="E26" t="s">
        <v>152</v>
      </c>
      <c r="F26" s="5" t="str">
        <f>LEFT(表1[[#This Row],[编号]],1)</f>
        <v>1</v>
      </c>
    </row>
    <row r="27" spans="1:6" x14ac:dyDescent="0.25">
      <c r="A27">
        <v>26</v>
      </c>
      <c r="B27" t="s">
        <v>72</v>
      </c>
      <c r="C27" t="s">
        <v>67</v>
      </c>
      <c r="D27">
        <v>1311</v>
      </c>
      <c r="E27" t="s">
        <v>152</v>
      </c>
      <c r="F27" s="5" t="str">
        <f>LEFT(表1[[#This Row],[编号]],1)</f>
        <v>1</v>
      </c>
    </row>
    <row r="28" spans="1:6" x14ac:dyDescent="0.25">
      <c r="A28">
        <v>27</v>
      </c>
      <c r="B28" t="s">
        <v>74</v>
      </c>
      <c r="D28">
        <v>1321</v>
      </c>
      <c r="E28" t="s">
        <v>152</v>
      </c>
      <c r="F28" s="5" t="str">
        <f>LEFT(表1[[#This Row],[编号]],1)</f>
        <v>1</v>
      </c>
    </row>
    <row r="29" spans="1:6" x14ac:dyDescent="0.25">
      <c r="A29">
        <v>28</v>
      </c>
      <c r="B29" t="s">
        <v>76</v>
      </c>
      <c r="D29">
        <v>1401</v>
      </c>
      <c r="E29" t="s">
        <v>152</v>
      </c>
      <c r="F29" s="5" t="str">
        <f>LEFT(表1[[#This Row],[编号]],1)</f>
        <v>1</v>
      </c>
    </row>
    <row r="30" spans="1:6" x14ac:dyDescent="0.25">
      <c r="A30">
        <v>29</v>
      </c>
      <c r="B30" t="s">
        <v>79</v>
      </c>
      <c r="D30">
        <v>1402</v>
      </c>
      <c r="E30" t="s">
        <v>152</v>
      </c>
      <c r="F30" s="5" t="str">
        <f>LEFT(表1[[#This Row],[编号]],1)</f>
        <v>1</v>
      </c>
    </row>
    <row r="31" spans="1:6" x14ac:dyDescent="0.25">
      <c r="A31">
        <v>30</v>
      </c>
      <c r="B31" t="s">
        <v>81</v>
      </c>
      <c r="D31">
        <v>1403</v>
      </c>
      <c r="E31" t="s">
        <v>152</v>
      </c>
      <c r="F31" s="5" t="str">
        <f>LEFT(表1[[#This Row],[编号]],1)</f>
        <v>1</v>
      </c>
    </row>
    <row r="32" spans="1:6" x14ac:dyDescent="0.25">
      <c r="A32">
        <v>31</v>
      </c>
      <c r="B32" t="s">
        <v>83</v>
      </c>
      <c r="D32">
        <v>1404</v>
      </c>
      <c r="E32" t="s">
        <v>152</v>
      </c>
      <c r="F32" s="5" t="str">
        <f>LEFT(表1[[#This Row],[编号]],1)</f>
        <v>1</v>
      </c>
    </row>
    <row r="33" spans="1:6" x14ac:dyDescent="0.25">
      <c r="A33">
        <v>32</v>
      </c>
      <c r="B33" t="s">
        <v>85</v>
      </c>
      <c r="D33">
        <v>1406</v>
      </c>
      <c r="E33" t="s">
        <v>152</v>
      </c>
      <c r="F33" s="5" t="str">
        <f>LEFT(表1[[#This Row],[编号]],1)</f>
        <v>1</v>
      </c>
    </row>
    <row r="34" spans="1:6" x14ac:dyDescent="0.25">
      <c r="A34">
        <v>33</v>
      </c>
      <c r="B34" t="s">
        <v>87</v>
      </c>
      <c r="D34">
        <v>1407</v>
      </c>
      <c r="E34" t="s">
        <v>152</v>
      </c>
      <c r="F34" s="5" t="str">
        <f>LEFT(表1[[#This Row],[编号]],1)</f>
        <v>1</v>
      </c>
    </row>
    <row r="35" spans="1:6" x14ac:dyDescent="0.25">
      <c r="A35">
        <v>34</v>
      </c>
      <c r="B35" t="s">
        <v>89</v>
      </c>
      <c r="D35">
        <v>1410</v>
      </c>
      <c r="E35" t="s">
        <v>152</v>
      </c>
      <c r="F35" s="5" t="str">
        <f>LEFT(表1[[#This Row],[编号]],1)</f>
        <v>1</v>
      </c>
    </row>
    <row r="36" spans="1:6" x14ac:dyDescent="0.25">
      <c r="A36">
        <v>35</v>
      </c>
      <c r="B36" t="s">
        <v>91</v>
      </c>
      <c r="D36">
        <v>1411</v>
      </c>
      <c r="E36" t="s">
        <v>152</v>
      </c>
      <c r="F36" s="5" t="str">
        <f>LEFT(表1[[#This Row],[编号]],1)</f>
        <v>1</v>
      </c>
    </row>
    <row r="37" spans="1:6" x14ac:dyDescent="0.25">
      <c r="A37">
        <v>36</v>
      </c>
      <c r="B37" t="s">
        <v>93</v>
      </c>
      <c r="D37">
        <v>1412</v>
      </c>
      <c r="E37" t="s">
        <v>152</v>
      </c>
      <c r="F37" s="5" t="str">
        <f>LEFT(表1[[#This Row],[编号]],1)</f>
        <v>1</v>
      </c>
    </row>
    <row r="38" spans="1:6" x14ac:dyDescent="0.25">
      <c r="A38">
        <v>37</v>
      </c>
      <c r="B38" t="s">
        <v>95</v>
      </c>
      <c r="C38" t="s">
        <v>71</v>
      </c>
      <c r="D38">
        <v>1421</v>
      </c>
      <c r="E38" t="s">
        <v>152</v>
      </c>
      <c r="F38" s="5" t="str">
        <f>LEFT(表1[[#This Row],[编号]],1)</f>
        <v>1</v>
      </c>
    </row>
    <row r="39" spans="1:6" x14ac:dyDescent="0.25">
      <c r="A39">
        <v>38</v>
      </c>
      <c r="B39" t="s">
        <v>20</v>
      </c>
      <c r="C39" t="s">
        <v>21</v>
      </c>
      <c r="D39">
        <v>1431</v>
      </c>
      <c r="E39" t="s">
        <v>152</v>
      </c>
      <c r="F39" s="5" t="str">
        <f>LEFT(表1[[#This Row],[编号]],1)</f>
        <v>1</v>
      </c>
    </row>
    <row r="40" spans="1:6" x14ac:dyDescent="0.25">
      <c r="A40">
        <v>39</v>
      </c>
      <c r="B40" t="s">
        <v>22</v>
      </c>
      <c r="C40" t="s">
        <v>23</v>
      </c>
      <c r="D40">
        <v>1441</v>
      </c>
      <c r="E40" t="s">
        <v>152</v>
      </c>
      <c r="F40" s="5" t="str">
        <f>LEFT(表1[[#This Row],[编号]],1)</f>
        <v>1</v>
      </c>
    </row>
    <row r="41" spans="1:6" x14ac:dyDescent="0.25">
      <c r="A41">
        <v>40</v>
      </c>
      <c r="B41" t="s">
        <v>25</v>
      </c>
      <c r="C41" t="s">
        <v>26</v>
      </c>
      <c r="D41">
        <v>1442</v>
      </c>
      <c r="E41" t="s">
        <v>152</v>
      </c>
      <c r="F41" s="5" t="str">
        <f>LEFT(表1[[#This Row],[编号]],1)</f>
        <v>1</v>
      </c>
    </row>
    <row r="42" spans="1:6" x14ac:dyDescent="0.25">
      <c r="A42">
        <v>41</v>
      </c>
      <c r="B42" t="s">
        <v>28</v>
      </c>
      <c r="C42" t="s">
        <v>29</v>
      </c>
      <c r="D42">
        <v>1451</v>
      </c>
      <c r="E42" t="s">
        <v>152</v>
      </c>
      <c r="F42" s="5" t="str">
        <f>LEFT(表1[[#This Row],[编号]],1)</f>
        <v>1</v>
      </c>
    </row>
    <row r="43" spans="1:6" x14ac:dyDescent="0.25">
      <c r="A43">
        <v>42</v>
      </c>
      <c r="B43" t="s">
        <v>30</v>
      </c>
      <c r="D43">
        <v>1461</v>
      </c>
      <c r="E43" t="s">
        <v>152</v>
      </c>
      <c r="F43" s="5" t="str">
        <f>LEFT(表1[[#This Row],[编号]],1)</f>
        <v>1</v>
      </c>
    </row>
    <row r="44" spans="1:6" x14ac:dyDescent="0.25">
      <c r="A44">
        <v>43</v>
      </c>
      <c r="B44" t="s">
        <v>33</v>
      </c>
      <c r="D44">
        <v>1501</v>
      </c>
      <c r="E44" t="s">
        <v>152</v>
      </c>
      <c r="F44" s="5" t="str">
        <f>LEFT(表1[[#This Row],[编号]],1)</f>
        <v>1</v>
      </c>
    </row>
    <row r="45" spans="1:6" x14ac:dyDescent="0.25">
      <c r="A45">
        <v>44</v>
      </c>
      <c r="B45" t="s">
        <v>35</v>
      </c>
      <c r="C45" t="s">
        <v>29</v>
      </c>
      <c r="D45">
        <v>1511</v>
      </c>
      <c r="E45" t="s">
        <v>152</v>
      </c>
      <c r="F45" s="5" t="str">
        <f>LEFT(表1[[#This Row],[编号]],1)</f>
        <v>1</v>
      </c>
    </row>
    <row r="46" spans="1:6" x14ac:dyDescent="0.25">
      <c r="A46">
        <v>45</v>
      </c>
      <c r="B46" t="s">
        <v>37</v>
      </c>
      <c r="D46">
        <v>1521</v>
      </c>
      <c r="E46" t="s">
        <v>152</v>
      </c>
      <c r="F46" s="5" t="str">
        <f>LEFT(表1[[#This Row],[编号]],1)</f>
        <v>1</v>
      </c>
    </row>
    <row r="47" spans="1:6" x14ac:dyDescent="0.25">
      <c r="A47">
        <v>46</v>
      </c>
      <c r="B47" t="s">
        <v>39</v>
      </c>
      <c r="D47">
        <v>1522</v>
      </c>
      <c r="E47" t="s">
        <v>152</v>
      </c>
      <c r="F47" s="5" t="str">
        <f>LEFT(表1[[#This Row],[编号]],1)</f>
        <v>1</v>
      </c>
    </row>
    <row r="48" spans="1:6" x14ac:dyDescent="0.25">
      <c r="A48">
        <v>47</v>
      </c>
      <c r="B48" t="s">
        <v>41</v>
      </c>
      <c r="D48">
        <v>1523</v>
      </c>
      <c r="E48" t="s">
        <v>152</v>
      </c>
      <c r="F48" s="5" t="str">
        <f>LEFT(表1[[#This Row],[编号]],1)</f>
        <v>1</v>
      </c>
    </row>
    <row r="49" spans="1:6" x14ac:dyDescent="0.25">
      <c r="A49">
        <v>48</v>
      </c>
      <c r="B49" t="s">
        <v>42</v>
      </c>
      <c r="D49">
        <v>1524</v>
      </c>
      <c r="E49" t="s">
        <v>152</v>
      </c>
      <c r="F49" s="5" t="str">
        <f>LEFT(表1[[#This Row],[编号]],1)</f>
        <v>1</v>
      </c>
    </row>
    <row r="50" spans="1:6" x14ac:dyDescent="0.25">
      <c r="A50">
        <v>49</v>
      </c>
      <c r="B50" t="s">
        <v>43</v>
      </c>
      <c r="D50">
        <v>1525</v>
      </c>
      <c r="E50" t="s">
        <v>152</v>
      </c>
      <c r="F50" s="5" t="str">
        <f>LEFT(表1[[#This Row],[编号]],1)</f>
        <v>1</v>
      </c>
    </row>
    <row r="51" spans="1:6" x14ac:dyDescent="0.25">
      <c r="A51">
        <v>50</v>
      </c>
      <c r="B51" t="s">
        <v>45</v>
      </c>
      <c r="D51">
        <v>1526</v>
      </c>
      <c r="E51" t="s">
        <v>152</v>
      </c>
      <c r="F51" s="5" t="str">
        <f>LEFT(表1[[#This Row],[编号]],1)</f>
        <v>1</v>
      </c>
    </row>
    <row r="52" spans="1:6" x14ac:dyDescent="0.25">
      <c r="A52">
        <v>51</v>
      </c>
      <c r="B52" t="s">
        <v>47</v>
      </c>
      <c r="D52">
        <v>1531</v>
      </c>
      <c r="E52" t="s">
        <v>152</v>
      </c>
      <c r="F52" s="5" t="str">
        <f>LEFT(表1[[#This Row],[编号]],1)</f>
        <v>1</v>
      </c>
    </row>
    <row r="53" spans="1:6" x14ac:dyDescent="0.25">
      <c r="A53">
        <v>52</v>
      </c>
      <c r="B53" t="s">
        <v>49</v>
      </c>
      <c r="D53">
        <v>1541</v>
      </c>
      <c r="E53" t="s">
        <v>152</v>
      </c>
      <c r="F53" s="5" t="str">
        <f>LEFT(表1[[#This Row],[编号]],1)</f>
        <v>1</v>
      </c>
    </row>
    <row r="54" spans="1:6" x14ac:dyDescent="0.25">
      <c r="A54">
        <v>53</v>
      </c>
      <c r="B54" t="s">
        <v>51</v>
      </c>
      <c r="C54" t="s">
        <v>29</v>
      </c>
      <c r="D54">
        <v>1551</v>
      </c>
      <c r="E54" t="s">
        <v>152</v>
      </c>
      <c r="F54" s="5" t="str">
        <f>LEFT(表1[[#This Row],[编号]],1)</f>
        <v>1</v>
      </c>
    </row>
    <row r="55" spans="1:6" x14ac:dyDescent="0.25">
      <c r="A55">
        <v>54</v>
      </c>
      <c r="B55" t="s">
        <v>53</v>
      </c>
      <c r="D55">
        <v>1601</v>
      </c>
      <c r="E55" t="s">
        <v>152</v>
      </c>
      <c r="F55" s="5" t="str">
        <f>LEFT(表1[[#This Row],[编号]],1)</f>
        <v>1</v>
      </c>
    </row>
    <row r="56" spans="1:6" x14ac:dyDescent="0.25">
      <c r="A56">
        <v>55</v>
      </c>
      <c r="B56" t="s">
        <v>55</v>
      </c>
      <c r="D56">
        <v>1602</v>
      </c>
      <c r="E56" t="s">
        <v>152</v>
      </c>
      <c r="F56" s="5" t="str">
        <f>LEFT(表1[[#This Row],[编号]],1)</f>
        <v>1</v>
      </c>
    </row>
    <row r="57" spans="1:6" x14ac:dyDescent="0.25">
      <c r="A57">
        <v>56</v>
      </c>
      <c r="B57" t="s">
        <v>57</v>
      </c>
      <c r="D57">
        <v>1603</v>
      </c>
      <c r="E57" t="s">
        <v>152</v>
      </c>
      <c r="F57" s="5" t="str">
        <f>LEFT(表1[[#This Row],[编号]],1)</f>
        <v>1</v>
      </c>
    </row>
    <row r="58" spans="1:6" x14ac:dyDescent="0.25">
      <c r="A58">
        <v>57</v>
      </c>
      <c r="B58" t="s">
        <v>59</v>
      </c>
      <c r="D58">
        <v>1604</v>
      </c>
      <c r="E58" t="s">
        <v>152</v>
      </c>
      <c r="F58" s="5" t="str">
        <f>LEFT(表1[[#This Row],[编号]],1)</f>
        <v>1</v>
      </c>
    </row>
    <row r="59" spans="1:6" x14ac:dyDescent="0.25">
      <c r="A59">
        <v>58</v>
      </c>
      <c r="B59" t="s">
        <v>60</v>
      </c>
      <c r="D59">
        <v>1605</v>
      </c>
      <c r="E59" t="s">
        <v>152</v>
      </c>
      <c r="F59" s="5" t="str">
        <f>LEFT(表1[[#This Row],[编号]],1)</f>
        <v>1</v>
      </c>
    </row>
    <row r="60" spans="1:6" x14ac:dyDescent="0.25">
      <c r="A60">
        <v>59</v>
      </c>
      <c r="B60" t="s">
        <v>62</v>
      </c>
      <c r="D60">
        <v>1606</v>
      </c>
      <c r="E60" t="s">
        <v>152</v>
      </c>
      <c r="F60" s="5" t="str">
        <f>LEFT(表1[[#This Row],[编号]],1)</f>
        <v>1</v>
      </c>
    </row>
    <row r="61" spans="1:6" x14ac:dyDescent="0.25">
      <c r="A61">
        <v>60</v>
      </c>
      <c r="B61" t="s">
        <v>64</v>
      </c>
      <c r="C61" t="s">
        <v>65</v>
      </c>
      <c r="D61">
        <v>1611</v>
      </c>
      <c r="E61" t="s">
        <v>152</v>
      </c>
      <c r="F61" s="5" t="str">
        <f>LEFT(表1[[#This Row],[编号]],1)</f>
        <v>1</v>
      </c>
    </row>
    <row r="62" spans="1:6" x14ac:dyDescent="0.25">
      <c r="A62">
        <v>61</v>
      </c>
      <c r="B62" t="s">
        <v>68</v>
      </c>
      <c r="C62" t="s">
        <v>65</v>
      </c>
      <c r="D62">
        <v>1612</v>
      </c>
      <c r="E62" t="s">
        <v>152</v>
      </c>
      <c r="F62" s="5" t="str">
        <f>LEFT(表1[[#This Row],[编号]],1)</f>
        <v>1</v>
      </c>
    </row>
    <row r="63" spans="1:6" x14ac:dyDescent="0.25">
      <c r="A63">
        <v>62</v>
      </c>
      <c r="B63" t="s">
        <v>70</v>
      </c>
      <c r="C63" t="s">
        <v>71</v>
      </c>
      <c r="D63">
        <v>1621</v>
      </c>
      <c r="E63" t="s">
        <v>152</v>
      </c>
      <c r="F63" s="5" t="str">
        <f>LEFT(表1[[#This Row],[编号]],1)</f>
        <v>1</v>
      </c>
    </row>
    <row r="64" spans="1:6" x14ac:dyDescent="0.25">
      <c r="A64">
        <v>63</v>
      </c>
      <c r="B64" t="s">
        <v>73</v>
      </c>
      <c r="C64" t="s">
        <v>71</v>
      </c>
      <c r="D64">
        <v>1622</v>
      </c>
      <c r="E64" t="s">
        <v>152</v>
      </c>
      <c r="F64" s="5" t="str">
        <f>LEFT(表1[[#This Row],[编号]],1)</f>
        <v>1</v>
      </c>
    </row>
    <row r="65" spans="1:6" x14ac:dyDescent="0.25">
      <c r="A65">
        <v>64</v>
      </c>
      <c r="B65" t="s">
        <v>75</v>
      </c>
      <c r="C65" t="s">
        <v>71</v>
      </c>
      <c r="D65">
        <v>1623</v>
      </c>
      <c r="E65" t="s">
        <v>152</v>
      </c>
      <c r="F65" s="5" t="str">
        <f>LEFT(表1[[#This Row],[编号]],1)</f>
        <v>1</v>
      </c>
    </row>
    <row r="66" spans="1:6" x14ac:dyDescent="0.25">
      <c r="A66">
        <v>65</v>
      </c>
      <c r="B66" t="s">
        <v>77</v>
      </c>
      <c r="C66" t="s">
        <v>78</v>
      </c>
      <c r="D66">
        <v>1631</v>
      </c>
      <c r="E66" t="s">
        <v>152</v>
      </c>
      <c r="F66" s="5" t="str">
        <f>LEFT(表1[[#This Row],[编号]],1)</f>
        <v>1</v>
      </c>
    </row>
    <row r="67" spans="1:6" x14ac:dyDescent="0.25">
      <c r="A67">
        <v>66</v>
      </c>
      <c r="B67" t="s">
        <v>80</v>
      </c>
      <c r="C67" t="s">
        <v>78</v>
      </c>
      <c r="D67">
        <v>1632</v>
      </c>
      <c r="E67" t="s">
        <v>152</v>
      </c>
      <c r="F67" s="5" t="str">
        <f>LEFT(表1[[#This Row],[编号]],1)</f>
        <v>1</v>
      </c>
    </row>
    <row r="68" spans="1:6" x14ac:dyDescent="0.25">
      <c r="A68">
        <v>67</v>
      </c>
      <c r="B68" t="s">
        <v>82</v>
      </c>
      <c r="D68">
        <v>1701</v>
      </c>
      <c r="E68" t="s">
        <v>152</v>
      </c>
      <c r="F68" s="5" t="str">
        <f>LEFT(表1[[#This Row],[编号]],1)</f>
        <v>1</v>
      </c>
    </row>
    <row r="69" spans="1:6" x14ac:dyDescent="0.25">
      <c r="A69">
        <v>68</v>
      </c>
      <c r="B69" t="s">
        <v>84</v>
      </c>
      <c r="D69">
        <v>1702</v>
      </c>
      <c r="E69" t="s">
        <v>152</v>
      </c>
      <c r="F69" s="5" t="str">
        <f>LEFT(表1[[#This Row],[编号]],1)</f>
        <v>1</v>
      </c>
    </row>
    <row r="70" spans="1:6" x14ac:dyDescent="0.25">
      <c r="A70">
        <v>69</v>
      </c>
      <c r="B70" t="s">
        <v>86</v>
      </c>
      <c r="D70">
        <v>1703</v>
      </c>
      <c r="E70" t="s">
        <v>152</v>
      </c>
      <c r="F70" s="5" t="str">
        <f>LEFT(表1[[#This Row],[编号]],1)</f>
        <v>1</v>
      </c>
    </row>
    <row r="71" spans="1:6" x14ac:dyDescent="0.25">
      <c r="A71">
        <v>70</v>
      </c>
      <c r="B71" t="s">
        <v>88</v>
      </c>
      <c r="D71">
        <v>1711</v>
      </c>
      <c r="E71" t="s">
        <v>152</v>
      </c>
      <c r="F71" s="5" t="str">
        <f>LEFT(表1[[#This Row],[编号]],1)</f>
        <v>1</v>
      </c>
    </row>
    <row r="72" spans="1:6" x14ac:dyDescent="0.25">
      <c r="A72">
        <v>71</v>
      </c>
      <c r="B72" t="s">
        <v>90</v>
      </c>
      <c r="D72">
        <v>1801</v>
      </c>
      <c r="E72" t="s">
        <v>152</v>
      </c>
      <c r="F72" s="5" t="str">
        <f>LEFT(表1[[#This Row],[编号]],1)</f>
        <v>1</v>
      </c>
    </row>
    <row r="73" spans="1:6" x14ac:dyDescent="0.25">
      <c r="A73">
        <v>72</v>
      </c>
      <c r="B73" t="s">
        <v>92</v>
      </c>
      <c r="D73">
        <v>1811</v>
      </c>
      <c r="E73" t="s">
        <v>152</v>
      </c>
      <c r="F73" s="5" t="str">
        <f>LEFT(表1[[#This Row],[编号]],1)</f>
        <v>1</v>
      </c>
    </row>
    <row r="74" spans="1:6" x14ac:dyDescent="0.25">
      <c r="A74">
        <v>73</v>
      </c>
      <c r="B74" t="s">
        <v>94</v>
      </c>
      <c r="D74">
        <v>1901</v>
      </c>
      <c r="E74" t="s">
        <v>152</v>
      </c>
      <c r="F74" s="5" t="str">
        <f>LEFT(表1[[#This Row],[编号]],1)</f>
        <v>1</v>
      </c>
    </row>
    <row r="75" spans="1:6" x14ac:dyDescent="0.25">
      <c r="A75">
        <v>74</v>
      </c>
      <c r="B75" t="s">
        <v>96</v>
      </c>
      <c r="D75">
        <v>2001</v>
      </c>
      <c r="E75" t="s">
        <v>153</v>
      </c>
      <c r="F75" s="5" t="str">
        <f>LEFT(表1[[#This Row],[编号]],1)</f>
        <v>2</v>
      </c>
    </row>
    <row r="76" spans="1:6" x14ac:dyDescent="0.25">
      <c r="A76">
        <v>75</v>
      </c>
      <c r="B76" t="s">
        <v>98</v>
      </c>
      <c r="C76" t="s">
        <v>26</v>
      </c>
      <c r="D76">
        <v>2002</v>
      </c>
      <c r="E76" t="s">
        <v>153</v>
      </c>
      <c r="F76" s="5" t="str">
        <f>LEFT(表1[[#This Row],[编号]],1)</f>
        <v>2</v>
      </c>
    </row>
    <row r="77" spans="1:6" x14ac:dyDescent="0.25">
      <c r="A77">
        <v>76</v>
      </c>
      <c r="B77" t="s">
        <v>100</v>
      </c>
      <c r="C77" t="s">
        <v>26</v>
      </c>
      <c r="D77">
        <v>2003</v>
      </c>
      <c r="E77" t="s">
        <v>153</v>
      </c>
      <c r="F77" s="5" t="str">
        <f>LEFT(表1[[#This Row],[编号]],1)</f>
        <v>2</v>
      </c>
    </row>
    <row r="78" spans="1:6" x14ac:dyDescent="0.25">
      <c r="A78">
        <v>77</v>
      </c>
      <c r="B78" t="s">
        <v>103</v>
      </c>
      <c r="C78" t="s">
        <v>23</v>
      </c>
      <c r="D78">
        <v>2004</v>
      </c>
      <c r="E78" t="s">
        <v>153</v>
      </c>
      <c r="F78" s="5" t="str">
        <f>LEFT(表1[[#This Row],[编号]],1)</f>
        <v>2</v>
      </c>
    </row>
    <row r="79" spans="1:6" x14ac:dyDescent="0.25">
      <c r="A79">
        <v>78</v>
      </c>
      <c r="B79" t="s">
        <v>105</v>
      </c>
      <c r="C79" t="s">
        <v>23</v>
      </c>
      <c r="D79">
        <v>2011</v>
      </c>
      <c r="E79" t="s">
        <v>153</v>
      </c>
      <c r="F79" s="5" t="str">
        <f>LEFT(表1[[#This Row],[编号]],1)</f>
        <v>2</v>
      </c>
    </row>
    <row r="80" spans="1:6" x14ac:dyDescent="0.25">
      <c r="A80">
        <v>79</v>
      </c>
      <c r="B80" t="s">
        <v>107</v>
      </c>
      <c r="C80" t="s">
        <v>23</v>
      </c>
      <c r="D80">
        <v>2012</v>
      </c>
      <c r="E80" t="s">
        <v>153</v>
      </c>
      <c r="F80" s="5" t="str">
        <f>LEFT(表1[[#This Row],[编号]],1)</f>
        <v>2</v>
      </c>
    </row>
    <row r="81" spans="1:6" x14ac:dyDescent="0.25">
      <c r="A81">
        <v>80</v>
      </c>
      <c r="B81" t="s">
        <v>109</v>
      </c>
      <c r="C81" t="s">
        <v>23</v>
      </c>
      <c r="D81">
        <v>2021</v>
      </c>
      <c r="E81" t="s">
        <v>153</v>
      </c>
      <c r="F81" s="5" t="str">
        <f>LEFT(表1[[#This Row],[编号]],1)</f>
        <v>2</v>
      </c>
    </row>
    <row r="82" spans="1:6" x14ac:dyDescent="0.25">
      <c r="A82">
        <v>81</v>
      </c>
      <c r="B82" t="s">
        <v>111</v>
      </c>
      <c r="D82">
        <v>2101</v>
      </c>
      <c r="E82" t="s">
        <v>153</v>
      </c>
      <c r="F82" s="5" t="str">
        <f>LEFT(表1[[#This Row],[编号]],1)</f>
        <v>2</v>
      </c>
    </row>
    <row r="83" spans="1:6" x14ac:dyDescent="0.25">
      <c r="A83">
        <v>82</v>
      </c>
      <c r="B83" t="s">
        <v>113</v>
      </c>
      <c r="C83" t="s">
        <v>26</v>
      </c>
      <c r="D83">
        <v>2111</v>
      </c>
      <c r="E83" t="s">
        <v>153</v>
      </c>
      <c r="F83" s="5" t="str">
        <f>LEFT(表1[[#This Row],[编号]],1)</f>
        <v>2</v>
      </c>
    </row>
    <row r="84" spans="1:6" x14ac:dyDescent="0.25">
      <c r="A84">
        <v>83</v>
      </c>
      <c r="B84" t="s">
        <v>115</v>
      </c>
      <c r="D84">
        <v>2201</v>
      </c>
      <c r="E84" t="s">
        <v>153</v>
      </c>
      <c r="F84" s="5" t="str">
        <f>LEFT(表1[[#This Row],[编号]],1)</f>
        <v>2</v>
      </c>
    </row>
    <row r="85" spans="1:6" x14ac:dyDescent="0.25">
      <c r="A85">
        <v>84</v>
      </c>
      <c r="B85" t="s">
        <v>117</v>
      </c>
      <c r="D85">
        <v>2202</v>
      </c>
      <c r="E85" t="s">
        <v>153</v>
      </c>
      <c r="F85" s="5" t="str">
        <f>LEFT(表1[[#This Row],[编号]],1)</f>
        <v>2</v>
      </c>
    </row>
    <row r="86" spans="1:6" x14ac:dyDescent="0.25">
      <c r="A86">
        <v>85</v>
      </c>
      <c r="B86" t="s">
        <v>119</v>
      </c>
      <c r="D86">
        <v>2205</v>
      </c>
      <c r="E86" t="s">
        <v>153</v>
      </c>
      <c r="F86" s="5" t="str">
        <f>LEFT(表1[[#This Row],[编号]],1)</f>
        <v>2</v>
      </c>
    </row>
    <row r="87" spans="1:6" x14ac:dyDescent="0.25">
      <c r="A87">
        <v>86</v>
      </c>
      <c r="B87" t="s">
        <v>121</v>
      </c>
      <c r="D87">
        <v>2211</v>
      </c>
      <c r="E87" t="s">
        <v>153</v>
      </c>
      <c r="F87" s="5" t="str">
        <f>LEFT(表1[[#This Row],[编号]],1)</f>
        <v>2</v>
      </c>
    </row>
    <row r="88" spans="1:6" x14ac:dyDescent="0.25">
      <c r="A88">
        <v>87</v>
      </c>
      <c r="B88" t="s">
        <v>123</v>
      </c>
      <c r="D88">
        <v>2221</v>
      </c>
      <c r="E88" t="s">
        <v>153</v>
      </c>
      <c r="F88" s="5" t="str">
        <f>LEFT(表1[[#This Row],[编号]],1)</f>
        <v>2</v>
      </c>
    </row>
    <row r="89" spans="1:6" x14ac:dyDescent="0.25">
      <c r="A89">
        <v>88</v>
      </c>
      <c r="B89" t="s">
        <v>125</v>
      </c>
      <c r="D89">
        <v>2231</v>
      </c>
      <c r="E89" t="s">
        <v>153</v>
      </c>
      <c r="F89" s="5" t="str">
        <f>LEFT(表1[[#This Row],[编号]],1)</f>
        <v>2</v>
      </c>
    </row>
    <row r="90" spans="1:6" x14ac:dyDescent="0.25">
      <c r="A90">
        <v>89</v>
      </c>
      <c r="B90" t="s">
        <v>127</v>
      </c>
      <c r="D90">
        <v>2232</v>
      </c>
      <c r="E90" t="s">
        <v>153</v>
      </c>
      <c r="F90" s="5" t="str">
        <f>LEFT(表1[[#This Row],[编号]],1)</f>
        <v>2</v>
      </c>
    </row>
    <row r="91" spans="1:6" x14ac:dyDescent="0.25">
      <c r="A91">
        <v>90</v>
      </c>
      <c r="B91" t="s">
        <v>129</v>
      </c>
      <c r="D91">
        <v>2241</v>
      </c>
      <c r="E91" t="s">
        <v>153</v>
      </c>
      <c r="F91" s="5" t="str">
        <f>LEFT(表1[[#This Row],[编号]],1)</f>
        <v>2</v>
      </c>
    </row>
    <row r="92" spans="1:6" x14ac:dyDescent="0.25">
      <c r="A92">
        <v>91</v>
      </c>
      <c r="B92" t="s">
        <v>131</v>
      </c>
      <c r="C92" t="s">
        <v>29</v>
      </c>
      <c r="D92">
        <v>2251</v>
      </c>
      <c r="E92" t="s">
        <v>153</v>
      </c>
      <c r="F92" s="5" t="str">
        <f>LEFT(表1[[#This Row],[编号]],1)</f>
        <v>2</v>
      </c>
    </row>
    <row r="93" spans="1:6" x14ac:dyDescent="0.25">
      <c r="A93">
        <v>92</v>
      </c>
      <c r="B93" t="s">
        <v>97</v>
      </c>
      <c r="C93" t="s">
        <v>29</v>
      </c>
      <c r="D93">
        <v>2261</v>
      </c>
      <c r="E93" t="s">
        <v>153</v>
      </c>
      <c r="F93" s="5" t="str">
        <f>LEFT(表1[[#This Row],[编号]],1)</f>
        <v>2</v>
      </c>
    </row>
    <row r="94" spans="1:6" x14ac:dyDescent="0.25">
      <c r="A94">
        <v>93</v>
      </c>
      <c r="B94" t="s">
        <v>99</v>
      </c>
      <c r="C94" t="s">
        <v>32</v>
      </c>
      <c r="D94">
        <v>2311</v>
      </c>
      <c r="E94" t="s">
        <v>153</v>
      </c>
      <c r="F94" s="5" t="str">
        <f>LEFT(表1[[#This Row],[编号]],1)</f>
        <v>2</v>
      </c>
    </row>
    <row r="95" spans="1:6" x14ac:dyDescent="0.25">
      <c r="A95">
        <v>94</v>
      </c>
      <c r="B95" t="s">
        <v>101</v>
      </c>
      <c r="C95" t="s">
        <v>102</v>
      </c>
      <c r="D95">
        <v>2312</v>
      </c>
      <c r="E95" t="s">
        <v>153</v>
      </c>
      <c r="F95" s="5" t="str">
        <f>LEFT(表1[[#This Row],[编号]],1)</f>
        <v>2</v>
      </c>
    </row>
    <row r="96" spans="1:6" x14ac:dyDescent="0.25">
      <c r="A96">
        <v>95</v>
      </c>
      <c r="B96" t="s">
        <v>104</v>
      </c>
      <c r="C96" t="s">
        <v>102</v>
      </c>
      <c r="D96">
        <v>2313</v>
      </c>
      <c r="E96" t="s">
        <v>153</v>
      </c>
      <c r="F96" s="5" t="str">
        <f>LEFT(表1[[#This Row],[编号]],1)</f>
        <v>2</v>
      </c>
    </row>
    <row r="97" spans="1:6" x14ac:dyDescent="0.25">
      <c r="A97">
        <v>96</v>
      </c>
      <c r="B97" t="s">
        <v>106</v>
      </c>
      <c r="D97">
        <v>2314</v>
      </c>
      <c r="E97" t="s">
        <v>153</v>
      </c>
      <c r="F97" s="5" t="str">
        <f>LEFT(表1[[#This Row],[编号]],1)</f>
        <v>2</v>
      </c>
    </row>
    <row r="98" spans="1:6" x14ac:dyDescent="0.25">
      <c r="A98">
        <v>97</v>
      </c>
      <c r="B98" t="s">
        <v>108</v>
      </c>
      <c r="D98">
        <v>2401</v>
      </c>
      <c r="E98" t="s">
        <v>153</v>
      </c>
      <c r="F98" s="5" t="str">
        <f>LEFT(表1[[#This Row],[编号]],1)</f>
        <v>2</v>
      </c>
    </row>
    <row r="99" spans="1:6" x14ac:dyDescent="0.25">
      <c r="A99">
        <v>98</v>
      </c>
      <c r="B99" t="s">
        <v>110</v>
      </c>
      <c r="D99">
        <v>2411</v>
      </c>
      <c r="E99" t="s">
        <v>153</v>
      </c>
      <c r="F99" s="5" t="str">
        <f>LEFT(表1[[#This Row],[编号]],1)</f>
        <v>2</v>
      </c>
    </row>
    <row r="100" spans="1:6" x14ac:dyDescent="0.25">
      <c r="A100">
        <v>99</v>
      </c>
      <c r="B100" t="s">
        <v>112</v>
      </c>
      <c r="D100">
        <v>2501</v>
      </c>
      <c r="E100" t="s">
        <v>153</v>
      </c>
      <c r="F100" s="5" t="str">
        <f>LEFT(表1[[#This Row],[编号]],1)</f>
        <v>2</v>
      </c>
    </row>
    <row r="101" spans="1:6" x14ac:dyDescent="0.25">
      <c r="A101">
        <v>100</v>
      </c>
      <c r="B101" t="s">
        <v>114</v>
      </c>
      <c r="D101">
        <v>2601</v>
      </c>
      <c r="E101" t="s">
        <v>153</v>
      </c>
      <c r="F101" s="5" t="str">
        <f>LEFT(表1[[#This Row],[编号]],1)</f>
        <v>2</v>
      </c>
    </row>
    <row r="102" spans="1:6" x14ac:dyDescent="0.25">
      <c r="A102">
        <v>101</v>
      </c>
      <c r="B102" t="s">
        <v>116</v>
      </c>
      <c r="D102">
        <v>2602</v>
      </c>
      <c r="E102" t="s">
        <v>153</v>
      </c>
      <c r="F102" s="5" t="str">
        <f>LEFT(表1[[#This Row],[编号]],1)</f>
        <v>2</v>
      </c>
    </row>
    <row r="103" spans="1:6" x14ac:dyDescent="0.25">
      <c r="A103">
        <v>102</v>
      </c>
      <c r="B103" t="s">
        <v>118</v>
      </c>
      <c r="C103" t="s">
        <v>29</v>
      </c>
      <c r="D103">
        <v>2701</v>
      </c>
      <c r="E103" t="s">
        <v>153</v>
      </c>
      <c r="F103" s="5" t="str">
        <f>LEFT(表1[[#This Row],[编号]],1)</f>
        <v>2</v>
      </c>
    </row>
    <row r="104" spans="1:6" x14ac:dyDescent="0.25">
      <c r="A104">
        <v>103</v>
      </c>
      <c r="B104" t="s">
        <v>120</v>
      </c>
      <c r="C104" t="s">
        <v>29</v>
      </c>
      <c r="D104">
        <v>2702</v>
      </c>
      <c r="E104" t="s">
        <v>153</v>
      </c>
      <c r="F104" s="5" t="str">
        <f>LEFT(表1[[#This Row],[编号]],1)</f>
        <v>2</v>
      </c>
    </row>
    <row r="105" spans="1:6" x14ac:dyDescent="0.25">
      <c r="A105">
        <v>104</v>
      </c>
      <c r="B105" t="s">
        <v>122</v>
      </c>
      <c r="C105" t="s">
        <v>29</v>
      </c>
      <c r="D105">
        <v>2711</v>
      </c>
      <c r="E105" t="s">
        <v>153</v>
      </c>
      <c r="F105" s="5" t="str">
        <f>LEFT(表1[[#This Row],[编号]],1)</f>
        <v>2</v>
      </c>
    </row>
    <row r="106" spans="1:6" x14ac:dyDescent="0.25">
      <c r="A106">
        <v>105</v>
      </c>
      <c r="B106" t="s">
        <v>124</v>
      </c>
      <c r="C106" t="s">
        <v>29</v>
      </c>
      <c r="D106">
        <v>2721</v>
      </c>
      <c r="E106" t="s">
        <v>153</v>
      </c>
      <c r="F106" s="5" t="str">
        <f>LEFT(表1[[#This Row],[编号]],1)</f>
        <v>2</v>
      </c>
    </row>
    <row r="107" spans="1:6" x14ac:dyDescent="0.25">
      <c r="A107">
        <v>106</v>
      </c>
      <c r="B107" t="s">
        <v>126</v>
      </c>
      <c r="D107">
        <v>2801</v>
      </c>
      <c r="E107" t="s">
        <v>153</v>
      </c>
      <c r="F107" s="5" t="str">
        <f>LEFT(表1[[#This Row],[编号]],1)</f>
        <v>2</v>
      </c>
    </row>
    <row r="108" spans="1:6" x14ac:dyDescent="0.25">
      <c r="A108">
        <v>107</v>
      </c>
      <c r="B108" t="s">
        <v>128</v>
      </c>
      <c r="D108">
        <v>2802</v>
      </c>
      <c r="E108" t="s">
        <v>153</v>
      </c>
      <c r="F108" s="5" t="str">
        <f>LEFT(表1[[#This Row],[编号]],1)</f>
        <v>2</v>
      </c>
    </row>
    <row r="109" spans="1:6" x14ac:dyDescent="0.25">
      <c r="A109">
        <v>108</v>
      </c>
      <c r="B109" t="s">
        <v>130</v>
      </c>
      <c r="D109">
        <v>2811</v>
      </c>
      <c r="E109" t="s">
        <v>153</v>
      </c>
      <c r="F109" s="5" t="str">
        <f>LEFT(表1[[#This Row],[编号]],1)</f>
        <v>2</v>
      </c>
    </row>
    <row r="110" spans="1:6" x14ac:dyDescent="0.25">
      <c r="A110">
        <v>109</v>
      </c>
      <c r="B110" t="s">
        <v>132</v>
      </c>
      <c r="D110">
        <v>2901</v>
      </c>
      <c r="E110" t="s">
        <v>153</v>
      </c>
      <c r="F110" s="5" t="str">
        <f>LEFT(表1[[#This Row],[编号]],1)</f>
        <v>2</v>
      </c>
    </row>
    <row r="111" spans="1:6" x14ac:dyDescent="0.25">
      <c r="A111">
        <v>110</v>
      </c>
      <c r="B111" t="s">
        <v>133</v>
      </c>
      <c r="C111" t="s">
        <v>23</v>
      </c>
      <c r="D111">
        <v>3001</v>
      </c>
      <c r="E111" t="s">
        <v>154</v>
      </c>
      <c r="F111" s="5" t="str">
        <f>LEFT(表1[[#This Row],[编号]],1)</f>
        <v>3</v>
      </c>
    </row>
    <row r="112" spans="1:6" x14ac:dyDescent="0.25">
      <c r="A112">
        <v>111</v>
      </c>
      <c r="B112" t="s">
        <v>135</v>
      </c>
      <c r="C112" t="s">
        <v>26</v>
      </c>
      <c r="D112">
        <v>3002</v>
      </c>
      <c r="E112" t="s">
        <v>154</v>
      </c>
      <c r="F112" s="5" t="str">
        <f>LEFT(表1[[#This Row],[编号]],1)</f>
        <v>3</v>
      </c>
    </row>
    <row r="113" spans="1:6" x14ac:dyDescent="0.25">
      <c r="A113">
        <v>112</v>
      </c>
      <c r="B113" t="s">
        <v>137</v>
      </c>
      <c r="D113">
        <v>3101</v>
      </c>
      <c r="E113" t="s">
        <v>154</v>
      </c>
      <c r="F113" s="5" t="str">
        <f>LEFT(表1[[#This Row],[编号]],1)</f>
        <v>3</v>
      </c>
    </row>
    <row r="114" spans="1:6" x14ac:dyDescent="0.25">
      <c r="A114">
        <v>113</v>
      </c>
      <c r="B114" t="s">
        <v>134</v>
      </c>
      <c r="D114">
        <v>3201</v>
      </c>
      <c r="E114" t="s">
        <v>154</v>
      </c>
      <c r="F114" s="5" t="str">
        <f>LEFT(表1[[#This Row],[编号]],1)</f>
        <v>3</v>
      </c>
    </row>
    <row r="115" spans="1:6" x14ac:dyDescent="0.25">
      <c r="A115">
        <v>114</v>
      </c>
      <c r="B115" t="s">
        <v>136</v>
      </c>
      <c r="D115">
        <v>3202</v>
      </c>
      <c r="E115" t="s">
        <v>154</v>
      </c>
      <c r="F115" s="5" t="str">
        <f>LEFT(表1[[#This Row],[编号]],1)</f>
        <v>3</v>
      </c>
    </row>
    <row r="116" spans="1:6" x14ac:dyDescent="0.25">
      <c r="A116">
        <v>115</v>
      </c>
      <c r="B116" t="s">
        <v>138</v>
      </c>
      <c r="D116">
        <v>4001</v>
      </c>
      <c r="E116" t="s">
        <v>190</v>
      </c>
      <c r="F116" s="5" t="str">
        <f>LEFT(表1[[#This Row],[编号]],1)</f>
        <v>4</v>
      </c>
    </row>
    <row r="117" spans="1:6" x14ac:dyDescent="0.25">
      <c r="A117">
        <v>116</v>
      </c>
      <c r="B117" t="s">
        <v>140</v>
      </c>
      <c r="D117">
        <v>4002</v>
      </c>
      <c r="E117" t="s">
        <v>190</v>
      </c>
      <c r="F117" s="5" t="str">
        <f>LEFT(表1[[#This Row],[编号]],1)</f>
        <v>4</v>
      </c>
    </row>
    <row r="118" spans="1:6" x14ac:dyDescent="0.25">
      <c r="A118">
        <v>117</v>
      </c>
      <c r="B118" t="s">
        <v>142</v>
      </c>
      <c r="D118">
        <v>4101</v>
      </c>
      <c r="E118" t="s">
        <v>190</v>
      </c>
      <c r="F118" s="5" t="str">
        <f>LEFT(表1[[#This Row],[编号]],1)</f>
        <v>4</v>
      </c>
    </row>
    <row r="119" spans="1:6" x14ac:dyDescent="0.25">
      <c r="A119">
        <v>118</v>
      </c>
      <c r="B119" t="s">
        <v>144</v>
      </c>
      <c r="C119" t="s">
        <v>26</v>
      </c>
      <c r="D119">
        <v>4102</v>
      </c>
      <c r="E119" t="s">
        <v>190</v>
      </c>
      <c r="F119" s="5" t="str">
        <f>LEFT(表1[[#This Row],[编号]],1)</f>
        <v>4</v>
      </c>
    </row>
    <row r="120" spans="1:6" x14ac:dyDescent="0.25">
      <c r="A120">
        <v>119</v>
      </c>
      <c r="B120" t="s">
        <v>139</v>
      </c>
      <c r="D120">
        <v>4103</v>
      </c>
      <c r="E120" t="s">
        <v>190</v>
      </c>
      <c r="F120" s="5" t="str">
        <f>LEFT(表1[[#This Row],[编号]],1)</f>
        <v>4</v>
      </c>
    </row>
    <row r="121" spans="1:6" x14ac:dyDescent="0.25">
      <c r="A121">
        <v>120</v>
      </c>
      <c r="B121" t="s">
        <v>141</v>
      </c>
      <c r="D121">
        <v>4104</v>
      </c>
      <c r="E121" t="s">
        <v>190</v>
      </c>
      <c r="F121" s="5" t="str">
        <f>LEFT(表1[[#This Row],[编号]],1)</f>
        <v>4</v>
      </c>
    </row>
    <row r="122" spans="1:6" x14ac:dyDescent="0.25">
      <c r="A122">
        <v>121</v>
      </c>
      <c r="B122" t="s">
        <v>143</v>
      </c>
      <c r="D122">
        <v>4201</v>
      </c>
      <c r="E122" t="s">
        <v>190</v>
      </c>
      <c r="F122" s="5" t="str">
        <f>LEFT(表1[[#This Row],[编号]],1)</f>
        <v>4</v>
      </c>
    </row>
    <row r="123" spans="1:6" x14ac:dyDescent="0.25">
      <c r="A123">
        <v>122</v>
      </c>
      <c r="B123" t="s">
        <v>145</v>
      </c>
      <c r="D123">
        <v>5001</v>
      </c>
      <c r="E123" t="s">
        <v>155</v>
      </c>
      <c r="F123" s="5" t="str">
        <f>LEFT(表1[[#This Row],[编号]],1)</f>
        <v>5</v>
      </c>
    </row>
    <row r="124" spans="1:6" x14ac:dyDescent="0.25">
      <c r="A124">
        <v>123</v>
      </c>
      <c r="B124" t="s">
        <v>147</v>
      </c>
      <c r="D124">
        <v>5101</v>
      </c>
      <c r="E124" t="s">
        <v>155</v>
      </c>
      <c r="F124" s="5" t="str">
        <f>LEFT(表1[[#This Row],[编号]],1)</f>
        <v>5</v>
      </c>
    </row>
    <row r="125" spans="1:6" x14ac:dyDescent="0.25">
      <c r="A125">
        <v>124</v>
      </c>
      <c r="B125" t="s">
        <v>149</v>
      </c>
      <c r="D125">
        <v>5201</v>
      </c>
      <c r="E125" t="s">
        <v>155</v>
      </c>
      <c r="F125" s="5" t="str">
        <f>LEFT(表1[[#This Row],[编号]],1)</f>
        <v>5</v>
      </c>
    </row>
    <row r="126" spans="1:6" x14ac:dyDescent="0.25">
      <c r="A126">
        <v>125</v>
      </c>
      <c r="B126" t="s">
        <v>151</v>
      </c>
      <c r="D126">
        <v>5301</v>
      </c>
      <c r="E126" t="s">
        <v>155</v>
      </c>
      <c r="F126" s="5" t="str">
        <f>LEFT(表1[[#This Row],[编号]],1)</f>
        <v>5</v>
      </c>
    </row>
    <row r="127" spans="1:6" x14ac:dyDescent="0.25">
      <c r="A127">
        <v>126</v>
      </c>
      <c r="B127" t="s">
        <v>146</v>
      </c>
      <c r="C127" t="s">
        <v>21</v>
      </c>
      <c r="D127">
        <v>5401</v>
      </c>
      <c r="E127" t="s">
        <v>155</v>
      </c>
      <c r="F127" s="5" t="str">
        <f>LEFT(表1[[#This Row],[编号]],1)</f>
        <v>5</v>
      </c>
    </row>
    <row r="128" spans="1:6" x14ac:dyDescent="0.25">
      <c r="A128">
        <v>127</v>
      </c>
      <c r="B128" t="s">
        <v>148</v>
      </c>
      <c r="C128" t="s">
        <v>21</v>
      </c>
      <c r="D128">
        <v>5402</v>
      </c>
      <c r="E128" t="s">
        <v>155</v>
      </c>
      <c r="F128" s="5" t="str">
        <f>LEFT(表1[[#This Row],[编号]],1)</f>
        <v>5</v>
      </c>
    </row>
    <row r="129" spans="1:6" x14ac:dyDescent="0.25">
      <c r="A129">
        <v>128</v>
      </c>
      <c r="B129" t="s">
        <v>150</v>
      </c>
      <c r="C129" t="s">
        <v>21</v>
      </c>
      <c r="D129">
        <v>5403</v>
      </c>
      <c r="E129" t="s">
        <v>155</v>
      </c>
      <c r="F129" s="5" t="str">
        <f>LEFT(表1[[#This Row],[编号]],1)</f>
        <v>5</v>
      </c>
    </row>
    <row r="130" spans="1:6" x14ac:dyDescent="0.25">
      <c r="A130">
        <v>129</v>
      </c>
      <c r="B130" t="s">
        <v>156</v>
      </c>
      <c r="D130">
        <v>6001</v>
      </c>
      <c r="E130" t="s">
        <v>189</v>
      </c>
      <c r="F130" s="5" t="str">
        <f>LEFT(表1[[#This Row],[编号]],1)</f>
        <v>6</v>
      </c>
    </row>
    <row r="131" spans="1:6" x14ac:dyDescent="0.25">
      <c r="A131">
        <v>130</v>
      </c>
      <c r="B131" t="s">
        <v>158</v>
      </c>
      <c r="C131" t="s">
        <v>26</v>
      </c>
      <c r="D131">
        <v>6011</v>
      </c>
      <c r="E131" t="s">
        <v>189</v>
      </c>
      <c r="F131" s="5" t="str">
        <f>LEFT(表1[[#This Row],[编号]],1)</f>
        <v>6</v>
      </c>
    </row>
    <row r="132" spans="1:6" x14ac:dyDescent="0.25">
      <c r="A132">
        <v>131</v>
      </c>
      <c r="B132" t="s">
        <v>160</v>
      </c>
      <c r="C132" t="s">
        <v>26</v>
      </c>
      <c r="D132">
        <v>6021</v>
      </c>
      <c r="E132" t="s">
        <v>189</v>
      </c>
      <c r="F132" s="5" t="str">
        <f>LEFT(表1[[#This Row],[编号]],1)</f>
        <v>6</v>
      </c>
    </row>
    <row r="133" spans="1:6" x14ac:dyDescent="0.25">
      <c r="A133">
        <v>132</v>
      </c>
      <c r="B133" t="s">
        <v>162</v>
      </c>
      <c r="C133" t="s">
        <v>29</v>
      </c>
      <c r="D133">
        <v>6031</v>
      </c>
      <c r="E133" t="s">
        <v>189</v>
      </c>
      <c r="F133" s="5" t="str">
        <f>LEFT(表1[[#This Row],[编号]],1)</f>
        <v>6</v>
      </c>
    </row>
    <row r="134" spans="1:6" x14ac:dyDescent="0.25">
      <c r="A134">
        <v>133</v>
      </c>
      <c r="B134" t="s">
        <v>164</v>
      </c>
      <c r="C134" t="s">
        <v>29</v>
      </c>
      <c r="D134">
        <v>6032</v>
      </c>
      <c r="E134" t="s">
        <v>189</v>
      </c>
      <c r="F134" s="5" t="str">
        <f>LEFT(表1[[#This Row],[编号]],1)</f>
        <v>6</v>
      </c>
    </row>
    <row r="135" spans="1:6" x14ac:dyDescent="0.25">
      <c r="A135">
        <v>135</v>
      </c>
      <c r="B135" t="s">
        <v>166</v>
      </c>
      <c r="C135" t="s">
        <v>65</v>
      </c>
      <c r="D135">
        <v>6041</v>
      </c>
      <c r="E135" t="s">
        <v>189</v>
      </c>
      <c r="F135" s="5" t="str">
        <f>LEFT(表1[[#This Row],[编号]],1)</f>
        <v>6</v>
      </c>
    </row>
    <row r="136" spans="1:6" x14ac:dyDescent="0.25">
      <c r="A136">
        <v>135</v>
      </c>
      <c r="B136" t="s">
        <v>168</v>
      </c>
      <c r="D136">
        <v>6051</v>
      </c>
      <c r="E136" t="s">
        <v>189</v>
      </c>
      <c r="F136" s="5" t="str">
        <f>LEFT(表1[[#This Row],[编号]],1)</f>
        <v>6</v>
      </c>
    </row>
    <row r="137" spans="1:6" x14ac:dyDescent="0.25">
      <c r="A137">
        <v>136</v>
      </c>
      <c r="B137" t="s">
        <v>170</v>
      </c>
      <c r="C137" t="s">
        <v>171</v>
      </c>
      <c r="D137">
        <v>6061</v>
      </c>
      <c r="E137" t="s">
        <v>189</v>
      </c>
      <c r="F137" s="5" t="str">
        <f>LEFT(表1[[#This Row],[编号]],1)</f>
        <v>6</v>
      </c>
    </row>
    <row r="138" spans="1:6" x14ac:dyDescent="0.25">
      <c r="A138">
        <v>137</v>
      </c>
      <c r="B138" t="s">
        <v>173</v>
      </c>
      <c r="D138">
        <v>6101</v>
      </c>
      <c r="E138" t="s">
        <v>189</v>
      </c>
      <c r="F138" s="5" t="str">
        <f>LEFT(表1[[#This Row],[编号]],1)</f>
        <v>6</v>
      </c>
    </row>
    <row r="139" spans="1:6" x14ac:dyDescent="0.25">
      <c r="A139">
        <v>138</v>
      </c>
      <c r="B139" t="s">
        <v>175</v>
      </c>
      <c r="D139">
        <v>6111</v>
      </c>
      <c r="E139" t="s">
        <v>189</v>
      </c>
      <c r="F139" s="5" t="str">
        <f>LEFT(表1[[#This Row],[编号]],1)</f>
        <v>6</v>
      </c>
    </row>
    <row r="140" spans="1:6" x14ac:dyDescent="0.25">
      <c r="A140">
        <v>139</v>
      </c>
      <c r="B140" t="s">
        <v>177</v>
      </c>
      <c r="C140" t="s">
        <v>29</v>
      </c>
      <c r="D140">
        <v>6201</v>
      </c>
      <c r="E140" t="s">
        <v>189</v>
      </c>
      <c r="F140" s="5" t="str">
        <f>LEFT(表1[[#This Row],[编号]],1)</f>
        <v>6</v>
      </c>
    </row>
    <row r="141" spans="1:6" x14ac:dyDescent="0.25">
      <c r="A141">
        <v>140</v>
      </c>
      <c r="B141" t="s">
        <v>179</v>
      </c>
      <c r="C141" t="s">
        <v>29</v>
      </c>
      <c r="D141">
        <v>6202</v>
      </c>
      <c r="E141" t="s">
        <v>189</v>
      </c>
      <c r="F141" s="5" t="str">
        <f>LEFT(表1[[#This Row],[编号]],1)</f>
        <v>6</v>
      </c>
    </row>
    <row r="142" spans="1:6" x14ac:dyDescent="0.25">
      <c r="A142">
        <v>141</v>
      </c>
      <c r="B142" t="s">
        <v>181</v>
      </c>
      <c r="C142" t="s">
        <v>29</v>
      </c>
      <c r="D142">
        <v>6203</v>
      </c>
      <c r="E142" t="s">
        <v>189</v>
      </c>
      <c r="F142" s="5" t="str">
        <f>LEFT(表1[[#This Row],[编号]],1)</f>
        <v>6</v>
      </c>
    </row>
    <row r="143" spans="1:6" x14ac:dyDescent="0.25">
      <c r="A143">
        <v>142</v>
      </c>
      <c r="B143" t="s">
        <v>183</v>
      </c>
      <c r="D143">
        <v>6301</v>
      </c>
      <c r="E143" t="s">
        <v>189</v>
      </c>
      <c r="F143" s="5" t="str">
        <f>LEFT(表1[[#This Row],[编号]],1)</f>
        <v>6</v>
      </c>
    </row>
    <row r="144" spans="1:6" x14ac:dyDescent="0.25">
      <c r="A144">
        <v>143</v>
      </c>
      <c r="B144" t="s">
        <v>185</v>
      </c>
      <c r="D144">
        <v>6401</v>
      </c>
      <c r="E144" t="s">
        <v>189</v>
      </c>
      <c r="F144" s="5" t="str">
        <f>LEFT(表1[[#This Row],[编号]],1)</f>
        <v>6</v>
      </c>
    </row>
    <row r="145" spans="1:6" x14ac:dyDescent="0.25">
      <c r="A145">
        <v>144</v>
      </c>
      <c r="B145" t="s">
        <v>193</v>
      </c>
      <c r="D145">
        <v>6402</v>
      </c>
      <c r="E145" t="s">
        <v>189</v>
      </c>
      <c r="F145" s="5" t="str">
        <f>LEFT(表1[[#This Row],[编号]],1)</f>
        <v>6</v>
      </c>
    </row>
    <row r="146" spans="1:6" x14ac:dyDescent="0.25">
      <c r="A146">
        <v>145</v>
      </c>
      <c r="B146" t="s">
        <v>334</v>
      </c>
      <c r="D146">
        <v>6405</v>
      </c>
      <c r="E146" t="s">
        <v>189</v>
      </c>
      <c r="F146" s="5" t="str">
        <f>LEFT(表1[[#This Row],[编号]],1)</f>
        <v>6</v>
      </c>
    </row>
    <row r="147" spans="1:6" x14ac:dyDescent="0.25">
      <c r="A147">
        <v>146</v>
      </c>
      <c r="B147" t="s">
        <v>157</v>
      </c>
      <c r="C147" t="s">
        <v>26</v>
      </c>
      <c r="D147">
        <v>6411</v>
      </c>
      <c r="E147" t="s">
        <v>189</v>
      </c>
      <c r="F147" s="5" t="str">
        <f>LEFT(表1[[#This Row],[编号]],1)</f>
        <v>6</v>
      </c>
    </row>
    <row r="148" spans="1:6" x14ac:dyDescent="0.25">
      <c r="A148">
        <v>147</v>
      </c>
      <c r="B148" t="s">
        <v>159</v>
      </c>
      <c r="C148" t="s">
        <v>26</v>
      </c>
      <c r="D148">
        <v>6421</v>
      </c>
      <c r="E148" t="s">
        <v>189</v>
      </c>
      <c r="F148" s="5" t="str">
        <f>LEFT(表1[[#This Row],[编号]],1)</f>
        <v>6</v>
      </c>
    </row>
    <row r="149" spans="1:6" x14ac:dyDescent="0.25">
      <c r="A149">
        <v>148</v>
      </c>
      <c r="B149" t="s">
        <v>161</v>
      </c>
      <c r="C149" t="s">
        <v>29</v>
      </c>
      <c r="D149">
        <v>6501</v>
      </c>
      <c r="E149" t="s">
        <v>189</v>
      </c>
      <c r="F149" s="5" t="str">
        <f>LEFT(表1[[#This Row],[编号]],1)</f>
        <v>6</v>
      </c>
    </row>
    <row r="150" spans="1:6" x14ac:dyDescent="0.25">
      <c r="A150">
        <v>149</v>
      </c>
      <c r="B150" t="s">
        <v>163</v>
      </c>
      <c r="C150" t="s">
        <v>29</v>
      </c>
      <c r="D150">
        <v>6502</v>
      </c>
      <c r="E150" t="s">
        <v>189</v>
      </c>
      <c r="F150" s="5" t="str">
        <f>LEFT(表1[[#This Row],[编号]],1)</f>
        <v>6</v>
      </c>
    </row>
    <row r="151" spans="1:6" x14ac:dyDescent="0.25">
      <c r="A151">
        <v>150</v>
      </c>
      <c r="B151" t="s">
        <v>165</v>
      </c>
      <c r="C151" t="s">
        <v>29</v>
      </c>
      <c r="D151">
        <v>6511</v>
      </c>
      <c r="E151" t="s">
        <v>189</v>
      </c>
      <c r="F151" s="5" t="str">
        <f>LEFT(表1[[#This Row],[编号]],1)</f>
        <v>6</v>
      </c>
    </row>
    <row r="152" spans="1:6" x14ac:dyDescent="0.25">
      <c r="A152">
        <v>151</v>
      </c>
      <c r="B152" t="s">
        <v>167</v>
      </c>
      <c r="C152" t="s">
        <v>29</v>
      </c>
      <c r="D152">
        <v>6521</v>
      </c>
      <c r="E152" t="s">
        <v>189</v>
      </c>
      <c r="F152" s="5" t="str">
        <f>LEFT(表1[[#This Row],[编号]],1)</f>
        <v>6</v>
      </c>
    </row>
    <row r="153" spans="1:6" x14ac:dyDescent="0.25">
      <c r="A153">
        <v>152</v>
      </c>
      <c r="B153" t="s">
        <v>169</v>
      </c>
      <c r="C153" t="s">
        <v>29</v>
      </c>
      <c r="D153">
        <v>6531</v>
      </c>
      <c r="E153" t="s">
        <v>189</v>
      </c>
      <c r="F153" s="5" t="str">
        <f>LEFT(表1[[#This Row],[编号]],1)</f>
        <v>6</v>
      </c>
    </row>
    <row r="154" spans="1:6" x14ac:dyDescent="0.25">
      <c r="A154">
        <v>153</v>
      </c>
      <c r="B154" t="s">
        <v>172</v>
      </c>
      <c r="C154" t="s">
        <v>29</v>
      </c>
      <c r="D154">
        <v>6541</v>
      </c>
      <c r="E154" t="s">
        <v>189</v>
      </c>
      <c r="F154" s="5" t="str">
        <f>LEFT(表1[[#This Row],[编号]],1)</f>
        <v>6</v>
      </c>
    </row>
    <row r="155" spans="1:6" x14ac:dyDescent="0.25">
      <c r="A155">
        <v>154</v>
      </c>
      <c r="B155" t="s">
        <v>174</v>
      </c>
      <c r="C155" t="s">
        <v>29</v>
      </c>
      <c r="D155">
        <v>6542</v>
      </c>
      <c r="E155" t="s">
        <v>189</v>
      </c>
      <c r="F155" s="5" t="str">
        <f>LEFT(表1[[#This Row],[编号]],1)</f>
        <v>6</v>
      </c>
    </row>
    <row r="156" spans="1:6" x14ac:dyDescent="0.25">
      <c r="A156">
        <v>155</v>
      </c>
      <c r="B156" t="s">
        <v>176</v>
      </c>
      <c r="D156">
        <v>6601</v>
      </c>
      <c r="E156" t="s">
        <v>189</v>
      </c>
      <c r="F156" s="5" t="str">
        <f>LEFT(表1[[#This Row],[编号]],1)</f>
        <v>6</v>
      </c>
    </row>
    <row r="157" spans="1:6" x14ac:dyDescent="0.25">
      <c r="A157">
        <v>156</v>
      </c>
      <c r="B157" t="s">
        <v>178</v>
      </c>
      <c r="D157">
        <v>6602</v>
      </c>
      <c r="E157" t="s">
        <v>189</v>
      </c>
      <c r="F157" s="5" t="str">
        <f>LEFT(表1[[#This Row],[编号]],1)</f>
        <v>6</v>
      </c>
    </row>
    <row r="158" spans="1:6" x14ac:dyDescent="0.25">
      <c r="A158">
        <v>157</v>
      </c>
      <c r="B158" t="s">
        <v>180</v>
      </c>
      <c r="D158">
        <v>6603</v>
      </c>
      <c r="E158" t="s">
        <v>189</v>
      </c>
      <c r="F158" s="5" t="str">
        <f>LEFT(表1[[#This Row],[编号]],1)</f>
        <v>6</v>
      </c>
    </row>
    <row r="159" spans="1:6" x14ac:dyDescent="0.25">
      <c r="A159">
        <v>158</v>
      </c>
      <c r="B159" t="s">
        <v>182</v>
      </c>
      <c r="D159">
        <v>6604</v>
      </c>
      <c r="E159" t="s">
        <v>189</v>
      </c>
      <c r="F159" s="5" t="str">
        <f>LEFT(表1[[#This Row],[编号]],1)</f>
        <v>6</v>
      </c>
    </row>
    <row r="160" spans="1:6" x14ac:dyDescent="0.25">
      <c r="A160">
        <v>159</v>
      </c>
      <c r="B160" t="s">
        <v>184</v>
      </c>
      <c r="D160">
        <v>6701</v>
      </c>
      <c r="E160" t="s">
        <v>189</v>
      </c>
      <c r="F160" s="5" t="str">
        <f>LEFT(表1[[#This Row],[编号]],1)</f>
        <v>6</v>
      </c>
    </row>
    <row r="161" spans="1:6" x14ac:dyDescent="0.25">
      <c r="A161">
        <v>160</v>
      </c>
      <c r="B161" t="s">
        <v>186</v>
      </c>
      <c r="D161">
        <v>6711</v>
      </c>
      <c r="E161" t="s">
        <v>189</v>
      </c>
      <c r="F161" s="5" t="str">
        <f>LEFT(表1[[#This Row],[编号]],1)</f>
        <v>6</v>
      </c>
    </row>
    <row r="162" spans="1:6" x14ac:dyDescent="0.25">
      <c r="A162">
        <v>161</v>
      </c>
      <c r="B162" t="s">
        <v>187</v>
      </c>
      <c r="D162">
        <v>6801</v>
      </c>
      <c r="E162" t="s">
        <v>189</v>
      </c>
      <c r="F162" s="5" t="str">
        <f>LEFT(表1[[#This Row],[编号]],1)</f>
        <v>6</v>
      </c>
    </row>
    <row r="163" spans="1:6" x14ac:dyDescent="0.25">
      <c r="A163">
        <v>162</v>
      </c>
      <c r="B163" t="s">
        <v>188</v>
      </c>
      <c r="D163">
        <v>6901</v>
      </c>
      <c r="E163" t="s">
        <v>189</v>
      </c>
      <c r="F163" s="5" t="str">
        <f>LEFT(表1[[#This Row],[编号]],1)</f>
        <v>6</v>
      </c>
    </row>
  </sheetData>
  <phoneticPr fontId="3" type="noConversion"/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AD095-19A8-4C32-A9B8-EFED57F3721F}">
  <sheetPr>
    <pageSetUpPr fitToPage="1"/>
  </sheetPr>
  <dimension ref="A1:T17"/>
  <sheetViews>
    <sheetView zoomScaleNormal="100" zoomScaleSheetLayoutView="96" workbookViewId="0">
      <selection activeCell="R14" sqref="R14"/>
    </sheetView>
  </sheetViews>
  <sheetFormatPr defaultColWidth="9" defaultRowHeight="13.2" x14ac:dyDescent="0.3"/>
  <cols>
    <col min="1" max="1" width="8.109375" style="12" customWidth="1"/>
    <col min="2" max="2" width="7.44140625" style="36" customWidth="1"/>
    <col min="3" max="3" width="15.33203125" style="12" customWidth="1"/>
    <col min="4" max="4" width="14.109375" style="12" customWidth="1"/>
    <col min="5" max="5" width="13.109375" style="37" customWidth="1"/>
    <col min="6" max="6" width="13.21875" style="12" customWidth="1"/>
    <col min="7" max="7" width="9.77734375" style="35" customWidth="1"/>
    <col min="8" max="8" width="11.33203125" style="12" customWidth="1"/>
    <col min="9" max="12" width="10.6640625" style="14" customWidth="1"/>
    <col min="13" max="13" width="11" style="12" customWidth="1"/>
    <col min="14" max="14" width="11" style="35" customWidth="1"/>
    <col min="15" max="15" width="7.6640625" style="12" customWidth="1"/>
    <col min="16" max="16" width="8.33203125" style="12" customWidth="1"/>
    <col min="17" max="18" width="10.109375" style="12" customWidth="1"/>
    <col min="19" max="19" width="9.44140625" style="12" customWidth="1"/>
    <col min="20" max="20" width="10.44140625" style="12" customWidth="1"/>
    <col min="21" max="16384" width="9" style="12"/>
  </cols>
  <sheetData>
    <row r="1" spans="1:20" x14ac:dyDescent="0.3">
      <c r="A1" s="6"/>
      <c r="B1" s="7" t="s">
        <v>235</v>
      </c>
      <c r="C1" s="8"/>
      <c r="D1" s="8"/>
      <c r="E1" s="115">
        <v>44926</v>
      </c>
      <c r="F1" s="9"/>
      <c r="G1" s="9"/>
      <c r="H1" s="6"/>
      <c r="I1" s="10"/>
      <c r="J1" s="10"/>
      <c r="K1" s="10"/>
      <c r="L1" s="10"/>
      <c r="M1" s="11"/>
      <c r="N1" s="9"/>
      <c r="O1" s="11"/>
      <c r="P1" s="6"/>
      <c r="T1" s="13"/>
    </row>
    <row r="2" spans="1:20" s="22" customFormat="1" ht="26.4" x14ac:dyDescent="0.25">
      <c r="A2" s="15" t="s">
        <v>236</v>
      </c>
      <c r="B2" s="16" t="s">
        <v>237</v>
      </c>
      <c r="C2" s="17" t="s">
        <v>238</v>
      </c>
      <c r="D2" s="15" t="s">
        <v>239</v>
      </c>
      <c r="E2" s="15" t="s">
        <v>240</v>
      </c>
      <c r="F2" s="15" t="s">
        <v>241</v>
      </c>
      <c r="G2" s="18" t="s">
        <v>242</v>
      </c>
      <c r="H2" s="15" t="s">
        <v>243</v>
      </c>
      <c r="I2" s="19" t="s">
        <v>244</v>
      </c>
      <c r="J2" s="20" t="s">
        <v>245</v>
      </c>
      <c r="K2" s="20" t="s">
        <v>246</v>
      </c>
      <c r="L2" s="113" t="s">
        <v>357</v>
      </c>
      <c r="M2" s="15" t="s">
        <v>247</v>
      </c>
      <c r="N2" s="21" t="s">
        <v>248</v>
      </c>
      <c r="O2" s="110" t="s">
        <v>249</v>
      </c>
      <c r="P2" s="110" t="s">
        <v>250</v>
      </c>
      <c r="Q2" s="111" t="s">
        <v>251</v>
      </c>
      <c r="R2" s="116" t="s">
        <v>358</v>
      </c>
      <c r="S2" s="111" t="s">
        <v>252</v>
      </c>
      <c r="T2" s="111" t="s">
        <v>253</v>
      </c>
    </row>
    <row r="3" spans="1:20" s="33" customFormat="1" ht="12.75" customHeight="1" x14ac:dyDescent="0.25">
      <c r="A3" s="104" t="s">
        <v>255</v>
      </c>
      <c r="B3" s="105"/>
      <c r="C3" s="106" t="s">
        <v>256</v>
      </c>
      <c r="D3" s="106" t="s">
        <v>355</v>
      </c>
      <c r="E3" s="106" t="s">
        <v>257</v>
      </c>
      <c r="F3" s="107" t="s">
        <v>254</v>
      </c>
      <c r="G3" s="108">
        <v>44197</v>
      </c>
      <c r="H3" s="109">
        <v>36</v>
      </c>
      <c r="I3" s="32">
        <v>10000</v>
      </c>
      <c r="J3" s="29"/>
      <c r="K3" s="29"/>
      <c r="L3" s="112">
        <f>I3+K3</f>
        <v>10000</v>
      </c>
      <c r="M3" s="114">
        <v>0.05</v>
      </c>
      <c r="N3" s="31"/>
      <c r="O3" s="112">
        <f>MIN(MAX((YEAR($E$1)-YEAR(G3))*12-MONTH(G3),0),H3)</f>
        <v>11</v>
      </c>
      <c r="P3" s="112">
        <f>MIN(MAX((YEAR($E$1)-YEAR(G3))*12+MONTH($E$1)-MONTH(G3),0),H3)-O3</f>
        <v>12</v>
      </c>
      <c r="Q3" s="112">
        <f>(L3-(L3*M3))/H3*P3</f>
        <v>3166.666666666667</v>
      </c>
      <c r="R3" s="112">
        <f>Q3/P3</f>
        <v>263.88888888888891</v>
      </c>
      <c r="S3" s="112">
        <f>IF(O3&gt;0,L3*(1-M3)/(H3)*O3,0)</f>
        <v>2902.7777777777783</v>
      </c>
      <c r="T3" s="112">
        <f>IF(P3=0,S3,L3*(1-M3)/H3*(O3+P3))</f>
        <v>6069.4444444444453</v>
      </c>
    </row>
    <row r="4" spans="1:20" s="33" customFormat="1" ht="12.75" customHeight="1" x14ac:dyDescent="0.25">
      <c r="A4" s="104" t="s">
        <v>258</v>
      </c>
      <c r="B4" s="105"/>
      <c r="C4" s="106" t="s">
        <v>256</v>
      </c>
      <c r="D4" s="106" t="s">
        <v>356</v>
      </c>
      <c r="E4" s="106" t="s">
        <v>257</v>
      </c>
      <c r="F4" s="107" t="s">
        <v>254</v>
      </c>
      <c r="G4" s="108">
        <v>44197</v>
      </c>
      <c r="H4" s="109">
        <v>36</v>
      </c>
      <c r="I4" s="32">
        <v>10000</v>
      </c>
      <c r="J4" s="29"/>
      <c r="K4" s="29"/>
      <c r="L4" s="112">
        <f t="shared" ref="L4" si="0">I4+K4</f>
        <v>10000</v>
      </c>
      <c r="M4" s="114">
        <v>0.05</v>
      </c>
      <c r="N4" s="31"/>
      <c r="O4" s="112">
        <f t="shared" ref="O4" si="1">MIN(MAX((YEAR($E$1)-YEAR(G4))*12-MONTH(G4),0),H4)</f>
        <v>11</v>
      </c>
      <c r="P4" s="112">
        <f>MIN(MAX((YEAR($E$1)-YEAR(G4))*12+MONTH($E$1)-MONTH(G4),0),H4)-O4</f>
        <v>12</v>
      </c>
      <c r="Q4" s="112">
        <f>(L4-(L4*M4))/H4*P4</f>
        <v>3166.666666666667</v>
      </c>
      <c r="R4" s="112">
        <f>Q4/P4</f>
        <v>263.88888888888891</v>
      </c>
      <c r="S4" s="112">
        <f>IF(O4&gt;0,L4*(1-M4)/(H4)*O4,0)</f>
        <v>2902.7777777777783</v>
      </c>
      <c r="T4" s="112">
        <f>IF(P4=0,S4,L4*(1-M4)/H4*(O4+P4))</f>
        <v>6069.4444444444453</v>
      </c>
    </row>
    <row r="5" spans="1:20" s="33" customFormat="1" ht="12.75" customHeight="1" x14ac:dyDescent="0.25">
      <c r="A5" s="23"/>
      <c r="B5" s="24"/>
      <c r="C5" s="25"/>
      <c r="D5" s="25"/>
      <c r="E5" s="25"/>
      <c r="F5" s="34"/>
      <c r="G5" s="27"/>
      <c r="H5" s="28"/>
      <c r="I5" s="29"/>
      <c r="J5" s="29"/>
      <c r="K5" s="29"/>
      <c r="L5" s="112"/>
      <c r="M5" s="30"/>
      <c r="N5" s="31"/>
      <c r="O5" s="112"/>
      <c r="P5" s="112"/>
      <c r="Q5" s="112"/>
      <c r="R5" s="112"/>
      <c r="S5" s="112"/>
      <c r="T5" s="112"/>
    </row>
    <row r="6" spans="1:20" s="33" customFormat="1" ht="12.75" customHeight="1" x14ac:dyDescent="0.25">
      <c r="A6" s="23"/>
      <c r="B6" s="24"/>
      <c r="C6" s="25"/>
      <c r="D6" s="25"/>
      <c r="E6" s="25"/>
      <c r="F6" s="34"/>
      <c r="G6" s="27"/>
      <c r="H6" s="28"/>
      <c r="I6" s="29"/>
      <c r="J6" s="29"/>
      <c r="K6" s="29"/>
      <c r="L6" s="112"/>
      <c r="M6" s="30"/>
      <c r="N6" s="31"/>
      <c r="O6" s="112"/>
      <c r="P6" s="112"/>
      <c r="Q6" s="112"/>
      <c r="R6" s="112"/>
      <c r="S6" s="112"/>
      <c r="T6" s="112"/>
    </row>
    <row r="7" spans="1:20" s="33" customFormat="1" ht="12.75" customHeight="1" x14ac:dyDescent="0.25">
      <c r="A7" s="23"/>
      <c r="B7" s="24"/>
      <c r="C7" s="25"/>
      <c r="D7" s="25"/>
      <c r="E7" s="25"/>
      <c r="F7" s="26"/>
      <c r="G7" s="27"/>
      <c r="H7" s="28"/>
      <c r="I7" s="29"/>
      <c r="J7" s="29"/>
      <c r="K7" s="29"/>
      <c r="L7" s="112"/>
      <c r="M7" s="30"/>
      <c r="N7" s="31"/>
      <c r="O7" s="112"/>
      <c r="P7" s="112"/>
      <c r="Q7" s="112"/>
      <c r="R7" s="112"/>
      <c r="S7" s="112"/>
      <c r="T7" s="112"/>
    </row>
    <row r="8" spans="1:20" s="33" customFormat="1" ht="12.75" customHeight="1" x14ac:dyDescent="0.25">
      <c r="A8" s="23"/>
      <c r="B8" s="24"/>
      <c r="C8" s="25"/>
      <c r="D8" s="25"/>
      <c r="E8" s="25"/>
      <c r="F8" s="26"/>
      <c r="G8" s="27"/>
      <c r="H8" s="28"/>
      <c r="I8" s="29"/>
      <c r="J8" s="29"/>
      <c r="K8" s="29"/>
      <c r="L8" s="112"/>
      <c r="M8" s="30"/>
      <c r="N8" s="31"/>
      <c r="O8" s="112"/>
      <c r="P8" s="112"/>
      <c r="Q8" s="112"/>
      <c r="R8" s="112"/>
      <c r="S8" s="112"/>
      <c r="T8" s="112"/>
    </row>
    <row r="9" spans="1:20" s="33" customFormat="1" ht="12.75" customHeight="1" x14ac:dyDescent="0.25">
      <c r="A9" s="23"/>
      <c r="B9" s="24"/>
      <c r="C9" s="25"/>
      <c r="D9" s="25"/>
      <c r="E9" s="25"/>
      <c r="F9" s="26"/>
      <c r="G9" s="27"/>
      <c r="H9" s="28"/>
      <c r="I9" s="29"/>
      <c r="J9" s="29"/>
      <c r="K9" s="29"/>
      <c r="L9" s="112"/>
      <c r="M9" s="30"/>
      <c r="N9" s="31"/>
      <c r="O9" s="112"/>
      <c r="P9" s="112"/>
      <c r="Q9" s="112"/>
      <c r="R9" s="112"/>
      <c r="S9" s="112"/>
      <c r="T9" s="112"/>
    </row>
    <row r="10" spans="1:20" s="33" customFormat="1" ht="12.75" customHeight="1" x14ac:dyDescent="0.25">
      <c r="A10" s="23"/>
      <c r="B10" s="24"/>
      <c r="C10" s="25"/>
      <c r="D10" s="25"/>
      <c r="E10" s="25"/>
      <c r="F10" s="26"/>
      <c r="G10" s="27"/>
      <c r="H10" s="28"/>
      <c r="I10" s="29"/>
      <c r="J10" s="29"/>
      <c r="K10" s="29"/>
      <c r="L10" s="112"/>
      <c r="M10" s="30"/>
      <c r="N10" s="31"/>
      <c r="O10" s="112"/>
      <c r="P10" s="112"/>
      <c r="Q10" s="112"/>
      <c r="R10" s="112"/>
      <c r="S10" s="112"/>
      <c r="T10" s="112"/>
    </row>
    <row r="11" spans="1:20" s="33" customFormat="1" ht="12.75" customHeight="1" x14ac:dyDescent="0.25">
      <c r="A11" s="23"/>
      <c r="B11" s="24"/>
      <c r="C11" s="25"/>
      <c r="D11" s="25"/>
      <c r="E11" s="25"/>
      <c r="F11" s="26"/>
      <c r="G11" s="27"/>
      <c r="H11" s="28"/>
      <c r="I11" s="29"/>
      <c r="J11" s="29"/>
      <c r="K11" s="29"/>
      <c r="L11" s="112"/>
      <c r="M11" s="30"/>
      <c r="N11" s="31"/>
      <c r="O11" s="112"/>
      <c r="P11" s="112"/>
      <c r="Q11" s="112"/>
      <c r="R11" s="112"/>
      <c r="S11" s="112"/>
      <c r="T11" s="112"/>
    </row>
    <row r="12" spans="1:20" s="33" customFormat="1" ht="12.75" customHeight="1" x14ac:dyDescent="0.25">
      <c r="A12" s="23"/>
      <c r="B12" s="24"/>
      <c r="C12" s="25"/>
      <c r="D12" s="25"/>
      <c r="E12" s="25"/>
      <c r="F12" s="34"/>
      <c r="G12" s="27"/>
      <c r="H12" s="28"/>
      <c r="I12" s="29"/>
      <c r="J12" s="29"/>
      <c r="K12" s="29"/>
      <c r="L12" s="112"/>
      <c r="M12" s="30"/>
      <c r="N12" s="31"/>
      <c r="O12" s="112"/>
      <c r="P12" s="112"/>
      <c r="Q12" s="112"/>
      <c r="R12" s="112"/>
      <c r="S12" s="112"/>
      <c r="T12" s="112"/>
    </row>
    <row r="13" spans="1:20" s="33" customFormat="1" ht="12.75" customHeight="1" x14ac:dyDescent="0.25">
      <c r="A13" s="23"/>
      <c r="B13" s="24"/>
      <c r="C13" s="25"/>
      <c r="D13" s="25"/>
      <c r="E13" s="25"/>
      <c r="F13" s="34"/>
      <c r="G13" s="27"/>
      <c r="H13" s="28"/>
      <c r="I13" s="29"/>
      <c r="J13" s="29"/>
      <c r="K13" s="29"/>
      <c r="L13" s="112"/>
      <c r="M13" s="30"/>
      <c r="N13" s="31"/>
      <c r="O13" s="112"/>
      <c r="P13" s="112"/>
      <c r="Q13" s="112"/>
      <c r="R13" s="112"/>
      <c r="S13" s="112"/>
      <c r="T13" s="112"/>
    </row>
    <row r="14" spans="1:20" s="14" customFormat="1" x14ac:dyDescent="0.3">
      <c r="A14" s="12"/>
      <c r="B14" s="36"/>
      <c r="C14" s="38"/>
      <c r="D14" s="12"/>
      <c r="E14" s="37"/>
      <c r="F14" s="12"/>
      <c r="G14" s="35"/>
      <c r="H14" s="12"/>
      <c r="M14" s="12"/>
      <c r="N14" s="35"/>
      <c r="O14" s="12"/>
      <c r="P14" s="12"/>
      <c r="Q14" s="40"/>
      <c r="R14" s="40">
        <f>SUM(R3:R13)*3</f>
        <v>1583.3333333333335</v>
      </c>
      <c r="S14" s="12"/>
      <c r="T14" s="12"/>
    </row>
    <row r="15" spans="1:20" x14ac:dyDescent="0.3">
      <c r="Q15" s="13"/>
      <c r="R15" s="13"/>
    </row>
    <row r="17" spans="19:20" x14ac:dyDescent="0.3">
      <c r="S17" s="39"/>
      <c r="T17" s="39"/>
    </row>
  </sheetData>
  <autoFilter ref="A2:T13" xr:uid="{42430243-FA6F-4F63-80E3-93496B183C79}"/>
  <phoneticPr fontId="3" type="noConversion"/>
  <pageMargins left="0.7" right="0.7" top="0.75" bottom="0.75" header="0.3" footer="0.3"/>
  <pageSetup paperSize="9" scale="31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8A1FB-0D36-4E03-9B4A-B3DC4A6D066D}">
  <dimension ref="A1:L50"/>
  <sheetViews>
    <sheetView zoomScale="115" zoomScaleNormal="115" workbookViewId="0">
      <pane xSplit="2" ySplit="2" topLeftCell="C28" activePane="bottomRight" state="frozen"/>
      <selection activeCell="C3" sqref="C3"/>
      <selection pane="topRight" activeCell="C3" sqref="C3"/>
      <selection pane="bottomLeft" activeCell="C3" sqref="C3"/>
      <selection pane="bottomRight" activeCell="E45" sqref="E45:J46"/>
    </sheetView>
  </sheetViews>
  <sheetFormatPr defaultRowHeight="15.6" x14ac:dyDescent="0.25"/>
  <cols>
    <col min="1" max="1" width="24.6640625" style="43" customWidth="1"/>
    <col min="2" max="2" width="4.77734375" style="43" bestFit="1" customWidth="1"/>
    <col min="3" max="3" width="9.6640625" style="43" bestFit="1" customWidth="1"/>
    <col min="4" max="4" width="11.6640625" style="43" bestFit="1" customWidth="1"/>
    <col min="5" max="5" width="25.109375" style="43" customWidth="1"/>
    <col min="6" max="6" width="4.77734375" style="43" bestFit="1" customWidth="1"/>
    <col min="7" max="7" width="10.33203125" style="43" bestFit="1" customWidth="1"/>
    <col min="8" max="8" width="15.6640625" style="43" customWidth="1"/>
    <col min="9" max="9" width="21.88671875" style="42" customWidth="1"/>
    <col min="10" max="10" width="13.88671875" style="43" customWidth="1"/>
    <col min="11" max="11" width="13.33203125" style="43" bestFit="1" customWidth="1"/>
    <col min="12" max="12" width="20.88671875" style="43" bestFit="1" customWidth="1"/>
    <col min="13" max="256" width="9" style="43"/>
    <col min="257" max="257" width="24.6640625" style="43" customWidth="1"/>
    <col min="258" max="258" width="7.21875" style="43" customWidth="1"/>
    <col min="259" max="260" width="9.44140625" style="43" bestFit="1" customWidth="1"/>
    <col min="261" max="261" width="25.109375" style="43" customWidth="1"/>
    <col min="262" max="262" width="10.109375" style="43" customWidth="1"/>
    <col min="263" max="263" width="10.33203125" style="43" bestFit="1" customWidth="1"/>
    <col min="264" max="264" width="15.6640625" style="43" customWidth="1"/>
    <col min="265" max="265" width="21.88671875" style="43" customWidth="1"/>
    <col min="266" max="266" width="13.88671875" style="43" customWidth="1"/>
    <col min="267" max="267" width="13.33203125" style="43" bestFit="1" customWidth="1"/>
    <col min="268" max="268" width="20.88671875" style="43" bestFit="1" customWidth="1"/>
    <col min="269" max="512" width="9" style="43"/>
    <col min="513" max="513" width="24.6640625" style="43" customWidth="1"/>
    <col min="514" max="514" width="7.21875" style="43" customWidth="1"/>
    <col min="515" max="516" width="9.44140625" style="43" bestFit="1" customWidth="1"/>
    <col min="517" max="517" width="25.109375" style="43" customWidth="1"/>
    <col min="518" max="518" width="10.109375" style="43" customWidth="1"/>
    <col min="519" max="519" width="10.33203125" style="43" bestFit="1" customWidth="1"/>
    <col min="520" max="520" width="15.6640625" style="43" customWidth="1"/>
    <col min="521" max="521" width="21.88671875" style="43" customWidth="1"/>
    <col min="522" max="522" width="13.88671875" style="43" customWidth="1"/>
    <col min="523" max="523" width="13.33203125" style="43" bestFit="1" customWidth="1"/>
    <col min="524" max="524" width="20.88671875" style="43" bestFit="1" customWidth="1"/>
    <col min="525" max="768" width="9" style="43"/>
    <col min="769" max="769" width="24.6640625" style="43" customWidth="1"/>
    <col min="770" max="770" width="7.21875" style="43" customWidth="1"/>
    <col min="771" max="772" width="9.44140625" style="43" bestFit="1" customWidth="1"/>
    <col min="773" max="773" width="25.109375" style="43" customWidth="1"/>
    <col min="774" max="774" width="10.109375" style="43" customWidth="1"/>
    <col min="775" max="775" width="10.33203125" style="43" bestFit="1" customWidth="1"/>
    <col min="776" max="776" width="15.6640625" style="43" customWidth="1"/>
    <col min="777" max="777" width="21.88671875" style="43" customWidth="1"/>
    <col min="778" max="778" width="13.88671875" style="43" customWidth="1"/>
    <col min="779" max="779" width="13.33203125" style="43" bestFit="1" customWidth="1"/>
    <col min="780" max="780" width="20.88671875" style="43" bestFit="1" customWidth="1"/>
    <col min="781" max="1024" width="9" style="43"/>
    <col min="1025" max="1025" width="24.6640625" style="43" customWidth="1"/>
    <col min="1026" max="1026" width="7.21875" style="43" customWidth="1"/>
    <col min="1027" max="1028" width="9.44140625" style="43" bestFit="1" customWidth="1"/>
    <col min="1029" max="1029" width="25.109375" style="43" customWidth="1"/>
    <col min="1030" max="1030" width="10.109375" style="43" customWidth="1"/>
    <col min="1031" max="1031" width="10.33203125" style="43" bestFit="1" customWidth="1"/>
    <col min="1032" max="1032" width="15.6640625" style="43" customWidth="1"/>
    <col min="1033" max="1033" width="21.88671875" style="43" customWidth="1"/>
    <col min="1034" max="1034" width="13.88671875" style="43" customWidth="1"/>
    <col min="1035" max="1035" width="13.33203125" style="43" bestFit="1" customWidth="1"/>
    <col min="1036" max="1036" width="20.88671875" style="43" bestFit="1" customWidth="1"/>
    <col min="1037" max="1280" width="9" style="43"/>
    <col min="1281" max="1281" width="24.6640625" style="43" customWidth="1"/>
    <col min="1282" max="1282" width="7.21875" style="43" customWidth="1"/>
    <col min="1283" max="1284" width="9.44140625" style="43" bestFit="1" customWidth="1"/>
    <col min="1285" max="1285" width="25.109375" style="43" customWidth="1"/>
    <col min="1286" max="1286" width="10.109375" style="43" customWidth="1"/>
    <col min="1287" max="1287" width="10.33203125" style="43" bestFit="1" customWidth="1"/>
    <col min="1288" max="1288" width="15.6640625" style="43" customWidth="1"/>
    <col min="1289" max="1289" width="21.88671875" style="43" customWidth="1"/>
    <col min="1290" max="1290" width="13.88671875" style="43" customWidth="1"/>
    <col min="1291" max="1291" width="13.33203125" style="43" bestFit="1" customWidth="1"/>
    <col min="1292" max="1292" width="20.88671875" style="43" bestFit="1" customWidth="1"/>
    <col min="1293" max="1536" width="9" style="43"/>
    <col min="1537" max="1537" width="24.6640625" style="43" customWidth="1"/>
    <col min="1538" max="1538" width="7.21875" style="43" customWidth="1"/>
    <col min="1539" max="1540" width="9.44140625" style="43" bestFit="1" customWidth="1"/>
    <col min="1541" max="1541" width="25.109375" style="43" customWidth="1"/>
    <col min="1542" max="1542" width="10.109375" style="43" customWidth="1"/>
    <col min="1543" max="1543" width="10.33203125" style="43" bestFit="1" customWidth="1"/>
    <col min="1544" max="1544" width="15.6640625" style="43" customWidth="1"/>
    <col min="1545" max="1545" width="21.88671875" style="43" customWidth="1"/>
    <col min="1546" max="1546" width="13.88671875" style="43" customWidth="1"/>
    <col min="1547" max="1547" width="13.33203125" style="43" bestFit="1" customWidth="1"/>
    <col min="1548" max="1548" width="20.88671875" style="43" bestFit="1" customWidth="1"/>
    <col min="1549" max="1792" width="9" style="43"/>
    <col min="1793" max="1793" width="24.6640625" style="43" customWidth="1"/>
    <col min="1794" max="1794" width="7.21875" style="43" customWidth="1"/>
    <col min="1795" max="1796" width="9.44140625" style="43" bestFit="1" customWidth="1"/>
    <col min="1797" max="1797" width="25.109375" style="43" customWidth="1"/>
    <col min="1798" max="1798" width="10.109375" style="43" customWidth="1"/>
    <col min="1799" max="1799" width="10.33203125" style="43" bestFit="1" customWidth="1"/>
    <col min="1800" max="1800" width="15.6640625" style="43" customWidth="1"/>
    <col min="1801" max="1801" width="21.88671875" style="43" customWidth="1"/>
    <col min="1802" max="1802" width="13.88671875" style="43" customWidth="1"/>
    <col min="1803" max="1803" width="13.33203125" style="43" bestFit="1" customWidth="1"/>
    <col min="1804" max="1804" width="20.88671875" style="43" bestFit="1" customWidth="1"/>
    <col min="1805" max="2048" width="9" style="43"/>
    <col min="2049" max="2049" width="24.6640625" style="43" customWidth="1"/>
    <col min="2050" max="2050" width="7.21875" style="43" customWidth="1"/>
    <col min="2051" max="2052" width="9.44140625" style="43" bestFit="1" customWidth="1"/>
    <col min="2053" max="2053" width="25.109375" style="43" customWidth="1"/>
    <col min="2054" max="2054" width="10.109375" style="43" customWidth="1"/>
    <col min="2055" max="2055" width="10.33203125" style="43" bestFit="1" customWidth="1"/>
    <col min="2056" max="2056" width="15.6640625" style="43" customWidth="1"/>
    <col min="2057" max="2057" width="21.88671875" style="43" customWidth="1"/>
    <col min="2058" max="2058" width="13.88671875" style="43" customWidth="1"/>
    <col min="2059" max="2059" width="13.33203125" style="43" bestFit="1" customWidth="1"/>
    <col min="2060" max="2060" width="20.88671875" style="43" bestFit="1" customWidth="1"/>
    <col min="2061" max="2304" width="9" style="43"/>
    <col min="2305" max="2305" width="24.6640625" style="43" customWidth="1"/>
    <col min="2306" max="2306" width="7.21875" style="43" customWidth="1"/>
    <col min="2307" max="2308" width="9.44140625" style="43" bestFit="1" customWidth="1"/>
    <col min="2309" max="2309" width="25.109375" style="43" customWidth="1"/>
    <col min="2310" max="2310" width="10.109375" style="43" customWidth="1"/>
    <col min="2311" max="2311" width="10.33203125" style="43" bestFit="1" customWidth="1"/>
    <col min="2312" max="2312" width="15.6640625" style="43" customWidth="1"/>
    <col min="2313" max="2313" width="21.88671875" style="43" customWidth="1"/>
    <col min="2314" max="2314" width="13.88671875" style="43" customWidth="1"/>
    <col min="2315" max="2315" width="13.33203125" style="43" bestFit="1" customWidth="1"/>
    <col min="2316" max="2316" width="20.88671875" style="43" bestFit="1" customWidth="1"/>
    <col min="2317" max="2560" width="9" style="43"/>
    <col min="2561" max="2561" width="24.6640625" style="43" customWidth="1"/>
    <col min="2562" max="2562" width="7.21875" style="43" customWidth="1"/>
    <col min="2563" max="2564" width="9.44140625" style="43" bestFit="1" customWidth="1"/>
    <col min="2565" max="2565" width="25.109375" style="43" customWidth="1"/>
    <col min="2566" max="2566" width="10.109375" style="43" customWidth="1"/>
    <col min="2567" max="2567" width="10.33203125" style="43" bestFit="1" customWidth="1"/>
    <col min="2568" max="2568" width="15.6640625" style="43" customWidth="1"/>
    <col min="2569" max="2569" width="21.88671875" style="43" customWidth="1"/>
    <col min="2570" max="2570" width="13.88671875" style="43" customWidth="1"/>
    <col min="2571" max="2571" width="13.33203125" style="43" bestFit="1" customWidth="1"/>
    <col min="2572" max="2572" width="20.88671875" style="43" bestFit="1" customWidth="1"/>
    <col min="2573" max="2816" width="9" style="43"/>
    <col min="2817" max="2817" width="24.6640625" style="43" customWidth="1"/>
    <col min="2818" max="2818" width="7.21875" style="43" customWidth="1"/>
    <col min="2819" max="2820" width="9.44140625" style="43" bestFit="1" customWidth="1"/>
    <col min="2821" max="2821" width="25.109375" style="43" customWidth="1"/>
    <col min="2822" max="2822" width="10.109375" style="43" customWidth="1"/>
    <col min="2823" max="2823" width="10.33203125" style="43" bestFit="1" customWidth="1"/>
    <col min="2824" max="2824" width="15.6640625" style="43" customWidth="1"/>
    <col min="2825" max="2825" width="21.88671875" style="43" customWidth="1"/>
    <col min="2826" max="2826" width="13.88671875" style="43" customWidth="1"/>
    <col min="2827" max="2827" width="13.33203125" style="43" bestFit="1" customWidth="1"/>
    <col min="2828" max="2828" width="20.88671875" style="43" bestFit="1" customWidth="1"/>
    <col min="2829" max="3072" width="9" style="43"/>
    <col min="3073" max="3073" width="24.6640625" style="43" customWidth="1"/>
    <col min="3074" max="3074" width="7.21875" style="43" customWidth="1"/>
    <col min="3075" max="3076" width="9.44140625" style="43" bestFit="1" customWidth="1"/>
    <col min="3077" max="3077" width="25.109375" style="43" customWidth="1"/>
    <col min="3078" max="3078" width="10.109375" style="43" customWidth="1"/>
    <col min="3079" max="3079" width="10.33203125" style="43" bestFit="1" customWidth="1"/>
    <col min="3080" max="3080" width="15.6640625" style="43" customWidth="1"/>
    <col min="3081" max="3081" width="21.88671875" style="43" customWidth="1"/>
    <col min="3082" max="3082" width="13.88671875" style="43" customWidth="1"/>
    <col min="3083" max="3083" width="13.33203125" style="43" bestFit="1" customWidth="1"/>
    <col min="3084" max="3084" width="20.88671875" style="43" bestFit="1" customWidth="1"/>
    <col min="3085" max="3328" width="9" style="43"/>
    <col min="3329" max="3329" width="24.6640625" style="43" customWidth="1"/>
    <col min="3330" max="3330" width="7.21875" style="43" customWidth="1"/>
    <col min="3331" max="3332" width="9.44140625" style="43" bestFit="1" customWidth="1"/>
    <col min="3333" max="3333" width="25.109375" style="43" customWidth="1"/>
    <col min="3334" max="3334" width="10.109375" style="43" customWidth="1"/>
    <col min="3335" max="3335" width="10.33203125" style="43" bestFit="1" customWidth="1"/>
    <col min="3336" max="3336" width="15.6640625" style="43" customWidth="1"/>
    <col min="3337" max="3337" width="21.88671875" style="43" customWidth="1"/>
    <col min="3338" max="3338" width="13.88671875" style="43" customWidth="1"/>
    <col min="3339" max="3339" width="13.33203125" style="43" bestFit="1" customWidth="1"/>
    <col min="3340" max="3340" width="20.88671875" style="43" bestFit="1" customWidth="1"/>
    <col min="3341" max="3584" width="9" style="43"/>
    <col min="3585" max="3585" width="24.6640625" style="43" customWidth="1"/>
    <col min="3586" max="3586" width="7.21875" style="43" customWidth="1"/>
    <col min="3587" max="3588" width="9.44140625" style="43" bestFit="1" customWidth="1"/>
    <col min="3589" max="3589" width="25.109375" style="43" customWidth="1"/>
    <col min="3590" max="3590" width="10.109375" style="43" customWidth="1"/>
    <col min="3591" max="3591" width="10.33203125" style="43" bestFit="1" customWidth="1"/>
    <col min="3592" max="3592" width="15.6640625" style="43" customWidth="1"/>
    <col min="3593" max="3593" width="21.88671875" style="43" customWidth="1"/>
    <col min="3594" max="3594" width="13.88671875" style="43" customWidth="1"/>
    <col min="3595" max="3595" width="13.33203125" style="43" bestFit="1" customWidth="1"/>
    <col min="3596" max="3596" width="20.88671875" style="43" bestFit="1" customWidth="1"/>
    <col min="3597" max="3840" width="9" style="43"/>
    <col min="3841" max="3841" width="24.6640625" style="43" customWidth="1"/>
    <col min="3842" max="3842" width="7.21875" style="43" customWidth="1"/>
    <col min="3843" max="3844" width="9.44140625" style="43" bestFit="1" customWidth="1"/>
    <col min="3845" max="3845" width="25.109375" style="43" customWidth="1"/>
    <col min="3846" max="3846" width="10.109375" style="43" customWidth="1"/>
    <col min="3847" max="3847" width="10.33203125" style="43" bestFit="1" customWidth="1"/>
    <col min="3848" max="3848" width="15.6640625" style="43" customWidth="1"/>
    <col min="3849" max="3849" width="21.88671875" style="43" customWidth="1"/>
    <col min="3850" max="3850" width="13.88671875" style="43" customWidth="1"/>
    <col min="3851" max="3851" width="13.33203125" style="43" bestFit="1" customWidth="1"/>
    <col min="3852" max="3852" width="20.88671875" style="43" bestFit="1" customWidth="1"/>
    <col min="3853" max="4096" width="9" style="43"/>
    <col min="4097" max="4097" width="24.6640625" style="43" customWidth="1"/>
    <col min="4098" max="4098" width="7.21875" style="43" customWidth="1"/>
    <col min="4099" max="4100" width="9.44140625" style="43" bestFit="1" customWidth="1"/>
    <col min="4101" max="4101" width="25.109375" style="43" customWidth="1"/>
    <col min="4102" max="4102" width="10.109375" style="43" customWidth="1"/>
    <col min="4103" max="4103" width="10.33203125" style="43" bestFit="1" customWidth="1"/>
    <col min="4104" max="4104" width="15.6640625" style="43" customWidth="1"/>
    <col min="4105" max="4105" width="21.88671875" style="43" customWidth="1"/>
    <col min="4106" max="4106" width="13.88671875" style="43" customWidth="1"/>
    <col min="4107" max="4107" width="13.33203125" style="43" bestFit="1" customWidth="1"/>
    <col min="4108" max="4108" width="20.88671875" style="43" bestFit="1" customWidth="1"/>
    <col min="4109" max="4352" width="9" style="43"/>
    <col min="4353" max="4353" width="24.6640625" style="43" customWidth="1"/>
    <col min="4354" max="4354" width="7.21875" style="43" customWidth="1"/>
    <col min="4355" max="4356" width="9.44140625" style="43" bestFit="1" customWidth="1"/>
    <col min="4357" max="4357" width="25.109375" style="43" customWidth="1"/>
    <col min="4358" max="4358" width="10.109375" style="43" customWidth="1"/>
    <col min="4359" max="4359" width="10.33203125" style="43" bestFit="1" customWidth="1"/>
    <col min="4360" max="4360" width="15.6640625" style="43" customWidth="1"/>
    <col min="4361" max="4361" width="21.88671875" style="43" customWidth="1"/>
    <col min="4362" max="4362" width="13.88671875" style="43" customWidth="1"/>
    <col min="4363" max="4363" width="13.33203125" style="43" bestFit="1" customWidth="1"/>
    <col min="4364" max="4364" width="20.88671875" style="43" bestFit="1" customWidth="1"/>
    <col min="4365" max="4608" width="9" style="43"/>
    <col min="4609" max="4609" width="24.6640625" style="43" customWidth="1"/>
    <col min="4610" max="4610" width="7.21875" style="43" customWidth="1"/>
    <col min="4611" max="4612" width="9.44140625" style="43" bestFit="1" customWidth="1"/>
    <col min="4613" max="4613" width="25.109375" style="43" customWidth="1"/>
    <col min="4614" max="4614" width="10.109375" style="43" customWidth="1"/>
    <col min="4615" max="4615" width="10.33203125" style="43" bestFit="1" customWidth="1"/>
    <col min="4616" max="4616" width="15.6640625" style="43" customWidth="1"/>
    <col min="4617" max="4617" width="21.88671875" style="43" customWidth="1"/>
    <col min="4618" max="4618" width="13.88671875" style="43" customWidth="1"/>
    <col min="4619" max="4619" width="13.33203125" style="43" bestFit="1" customWidth="1"/>
    <col min="4620" max="4620" width="20.88671875" style="43" bestFit="1" customWidth="1"/>
    <col min="4621" max="4864" width="9" style="43"/>
    <col min="4865" max="4865" width="24.6640625" style="43" customWidth="1"/>
    <col min="4866" max="4866" width="7.21875" style="43" customWidth="1"/>
    <col min="4867" max="4868" width="9.44140625" style="43" bestFit="1" customWidth="1"/>
    <col min="4869" max="4869" width="25.109375" style="43" customWidth="1"/>
    <col min="4870" max="4870" width="10.109375" style="43" customWidth="1"/>
    <col min="4871" max="4871" width="10.33203125" style="43" bestFit="1" customWidth="1"/>
    <col min="4872" max="4872" width="15.6640625" style="43" customWidth="1"/>
    <col min="4873" max="4873" width="21.88671875" style="43" customWidth="1"/>
    <col min="4874" max="4874" width="13.88671875" style="43" customWidth="1"/>
    <col min="4875" max="4875" width="13.33203125" style="43" bestFit="1" customWidth="1"/>
    <col min="4876" max="4876" width="20.88671875" style="43" bestFit="1" customWidth="1"/>
    <col min="4877" max="5120" width="9" style="43"/>
    <col min="5121" max="5121" width="24.6640625" style="43" customWidth="1"/>
    <col min="5122" max="5122" width="7.21875" style="43" customWidth="1"/>
    <col min="5123" max="5124" width="9.44140625" style="43" bestFit="1" customWidth="1"/>
    <col min="5125" max="5125" width="25.109375" style="43" customWidth="1"/>
    <col min="5126" max="5126" width="10.109375" style="43" customWidth="1"/>
    <col min="5127" max="5127" width="10.33203125" style="43" bestFit="1" customWidth="1"/>
    <col min="5128" max="5128" width="15.6640625" style="43" customWidth="1"/>
    <col min="5129" max="5129" width="21.88671875" style="43" customWidth="1"/>
    <col min="5130" max="5130" width="13.88671875" style="43" customWidth="1"/>
    <col min="5131" max="5131" width="13.33203125" style="43" bestFit="1" customWidth="1"/>
    <col min="5132" max="5132" width="20.88671875" style="43" bestFit="1" customWidth="1"/>
    <col min="5133" max="5376" width="9" style="43"/>
    <col min="5377" max="5377" width="24.6640625" style="43" customWidth="1"/>
    <col min="5378" max="5378" width="7.21875" style="43" customWidth="1"/>
    <col min="5379" max="5380" width="9.44140625" style="43" bestFit="1" customWidth="1"/>
    <col min="5381" max="5381" width="25.109375" style="43" customWidth="1"/>
    <col min="5382" max="5382" width="10.109375" style="43" customWidth="1"/>
    <col min="5383" max="5383" width="10.33203125" style="43" bestFit="1" customWidth="1"/>
    <col min="5384" max="5384" width="15.6640625" style="43" customWidth="1"/>
    <col min="5385" max="5385" width="21.88671875" style="43" customWidth="1"/>
    <col min="5386" max="5386" width="13.88671875" style="43" customWidth="1"/>
    <col min="5387" max="5387" width="13.33203125" style="43" bestFit="1" customWidth="1"/>
    <col min="5388" max="5388" width="20.88671875" style="43" bestFit="1" customWidth="1"/>
    <col min="5389" max="5632" width="9" style="43"/>
    <col min="5633" max="5633" width="24.6640625" style="43" customWidth="1"/>
    <col min="5634" max="5634" width="7.21875" style="43" customWidth="1"/>
    <col min="5635" max="5636" width="9.44140625" style="43" bestFit="1" customWidth="1"/>
    <col min="5637" max="5637" width="25.109375" style="43" customWidth="1"/>
    <col min="5638" max="5638" width="10.109375" style="43" customWidth="1"/>
    <col min="5639" max="5639" width="10.33203125" style="43" bestFit="1" customWidth="1"/>
    <col min="5640" max="5640" width="15.6640625" style="43" customWidth="1"/>
    <col min="5641" max="5641" width="21.88671875" style="43" customWidth="1"/>
    <col min="5642" max="5642" width="13.88671875" style="43" customWidth="1"/>
    <col min="5643" max="5643" width="13.33203125" style="43" bestFit="1" customWidth="1"/>
    <col min="5644" max="5644" width="20.88671875" style="43" bestFit="1" customWidth="1"/>
    <col min="5645" max="5888" width="9" style="43"/>
    <col min="5889" max="5889" width="24.6640625" style="43" customWidth="1"/>
    <col min="5890" max="5890" width="7.21875" style="43" customWidth="1"/>
    <col min="5891" max="5892" width="9.44140625" style="43" bestFit="1" customWidth="1"/>
    <col min="5893" max="5893" width="25.109375" style="43" customWidth="1"/>
    <col min="5894" max="5894" width="10.109375" style="43" customWidth="1"/>
    <col min="5895" max="5895" width="10.33203125" style="43" bestFit="1" customWidth="1"/>
    <col min="5896" max="5896" width="15.6640625" style="43" customWidth="1"/>
    <col min="5897" max="5897" width="21.88671875" style="43" customWidth="1"/>
    <col min="5898" max="5898" width="13.88671875" style="43" customWidth="1"/>
    <col min="5899" max="5899" width="13.33203125" style="43" bestFit="1" customWidth="1"/>
    <col min="5900" max="5900" width="20.88671875" style="43" bestFit="1" customWidth="1"/>
    <col min="5901" max="6144" width="9" style="43"/>
    <col min="6145" max="6145" width="24.6640625" style="43" customWidth="1"/>
    <col min="6146" max="6146" width="7.21875" style="43" customWidth="1"/>
    <col min="6147" max="6148" width="9.44140625" style="43" bestFit="1" customWidth="1"/>
    <col min="6149" max="6149" width="25.109375" style="43" customWidth="1"/>
    <col min="6150" max="6150" width="10.109375" style="43" customWidth="1"/>
    <col min="6151" max="6151" width="10.33203125" style="43" bestFit="1" customWidth="1"/>
    <col min="6152" max="6152" width="15.6640625" style="43" customWidth="1"/>
    <col min="6153" max="6153" width="21.88671875" style="43" customWidth="1"/>
    <col min="6154" max="6154" width="13.88671875" style="43" customWidth="1"/>
    <col min="6155" max="6155" width="13.33203125" style="43" bestFit="1" customWidth="1"/>
    <col min="6156" max="6156" width="20.88671875" style="43" bestFit="1" customWidth="1"/>
    <col min="6157" max="6400" width="9" style="43"/>
    <col min="6401" max="6401" width="24.6640625" style="43" customWidth="1"/>
    <col min="6402" max="6402" width="7.21875" style="43" customWidth="1"/>
    <col min="6403" max="6404" width="9.44140625" style="43" bestFit="1" customWidth="1"/>
    <col min="6405" max="6405" width="25.109375" style="43" customWidth="1"/>
    <col min="6406" max="6406" width="10.109375" style="43" customWidth="1"/>
    <col min="6407" max="6407" width="10.33203125" style="43" bestFit="1" customWidth="1"/>
    <col min="6408" max="6408" width="15.6640625" style="43" customWidth="1"/>
    <col min="6409" max="6409" width="21.88671875" style="43" customWidth="1"/>
    <col min="6410" max="6410" width="13.88671875" style="43" customWidth="1"/>
    <col min="6411" max="6411" width="13.33203125" style="43" bestFit="1" customWidth="1"/>
    <col min="6412" max="6412" width="20.88671875" style="43" bestFit="1" customWidth="1"/>
    <col min="6413" max="6656" width="9" style="43"/>
    <col min="6657" max="6657" width="24.6640625" style="43" customWidth="1"/>
    <col min="6658" max="6658" width="7.21875" style="43" customWidth="1"/>
    <col min="6659" max="6660" width="9.44140625" style="43" bestFit="1" customWidth="1"/>
    <col min="6661" max="6661" width="25.109375" style="43" customWidth="1"/>
    <col min="6662" max="6662" width="10.109375" style="43" customWidth="1"/>
    <col min="6663" max="6663" width="10.33203125" style="43" bestFit="1" customWidth="1"/>
    <col min="6664" max="6664" width="15.6640625" style="43" customWidth="1"/>
    <col min="6665" max="6665" width="21.88671875" style="43" customWidth="1"/>
    <col min="6666" max="6666" width="13.88671875" style="43" customWidth="1"/>
    <col min="6667" max="6667" width="13.33203125" style="43" bestFit="1" customWidth="1"/>
    <col min="6668" max="6668" width="20.88671875" style="43" bestFit="1" customWidth="1"/>
    <col min="6669" max="6912" width="9" style="43"/>
    <col min="6913" max="6913" width="24.6640625" style="43" customWidth="1"/>
    <col min="6914" max="6914" width="7.21875" style="43" customWidth="1"/>
    <col min="6915" max="6916" width="9.44140625" style="43" bestFit="1" customWidth="1"/>
    <col min="6917" max="6917" width="25.109375" style="43" customWidth="1"/>
    <col min="6918" max="6918" width="10.109375" style="43" customWidth="1"/>
    <col min="6919" max="6919" width="10.33203125" style="43" bestFit="1" customWidth="1"/>
    <col min="6920" max="6920" width="15.6640625" style="43" customWidth="1"/>
    <col min="6921" max="6921" width="21.88671875" style="43" customWidth="1"/>
    <col min="6922" max="6922" width="13.88671875" style="43" customWidth="1"/>
    <col min="6923" max="6923" width="13.33203125" style="43" bestFit="1" customWidth="1"/>
    <col min="6924" max="6924" width="20.88671875" style="43" bestFit="1" customWidth="1"/>
    <col min="6925" max="7168" width="9" style="43"/>
    <col min="7169" max="7169" width="24.6640625" style="43" customWidth="1"/>
    <col min="7170" max="7170" width="7.21875" style="43" customWidth="1"/>
    <col min="7171" max="7172" width="9.44140625" style="43" bestFit="1" customWidth="1"/>
    <col min="7173" max="7173" width="25.109375" style="43" customWidth="1"/>
    <col min="7174" max="7174" width="10.109375" style="43" customWidth="1"/>
    <col min="7175" max="7175" width="10.33203125" style="43" bestFit="1" customWidth="1"/>
    <col min="7176" max="7176" width="15.6640625" style="43" customWidth="1"/>
    <col min="7177" max="7177" width="21.88671875" style="43" customWidth="1"/>
    <col min="7178" max="7178" width="13.88671875" style="43" customWidth="1"/>
    <col min="7179" max="7179" width="13.33203125" style="43" bestFit="1" customWidth="1"/>
    <col min="7180" max="7180" width="20.88671875" style="43" bestFit="1" customWidth="1"/>
    <col min="7181" max="7424" width="9" style="43"/>
    <col min="7425" max="7425" width="24.6640625" style="43" customWidth="1"/>
    <col min="7426" max="7426" width="7.21875" style="43" customWidth="1"/>
    <col min="7427" max="7428" width="9.44140625" style="43" bestFit="1" customWidth="1"/>
    <col min="7429" max="7429" width="25.109375" style="43" customWidth="1"/>
    <col min="7430" max="7430" width="10.109375" style="43" customWidth="1"/>
    <col min="7431" max="7431" width="10.33203125" style="43" bestFit="1" customWidth="1"/>
    <col min="7432" max="7432" width="15.6640625" style="43" customWidth="1"/>
    <col min="7433" max="7433" width="21.88671875" style="43" customWidth="1"/>
    <col min="7434" max="7434" width="13.88671875" style="43" customWidth="1"/>
    <col min="7435" max="7435" width="13.33203125" style="43" bestFit="1" customWidth="1"/>
    <col min="7436" max="7436" width="20.88671875" style="43" bestFit="1" customWidth="1"/>
    <col min="7437" max="7680" width="9" style="43"/>
    <col min="7681" max="7681" width="24.6640625" style="43" customWidth="1"/>
    <col min="7682" max="7682" width="7.21875" style="43" customWidth="1"/>
    <col min="7683" max="7684" width="9.44140625" style="43" bestFit="1" customWidth="1"/>
    <col min="7685" max="7685" width="25.109375" style="43" customWidth="1"/>
    <col min="7686" max="7686" width="10.109375" style="43" customWidth="1"/>
    <col min="7687" max="7687" width="10.33203125" style="43" bestFit="1" customWidth="1"/>
    <col min="7688" max="7688" width="15.6640625" style="43" customWidth="1"/>
    <col min="7689" max="7689" width="21.88671875" style="43" customWidth="1"/>
    <col min="7690" max="7690" width="13.88671875" style="43" customWidth="1"/>
    <col min="7691" max="7691" width="13.33203125" style="43" bestFit="1" customWidth="1"/>
    <col min="7692" max="7692" width="20.88671875" style="43" bestFit="1" customWidth="1"/>
    <col min="7693" max="7936" width="9" style="43"/>
    <col min="7937" max="7937" width="24.6640625" style="43" customWidth="1"/>
    <col min="7938" max="7938" width="7.21875" style="43" customWidth="1"/>
    <col min="7939" max="7940" width="9.44140625" style="43" bestFit="1" customWidth="1"/>
    <col min="7941" max="7941" width="25.109375" style="43" customWidth="1"/>
    <col min="7942" max="7942" width="10.109375" style="43" customWidth="1"/>
    <col min="7943" max="7943" width="10.33203125" style="43" bestFit="1" customWidth="1"/>
    <col min="7944" max="7944" width="15.6640625" style="43" customWidth="1"/>
    <col min="7945" max="7945" width="21.88671875" style="43" customWidth="1"/>
    <col min="7946" max="7946" width="13.88671875" style="43" customWidth="1"/>
    <col min="7947" max="7947" width="13.33203125" style="43" bestFit="1" customWidth="1"/>
    <col min="7948" max="7948" width="20.88671875" style="43" bestFit="1" customWidth="1"/>
    <col min="7949" max="8192" width="9" style="43"/>
    <col min="8193" max="8193" width="24.6640625" style="43" customWidth="1"/>
    <col min="8194" max="8194" width="7.21875" style="43" customWidth="1"/>
    <col min="8195" max="8196" width="9.44140625" style="43" bestFit="1" customWidth="1"/>
    <col min="8197" max="8197" width="25.109375" style="43" customWidth="1"/>
    <col min="8198" max="8198" width="10.109375" style="43" customWidth="1"/>
    <col min="8199" max="8199" width="10.33203125" style="43" bestFit="1" customWidth="1"/>
    <col min="8200" max="8200" width="15.6640625" style="43" customWidth="1"/>
    <col min="8201" max="8201" width="21.88671875" style="43" customWidth="1"/>
    <col min="8202" max="8202" width="13.88671875" style="43" customWidth="1"/>
    <col min="8203" max="8203" width="13.33203125" style="43" bestFit="1" customWidth="1"/>
    <col min="8204" max="8204" width="20.88671875" style="43" bestFit="1" customWidth="1"/>
    <col min="8205" max="8448" width="9" style="43"/>
    <col min="8449" max="8449" width="24.6640625" style="43" customWidth="1"/>
    <col min="8450" max="8450" width="7.21875" style="43" customWidth="1"/>
    <col min="8451" max="8452" width="9.44140625" style="43" bestFit="1" customWidth="1"/>
    <col min="8453" max="8453" width="25.109375" style="43" customWidth="1"/>
    <col min="8454" max="8454" width="10.109375" style="43" customWidth="1"/>
    <col min="8455" max="8455" width="10.33203125" style="43" bestFit="1" customWidth="1"/>
    <col min="8456" max="8456" width="15.6640625" style="43" customWidth="1"/>
    <col min="8457" max="8457" width="21.88671875" style="43" customWidth="1"/>
    <col min="8458" max="8458" width="13.88671875" style="43" customWidth="1"/>
    <col min="8459" max="8459" width="13.33203125" style="43" bestFit="1" customWidth="1"/>
    <col min="8460" max="8460" width="20.88671875" style="43" bestFit="1" customWidth="1"/>
    <col min="8461" max="8704" width="9" style="43"/>
    <col min="8705" max="8705" width="24.6640625" style="43" customWidth="1"/>
    <col min="8706" max="8706" width="7.21875" style="43" customWidth="1"/>
    <col min="8707" max="8708" width="9.44140625" style="43" bestFit="1" customWidth="1"/>
    <col min="8709" max="8709" width="25.109375" style="43" customWidth="1"/>
    <col min="8710" max="8710" width="10.109375" style="43" customWidth="1"/>
    <col min="8711" max="8711" width="10.33203125" style="43" bestFit="1" customWidth="1"/>
    <col min="8712" max="8712" width="15.6640625" style="43" customWidth="1"/>
    <col min="8713" max="8713" width="21.88671875" style="43" customWidth="1"/>
    <col min="8714" max="8714" width="13.88671875" style="43" customWidth="1"/>
    <col min="8715" max="8715" width="13.33203125" style="43" bestFit="1" customWidth="1"/>
    <col min="8716" max="8716" width="20.88671875" style="43" bestFit="1" customWidth="1"/>
    <col min="8717" max="8960" width="9" style="43"/>
    <col min="8961" max="8961" width="24.6640625" style="43" customWidth="1"/>
    <col min="8962" max="8962" width="7.21875" style="43" customWidth="1"/>
    <col min="8963" max="8964" width="9.44140625" style="43" bestFit="1" customWidth="1"/>
    <col min="8965" max="8965" width="25.109375" style="43" customWidth="1"/>
    <col min="8966" max="8966" width="10.109375" style="43" customWidth="1"/>
    <col min="8967" max="8967" width="10.33203125" style="43" bestFit="1" customWidth="1"/>
    <col min="8968" max="8968" width="15.6640625" style="43" customWidth="1"/>
    <col min="8969" max="8969" width="21.88671875" style="43" customWidth="1"/>
    <col min="8970" max="8970" width="13.88671875" style="43" customWidth="1"/>
    <col min="8971" max="8971" width="13.33203125" style="43" bestFit="1" customWidth="1"/>
    <col min="8972" max="8972" width="20.88671875" style="43" bestFit="1" customWidth="1"/>
    <col min="8973" max="9216" width="9" style="43"/>
    <col min="9217" max="9217" width="24.6640625" style="43" customWidth="1"/>
    <col min="9218" max="9218" width="7.21875" style="43" customWidth="1"/>
    <col min="9219" max="9220" width="9.44140625" style="43" bestFit="1" customWidth="1"/>
    <col min="9221" max="9221" width="25.109375" style="43" customWidth="1"/>
    <col min="9222" max="9222" width="10.109375" style="43" customWidth="1"/>
    <col min="9223" max="9223" width="10.33203125" style="43" bestFit="1" customWidth="1"/>
    <col min="9224" max="9224" width="15.6640625" style="43" customWidth="1"/>
    <col min="9225" max="9225" width="21.88671875" style="43" customWidth="1"/>
    <col min="9226" max="9226" width="13.88671875" style="43" customWidth="1"/>
    <col min="9227" max="9227" width="13.33203125" style="43" bestFit="1" customWidth="1"/>
    <col min="9228" max="9228" width="20.88671875" style="43" bestFit="1" customWidth="1"/>
    <col min="9229" max="9472" width="9" style="43"/>
    <col min="9473" max="9473" width="24.6640625" style="43" customWidth="1"/>
    <col min="9474" max="9474" width="7.21875" style="43" customWidth="1"/>
    <col min="9475" max="9476" width="9.44140625" style="43" bestFit="1" customWidth="1"/>
    <col min="9477" max="9477" width="25.109375" style="43" customWidth="1"/>
    <col min="9478" max="9478" width="10.109375" style="43" customWidth="1"/>
    <col min="9479" max="9479" width="10.33203125" style="43" bestFit="1" customWidth="1"/>
    <col min="9480" max="9480" width="15.6640625" style="43" customWidth="1"/>
    <col min="9481" max="9481" width="21.88671875" style="43" customWidth="1"/>
    <col min="9482" max="9482" width="13.88671875" style="43" customWidth="1"/>
    <col min="9483" max="9483" width="13.33203125" style="43" bestFit="1" customWidth="1"/>
    <col min="9484" max="9484" width="20.88671875" style="43" bestFit="1" customWidth="1"/>
    <col min="9485" max="9728" width="9" style="43"/>
    <col min="9729" max="9729" width="24.6640625" style="43" customWidth="1"/>
    <col min="9730" max="9730" width="7.21875" style="43" customWidth="1"/>
    <col min="9731" max="9732" width="9.44140625" style="43" bestFit="1" customWidth="1"/>
    <col min="9733" max="9733" width="25.109375" style="43" customWidth="1"/>
    <col min="9734" max="9734" width="10.109375" style="43" customWidth="1"/>
    <col min="9735" max="9735" width="10.33203125" style="43" bestFit="1" customWidth="1"/>
    <col min="9736" max="9736" width="15.6640625" style="43" customWidth="1"/>
    <col min="9737" max="9737" width="21.88671875" style="43" customWidth="1"/>
    <col min="9738" max="9738" width="13.88671875" style="43" customWidth="1"/>
    <col min="9739" max="9739" width="13.33203125" style="43" bestFit="1" customWidth="1"/>
    <col min="9740" max="9740" width="20.88671875" style="43" bestFit="1" customWidth="1"/>
    <col min="9741" max="9984" width="9" style="43"/>
    <col min="9985" max="9985" width="24.6640625" style="43" customWidth="1"/>
    <col min="9986" max="9986" width="7.21875" style="43" customWidth="1"/>
    <col min="9987" max="9988" width="9.44140625" style="43" bestFit="1" customWidth="1"/>
    <col min="9989" max="9989" width="25.109375" style="43" customWidth="1"/>
    <col min="9990" max="9990" width="10.109375" style="43" customWidth="1"/>
    <col min="9991" max="9991" width="10.33203125" style="43" bestFit="1" customWidth="1"/>
    <col min="9992" max="9992" width="15.6640625" style="43" customWidth="1"/>
    <col min="9993" max="9993" width="21.88671875" style="43" customWidth="1"/>
    <col min="9994" max="9994" width="13.88671875" style="43" customWidth="1"/>
    <col min="9995" max="9995" width="13.33203125" style="43" bestFit="1" customWidth="1"/>
    <col min="9996" max="9996" width="20.88671875" style="43" bestFit="1" customWidth="1"/>
    <col min="9997" max="10240" width="9" style="43"/>
    <col min="10241" max="10241" width="24.6640625" style="43" customWidth="1"/>
    <col min="10242" max="10242" width="7.21875" style="43" customWidth="1"/>
    <col min="10243" max="10244" width="9.44140625" style="43" bestFit="1" customWidth="1"/>
    <col min="10245" max="10245" width="25.109375" style="43" customWidth="1"/>
    <col min="10246" max="10246" width="10.109375" style="43" customWidth="1"/>
    <col min="10247" max="10247" width="10.33203125" style="43" bestFit="1" customWidth="1"/>
    <col min="10248" max="10248" width="15.6640625" style="43" customWidth="1"/>
    <col min="10249" max="10249" width="21.88671875" style="43" customWidth="1"/>
    <col min="10250" max="10250" width="13.88671875" style="43" customWidth="1"/>
    <col min="10251" max="10251" width="13.33203125" style="43" bestFit="1" customWidth="1"/>
    <col min="10252" max="10252" width="20.88671875" style="43" bestFit="1" customWidth="1"/>
    <col min="10253" max="10496" width="9" style="43"/>
    <col min="10497" max="10497" width="24.6640625" style="43" customWidth="1"/>
    <col min="10498" max="10498" width="7.21875" style="43" customWidth="1"/>
    <col min="10499" max="10500" width="9.44140625" style="43" bestFit="1" customWidth="1"/>
    <col min="10501" max="10501" width="25.109375" style="43" customWidth="1"/>
    <col min="10502" max="10502" width="10.109375" style="43" customWidth="1"/>
    <col min="10503" max="10503" width="10.33203125" style="43" bestFit="1" customWidth="1"/>
    <col min="10504" max="10504" width="15.6640625" style="43" customWidth="1"/>
    <col min="10505" max="10505" width="21.88671875" style="43" customWidth="1"/>
    <col min="10506" max="10506" width="13.88671875" style="43" customWidth="1"/>
    <col min="10507" max="10507" width="13.33203125" style="43" bestFit="1" customWidth="1"/>
    <col min="10508" max="10508" width="20.88671875" style="43" bestFit="1" customWidth="1"/>
    <col min="10509" max="10752" width="9" style="43"/>
    <col min="10753" max="10753" width="24.6640625" style="43" customWidth="1"/>
    <col min="10754" max="10754" width="7.21875" style="43" customWidth="1"/>
    <col min="10755" max="10756" width="9.44140625" style="43" bestFit="1" customWidth="1"/>
    <col min="10757" max="10757" width="25.109375" style="43" customWidth="1"/>
    <col min="10758" max="10758" width="10.109375" style="43" customWidth="1"/>
    <col min="10759" max="10759" width="10.33203125" style="43" bestFit="1" customWidth="1"/>
    <col min="10760" max="10760" width="15.6640625" style="43" customWidth="1"/>
    <col min="10761" max="10761" width="21.88671875" style="43" customWidth="1"/>
    <col min="10762" max="10762" width="13.88671875" style="43" customWidth="1"/>
    <col min="10763" max="10763" width="13.33203125" style="43" bestFit="1" customWidth="1"/>
    <col min="10764" max="10764" width="20.88671875" style="43" bestFit="1" customWidth="1"/>
    <col min="10765" max="11008" width="9" style="43"/>
    <col min="11009" max="11009" width="24.6640625" style="43" customWidth="1"/>
    <col min="11010" max="11010" width="7.21875" style="43" customWidth="1"/>
    <col min="11011" max="11012" width="9.44140625" style="43" bestFit="1" customWidth="1"/>
    <col min="11013" max="11013" width="25.109375" style="43" customWidth="1"/>
    <col min="11014" max="11014" width="10.109375" style="43" customWidth="1"/>
    <col min="11015" max="11015" width="10.33203125" style="43" bestFit="1" customWidth="1"/>
    <col min="11016" max="11016" width="15.6640625" style="43" customWidth="1"/>
    <col min="11017" max="11017" width="21.88671875" style="43" customWidth="1"/>
    <col min="11018" max="11018" width="13.88671875" style="43" customWidth="1"/>
    <col min="11019" max="11019" width="13.33203125" style="43" bestFit="1" customWidth="1"/>
    <col min="11020" max="11020" width="20.88671875" style="43" bestFit="1" customWidth="1"/>
    <col min="11021" max="11264" width="9" style="43"/>
    <col min="11265" max="11265" width="24.6640625" style="43" customWidth="1"/>
    <col min="11266" max="11266" width="7.21875" style="43" customWidth="1"/>
    <col min="11267" max="11268" width="9.44140625" style="43" bestFit="1" customWidth="1"/>
    <col min="11269" max="11269" width="25.109375" style="43" customWidth="1"/>
    <col min="11270" max="11270" width="10.109375" style="43" customWidth="1"/>
    <col min="11271" max="11271" width="10.33203125" style="43" bestFit="1" customWidth="1"/>
    <col min="11272" max="11272" width="15.6640625" style="43" customWidth="1"/>
    <col min="11273" max="11273" width="21.88671875" style="43" customWidth="1"/>
    <col min="11274" max="11274" width="13.88671875" style="43" customWidth="1"/>
    <col min="11275" max="11275" width="13.33203125" style="43" bestFit="1" customWidth="1"/>
    <col min="11276" max="11276" width="20.88671875" style="43" bestFit="1" customWidth="1"/>
    <col min="11277" max="11520" width="9" style="43"/>
    <col min="11521" max="11521" width="24.6640625" style="43" customWidth="1"/>
    <col min="11522" max="11522" width="7.21875" style="43" customWidth="1"/>
    <col min="11523" max="11524" width="9.44140625" style="43" bestFit="1" customWidth="1"/>
    <col min="11525" max="11525" width="25.109375" style="43" customWidth="1"/>
    <col min="11526" max="11526" width="10.109375" style="43" customWidth="1"/>
    <col min="11527" max="11527" width="10.33203125" style="43" bestFit="1" customWidth="1"/>
    <col min="11528" max="11528" width="15.6640625" style="43" customWidth="1"/>
    <col min="11529" max="11529" width="21.88671875" style="43" customWidth="1"/>
    <col min="11530" max="11530" width="13.88671875" style="43" customWidth="1"/>
    <col min="11531" max="11531" width="13.33203125" style="43" bestFit="1" customWidth="1"/>
    <col min="11532" max="11532" width="20.88671875" style="43" bestFit="1" customWidth="1"/>
    <col min="11533" max="11776" width="9" style="43"/>
    <col min="11777" max="11777" width="24.6640625" style="43" customWidth="1"/>
    <col min="11778" max="11778" width="7.21875" style="43" customWidth="1"/>
    <col min="11779" max="11780" width="9.44140625" style="43" bestFit="1" customWidth="1"/>
    <col min="11781" max="11781" width="25.109375" style="43" customWidth="1"/>
    <col min="11782" max="11782" width="10.109375" style="43" customWidth="1"/>
    <col min="11783" max="11783" width="10.33203125" style="43" bestFit="1" customWidth="1"/>
    <col min="11784" max="11784" width="15.6640625" style="43" customWidth="1"/>
    <col min="11785" max="11785" width="21.88671875" style="43" customWidth="1"/>
    <col min="11786" max="11786" width="13.88671875" style="43" customWidth="1"/>
    <col min="11787" max="11787" width="13.33203125" style="43" bestFit="1" customWidth="1"/>
    <col min="11788" max="11788" width="20.88671875" style="43" bestFit="1" customWidth="1"/>
    <col min="11789" max="12032" width="9" style="43"/>
    <col min="12033" max="12033" width="24.6640625" style="43" customWidth="1"/>
    <col min="12034" max="12034" width="7.21875" style="43" customWidth="1"/>
    <col min="12035" max="12036" width="9.44140625" style="43" bestFit="1" customWidth="1"/>
    <col min="12037" max="12037" width="25.109375" style="43" customWidth="1"/>
    <col min="12038" max="12038" width="10.109375" style="43" customWidth="1"/>
    <col min="12039" max="12039" width="10.33203125" style="43" bestFit="1" customWidth="1"/>
    <col min="12040" max="12040" width="15.6640625" style="43" customWidth="1"/>
    <col min="12041" max="12041" width="21.88671875" style="43" customWidth="1"/>
    <col min="12042" max="12042" width="13.88671875" style="43" customWidth="1"/>
    <col min="12043" max="12043" width="13.33203125" style="43" bestFit="1" customWidth="1"/>
    <col min="12044" max="12044" width="20.88671875" style="43" bestFit="1" customWidth="1"/>
    <col min="12045" max="12288" width="9" style="43"/>
    <col min="12289" max="12289" width="24.6640625" style="43" customWidth="1"/>
    <col min="12290" max="12290" width="7.21875" style="43" customWidth="1"/>
    <col min="12291" max="12292" width="9.44140625" style="43" bestFit="1" customWidth="1"/>
    <col min="12293" max="12293" width="25.109375" style="43" customWidth="1"/>
    <col min="12294" max="12294" width="10.109375" style="43" customWidth="1"/>
    <col min="12295" max="12295" width="10.33203125" style="43" bestFit="1" customWidth="1"/>
    <col min="12296" max="12296" width="15.6640625" style="43" customWidth="1"/>
    <col min="12297" max="12297" width="21.88671875" style="43" customWidth="1"/>
    <col min="12298" max="12298" width="13.88671875" style="43" customWidth="1"/>
    <col min="12299" max="12299" width="13.33203125" style="43" bestFit="1" customWidth="1"/>
    <col min="12300" max="12300" width="20.88671875" style="43" bestFit="1" customWidth="1"/>
    <col min="12301" max="12544" width="9" style="43"/>
    <col min="12545" max="12545" width="24.6640625" style="43" customWidth="1"/>
    <col min="12546" max="12546" width="7.21875" style="43" customWidth="1"/>
    <col min="12547" max="12548" width="9.44140625" style="43" bestFit="1" customWidth="1"/>
    <col min="12549" max="12549" width="25.109375" style="43" customWidth="1"/>
    <col min="12550" max="12550" width="10.109375" style="43" customWidth="1"/>
    <col min="12551" max="12551" width="10.33203125" style="43" bestFit="1" customWidth="1"/>
    <col min="12552" max="12552" width="15.6640625" style="43" customWidth="1"/>
    <col min="12553" max="12553" width="21.88671875" style="43" customWidth="1"/>
    <col min="12554" max="12554" width="13.88671875" style="43" customWidth="1"/>
    <col min="12555" max="12555" width="13.33203125" style="43" bestFit="1" customWidth="1"/>
    <col min="12556" max="12556" width="20.88671875" style="43" bestFit="1" customWidth="1"/>
    <col min="12557" max="12800" width="9" style="43"/>
    <col min="12801" max="12801" width="24.6640625" style="43" customWidth="1"/>
    <col min="12802" max="12802" width="7.21875" style="43" customWidth="1"/>
    <col min="12803" max="12804" width="9.44140625" style="43" bestFit="1" customWidth="1"/>
    <col min="12805" max="12805" width="25.109375" style="43" customWidth="1"/>
    <col min="12806" max="12806" width="10.109375" style="43" customWidth="1"/>
    <col min="12807" max="12807" width="10.33203125" style="43" bestFit="1" customWidth="1"/>
    <col min="12808" max="12808" width="15.6640625" style="43" customWidth="1"/>
    <col min="12809" max="12809" width="21.88671875" style="43" customWidth="1"/>
    <col min="12810" max="12810" width="13.88671875" style="43" customWidth="1"/>
    <col min="12811" max="12811" width="13.33203125" style="43" bestFit="1" customWidth="1"/>
    <col min="12812" max="12812" width="20.88671875" style="43" bestFit="1" customWidth="1"/>
    <col min="12813" max="13056" width="9" style="43"/>
    <col min="13057" max="13057" width="24.6640625" style="43" customWidth="1"/>
    <col min="13058" max="13058" width="7.21875" style="43" customWidth="1"/>
    <col min="13059" max="13060" width="9.44140625" style="43" bestFit="1" customWidth="1"/>
    <col min="13061" max="13061" width="25.109375" style="43" customWidth="1"/>
    <col min="13062" max="13062" width="10.109375" style="43" customWidth="1"/>
    <col min="13063" max="13063" width="10.33203125" style="43" bestFit="1" customWidth="1"/>
    <col min="13064" max="13064" width="15.6640625" style="43" customWidth="1"/>
    <col min="13065" max="13065" width="21.88671875" style="43" customWidth="1"/>
    <col min="13066" max="13066" width="13.88671875" style="43" customWidth="1"/>
    <col min="13067" max="13067" width="13.33203125" style="43" bestFit="1" customWidth="1"/>
    <col min="13068" max="13068" width="20.88671875" style="43" bestFit="1" customWidth="1"/>
    <col min="13069" max="13312" width="9" style="43"/>
    <col min="13313" max="13313" width="24.6640625" style="43" customWidth="1"/>
    <col min="13314" max="13314" width="7.21875" style="43" customWidth="1"/>
    <col min="13315" max="13316" width="9.44140625" style="43" bestFit="1" customWidth="1"/>
    <col min="13317" max="13317" width="25.109375" style="43" customWidth="1"/>
    <col min="13318" max="13318" width="10.109375" style="43" customWidth="1"/>
    <col min="13319" max="13319" width="10.33203125" style="43" bestFit="1" customWidth="1"/>
    <col min="13320" max="13320" width="15.6640625" style="43" customWidth="1"/>
    <col min="13321" max="13321" width="21.88671875" style="43" customWidth="1"/>
    <col min="13322" max="13322" width="13.88671875" style="43" customWidth="1"/>
    <col min="13323" max="13323" width="13.33203125" style="43" bestFit="1" customWidth="1"/>
    <col min="13324" max="13324" width="20.88671875" style="43" bestFit="1" customWidth="1"/>
    <col min="13325" max="13568" width="9" style="43"/>
    <col min="13569" max="13569" width="24.6640625" style="43" customWidth="1"/>
    <col min="13570" max="13570" width="7.21875" style="43" customWidth="1"/>
    <col min="13571" max="13572" width="9.44140625" style="43" bestFit="1" customWidth="1"/>
    <col min="13573" max="13573" width="25.109375" style="43" customWidth="1"/>
    <col min="13574" max="13574" width="10.109375" style="43" customWidth="1"/>
    <col min="13575" max="13575" width="10.33203125" style="43" bestFit="1" customWidth="1"/>
    <col min="13576" max="13576" width="15.6640625" style="43" customWidth="1"/>
    <col min="13577" max="13577" width="21.88671875" style="43" customWidth="1"/>
    <col min="13578" max="13578" width="13.88671875" style="43" customWidth="1"/>
    <col min="13579" max="13579" width="13.33203125" style="43" bestFit="1" customWidth="1"/>
    <col min="13580" max="13580" width="20.88671875" style="43" bestFit="1" customWidth="1"/>
    <col min="13581" max="13824" width="9" style="43"/>
    <col min="13825" max="13825" width="24.6640625" style="43" customWidth="1"/>
    <col min="13826" max="13826" width="7.21875" style="43" customWidth="1"/>
    <col min="13827" max="13828" width="9.44140625" style="43" bestFit="1" customWidth="1"/>
    <col min="13829" max="13829" width="25.109375" style="43" customWidth="1"/>
    <col min="13830" max="13830" width="10.109375" style="43" customWidth="1"/>
    <col min="13831" max="13831" width="10.33203125" style="43" bestFit="1" customWidth="1"/>
    <col min="13832" max="13832" width="15.6640625" style="43" customWidth="1"/>
    <col min="13833" max="13833" width="21.88671875" style="43" customWidth="1"/>
    <col min="13834" max="13834" width="13.88671875" style="43" customWidth="1"/>
    <col min="13835" max="13835" width="13.33203125" style="43" bestFit="1" customWidth="1"/>
    <col min="13836" max="13836" width="20.88671875" style="43" bestFit="1" customWidth="1"/>
    <col min="13837" max="14080" width="9" style="43"/>
    <col min="14081" max="14081" width="24.6640625" style="43" customWidth="1"/>
    <col min="14082" max="14082" width="7.21875" style="43" customWidth="1"/>
    <col min="14083" max="14084" width="9.44140625" style="43" bestFit="1" customWidth="1"/>
    <col min="14085" max="14085" width="25.109375" style="43" customWidth="1"/>
    <col min="14086" max="14086" width="10.109375" style="43" customWidth="1"/>
    <col min="14087" max="14087" width="10.33203125" style="43" bestFit="1" customWidth="1"/>
    <col min="14088" max="14088" width="15.6640625" style="43" customWidth="1"/>
    <col min="14089" max="14089" width="21.88671875" style="43" customWidth="1"/>
    <col min="14090" max="14090" width="13.88671875" style="43" customWidth="1"/>
    <col min="14091" max="14091" width="13.33203125" style="43" bestFit="1" customWidth="1"/>
    <col min="14092" max="14092" width="20.88671875" style="43" bestFit="1" customWidth="1"/>
    <col min="14093" max="14336" width="9" style="43"/>
    <col min="14337" max="14337" width="24.6640625" style="43" customWidth="1"/>
    <col min="14338" max="14338" width="7.21875" style="43" customWidth="1"/>
    <col min="14339" max="14340" width="9.44140625" style="43" bestFit="1" customWidth="1"/>
    <col min="14341" max="14341" width="25.109375" style="43" customWidth="1"/>
    <col min="14342" max="14342" width="10.109375" style="43" customWidth="1"/>
    <col min="14343" max="14343" width="10.33203125" style="43" bestFit="1" customWidth="1"/>
    <col min="14344" max="14344" width="15.6640625" style="43" customWidth="1"/>
    <col min="14345" max="14345" width="21.88671875" style="43" customWidth="1"/>
    <col min="14346" max="14346" width="13.88671875" style="43" customWidth="1"/>
    <col min="14347" max="14347" width="13.33203125" style="43" bestFit="1" customWidth="1"/>
    <col min="14348" max="14348" width="20.88671875" style="43" bestFit="1" customWidth="1"/>
    <col min="14349" max="14592" width="9" style="43"/>
    <col min="14593" max="14593" width="24.6640625" style="43" customWidth="1"/>
    <col min="14594" max="14594" width="7.21875" style="43" customWidth="1"/>
    <col min="14595" max="14596" width="9.44140625" style="43" bestFit="1" customWidth="1"/>
    <col min="14597" max="14597" width="25.109375" style="43" customWidth="1"/>
    <col min="14598" max="14598" width="10.109375" style="43" customWidth="1"/>
    <col min="14599" max="14599" width="10.33203125" style="43" bestFit="1" customWidth="1"/>
    <col min="14600" max="14600" width="15.6640625" style="43" customWidth="1"/>
    <col min="14601" max="14601" width="21.88671875" style="43" customWidth="1"/>
    <col min="14602" max="14602" width="13.88671875" style="43" customWidth="1"/>
    <col min="14603" max="14603" width="13.33203125" style="43" bestFit="1" customWidth="1"/>
    <col min="14604" max="14604" width="20.88671875" style="43" bestFit="1" customWidth="1"/>
    <col min="14605" max="14848" width="9" style="43"/>
    <col min="14849" max="14849" width="24.6640625" style="43" customWidth="1"/>
    <col min="14850" max="14850" width="7.21875" style="43" customWidth="1"/>
    <col min="14851" max="14852" width="9.44140625" style="43" bestFit="1" customWidth="1"/>
    <col min="14853" max="14853" width="25.109375" style="43" customWidth="1"/>
    <col min="14854" max="14854" width="10.109375" style="43" customWidth="1"/>
    <col min="14855" max="14855" width="10.33203125" style="43" bestFit="1" customWidth="1"/>
    <col min="14856" max="14856" width="15.6640625" style="43" customWidth="1"/>
    <col min="14857" max="14857" width="21.88671875" style="43" customWidth="1"/>
    <col min="14858" max="14858" width="13.88671875" style="43" customWidth="1"/>
    <col min="14859" max="14859" width="13.33203125" style="43" bestFit="1" customWidth="1"/>
    <col min="14860" max="14860" width="20.88671875" style="43" bestFit="1" customWidth="1"/>
    <col min="14861" max="15104" width="9" style="43"/>
    <col min="15105" max="15105" width="24.6640625" style="43" customWidth="1"/>
    <col min="15106" max="15106" width="7.21875" style="43" customWidth="1"/>
    <col min="15107" max="15108" width="9.44140625" style="43" bestFit="1" customWidth="1"/>
    <col min="15109" max="15109" width="25.109375" style="43" customWidth="1"/>
    <col min="15110" max="15110" width="10.109375" style="43" customWidth="1"/>
    <col min="15111" max="15111" width="10.33203125" style="43" bestFit="1" customWidth="1"/>
    <col min="15112" max="15112" width="15.6640625" style="43" customWidth="1"/>
    <col min="15113" max="15113" width="21.88671875" style="43" customWidth="1"/>
    <col min="15114" max="15114" width="13.88671875" style="43" customWidth="1"/>
    <col min="15115" max="15115" width="13.33203125" style="43" bestFit="1" customWidth="1"/>
    <col min="15116" max="15116" width="20.88671875" style="43" bestFit="1" customWidth="1"/>
    <col min="15117" max="15360" width="9" style="43"/>
    <col min="15361" max="15361" width="24.6640625" style="43" customWidth="1"/>
    <col min="15362" max="15362" width="7.21875" style="43" customWidth="1"/>
    <col min="15363" max="15364" width="9.44140625" style="43" bestFit="1" customWidth="1"/>
    <col min="15365" max="15365" width="25.109375" style="43" customWidth="1"/>
    <col min="15366" max="15366" width="10.109375" style="43" customWidth="1"/>
    <col min="15367" max="15367" width="10.33203125" style="43" bestFit="1" customWidth="1"/>
    <col min="15368" max="15368" width="15.6640625" style="43" customWidth="1"/>
    <col min="15369" max="15369" width="21.88671875" style="43" customWidth="1"/>
    <col min="15370" max="15370" width="13.88671875" style="43" customWidth="1"/>
    <col min="15371" max="15371" width="13.33203125" style="43" bestFit="1" customWidth="1"/>
    <col min="15372" max="15372" width="20.88671875" style="43" bestFit="1" customWidth="1"/>
    <col min="15373" max="15616" width="9" style="43"/>
    <col min="15617" max="15617" width="24.6640625" style="43" customWidth="1"/>
    <col min="15618" max="15618" width="7.21875" style="43" customWidth="1"/>
    <col min="15619" max="15620" width="9.44140625" style="43" bestFit="1" customWidth="1"/>
    <col min="15621" max="15621" width="25.109375" style="43" customWidth="1"/>
    <col min="15622" max="15622" width="10.109375" style="43" customWidth="1"/>
    <col min="15623" max="15623" width="10.33203125" style="43" bestFit="1" customWidth="1"/>
    <col min="15624" max="15624" width="15.6640625" style="43" customWidth="1"/>
    <col min="15625" max="15625" width="21.88671875" style="43" customWidth="1"/>
    <col min="15626" max="15626" width="13.88671875" style="43" customWidth="1"/>
    <col min="15627" max="15627" width="13.33203125" style="43" bestFit="1" customWidth="1"/>
    <col min="15628" max="15628" width="20.88671875" style="43" bestFit="1" customWidth="1"/>
    <col min="15629" max="15872" width="9" style="43"/>
    <col min="15873" max="15873" width="24.6640625" style="43" customWidth="1"/>
    <col min="15874" max="15874" width="7.21875" style="43" customWidth="1"/>
    <col min="15875" max="15876" width="9.44140625" style="43" bestFit="1" customWidth="1"/>
    <col min="15877" max="15877" width="25.109375" style="43" customWidth="1"/>
    <col min="15878" max="15878" width="10.109375" style="43" customWidth="1"/>
    <col min="15879" max="15879" width="10.33203125" style="43" bestFit="1" customWidth="1"/>
    <col min="15880" max="15880" width="15.6640625" style="43" customWidth="1"/>
    <col min="15881" max="15881" width="21.88671875" style="43" customWidth="1"/>
    <col min="15882" max="15882" width="13.88671875" style="43" customWidth="1"/>
    <col min="15883" max="15883" width="13.33203125" style="43" bestFit="1" customWidth="1"/>
    <col min="15884" max="15884" width="20.88671875" style="43" bestFit="1" customWidth="1"/>
    <col min="15885" max="16128" width="9" style="43"/>
    <col min="16129" max="16129" width="24.6640625" style="43" customWidth="1"/>
    <col min="16130" max="16130" width="7.21875" style="43" customWidth="1"/>
    <col min="16131" max="16132" width="9.44140625" style="43" bestFit="1" customWidth="1"/>
    <col min="16133" max="16133" width="25.109375" style="43" customWidth="1"/>
    <col min="16134" max="16134" width="10.109375" style="43" customWidth="1"/>
    <col min="16135" max="16135" width="10.33203125" style="43" bestFit="1" customWidth="1"/>
    <col min="16136" max="16136" width="15.6640625" style="43" customWidth="1"/>
    <col min="16137" max="16137" width="21.88671875" style="43" customWidth="1"/>
    <col min="16138" max="16138" width="13.88671875" style="43" customWidth="1"/>
    <col min="16139" max="16139" width="13.33203125" style="43" bestFit="1" customWidth="1"/>
    <col min="16140" max="16140" width="20.88671875" style="43" bestFit="1" customWidth="1"/>
    <col min="16141" max="16384" width="9" style="43"/>
  </cols>
  <sheetData>
    <row r="1" spans="1:10" ht="24.75" customHeight="1" x14ac:dyDescent="0.25">
      <c r="A1" s="100" t="s">
        <v>276</v>
      </c>
      <c r="B1" s="100"/>
      <c r="C1" s="100"/>
      <c r="D1" s="100"/>
      <c r="E1" s="100"/>
      <c r="F1" s="100"/>
      <c r="G1" s="100"/>
      <c r="H1" s="100"/>
    </row>
    <row r="2" spans="1:10" x14ac:dyDescent="0.25">
      <c r="A2" s="44" t="s">
        <v>277</v>
      </c>
      <c r="B2" s="44" t="s">
        <v>260</v>
      </c>
      <c r="C2" s="45" t="s">
        <v>261</v>
      </c>
      <c r="D2" s="45" t="s">
        <v>262</v>
      </c>
      <c r="E2" s="46" t="s">
        <v>263</v>
      </c>
      <c r="F2" s="47" t="s">
        <v>260</v>
      </c>
      <c r="G2" s="45" t="s">
        <v>261</v>
      </c>
      <c r="H2" s="45" t="s">
        <v>262</v>
      </c>
    </row>
    <row r="3" spans="1:10" x14ac:dyDescent="0.25">
      <c r="A3" s="46" t="s">
        <v>264</v>
      </c>
      <c r="B3" s="44" t="s">
        <v>218</v>
      </c>
      <c r="C3" s="48"/>
      <c r="D3" s="89">
        <f>IFERROR(SUMIF(透视!E:E,资产负债表!A3,透视!H:H),"")</f>
        <v>0</v>
      </c>
      <c r="E3" s="46" t="s">
        <v>278</v>
      </c>
      <c r="F3" s="48"/>
      <c r="G3" s="48"/>
      <c r="H3" s="89">
        <f>IFERROR(SUMIF(透视!E:E,资产负债表!E3,透视!I:I),"")</f>
        <v>0</v>
      </c>
    </row>
    <row r="4" spans="1:10" x14ac:dyDescent="0.25">
      <c r="A4" s="46" t="s">
        <v>309</v>
      </c>
      <c r="B4" s="49">
        <v>1</v>
      </c>
      <c r="C4" s="50"/>
      <c r="D4" s="89">
        <f>SUM(IFERROR(SUMIF(透视!E:E,"银行存款",透视!H:H),""),IFERROR(SUMIF(透视!E:E,"库存现金",透视!H:H),""),IFERROR(SUMIF(透视!E:E,"其他货币资金",透视!H:H),""))</f>
        <v>27010</v>
      </c>
      <c r="E4" s="52" t="s">
        <v>96</v>
      </c>
      <c r="F4" s="53">
        <v>68</v>
      </c>
      <c r="G4" s="51"/>
      <c r="H4" s="89">
        <f>IFERROR(SUMIF(透视!E:E,资产负债表!E4,透视!I:I),"")</f>
        <v>0</v>
      </c>
    </row>
    <row r="5" spans="1:10" x14ac:dyDescent="0.25">
      <c r="A5" s="46" t="s">
        <v>279</v>
      </c>
      <c r="B5" s="49">
        <v>2</v>
      </c>
      <c r="C5" s="48"/>
      <c r="D5" s="89">
        <f>IFERROR(SUMIF(透视!E:E,资产负债表!A5,透视!H:H),"")</f>
        <v>0</v>
      </c>
      <c r="E5" s="52" t="s">
        <v>115</v>
      </c>
      <c r="F5" s="53">
        <v>69</v>
      </c>
      <c r="G5" s="54"/>
      <c r="H5" s="89">
        <f>IFERROR(SUMIF(透视!E:E,资产负债表!E5,透视!I:I),"")</f>
        <v>0</v>
      </c>
    </row>
    <row r="6" spans="1:10" x14ac:dyDescent="0.25">
      <c r="A6" s="46" t="s">
        <v>14</v>
      </c>
      <c r="B6" s="49">
        <v>3</v>
      </c>
      <c r="C6" s="86"/>
      <c r="D6" s="89">
        <f>IFERROR(SUMIF(透视!E:E,资产负债表!A6,透视!H:H),"")</f>
        <v>0</v>
      </c>
      <c r="E6" s="52" t="s">
        <v>117</v>
      </c>
      <c r="F6" s="53">
        <v>70</v>
      </c>
      <c r="G6" s="51"/>
      <c r="H6" s="89">
        <f>IFERROR(SUMIF(透视!E:E,资产负债表!E6,透视!I:I),"")</f>
        <v>0</v>
      </c>
    </row>
    <row r="7" spans="1:10" x14ac:dyDescent="0.25">
      <c r="A7" s="46" t="s">
        <v>46</v>
      </c>
      <c r="B7" s="49">
        <v>4</v>
      </c>
      <c r="C7" s="86"/>
      <c r="D7" s="89">
        <f>IFERROR(SUMIF(透视!E:E,资产负债表!A7,透视!H:H),"")</f>
        <v>0</v>
      </c>
      <c r="E7" s="52" t="s">
        <v>119</v>
      </c>
      <c r="F7" s="53">
        <v>71</v>
      </c>
      <c r="G7" s="51"/>
      <c r="H7" s="89">
        <f>IFERROR(SUMIF(透视!E:E,资产负债表!E7,透视!I:I),"")</f>
        <v>0</v>
      </c>
    </row>
    <row r="8" spans="1:10" x14ac:dyDescent="0.25">
      <c r="A8" s="46" t="s">
        <v>48</v>
      </c>
      <c r="B8" s="49">
        <v>5</v>
      </c>
      <c r="C8" s="89"/>
      <c r="D8" s="89">
        <f>IFERROR(SUMIF(透视!E:E,资产负债表!A8,透视!H:H),"")</f>
        <v>0</v>
      </c>
      <c r="E8" s="52" t="s">
        <v>121</v>
      </c>
      <c r="F8" s="53">
        <v>72</v>
      </c>
      <c r="G8" s="51"/>
      <c r="H8" s="89">
        <f>IFERROR(SUMIF(透视!E:E,资产负债表!E8,透视!I:I),"")</f>
        <v>0</v>
      </c>
      <c r="J8" s="42"/>
    </row>
    <row r="9" spans="1:10" x14ac:dyDescent="0.25">
      <c r="A9" s="46" t="s">
        <v>15</v>
      </c>
      <c r="B9" s="49">
        <v>6</v>
      </c>
      <c r="C9" s="86"/>
      <c r="D9" s="89">
        <f>IFERROR(SUMIF(透视!E:E,资产负债表!A9,透视!H:H),"")</f>
        <v>30000</v>
      </c>
      <c r="E9" s="52" t="s">
        <v>127</v>
      </c>
      <c r="F9" s="53">
        <v>73</v>
      </c>
      <c r="G9" s="51"/>
      <c r="H9" s="89">
        <f>IFERROR(SUMIF(透视!E:E,资产负债表!E9,透视!I:I),"")</f>
        <v>0</v>
      </c>
      <c r="J9" s="42"/>
    </row>
    <row r="10" spans="1:10" x14ac:dyDescent="0.25">
      <c r="A10" s="55" t="s">
        <v>265</v>
      </c>
      <c r="B10" s="56"/>
      <c r="C10" s="86"/>
      <c r="D10" s="89">
        <f>IFERROR(SUMIF(透视!E:E,资产负债表!A10,透视!H:H),"")</f>
        <v>0</v>
      </c>
      <c r="E10" s="57" t="s">
        <v>218</v>
      </c>
      <c r="F10" s="53">
        <v>74</v>
      </c>
      <c r="G10" s="54"/>
      <c r="H10" s="89">
        <f>IFERROR(SUMIF(透视!E:E,资产负债表!E10,透视!I:I),"")</f>
        <v>0</v>
      </c>
      <c r="J10" s="42"/>
    </row>
    <row r="11" spans="1:10" x14ac:dyDescent="0.25">
      <c r="A11" s="79" t="s">
        <v>266</v>
      </c>
      <c r="B11" s="93"/>
      <c r="C11" s="87"/>
      <c r="D11" s="87">
        <f>IFERROR(SUMIF(透视!E:E,资产负债表!A11,透视!H:H),"")</f>
        <v>0</v>
      </c>
      <c r="E11" s="58"/>
      <c r="F11" s="53">
        <v>75</v>
      </c>
      <c r="G11" s="54"/>
      <c r="H11" s="89">
        <f>IFERROR(SUMIF(透视!E:E,资产负债表!E11,透视!I:I),"")</f>
        <v>0</v>
      </c>
    </row>
    <row r="12" spans="1:10" x14ac:dyDescent="0.25">
      <c r="A12" s="55" t="s">
        <v>209</v>
      </c>
      <c r="B12" s="49">
        <v>7</v>
      </c>
      <c r="C12" s="86"/>
      <c r="D12" s="89">
        <f>IF(IFERROR(SUMIF(透视!E:E,资产负债表!A12,透视!H:H),"")&gt;0,IFERROR(SUMIF(透视!E:E,资产负债表!A12,透视!H:H),""),0)</f>
        <v>0</v>
      </c>
      <c r="E12" s="52" t="s">
        <v>125</v>
      </c>
      <c r="F12" s="53">
        <v>76</v>
      </c>
      <c r="G12" s="51"/>
      <c r="H12" s="89">
        <f>IFERROR(SUMIF(透视!E:E,资产负债表!E12,透视!I:I),"")</f>
        <v>0</v>
      </c>
    </row>
    <row r="13" spans="1:10" x14ac:dyDescent="0.25">
      <c r="A13" s="46" t="s">
        <v>44</v>
      </c>
      <c r="B13" s="49">
        <v>8</v>
      </c>
      <c r="C13" s="86"/>
      <c r="D13" s="89">
        <f>IFERROR(SUMIF(透视!E:E,资产负债表!A13,透视!H:H),"")</f>
        <v>0</v>
      </c>
      <c r="E13" s="52" t="s">
        <v>123</v>
      </c>
      <c r="F13" s="53">
        <v>77</v>
      </c>
      <c r="G13" s="51"/>
      <c r="H13" s="89">
        <f>IFERROR(SUMIF(透视!E:E,资产负债表!E13,透视!I:I),"")</f>
        <v>2738.1171617161722</v>
      </c>
      <c r="J13" s="59"/>
    </row>
    <row r="14" spans="1:10" ht="13.5" customHeight="1" x14ac:dyDescent="0.25">
      <c r="A14" s="46" t="s">
        <v>280</v>
      </c>
      <c r="B14" s="49">
        <v>9</v>
      </c>
      <c r="C14" s="86"/>
      <c r="D14" s="89">
        <f>IFERROR(SUMIF(透视!E:E,资产负债表!A14,透视!H:H),"")</f>
        <v>0</v>
      </c>
      <c r="E14" s="52" t="s">
        <v>281</v>
      </c>
      <c r="F14" s="53">
        <v>78</v>
      </c>
      <c r="G14" s="51"/>
      <c r="H14" s="89" t="str">
        <f>IFERROR(VLOOKUP(E14,透视!E:I,5,0),"")</f>
        <v/>
      </c>
    </row>
    <row r="15" spans="1:10" x14ac:dyDescent="0.25">
      <c r="A15" s="46" t="s">
        <v>282</v>
      </c>
      <c r="B15" s="49">
        <v>10</v>
      </c>
      <c r="C15" s="86"/>
      <c r="D15" s="89">
        <f>IFERROR(SUMIF(透视!E:E,资产负债表!A15,透视!H:H),"")</f>
        <v>0</v>
      </c>
      <c r="E15" s="52" t="s">
        <v>129</v>
      </c>
      <c r="F15" s="53">
        <v>79</v>
      </c>
      <c r="G15" s="51"/>
      <c r="H15" s="89">
        <f>IF(IFERROR(SUMIF(透视!E:E,资产负债表!A12,透视!H:H),"")&lt;0,SUM(IFERROR(SUMIF(透视!E:E,资产负债表!E15,透视!I:I),""),-IFERROR(SUMIF(透视!E:E,资产负债表!A12,透视!H:H),""),IFERROR(SUMIF(透视!E:E,资产负债表!E15,透视!I:I),"")),0)</f>
        <v>500</v>
      </c>
    </row>
    <row r="16" spans="1:10" x14ac:dyDescent="0.25">
      <c r="A16" s="46" t="s">
        <v>33</v>
      </c>
      <c r="B16" s="49">
        <v>11</v>
      </c>
      <c r="C16" s="89"/>
      <c r="D16" s="89">
        <f>IFERROR(SUMIF(透视!E:E,资产负债表!A16,透视!H:H),"")</f>
        <v>0</v>
      </c>
      <c r="E16" s="52" t="s">
        <v>108</v>
      </c>
      <c r="F16" s="53">
        <v>80</v>
      </c>
      <c r="G16" s="54"/>
      <c r="H16" s="89" t="str">
        <f>IFERROR(VLOOKUP(E16,透视!E:I,5,0),"")</f>
        <v/>
      </c>
    </row>
    <row r="17" spans="1:11" x14ac:dyDescent="0.25">
      <c r="A17" s="46" t="s">
        <v>283</v>
      </c>
      <c r="B17" s="49">
        <v>21</v>
      </c>
      <c r="C17" s="89"/>
      <c r="D17" s="89">
        <f>IFERROR(SUMIF(透视!E:E,资产负债表!A17,透视!H:H),"")</f>
        <v>0</v>
      </c>
      <c r="E17" s="52" t="s">
        <v>110</v>
      </c>
      <c r="F17" s="53">
        <v>81</v>
      </c>
      <c r="G17" s="54"/>
      <c r="H17" s="89" t="str">
        <f>IFERROR(VLOOKUP(E17,透视!E:I,5,0),"")</f>
        <v/>
      </c>
    </row>
    <row r="18" spans="1:11" x14ac:dyDescent="0.25">
      <c r="A18" s="46" t="s">
        <v>284</v>
      </c>
      <c r="B18" s="49">
        <v>24</v>
      </c>
      <c r="C18" s="86"/>
      <c r="D18" s="89">
        <f>IFERROR(SUMIF(透视!E:E,资产负债表!A18,透视!H:H),"")</f>
        <v>0</v>
      </c>
      <c r="E18" s="52" t="s">
        <v>285</v>
      </c>
      <c r="F18" s="53">
        <v>82</v>
      </c>
      <c r="G18" s="54"/>
      <c r="H18" s="89" t="str">
        <f>IFERROR(VLOOKUP(E18,透视!E:I,5,0),"")</f>
        <v/>
      </c>
    </row>
    <row r="19" spans="1:11" x14ac:dyDescent="0.25">
      <c r="A19" s="56"/>
      <c r="B19" s="56"/>
      <c r="C19" s="90"/>
      <c r="D19" s="91"/>
      <c r="E19" s="52" t="s">
        <v>286</v>
      </c>
      <c r="F19" s="53">
        <v>83</v>
      </c>
      <c r="G19" s="54"/>
      <c r="H19" s="89" t="str">
        <f>IFERROR(VLOOKUP(E19,透视!E:I,5,0),"")</f>
        <v/>
      </c>
    </row>
    <row r="20" spans="1:11" x14ac:dyDescent="0.25">
      <c r="A20" s="76" t="s">
        <v>287</v>
      </c>
      <c r="B20" s="77">
        <v>31</v>
      </c>
      <c r="C20" s="87">
        <f>C4+C13+C12+C18</f>
        <v>0</v>
      </c>
      <c r="D20" s="87">
        <f>SUM(D4:D18)</f>
        <v>57010</v>
      </c>
      <c r="E20" s="79" t="s">
        <v>288</v>
      </c>
      <c r="F20" s="77">
        <v>84</v>
      </c>
      <c r="G20" s="80">
        <f>+G4+G5+G6+G7+G8+G9+G10+G11+G12+G13+G14+G15</f>
        <v>0</v>
      </c>
      <c r="H20" s="87">
        <f>SUM(H3:H19)</f>
        <v>3238.1171617161722</v>
      </c>
      <c r="J20" s="60"/>
    </row>
    <row r="21" spans="1:11" x14ac:dyDescent="0.25">
      <c r="A21" s="46" t="s">
        <v>267</v>
      </c>
      <c r="B21" s="44" t="s">
        <v>218</v>
      </c>
      <c r="C21" s="89"/>
      <c r="D21" s="89" t="str">
        <f>IFERROR(VLOOKUP(A21,透视!E:H,4,0),"")</f>
        <v/>
      </c>
      <c r="E21" s="52" t="s">
        <v>268</v>
      </c>
      <c r="F21" s="54"/>
      <c r="G21" s="54"/>
      <c r="H21" s="89" t="str">
        <f>IFERROR(VLOOKUP(E21,透视!E:I,5,0),"")</f>
        <v/>
      </c>
    </row>
    <row r="22" spans="1:11" x14ac:dyDescent="0.25">
      <c r="A22" s="46" t="s">
        <v>42</v>
      </c>
      <c r="B22" s="49">
        <v>32</v>
      </c>
      <c r="C22" s="86"/>
      <c r="D22" s="89" t="str">
        <f>IFERROR(VLOOKUP(A22,透视!E:H,4,0),"")</f>
        <v/>
      </c>
      <c r="E22" s="52" t="s">
        <v>114</v>
      </c>
      <c r="F22" s="53">
        <v>101</v>
      </c>
      <c r="G22" s="51"/>
      <c r="H22" s="89" t="str">
        <f>IFERROR(VLOOKUP(E22,透视!E:I,5,0),"")</f>
        <v/>
      </c>
    </row>
    <row r="23" spans="1:11" x14ac:dyDescent="0.25">
      <c r="A23" s="46" t="s">
        <v>289</v>
      </c>
      <c r="B23" s="49">
        <v>34</v>
      </c>
      <c r="C23" s="89"/>
      <c r="D23" s="89" t="str">
        <f>IFERROR(VLOOKUP(A23,透视!E:H,4,0),"")</f>
        <v/>
      </c>
      <c r="E23" s="52" t="s">
        <v>290</v>
      </c>
      <c r="F23" s="53">
        <v>102</v>
      </c>
      <c r="G23" s="51"/>
      <c r="H23" s="89" t="str">
        <f>IFERROR(VLOOKUP(E23,透视!E:I,5,0),"")</f>
        <v/>
      </c>
    </row>
    <row r="24" spans="1:11" x14ac:dyDescent="0.25">
      <c r="A24" s="46" t="s">
        <v>291</v>
      </c>
      <c r="B24" s="49">
        <v>38</v>
      </c>
      <c r="C24" s="86"/>
      <c r="D24" s="89" t="str">
        <f>IFERROR(VLOOKUP(A24,透视!E:H,4,0),"")</f>
        <v/>
      </c>
      <c r="E24" s="52" t="s">
        <v>126</v>
      </c>
      <c r="F24" s="53">
        <v>103</v>
      </c>
      <c r="G24" s="54"/>
      <c r="H24" s="89" t="str">
        <f>IFERROR(VLOOKUP(E24,透视!E:I,5,0),"")</f>
        <v/>
      </c>
    </row>
    <row r="25" spans="1:11" x14ac:dyDescent="0.25">
      <c r="A25" s="46" t="s">
        <v>269</v>
      </c>
      <c r="B25" s="44" t="s">
        <v>218</v>
      </c>
      <c r="C25" s="89"/>
      <c r="D25" s="89" t="str">
        <f>IFERROR(VLOOKUP(A25,透视!E:H,4,0),"")</f>
        <v/>
      </c>
      <c r="E25" s="61" t="s">
        <v>130</v>
      </c>
      <c r="F25" s="53">
        <v>106</v>
      </c>
      <c r="G25" s="54"/>
      <c r="H25" s="89" t="str">
        <f>IFERROR(VLOOKUP(E25,透视!E:I,5,0),"")</f>
        <v/>
      </c>
    </row>
    <row r="26" spans="1:11" x14ac:dyDescent="0.25">
      <c r="A26" s="46" t="s">
        <v>292</v>
      </c>
      <c r="B26" s="49">
        <v>39</v>
      </c>
      <c r="C26" s="86"/>
      <c r="D26" s="89">
        <f>IFERROR(SUMIF(透视!E:E,LEFT(资产负债表!A26,4),透视!H:H),"")</f>
        <v>20000</v>
      </c>
      <c r="E26" s="52" t="s">
        <v>293</v>
      </c>
      <c r="F26" s="53">
        <v>108</v>
      </c>
      <c r="G26" s="54"/>
      <c r="H26" s="89" t="str">
        <f>IFERROR(VLOOKUP(E26,透视!E:I,5,0),"")</f>
        <v/>
      </c>
    </row>
    <row r="27" spans="1:11" x14ac:dyDescent="0.25">
      <c r="A27" s="56"/>
      <c r="B27" s="56"/>
      <c r="C27" s="90"/>
      <c r="D27" s="89" t="str">
        <f>IFERROR(VLOOKUP(A27,透视!E:H,4,0),"")</f>
        <v/>
      </c>
      <c r="E27" s="52" t="s">
        <v>112</v>
      </c>
      <c r="F27" s="58"/>
      <c r="G27" s="62"/>
      <c r="H27" s="89" t="str">
        <f>IFERROR(VLOOKUP(E27,透视!E:I,5,0),"")</f>
        <v/>
      </c>
    </row>
    <row r="28" spans="1:11" x14ac:dyDescent="0.25">
      <c r="A28" s="46" t="s">
        <v>294</v>
      </c>
      <c r="B28" s="49">
        <v>40</v>
      </c>
      <c r="C28" s="86"/>
      <c r="D28" s="89">
        <f>IFERROR(SUMIF(透视!E:E,RIGHT(资产负债表!A28,4),透视!H:H),"")</f>
        <v>-1583.3333333333335</v>
      </c>
      <c r="E28" s="81" t="s">
        <v>295</v>
      </c>
      <c r="F28" s="82">
        <v>110</v>
      </c>
      <c r="G28" s="78"/>
      <c r="H28" s="87">
        <f>SUM(H21:H27)</f>
        <v>0</v>
      </c>
      <c r="K28" s="63"/>
    </row>
    <row r="29" spans="1:11" x14ac:dyDescent="0.25">
      <c r="A29" s="76" t="s">
        <v>296</v>
      </c>
      <c r="B29" s="77">
        <v>41</v>
      </c>
      <c r="C29" s="87">
        <f>C26-C28</f>
        <v>0</v>
      </c>
      <c r="D29" s="87">
        <f>SUM(D21:D28)</f>
        <v>18416.666666666668</v>
      </c>
      <c r="E29" s="52" t="s">
        <v>270</v>
      </c>
      <c r="F29" s="54"/>
      <c r="G29" s="54"/>
      <c r="H29" s="89" t="str">
        <f>IFERROR(VLOOKUP(E29,透视!E:I,5,0),"")</f>
        <v/>
      </c>
    </row>
    <row r="30" spans="1:11" x14ac:dyDescent="0.25">
      <c r="A30" s="55" t="s">
        <v>297</v>
      </c>
      <c r="B30" s="49">
        <v>42</v>
      </c>
      <c r="C30" s="86"/>
      <c r="D30" s="88"/>
      <c r="E30" s="52" t="s">
        <v>315</v>
      </c>
      <c r="F30" s="53">
        <v>111</v>
      </c>
      <c r="G30" s="51"/>
      <c r="H30" s="89" t="str">
        <f>IFERROR(VLOOKUP(E30,透视!E:I,5,0),"")</f>
        <v/>
      </c>
    </row>
    <row r="31" spans="1:11" x14ac:dyDescent="0.25">
      <c r="A31" s="79" t="s">
        <v>298</v>
      </c>
      <c r="B31" s="77">
        <v>43</v>
      </c>
      <c r="C31" s="87"/>
      <c r="D31" s="87">
        <f>SUM(D29:D30)</f>
        <v>18416.666666666668</v>
      </c>
      <c r="E31" s="81" t="s">
        <v>299</v>
      </c>
      <c r="F31" s="82">
        <v>114</v>
      </c>
      <c r="G31" s="78">
        <f>G28+G20</f>
        <v>0</v>
      </c>
      <c r="H31" s="87">
        <f>SUM(H20,H28)</f>
        <v>3238.1171617161722</v>
      </c>
    </row>
    <row r="32" spans="1:11" x14ac:dyDescent="0.25">
      <c r="A32" s="46" t="s">
        <v>60</v>
      </c>
      <c r="B32" s="49">
        <v>44</v>
      </c>
      <c r="C32" s="89"/>
      <c r="D32" s="92"/>
      <c r="E32" s="52" t="s">
        <v>271</v>
      </c>
      <c r="F32" s="54"/>
      <c r="G32" s="54"/>
      <c r="H32" s="89" t="str">
        <f>IFERROR(VLOOKUP(E32,透视!E:I,5,0),"")</f>
        <v/>
      </c>
    </row>
    <row r="33" spans="1:12" x14ac:dyDescent="0.25">
      <c r="A33" s="46" t="s">
        <v>59</v>
      </c>
      <c r="B33" s="49">
        <v>45</v>
      </c>
      <c r="C33" s="86"/>
      <c r="D33" s="88"/>
      <c r="E33" s="52" t="s">
        <v>316</v>
      </c>
      <c r="F33" s="53">
        <v>115</v>
      </c>
      <c r="G33" s="51"/>
      <c r="H33" s="89" t="str">
        <f>IFERROR(VLOOKUP(E33,透视!E:I,5,0),"")</f>
        <v/>
      </c>
    </row>
    <row r="34" spans="1:12" x14ac:dyDescent="0.25">
      <c r="A34" s="46" t="s">
        <v>62</v>
      </c>
      <c r="B34" s="49">
        <v>46</v>
      </c>
      <c r="C34" s="89"/>
      <c r="D34" s="92"/>
      <c r="E34" s="61" t="s">
        <v>300</v>
      </c>
      <c r="F34" s="53">
        <v>116</v>
      </c>
      <c r="G34" s="54"/>
      <c r="H34" s="89" t="str">
        <f>IFERROR(VLOOKUP(E34,透视!E:I,5,0),"")</f>
        <v/>
      </c>
    </row>
    <row r="35" spans="1:12" x14ac:dyDescent="0.25">
      <c r="A35" s="76" t="s">
        <v>301</v>
      </c>
      <c r="B35" s="77">
        <v>50</v>
      </c>
      <c r="C35" s="87"/>
      <c r="D35" s="87">
        <f>SUM(D31:D34)</f>
        <v>18416.666666666668</v>
      </c>
      <c r="E35" s="94" t="s">
        <v>317</v>
      </c>
      <c r="F35" s="82">
        <v>117</v>
      </c>
      <c r="G35" s="78"/>
      <c r="H35" s="87"/>
    </row>
    <row r="36" spans="1:12" x14ac:dyDescent="0.25">
      <c r="A36" s="46" t="s">
        <v>272</v>
      </c>
      <c r="B36" s="44" t="s">
        <v>218</v>
      </c>
      <c r="C36" s="89"/>
      <c r="D36" s="89" t="str">
        <f>IFERROR(VLOOKUP(A36,透视!E:H,4,0),"")</f>
        <v/>
      </c>
      <c r="E36" s="52" t="s">
        <v>140</v>
      </c>
      <c r="F36" s="53">
        <v>118</v>
      </c>
      <c r="G36" s="51"/>
      <c r="H36" s="89" t="str">
        <f>IFERROR(VLOOKUP(E36,透视!E:I,5,0),"")</f>
        <v/>
      </c>
    </row>
    <row r="37" spans="1:12" x14ac:dyDescent="0.25">
      <c r="A37" s="46" t="s">
        <v>82</v>
      </c>
      <c r="B37" s="49">
        <v>51</v>
      </c>
      <c r="C37" s="86"/>
      <c r="D37" s="89" t="str">
        <f>IFERROR(VLOOKUP(A37,透视!E:H,4,0),"")</f>
        <v/>
      </c>
      <c r="E37" s="52" t="s">
        <v>142</v>
      </c>
      <c r="F37" s="53">
        <v>119</v>
      </c>
      <c r="G37" s="51"/>
      <c r="H37" s="89" t="str">
        <f>IFERROR(VLOOKUP(E37,透视!E:I,5,0),"")</f>
        <v/>
      </c>
    </row>
    <row r="38" spans="1:12" x14ac:dyDescent="0.25">
      <c r="A38" s="46" t="s">
        <v>90</v>
      </c>
      <c r="B38" s="49">
        <v>52</v>
      </c>
      <c r="C38" s="86"/>
      <c r="D38" s="89" t="str">
        <f>IFERROR(VLOOKUP(A38,透视!E:H,4,0),"")</f>
        <v/>
      </c>
      <c r="E38" s="52" t="s">
        <v>302</v>
      </c>
      <c r="F38" s="53">
        <v>120</v>
      </c>
      <c r="G38" s="51"/>
      <c r="H38" s="89" t="str">
        <f>IFERROR(VLOOKUP(E38,透视!E:I,5,0),"")</f>
        <v/>
      </c>
    </row>
    <row r="39" spans="1:12" x14ac:dyDescent="0.25">
      <c r="A39" s="46" t="s">
        <v>303</v>
      </c>
      <c r="B39" s="49">
        <v>53</v>
      </c>
      <c r="C39" s="89"/>
      <c r="D39" s="89" t="str">
        <f>IFERROR(VLOOKUP(A39,透视!E:H,4,0),"")</f>
        <v/>
      </c>
      <c r="E39" s="52" t="s">
        <v>304</v>
      </c>
      <c r="F39" s="53">
        <v>121</v>
      </c>
      <c r="G39" s="51"/>
      <c r="H39" s="98" t="str">
        <f>IFERROR(VLOOKUP(E39,透视!E:I,5,0),"")</f>
        <v/>
      </c>
      <c r="J39" s="63"/>
      <c r="K39" s="63"/>
    </row>
    <row r="40" spans="1:12" x14ac:dyDescent="0.25">
      <c r="A40" s="76" t="s">
        <v>305</v>
      </c>
      <c r="B40" s="77">
        <v>60</v>
      </c>
      <c r="C40" s="87"/>
      <c r="D40" s="87">
        <f>SUM(D36:D39)</f>
        <v>0</v>
      </c>
      <c r="E40" s="81" t="s">
        <v>306</v>
      </c>
      <c r="F40" s="82">
        <v>122</v>
      </c>
      <c r="G40" s="78">
        <f>G35+G39</f>
        <v>0</v>
      </c>
      <c r="H40" s="78">
        <f>SUM(H35:H37,H39)</f>
        <v>0</v>
      </c>
    </row>
    <row r="41" spans="1:12" x14ac:dyDescent="0.25">
      <c r="A41" s="46" t="s">
        <v>270</v>
      </c>
      <c r="B41" s="44" t="s">
        <v>218</v>
      </c>
      <c r="C41" s="89"/>
      <c r="D41" s="89" t="str">
        <f>IFERROR(VLOOKUP(A41,透视!E:H,4,0),"")</f>
        <v/>
      </c>
      <c r="E41" s="58"/>
      <c r="F41" s="58"/>
      <c r="G41" s="58"/>
      <c r="H41" s="89"/>
    </row>
    <row r="42" spans="1:12" x14ac:dyDescent="0.25">
      <c r="A42" s="46" t="s">
        <v>314</v>
      </c>
      <c r="B42" s="49">
        <v>61</v>
      </c>
      <c r="C42" s="86"/>
      <c r="D42" s="89" t="str">
        <f>IFERROR(VLOOKUP(A42,透视!E:H,4,0),"")</f>
        <v/>
      </c>
      <c r="E42" s="58"/>
      <c r="F42" s="58"/>
      <c r="G42" s="58"/>
      <c r="H42" s="89"/>
    </row>
    <row r="43" spans="1:12" x14ac:dyDescent="0.25">
      <c r="A43" s="76" t="s">
        <v>307</v>
      </c>
      <c r="B43" s="77">
        <v>67</v>
      </c>
      <c r="C43" s="87">
        <f>+C20+C29</f>
        <v>0</v>
      </c>
      <c r="D43" s="87">
        <f>+D20+D29</f>
        <v>75426.666666666672</v>
      </c>
      <c r="E43" s="83" t="s">
        <v>308</v>
      </c>
      <c r="F43" s="82">
        <v>135</v>
      </c>
      <c r="G43" s="78">
        <f>G40+G31</f>
        <v>0</v>
      </c>
      <c r="H43" s="87">
        <f>H40+H31</f>
        <v>3238.1171617161722</v>
      </c>
      <c r="L43" s="64"/>
    </row>
    <row r="44" spans="1:12" ht="16.2" thickBot="1" x14ac:dyDescent="0.3">
      <c r="G44" s="63"/>
      <c r="H44" s="63"/>
      <c r="L44" s="63"/>
    </row>
    <row r="45" spans="1:12" x14ac:dyDescent="0.25">
      <c r="E45" s="117" t="s">
        <v>273</v>
      </c>
      <c r="F45" s="118"/>
      <c r="G45" s="119"/>
      <c r="H45" s="119"/>
      <c r="I45" s="120"/>
      <c r="J45" s="121"/>
    </row>
    <row r="46" spans="1:12" ht="16.2" thickBot="1" x14ac:dyDescent="0.3">
      <c r="C46" s="65"/>
      <c r="E46" s="122"/>
      <c r="F46" s="123"/>
      <c r="G46" s="124"/>
      <c r="H46" s="125">
        <f>D43-H43</f>
        <v>72188.549504950497</v>
      </c>
      <c r="I46" s="126">
        <f>'利润表 '!$D$23</f>
        <v>72188.549504950497</v>
      </c>
      <c r="J46" s="127">
        <f>H46-I46</f>
        <v>0</v>
      </c>
    </row>
    <row r="47" spans="1:12" x14ac:dyDescent="0.25">
      <c r="D47" s="42"/>
    </row>
    <row r="50" spans="3:3" x14ac:dyDescent="0.25">
      <c r="C50" s="42"/>
    </row>
  </sheetData>
  <mergeCells count="1">
    <mergeCell ref="A1:H1"/>
  </mergeCells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43F55-9FAC-45EC-B837-9D2B867CA4B8}">
  <dimension ref="A1:G28"/>
  <sheetViews>
    <sheetView workbookViewId="0">
      <pane ySplit="2" topLeftCell="A3" activePane="bottomLeft" state="frozen"/>
      <selection activeCell="C3" sqref="C3"/>
      <selection pane="bottomLeft" activeCell="C3" sqref="C3:C23"/>
    </sheetView>
  </sheetViews>
  <sheetFormatPr defaultRowHeight="15.6" x14ac:dyDescent="0.25"/>
  <cols>
    <col min="1" max="1" width="44.21875" style="67" customWidth="1"/>
    <col min="2" max="2" width="15" style="67" customWidth="1"/>
    <col min="3" max="3" width="17.21875" style="67" customWidth="1"/>
    <col min="4" max="4" width="15.6640625" style="67" customWidth="1"/>
    <col min="5" max="5" width="13.88671875" style="66" customWidth="1"/>
    <col min="6" max="6" width="22.6640625" style="67" bestFit="1" customWidth="1"/>
    <col min="7" max="7" width="13.33203125" style="67" bestFit="1" customWidth="1"/>
    <col min="8" max="256" width="9" style="67"/>
    <col min="257" max="257" width="40.44140625" style="67" bestFit="1" customWidth="1"/>
    <col min="258" max="258" width="15" style="67" customWidth="1"/>
    <col min="259" max="259" width="17.21875" style="67" customWidth="1"/>
    <col min="260" max="260" width="15.6640625" style="67" customWidth="1"/>
    <col min="261" max="261" width="13.88671875" style="67" customWidth="1"/>
    <col min="262" max="262" width="14.44140625" style="67" bestFit="1" customWidth="1"/>
    <col min="263" max="263" width="13.33203125" style="67" bestFit="1" customWidth="1"/>
    <col min="264" max="512" width="9" style="67"/>
    <col min="513" max="513" width="40.44140625" style="67" bestFit="1" customWidth="1"/>
    <col min="514" max="514" width="15" style="67" customWidth="1"/>
    <col min="515" max="515" width="17.21875" style="67" customWidth="1"/>
    <col min="516" max="516" width="15.6640625" style="67" customWidth="1"/>
    <col min="517" max="517" width="13.88671875" style="67" customWidth="1"/>
    <col min="518" max="518" width="14.44140625" style="67" bestFit="1" customWidth="1"/>
    <col min="519" max="519" width="13.33203125" style="67" bestFit="1" customWidth="1"/>
    <col min="520" max="768" width="9" style="67"/>
    <col min="769" max="769" width="40.44140625" style="67" bestFit="1" customWidth="1"/>
    <col min="770" max="770" width="15" style="67" customWidth="1"/>
    <col min="771" max="771" width="17.21875" style="67" customWidth="1"/>
    <col min="772" max="772" width="15.6640625" style="67" customWidth="1"/>
    <col min="773" max="773" width="13.88671875" style="67" customWidth="1"/>
    <col min="774" max="774" width="14.44140625" style="67" bestFit="1" customWidth="1"/>
    <col min="775" max="775" width="13.33203125" style="67" bestFit="1" customWidth="1"/>
    <col min="776" max="1024" width="9" style="67"/>
    <col min="1025" max="1025" width="40.44140625" style="67" bestFit="1" customWidth="1"/>
    <col min="1026" max="1026" width="15" style="67" customWidth="1"/>
    <col min="1027" max="1027" width="17.21875" style="67" customWidth="1"/>
    <col min="1028" max="1028" width="15.6640625" style="67" customWidth="1"/>
    <col min="1029" max="1029" width="13.88671875" style="67" customWidth="1"/>
    <col min="1030" max="1030" width="14.44140625" style="67" bestFit="1" customWidth="1"/>
    <col min="1031" max="1031" width="13.33203125" style="67" bestFit="1" customWidth="1"/>
    <col min="1032" max="1280" width="9" style="67"/>
    <col min="1281" max="1281" width="40.44140625" style="67" bestFit="1" customWidth="1"/>
    <col min="1282" max="1282" width="15" style="67" customWidth="1"/>
    <col min="1283" max="1283" width="17.21875" style="67" customWidth="1"/>
    <col min="1284" max="1284" width="15.6640625" style="67" customWidth="1"/>
    <col min="1285" max="1285" width="13.88671875" style="67" customWidth="1"/>
    <col min="1286" max="1286" width="14.44140625" style="67" bestFit="1" customWidth="1"/>
    <col min="1287" max="1287" width="13.33203125" style="67" bestFit="1" customWidth="1"/>
    <col min="1288" max="1536" width="9" style="67"/>
    <col min="1537" max="1537" width="40.44140625" style="67" bestFit="1" customWidth="1"/>
    <col min="1538" max="1538" width="15" style="67" customWidth="1"/>
    <col min="1539" max="1539" width="17.21875" style="67" customWidth="1"/>
    <col min="1540" max="1540" width="15.6640625" style="67" customWidth="1"/>
    <col min="1541" max="1541" width="13.88671875" style="67" customWidth="1"/>
    <col min="1542" max="1542" width="14.44140625" style="67" bestFit="1" customWidth="1"/>
    <col min="1543" max="1543" width="13.33203125" style="67" bestFit="1" customWidth="1"/>
    <col min="1544" max="1792" width="9" style="67"/>
    <col min="1793" max="1793" width="40.44140625" style="67" bestFit="1" customWidth="1"/>
    <col min="1794" max="1794" width="15" style="67" customWidth="1"/>
    <col min="1795" max="1795" width="17.21875" style="67" customWidth="1"/>
    <col min="1796" max="1796" width="15.6640625" style="67" customWidth="1"/>
    <col min="1797" max="1797" width="13.88671875" style="67" customWidth="1"/>
    <col min="1798" max="1798" width="14.44140625" style="67" bestFit="1" customWidth="1"/>
    <col min="1799" max="1799" width="13.33203125" style="67" bestFit="1" customWidth="1"/>
    <col min="1800" max="2048" width="9" style="67"/>
    <col min="2049" max="2049" width="40.44140625" style="67" bestFit="1" customWidth="1"/>
    <col min="2050" max="2050" width="15" style="67" customWidth="1"/>
    <col min="2051" max="2051" width="17.21875" style="67" customWidth="1"/>
    <col min="2052" max="2052" width="15.6640625" style="67" customWidth="1"/>
    <col min="2053" max="2053" width="13.88671875" style="67" customWidth="1"/>
    <col min="2054" max="2054" width="14.44140625" style="67" bestFit="1" customWidth="1"/>
    <col min="2055" max="2055" width="13.33203125" style="67" bestFit="1" customWidth="1"/>
    <col min="2056" max="2304" width="9" style="67"/>
    <col min="2305" max="2305" width="40.44140625" style="67" bestFit="1" customWidth="1"/>
    <col min="2306" max="2306" width="15" style="67" customWidth="1"/>
    <col min="2307" max="2307" width="17.21875" style="67" customWidth="1"/>
    <col min="2308" max="2308" width="15.6640625" style="67" customWidth="1"/>
    <col min="2309" max="2309" width="13.88671875" style="67" customWidth="1"/>
    <col min="2310" max="2310" width="14.44140625" style="67" bestFit="1" customWidth="1"/>
    <col min="2311" max="2311" width="13.33203125" style="67" bestFit="1" customWidth="1"/>
    <col min="2312" max="2560" width="9" style="67"/>
    <col min="2561" max="2561" width="40.44140625" style="67" bestFit="1" customWidth="1"/>
    <col min="2562" max="2562" width="15" style="67" customWidth="1"/>
    <col min="2563" max="2563" width="17.21875" style="67" customWidth="1"/>
    <col min="2564" max="2564" width="15.6640625" style="67" customWidth="1"/>
    <col min="2565" max="2565" width="13.88671875" style="67" customWidth="1"/>
    <col min="2566" max="2566" width="14.44140625" style="67" bestFit="1" customWidth="1"/>
    <col min="2567" max="2567" width="13.33203125" style="67" bestFit="1" customWidth="1"/>
    <col min="2568" max="2816" width="9" style="67"/>
    <col min="2817" max="2817" width="40.44140625" style="67" bestFit="1" customWidth="1"/>
    <col min="2818" max="2818" width="15" style="67" customWidth="1"/>
    <col min="2819" max="2819" width="17.21875" style="67" customWidth="1"/>
    <col min="2820" max="2820" width="15.6640625" style="67" customWidth="1"/>
    <col min="2821" max="2821" width="13.88671875" style="67" customWidth="1"/>
    <col min="2822" max="2822" width="14.44140625" style="67" bestFit="1" customWidth="1"/>
    <col min="2823" max="2823" width="13.33203125" style="67" bestFit="1" customWidth="1"/>
    <col min="2824" max="3072" width="9" style="67"/>
    <col min="3073" max="3073" width="40.44140625" style="67" bestFit="1" customWidth="1"/>
    <col min="3074" max="3074" width="15" style="67" customWidth="1"/>
    <col min="3075" max="3075" width="17.21875" style="67" customWidth="1"/>
    <col min="3076" max="3076" width="15.6640625" style="67" customWidth="1"/>
    <col min="3077" max="3077" width="13.88671875" style="67" customWidth="1"/>
    <col min="3078" max="3078" width="14.44140625" style="67" bestFit="1" customWidth="1"/>
    <col min="3079" max="3079" width="13.33203125" style="67" bestFit="1" customWidth="1"/>
    <col min="3080" max="3328" width="9" style="67"/>
    <col min="3329" max="3329" width="40.44140625" style="67" bestFit="1" customWidth="1"/>
    <col min="3330" max="3330" width="15" style="67" customWidth="1"/>
    <col min="3331" max="3331" width="17.21875" style="67" customWidth="1"/>
    <col min="3332" max="3332" width="15.6640625" style="67" customWidth="1"/>
    <col min="3333" max="3333" width="13.88671875" style="67" customWidth="1"/>
    <col min="3334" max="3334" width="14.44140625" style="67" bestFit="1" customWidth="1"/>
    <col min="3335" max="3335" width="13.33203125" style="67" bestFit="1" customWidth="1"/>
    <col min="3336" max="3584" width="9" style="67"/>
    <col min="3585" max="3585" width="40.44140625" style="67" bestFit="1" customWidth="1"/>
    <col min="3586" max="3586" width="15" style="67" customWidth="1"/>
    <col min="3587" max="3587" width="17.21875" style="67" customWidth="1"/>
    <col min="3588" max="3588" width="15.6640625" style="67" customWidth="1"/>
    <col min="3589" max="3589" width="13.88671875" style="67" customWidth="1"/>
    <col min="3590" max="3590" width="14.44140625" style="67" bestFit="1" customWidth="1"/>
    <col min="3591" max="3591" width="13.33203125" style="67" bestFit="1" customWidth="1"/>
    <col min="3592" max="3840" width="9" style="67"/>
    <col min="3841" max="3841" width="40.44140625" style="67" bestFit="1" customWidth="1"/>
    <col min="3842" max="3842" width="15" style="67" customWidth="1"/>
    <col min="3843" max="3843" width="17.21875" style="67" customWidth="1"/>
    <col min="3844" max="3844" width="15.6640625" style="67" customWidth="1"/>
    <col min="3845" max="3845" width="13.88671875" style="67" customWidth="1"/>
    <col min="3846" max="3846" width="14.44140625" style="67" bestFit="1" customWidth="1"/>
    <col min="3847" max="3847" width="13.33203125" style="67" bestFit="1" customWidth="1"/>
    <col min="3848" max="4096" width="9" style="67"/>
    <col min="4097" max="4097" width="40.44140625" style="67" bestFit="1" customWidth="1"/>
    <col min="4098" max="4098" width="15" style="67" customWidth="1"/>
    <col min="4099" max="4099" width="17.21875" style="67" customWidth="1"/>
    <col min="4100" max="4100" width="15.6640625" style="67" customWidth="1"/>
    <col min="4101" max="4101" width="13.88671875" style="67" customWidth="1"/>
    <col min="4102" max="4102" width="14.44140625" style="67" bestFit="1" customWidth="1"/>
    <col min="4103" max="4103" width="13.33203125" style="67" bestFit="1" customWidth="1"/>
    <col min="4104" max="4352" width="9" style="67"/>
    <col min="4353" max="4353" width="40.44140625" style="67" bestFit="1" customWidth="1"/>
    <col min="4354" max="4354" width="15" style="67" customWidth="1"/>
    <col min="4355" max="4355" width="17.21875" style="67" customWidth="1"/>
    <col min="4356" max="4356" width="15.6640625" style="67" customWidth="1"/>
    <col min="4357" max="4357" width="13.88671875" style="67" customWidth="1"/>
    <col min="4358" max="4358" width="14.44140625" style="67" bestFit="1" customWidth="1"/>
    <col min="4359" max="4359" width="13.33203125" style="67" bestFit="1" customWidth="1"/>
    <col min="4360" max="4608" width="9" style="67"/>
    <col min="4609" max="4609" width="40.44140625" style="67" bestFit="1" customWidth="1"/>
    <col min="4610" max="4610" width="15" style="67" customWidth="1"/>
    <col min="4611" max="4611" width="17.21875" style="67" customWidth="1"/>
    <col min="4612" max="4612" width="15.6640625" style="67" customWidth="1"/>
    <col min="4613" max="4613" width="13.88671875" style="67" customWidth="1"/>
    <col min="4614" max="4614" width="14.44140625" style="67" bestFit="1" customWidth="1"/>
    <col min="4615" max="4615" width="13.33203125" style="67" bestFit="1" customWidth="1"/>
    <col min="4616" max="4864" width="9" style="67"/>
    <col min="4865" max="4865" width="40.44140625" style="67" bestFit="1" customWidth="1"/>
    <col min="4866" max="4866" width="15" style="67" customWidth="1"/>
    <col min="4867" max="4867" width="17.21875" style="67" customWidth="1"/>
    <col min="4868" max="4868" width="15.6640625" style="67" customWidth="1"/>
    <col min="4869" max="4869" width="13.88671875" style="67" customWidth="1"/>
    <col min="4870" max="4870" width="14.44140625" style="67" bestFit="1" customWidth="1"/>
    <col min="4871" max="4871" width="13.33203125" style="67" bestFit="1" customWidth="1"/>
    <col min="4872" max="5120" width="9" style="67"/>
    <col min="5121" max="5121" width="40.44140625" style="67" bestFit="1" customWidth="1"/>
    <col min="5122" max="5122" width="15" style="67" customWidth="1"/>
    <col min="5123" max="5123" width="17.21875" style="67" customWidth="1"/>
    <col min="5124" max="5124" width="15.6640625" style="67" customWidth="1"/>
    <col min="5125" max="5125" width="13.88671875" style="67" customWidth="1"/>
    <col min="5126" max="5126" width="14.44140625" style="67" bestFit="1" customWidth="1"/>
    <col min="5127" max="5127" width="13.33203125" style="67" bestFit="1" customWidth="1"/>
    <col min="5128" max="5376" width="9" style="67"/>
    <col min="5377" max="5377" width="40.44140625" style="67" bestFit="1" customWidth="1"/>
    <col min="5378" max="5378" width="15" style="67" customWidth="1"/>
    <col min="5379" max="5379" width="17.21875" style="67" customWidth="1"/>
    <col min="5380" max="5380" width="15.6640625" style="67" customWidth="1"/>
    <col min="5381" max="5381" width="13.88671875" style="67" customWidth="1"/>
    <col min="5382" max="5382" width="14.44140625" style="67" bestFit="1" customWidth="1"/>
    <col min="5383" max="5383" width="13.33203125" style="67" bestFit="1" customWidth="1"/>
    <col min="5384" max="5632" width="9" style="67"/>
    <col min="5633" max="5633" width="40.44140625" style="67" bestFit="1" customWidth="1"/>
    <col min="5634" max="5634" width="15" style="67" customWidth="1"/>
    <col min="5635" max="5635" width="17.21875" style="67" customWidth="1"/>
    <col min="5636" max="5636" width="15.6640625" style="67" customWidth="1"/>
    <col min="5637" max="5637" width="13.88671875" style="67" customWidth="1"/>
    <col min="5638" max="5638" width="14.44140625" style="67" bestFit="1" customWidth="1"/>
    <col min="5639" max="5639" width="13.33203125" style="67" bestFit="1" customWidth="1"/>
    <col min="5640" max="5888" width="9" style="67"/>
    <col min="5889" max="5889" width="40.44140625" style="67" bestFit="1" customWidth="1"/>
    <col min="5890" max="5890" width="15" style="67" customWidth="1"/>
    <col min="5891" max="5891" width="17.21875" style="67" customWidth="1"/>
    <col min="5892" max="5892" width="15.6640625" style="67" customWidth="1"/>
    <col min="5893" max="5893" width="13.88671875" style="67" customWidth="1"/>
    <col min="5894" max="5894" width="14.44140625" style="67" bestFit="1" customWidth="1"/>
    <col min="5895" max="5895" width="13.33203125" style="67" bestFit="1" customWidth="1"/>
    <col min="5896" max="6144" width="9" style="67"/>
    <col min="6145" max="6145" width="40.44140625" style="67" bestFit="1" customWidth="1"/>
    <col min="6146" max="6146" width="15" style="67" customWidth="1"/>
    <col min="6147" max="6147" width="17.21875" style="67" customWidth="1"/>
    <col min="6148" max="6148" width="15.6640625" style="67" customWidth="1"/>
    <col min="6149" max="6149" width="13.88671875" style="67" customWidth="1"/>
    <col min="6150" max="6150" width="14.44140625" style="67" bestFit="1" customWidth="1"/>
    <col min="6151" max="6151" width="13.33203125" style="67" bestFit="1" customWidth="1"/>
    <col min="6152" max="6400" width="9" style="67"/>
    <col min="6401" max="6401" width="40.44140625" style="67" bestFit="1" customWidth="1"/>
    <col min="6402" max="6402" width="15" style="67" customWidth="1"/>
    <col min="6403" max="6403" width="17.21875" style="67" customWidth="1"/>
    <col min="6404" max="6404" width="15.6640625" style="67" customWidth="1"/>
    <col min="6405" max="6405" width="13.88671875" style="67" customWidth="1"/>
    <col min="6406" max="6406" width="14.44140625" style="67" bestFit="1" customWidth="1"/>
    <col min="6407" max="6407" width="13.33203125" style="67" bestFit="1" customWidth="1"/>
    <col min="6408" max="6656" width="9" style="67"/>
    <col min="6657" max="6657" width="40.44140625" style="67" bestFit="1" customWidth="1"/>
    <col min="6658" max="6658" width="15" style="67" customWidth="1"/>
    <col min="6659" max="6659" width="17.21875" style="67" customWidth="1"/>
    <col min="6660" max="6660" width="15.6640625" style="67" customWidth="1"/>
    <col min="6661" max="6661" width="13.88671875" style="67" customWidth="1"/>
    <col min="6662" max="6662" width="14.44140625" style="67" bestFit="1" customWidth="1"/>
    <col min="6663" max="6663" width="13.33203125" style="67" bestFit="1" customWidth="1"/>
    <col min="6664" max="6912" width="9" style="67"/>
    <col min="6913" max="6913" width="40.44140625" style="67" bestFit="1" customWidth="1"/>
    <col min="6914" max="6914" width="15" style="67" customWidth="1"/>
    <col min="6915" max="6915" width="17.21875" style="67" customWidth="1"/>
    <col min="6916" max="6916" width="15.6640625" style="67" customWidth="1"/>
    <col min="6917" max="6917" width="13.88671875" style="67" customWidth="1"/>
    <col min="6918" max="6918" width="14.44140625" style="67" bestFit="1" customWidth="1"/>
    <col min="6919" max="6919" width="13.33203125" style="67" bestFit="1" customWidth="1"/>
    <col min="6920" max="7168" width="9" style="67"/>
    <col min="7169" max="7169" width="40.44140625" style="67" bestFit="1" customWidth="1"/>
    <col min="7170" max="7170" width="15" style="67" customWidth="1"/>
    <col min="7171" max="7171" width="17.21875" style="67" customWidth="1"/>
    <col min="7172" max="7172" width="15.6640625" style="67" customWidth="1"/>
    <col min="7173" max="7173" width="13.88671875" style="67" customWidth="1"/>
    <col min="7174" max="7174" width="14.44140625" style="67" bestFit="1" customWidth="1"/>
    <col min="7175" max="7175" width="13.33203125" style="67" bestFit="1" customWidth="1"/>
    <col min="7176" max="7424" width="9" style="67"/>
    <col min="7425" max="7425" width="40.44140625" style="67" bestFit="1" customWidth="1"/>
    <col min="7426" max="7426" width="15" style="67" customWidth="1"/>
    <col min="7427" max="7427" width="17.21875" style="67" customWidth="1"/>
    <col min="7428" max="7428" width="15.6640625" style="67" customWidth="1"/>
    <col min="7429" max="7429" width="13.88671875" style="67" customWidth="1"/>
    <col min="7430" max="7430" width="14.44140625" style="67" bestFit="1" customWidth="1"/>
    <col min="7431" max="7431" width="13.33203125" style="67" bestFit="1" customWidth="1"/>
    <col min="7432" max="7680" width="9" style="67"/>
    <col min="7681" max="7681" width="40.44140625" style="67" bestFit="1" customWidth="1"/>
    <col min="7682" max="7682" width="15" style="67" customWidth="1"/>
    <col min="7683" max="7683" width="17.21875" style="67" customWidth="1"/>
    <col min="7684" max="7684" width="15.6640625" style="67" customWidth="1"/>
    <col min="7685" max="7685" width="13.88671875" style="67" customWidth="1"/>
    <col min="7686" max="7686" width="14.44140625" style="67" bestFit="1" customWidth="1"/>
    <col min="7687" max="7687" width="13.33203125" style="67" bestFit="1" customWidth="1"/>
    <col min="7688" max="7936" width="9" style="67"/>
    <col min="7937" max="7937" width="40.44140625" style="67" bestFit="1" customWidth="1"/>
    <col min="7938" max="7938" width="15" style="67" customWidth="1"/>
    <col min="7939" max="7939" width="17.21875" style="67" customWidth="1"/>
    <col min="7940" max="7940" width="15.6640625" style="67" customWidth="1"/>
    <col min="7941" max="7941" width="13.88671875" style="67" customWidth="1"/>
    <col min="7942" max="7942" width="14.44140625" style="67" bestFit="1" customWidth="1"/>
    <col min="7943" max="7943" width="13.33203125" style="67" bestFit="1" customWidth="1"/>
    <col min="7944" max="8192" width="9" style="67"/>
    <col min="8193" max="8193" width="40.44140625" style="67" bestFit="1" customWidth="1"/>
    <col min="8194" max="8194" width="15" style="67" customWidth="1"/>
    <col min="8195" max="8195" width="17.21875" style="67" customWidth="1"/>
    <col min="8196" max="8196" width="15.6640625" style="67" customWidth="1"/>
    <col min="8197" max="8197" width="13.88671875" style="67" customWidth="1"/>
    <col min="8198" max="8198" width="14.44140625" style="67" bestFit="1" customWidth="1"/>
    <col min="8199" max="8199" width="13.33203125" style="67" bestFit="1" customWidth="1"/>
    <col min="8200" max="8448" width="9" style="67"/>
    <col min="8449" max="8449" width="40.44140625" style="67" bestFit="1" customWidth="1"/>
    <col min="8450" max="8450" width="15" style="67" customWidth="1"/>
    <col min="8451" max="8451" width="17.21875" style="67" customWidth="1"/>
    <col min="8452" max="8452" width="15.6640625" style="67" customWidth="1"/>
    <col min="8453" max="8453" width="13.88671875" style="67" customWidth="1"/>
    <col min="8454" max="8454" width="14.44140625" style="67" bestFit="1" customWidth="1"/>
    <col min="8455" max="8455" width="13.33203125" style="67" bestFit="1" customWidth="1"/>
    <col min="8456" max="8704" width="9" style="67"/>
    <col min="8705" max="8705" width="40.44140625" style="67" bestFit="1" customWidth="1"/>
    <col min="8706" max="8706" width="15" style="67" customWidth="1"/>
    <col min="8707" max="8707" width="17.21875" style="67" customWidth="1"/>
    <col min="8708" max="8708" width="15.6640625" style="67" customWidth="1"/>
    <col min="8709" max="8709" width="13.88671875" style="67" customWidth="1"/>
    <col min="8710" max="8710" width="14.44140625" style="67" bestFit="1" customWidth="1"/>
    <col min="8711" max="8711" width="13.33203125" style="67" bestFit="1" customWidth="1"/>
    <col min="8712" max="8960" width="9" style="67"/>
    <col min="8961" max="8961" width="40.44140625" style="67" bestFit="1" customWidth="1"/>
    <col min="8962" max="8962" width="15" style="67" customWidth="1"/>
    <col min="8963" max="8963" width="17.21875" style="67" customWidth="1"/>
    <col min="8964" max="8964" width="15.6640625" style="67" customWidth="1"/>
    <col min="8965" max="8965" width="13.88671875" style="67" customWidth="1"/>
    <col min="8966" max="8966" width="14.44140625" style="67" bestFit="1" customWidth="1"/>
    <col min="8967" max="8967" width="13.33203125" style="67" bestFit="1" customWidth="1"/>
    <col min="8968" max="9216" width="9" style="67"/>
    <col min="9217" max="9217" width="40.44140625" style="67" bestFit="1" customWidth="1"/>
    <col min="9218" max="9218" width="15" style="67" customWidth="1"/>
    <col min="9219" max="9219" width="17.21875" style="67" customWidth="1"/>
    <col min="9220" max="9220" width="15.6640625" style="67" customWidth="1"/>
    <col min="9221" max="9221" width="13.88671875" style="67" customWidth="1"/>
    <col min="9222" max="9222" width="14.44140625" style="67" bestFit="1" customWidth="1"/>
    <col min="9223" max="9223" width="13.33203125" style="67" bestFit="1" customWidth="1"/>
    <col min="9224" max="9472" width="9" style="67"/>
    <col min="9473" max="9473" width="40.44140625" style="67" bestFit="1" customWidth="1"/>
    <col min="9474" max="9474" width="15" style="67" customWidth="1"/>
    <col min="9475" max="9475" width="17.21875" style="67" customWidth="1"/>
    <col min="9476" max="9476" width="15.6640625" style="67" customWidth="1"/>
    <col min="9477" max="9477" width="13.88671875" style="67" customWidth="1"/>
    <col min="9478" max="9478" width="14.44140625" style="67" bestFit="1" customWidth="1"/>
    <col min="9479" max="9479" width="13.33203125" style="67" bestFit="1" customWidth="1"/>
    <col min="9480" max="9728" width="9" style="67"/>
    <col min="9729" max="9729" width="40.44140625" style="67" bestFit="1" customWidth="1"/>
    <col min="9730" max="9730" width="15" style="67" customWidth="1"/>
    <col min="9731" max="9731" width="17.21875" style="67" customWidth="1"/>
    <col min="9732" max="9732" width="15.6640625" style="67" customWidth="1"/>
    <col min="9733" max="9733" width="13.88671875" style="67" customWidth="1"/>
    <col min="9734" max="9734" width="14.44140625" style="67" bestFit="1" customWidth="1"/>
    <col min="9735" max="9735" width="13.33203125" style="67" bestFit="1" customWidth="1"/>
    <col min="9736" max="9984" width="9" style="67"/>
    <col min="9985" max="9985" width="40.44140625" style="67" bestFit="1" customWidth="1"/>
    <col min="9986" max="9986" width="15" style="67" customWidth="1"/>
    <col min="9987" max="9987" width="17.21875" style="67" customWidth="1"/>
    <col min="9988" max="9988" width="15.6640625" style="67" customWidth="1"/>
    <col min="9989" max="9989" width="13.88671875" style="67" customWidth="1"/>
    <col min="9990" max="9990" width="14.44140625" style="67" bestFit="1" customWidth="1"/>
    <col min="9991" max="9991" width="13.33203125" style="67" bestFit="1" customWidth="1"/>
    <col min="9992" max="10240" width="9" style="67"/>
    <col min="10241" max="10241" width="40.44140625" style="67" bestFit="1" customWidth="1"/>
    <col min="10242" max="10242" width="15" style="67" customWidth="1"/>
    <col min="10243" max="10243" width="17.21875" style="67" customWidth="1"/>
    <col min="10244" max="10244" width="15.6640625" style="67" customWidth="1"/>
    <col min="10245" max="10245" width="13.88671875" style="67" customWidth="1"/>
    <col min="10246" max="10246" width="14.44140625" style="67" bestFit="1" customWidth="1"/>
    <col min="10247" max="10247" width="13.33203125" style="67" bestFit="1" customWidth="1"/>
    <col min="10248" max="10496" width="9" style="67"/>
    <col min="10497" max="10497" width="40.44140625" style="67" bestFit="1" customWidth="1"/>
    <col min="10498" max="10498" width="15" style="67" customWidth="1"/>
    <col min="10499" max="10499" width="17.21875" style="67" customWidth="1"/>
    <col min="10500" max="10500" width="15.6640625" style="67" customWidth="1"/>
    <col min="10501" max="10501" width="13.88671875" style="67" customWidth="1"/>
    <col min="10502" max="10502" width="14.44140625" style="67" bestFit="1" customWidth="1"/>
    <col min="10503" max="10503" width="13.33203125" style="67" bestFit="1" customWidth="1"/>
    <col min="10504" max="10752" width="9" style="67"/>
    <col min="10753" max="10753" width="40.44140625" style="67" bestFit="1" customWidth="1"/>
    <col min="10754" max="10754" width="15" style="67" customWidth="1"/>
    <col min="10755" max="10755" width="17.21875" style="67" customWidth="1"/>
    <col min="10756" max="10756" width="15.6640625" style="67" customWidth="1"/>
    <col min="10757" max="10757" width="13.88671875" style="67" customWidth="1"/>
    <col min="10758" max="10758" width="14.44140625" style="67" bestFit="1" customWidth="1"/>
    <col min="10759" max="10759" width="13.33203125" style="67" bestFit="1" customWidth="1"/>
    <col min="10760" max="11008" width="9" style="67"/>
    <col min="11009" max="11009" width="40.44140625" style="67" bestFit="1" customWidth="1"/>
    <col min="11010" max="11010" width="15" style="67" customWidth="1"/>
    <col min="11011" max="11011" width="17.21875" style="67" customWidth="1"/>
    <col min="11012" max="11012" width="15.6640625" style="67" customWidth="1"/>
    <col min="11013" max="11013" width="13.88671875" style="67" customWidth="1"/>
    <col min="11014" max="11014" width="14.44140625" style="67" bestFit="1" customWidth="1"/>
    <col min="11015" max="11015" width="13.33203125" style="67" bestFit="1" customWidth="1"/>
    <col min="11016" max="11264" width="9" style="67"/>
    <col min="11265" max="11265" width="40.44140625" style="67" bestFit="1" customWidth="1"/>
    <col min="11266" max="11266" width="15" style="67" customWidth="1"/>
    <col min="11267" max="11267" width="17.21875" style="67" customWidth="1"/>
    <col min="11268" max="11268" width="15.6640625" style="67" customWidth="1"/>
    <col min="11269" max="11269" width="13.88671875" style="67" customWidth="1"/>
    <col min="11270" max="11270" width="14.44140625" style="67" bestFit="1" customWidth="1"/>
    <col min="11271" max="11271" width="13.33203125" style="67" bestFit="1" customWidth="1"/>
    <col min="11272" max="11520" width="9" style="67"/>
    <col min="11521" max="11521" width="40.44140625" style="67" bestFit="1" customWidth="1"/>
    <col min="11522" max="11522" width="15" style="67" customWidth="1"/>
    <col min="11523" max="11523" width="17.21875" style="67" customWidth="1"/>
    <col min="11524" max="11524" width="15.6640625" style="67" customWidth="1"/>
    <col min="11525" max="11525" width="13.88671875" style="67" customWidth="1"/>
    <col min="11526" max="11526" width="14.44140625" style="67" bestFit="1" customWidth="1"/>
    <col min="11527" max="11527" width="13.33203125" style="67" bestFit="1" customWidth="1"/>
    <col min="11528" max="11776" width="9" style="67"/>
    <col min="11777" max="11777" width="40.44140625" style="67" bestFit="1" customWidth="1"/>
    <col min="11778" max="11778" width="15" style="67" customWidth="1"/>
    <col min="11779" max="11779" width="17.21875" style="67" customWidth="1"/>
    <col min="11780" max="11780" width="15.6640625" style="67" customWidth="1"/>
    <col min="11781" max="11781" width="13.88671875" style="67" customWidth="1"/>
    <col min="11782" max="11782" width="14.44140625" style="67" bestFit="1" customWidth="1"/>
    <col min="11783" max="11783" width="13.33203125" style="67" bestFit="1" customWidth="1"/>
    <col min="11784" max="12032" width="9" style="67"/>
    <col min="12033" max="12033" width="40.44140625" style="67" bestFit="1" customWidth="1"/>
    <col min="12034" max="12034" width="15" style="67" customWidth="1"/>
    <col min="12035" max="12035" width="17.21875" style="67" customWidth="1"/>
    <col min="12036" max="12036" width="15.6640625" style="67" customWidth="1"/>
    <col min="12037" max="12037" width="13.88671875" style="67" customWidth="1"/>
    <col min="12038" max="12038" width="14.44140625" style="67" bestFit="1" customWidth="1"/>
    <col min="12039" max="12039" width="13.33203125" style="67" bestFit="1" customWidth="1"/>
    <col min="12040" max="12288" width="9" style="67"/>
    <col min="12289" max="12289" width="40.44140625" style="67" bestFit="1" customWidth="1"/>
    <col min="12290" max="12290" width="15" style="67" customWidth="1"/>
    <col min="12291" max="12291" width="17.21875" style="67" customWidth="1"/>
    <col min="12292" max="12292" width="15.6640625" style="67" customWidth="1"/>
    <col min="12293" max="12293" width="13.88671875" style="67" customWidth="1"/>
    <col min="12294" max="12294" width="14.44140625" style="67" bestFit="1" customWidth="1"/>
    <col min="12295" max="12295" width="13.33203125" style="67" bestFit="1" customWidth="1"/>
    <col min="12296" max="12544" width="9" style="67"/>
    <col min="12545" max="12545" width="40.44140625" style="67" bestFit="1" customWidth="1"/>
    <col min="12546" max="12546" width="15" style="67" customWidth="1"/>
    <col min="12547" max="12547" width="17.21875" style="67" customWidth="1"/>
    <col min="12548" max="12548" width="15.6640625" style="67" customWidth="1"/>
    <col min="12549" max="12549" width="13.88671875" style="67" customWidth="1"/>
    <col min="12550" max="12550" width="14.44140625" style="67" bestFit="1" customWidth="1"/>
    <col min="12551" max="12551" width="13.33203125" style="67" bestFit="1" customWidth="1"/>
    <col min="12552" max="12800" width="9" style="67"/>
    <col min="12801" max="12801" width="40.44140625" style="67" bestFit="1" customWidth="1"/>
    <col min="12802" max="12802" width="15" style="67" customWidth="1"/>
    <col min="12803" max="12803" width="17.21875" style="67" customWidth="1"/>
    <col min="12804" max="12804" width="15.6640625" style="67" customWidth="1"/>
    <col min="12805" max="12805" width="13.88671875" style="67" customWidth="1"/>
    <col min="12806" max="12806" width="14.44140625" style="67" bestFit="1" customWidth="1"/>
    <col min="12807" max="12807" width="13.33203125" style="67" bestFit="1" customWidth="1"/>
    <col min="12808" max="13056" width="9" style="67"/>
    <col min="13057" max="13057" width="40.44140625" style="67" bestFit="1" customWidth="1"/>
    <col min="13058" max="13058" width="15" style="67" customWidth="1"/>
    <col min="13059" max="13059" width="17.21875" style="67" customWidth="1"/>
    <col min="13060" max="13060" width="15.6640625" style="67" customWidth="1"/>
    <col min="13061" max="13061" width="13.88671875" style="67" customWidth="1"/>
    <col min="13062" max="13062" width="14.44140625" style="67" bestFit="1" customWidth="1"/>
    <col min="13063" max="13063" width="13.33203125" style="67" bestFit="1" customWidth="1"/>
    <col min="13064" max="13312" width="9" style="67"/>
    <col min="13313" max="13313" width="40.44140625" style="67" bestFit="1" customWidth="1"/>
    <col min="13314" max="13314" width="15" style="67" customWidth="1"/>
    <col min="13315" max="13315" width="17.21875" style="67" customWidth="1"/>
    <col min="13316" max="13316" width="15.6640625" style="67" customWidth="1"/>
    <col min="13317" max="13317" width="13.88671875" style="67" customWidth="1"/>
    <col min="13318" max="13318" width="14.44140625" style="67" bestFit="1" customWidth="1"/>
    <col min="13319" max="13319" width="13.33203125" style="67" bestFit="1" customWidth="1"/>
    <col min="13320" max="13568" width="9" style="67"/>
    <col min="13569" max="13569" width="40.44140625" style="67" bestFit="1" customWidth="1"/>
    <col min="13570" max="13570" width="15" style="67" customWidth="1"/>
    <col min="13571" max="13571" width="17.21875" style="67" customWidth="1"/>
    <col min="13572" max="13572" width="15.6640625" style="67" customWidth="1"/>
    <col min="13573" max="13573" width="13.88671875" style="67" customWidth="1"/>
    <col min="13574" max="13574" width="14.44140625" style="67" bestFit="1" customWidth="1"/>
    <col min="13575" max="13575" width="13.33203125" style="67" bestFit="1" customWidth="1"/>
    <col min="13576" max="13824" width="9" style="67"/>
    <col min="13825" max="13825" width="40.44140625" style="67" bestFit="1" customWidth="1"/>
    <col min="13826" max="13826" width="15" style="67" customWidth="1"/>
    <col min="13827" max="13827" width="17.21875" style="67" customWidth="1"/>
    <col min="13828" max="13828" width="15.6640625" style="67" customWidth="1"/>
    <col min="13829" max="13829" width="13.88671875" style="67" customWidth="1"/>
    <col min="13830" max="13830" width="14.44140625" style="67" bestFit="1" customWidth="1"/>
    <col min="13831" max="13831" width="13.33203125" style="67" bestFit="1" customWidth="1"/>
    <col min="13832" max="14080" width="9" style="67"/>
    <col min="14081" max="14081" width="40.44140625" style="67" bestFit="1" customWidth="1"/>
    <col min="14082" max="14082" width="15" style="67" customWidth="1"/>
    <col min="14083" max="14083" width="17.21875" style="67" customWidth="1"/>
    <col min="14084" max="14084" width="15.6640625" style="67" customWidth="1"/>
    <col min="14085" max="14085" width="13.88671875" style="67" customWidth="1"/>
    <col min="14086" max="14086" width="14.44140625" style="67" bestFit="1" customWidth="1"/>
    <col min="14087" max="14087" width="13.33203125" style="67" bestFit="1" customWidth="1"/>
    <col min="14088" max="14336" width="9" style="67"/>
    <col min="14337" max="14337" width="40.44140625" style="67" bestFit="1" customWidth="1"/>
    <col min="14338" max="14338" width="15" style="67" customWidth="1"/>
    <col min="14339" max="14339" width="17.21875" style="67" customWidth="1"/>
    <col min="14340" max="14340" width="15.6640625" style="67" customWidth="1"/>
    <col min="14341" max="14341" width="13.88671875" style="67" customWidth="1"/>
    <col min="14342" max="14342" width="14.44140625" style="67" bestFit="1" customWidth="1"/>
    <col min="14343" max="14343" width="13.33203125" style="67" bestFit="1" customWidth="1"/>
    <col min="14344" max="14592" width="9" style="67"/>
    <col min="14593" max="14593" width="40.44140625" style="67" bestFit="1" customWidth="1"/>
    <col min="14594" max="14594" width="15" style="67" customWidth="1"/>
    <col min="14595" max="14595" width="17.21875" style="67" customWidth="1"/>
    <col min="14596" max="14596" width="15.6640625" style="67" customWidth="1"/>
    <col min="14597" max="14597" width="13.88671875" style="67" customWidth="1"/>
    <col min="14598" max="14598" width="14.44140625" style="67" bestFit="1" customWidth="1"/>
    <col min="14599" max="14599" width="13.33203125" style="67" bestFit="1" customWidth="1"/>
    <col min="14600" max="14848" width="9" style="67"/>
    <col min="14849" max="14849" width="40.44140625" style="67" bestFit="1" customWidth="1"/>
    <col min="14850" max="14850" width="15" style="67" customWidth="1"/>
    <col min="14851" max="14851" width="17.21875" style="67" customWidth="1"/>
    <col min="14852" max="14852" width="15.6640625" style="67" customWidth="1"/>
    <col min="14853" max="14853" width="13.88671875" style="67" customWidth="1"/>
    <col min="14854" max="14854" width="14.44140625" style="67" bestFit="1" customWidth="1"/>
    <col min="14855" max="14855" width="13.33203125" style="67" bestFit="1" customWidth="1"/>
    <col min="14856" max="15104" width="9" style="67"/>
    <col min="15105" max="15105" width="40.44140625" style="67" bestFit="1" customWidth="1"/>
    <col min="15106" max="15106" width="15" style="67" customWidth="1"/>
    <col min="15107" max="15107" width="17.21875" style="67" customWidth="1"/>
    <col min="15108" max="15108" width="15.6640625" style="67" customWidth="1"/>
    <col min="15109" max="15109" width="13.88671875" style="67" customWidth="1"/>
    <col min="15110" max="15110" width="14.44140625" style="67" bestFit="1" customWidth="1"/>
    <col min="15111" max="15111" width="13.33203125" style="67" bestFit="1" customWidth="1"/>
    <col min="15112" max="15360" width="9" style="67"/>
    <col min="15361" max="15361" width="40.44140625" style="67" bestFit="1" customWidth="1"/>
    <col min="15362" max="15362" width="15" style="67" customWidth="1"/>
    <col min="15363" max="15363" width="17.21875" style="67" customWidth="1"/>
    <col min="15364" max="15364" width="15.6640625" style="67" customWidth="1"/>
    <col min="15365" max="15365" width="13.88671875" style="67" customWidth="1"/>
    <col min="15366" max="15366" width="14.44140625" style="67" bestFit="1" customWidth="1"/>
    <col min="15367" max="15367" width="13.33203125" style="67" bestFit="1" customWidth="1"/>
    <col min="15368" max="15616" width="9" style="67"/>
    <col min="15617" max="15617" width="40.44140625" style="67" bestFit="1" customWidth="1"/>
    <col min="15618" max="15618" width="15" style="67" customWidth="1"/>
    <col min="15619" max="15619" width="17.21875" style="67" customWidth="1"/>
    <col min="15620" max="15620" width="15.6640625" style="67" customWidth="1"/>
    <col min="15621" max="15621" width="13.88671875" style="67" customWidth="1"/>
    <col min="15622" max="15622" width="14.44140625" style="67" bestFit="1" customWidth="1"/>
    <col min="15623" max="15623" width="13.33203125" style="67" bestFit="1" customWidth="1"/>
    <col min="15624" max="15872" width="9" style="67"/>
    <col min="15873" max="15873" width="40.44140625" style="67" bestFit="1" customWidth="1"/>
    <col min="15874" max="15874" width="15" style="67" customWidth="1"/>
    <col min="15875" max="15875" width="17.21875" style="67" customWidth="1"/>
    <col min="15876" max="15876" width="15.6640625" style="67" customWidth="1"/>
    <col min="15877" max="15877" width="13.88671875" style="67" customWidth="1"/>
    <col min="15878" max="15878" width="14.44140625" style="67" bestFit="1" customWidth="1"/>
    <col min="15879" max="15879" width="13.33203125" style="67" bestFit="1" customWidth="1"/>
    <col min="15880" max="16128" width="9" style="67"/>
    <col min="16129" max="16129" width="40.44140625" style="67" bestFit="1" customWidth="1"/>
    <col min="16130" max="16130" width="15" style="67" customWidth="1"/>
    <col min="16131" max="16131" width="17.21875" style="67" customWidth="1"/>
    <col min="16132" max="16132" width="15.6640625" style="67" customWidth="1"/>
    <col min="16133" max="16133" width="13.88671875" style="67" customWidth="1"/>
    <col min="16134" max="16134" width="14.44140625" style="67" bestFit="1" customWidth="1"/>
    <col min="16135" max="16135" width="13.33203125" style="67" bestFit="1" customWidth="1"/>
    <col min="16136" max="16384" width="9" style="67"/>
  </cols>
  <sheetData>
    <row r="1" spans="1:6" ht="22.5" customHeight="1" x14ac:dyDescent="0.25">
      <c r="A1" s="101" t="s">
        <v>312</v>
      </c>
      <c r="B1" s="101"/>
      <c r="C1" s="101"/>
      <c r="D1" s="101"/>
    </row>
    <row r="2" spans="1:6" ht="20.25" customHeight="1" x14ac:dyDescent="0.25">
      <c r="A2" s="95" t="s">
        <v>333</v>
      </c>
      <c r="B2" s="68" t="s">
        <v>274</v>
      </c>
      <c r="C2" s="68" t="s">
        <v>337</v>
      </c>
      <c r="D2" s="68" t="s">
        <v>275</v>
      </c>
      <c r="E2" s="66" t="s">
        <v>338</v>
      </c>
    </row>
    <row r="3" spans="1:6" ht="18.75" customHeight="1" x14ac:dyDescent="0.25">
      <c r="A3" s="96" t="s">
        <v>318</v>
      </c>
      <c r="B3" s="54">
        <v>1</v>
      </c>
      <c r="C3" s="69">
        <f>D3-E3</f>
        <v>79207.920792079211</v>
      </c>
      <c r="D3" s="69">
        <f>-IFERROR(SUMIF(透视!E:E,RIGHT(A3,6),透视!H:H),0)</f>
        <v>79207.920792079211</v>
      </c>
      <c r="F3" s="70"/>
    </row>
    <row r="4" spans="1:6" ht="18.75" customHeight="1" x14ac:dyDescent="0.25">
      <c r="A4" s="96" t="s">
        <v>319</v>
      </c>
      <c r="B4" s="54">
        <v>2</v>
      </c>
      <c r="C4" s="69">
        <f>D4-E4</f>
        <v>0</v>
      </c>
      <c r="D4" s="69">
        <f>-IFERROR(SUMIF(透视!E:E,RIGHT(A4,6),透视!H:H),0)</f>
        <v>0</v>
      </c>
      <c r="F4" s="99"/>
    </row>
    <row r="5" spans="1:6" ht="18.75" customHeight="1" x14ac:dyDescent="0.25">
      <c r="A5" s="96" t="s">
        <v>334</v>
      </c>
      <c r="B5" s="54">
        <v>5</v>
      </c>
      <c r="C5" s="69">
        <f>D5-E5</f>
        <v>95.049504950494736</v>
      </c>
      <c r="D5" s="69">
        <f>IFERROR(SUMIF(透视!E:E,A5,透视!H:H),0)</f>
        <v>95.049504950494736</v>
      </c>
    </row>
    <row r="6" spans="1:6" ht="18.75" customHeight="1" x14ac:dyDescent="0.25">
      <c r="A6" s="97" t="s">
        <v>320</v>
      </c>
      <c r="B6" s="84">
        <v>10</v>
      </c>
      <c r="C6" s="85">
        <f>SUM(C3,-C4,-C5)</f>
        <v>79112.871287128713</v>
      </c>
      <c r="D6" s="85">
        <f>SUM(D3,-D4,-D5)</f>
        <v>79112.871287128713</v>
      </c>
    </row>
    <row r="7" spans="1:6" ht="18.75" customHeight="1" x14ac:dyDescent="0.25">
      <c r="A7" s="96" t="s">
        <v>321</v>
      </c>
      <c r="B7" s="54">
        <v>11</v>
      </c>
      <c r="C7" s="69">
        <f t="shared" ref="C7:C16" si="0">D7-E7</f>
        <v>0</v>
      </c>
      <c r="D7" s="69">
        <f>-IFERROR(SUMIF(透视!E:E,RIGHT(A7,6),透视!H:H),0)</f>
        <v>0</v>
      </c>
    </row>
    <row r="8" spans="1:6" ht="18.75" customHeight="1" x14ac:dyDescent="0.25">
      <c r="A8" s="96" t="s">
        <v>322</v>
      </c>
      <c r="B8" s="54"/>
      <c r="C8" s="69">
        <f t="shared" si="0"/>
        <v>0</v>
      </c>
      <c r="D8" s="69">
        <f>-IFERROR(SUMIF(透视!E:E,RIGHT(A8,6),透视!H:H),0)</f>
        <v>0</v>
      </c>
    </row>
    <row r="9" spans="1:6" ht="18.75" customHeight="1" x14ac:dyDescent="0.25">
      <c r="A9" s="96" t="s">
        <v>335</v>
      </c>
      <c r="B9" s="54">
        <v>13</v>
      </c>
      <c r="C9" s="69">
        <f t="shared" si="0"/>
        <v>0</v>
      </c>
      <c r="D9" s="69">
        <f>-IFERROR(SUMIF(透视!E:E,RIGHT(A9,4),透视!H:H),0)</f>
        <v>0</v>
      </c>
    </row>
    <row r="10" spans="1:6" ht="18.75" customHeight="1" x14ac:dyDescent="0.25">
      <c r="A10" s="96" t="s">
        <v>178</v>
      </c>
      <c r="B10" s="54">
        <v>14</v>
      </c>
      <c r="C10" s="69">
        <f>D10-E10</f>
        <v>5083.3333333333339</v>
      </c>
      <c r="D10" s="69">
        <f>IFERROR(SUMIF(透视!E:E,A10,透视!H:H),0)</f>
        <v>5083.3333333333339</v>
      </c>
      <c r="E10" s="71"/>
    </row>
    <row r="11" spans="1:6" ht="18.75" customHeight="1" x14ac:dyDescent="0.25">
      <c r="A11" s="96" t="s">
        <v>323</v>
      </c>
      <c r="B11" s="54">
        <v>15</v>
      </c>
      <c r="C11" s="69">
        <f t="shared" si="0"/>
        <v>0</v>
      </c>
      <c r="D11" s="69">
        <f>IFERROR(SUMIF(透视!E:E,A11,透视!H:H),0)</f>
        <v>0</v>
      </c>
    </row>
    <row r="12" spans="1:6" ht="18.75" customHeight="1" x14ac:dyDescent="0.25">
      <c r="A12" s="96" t="s">
        <v>180</v>
      </c>
      <c r="B12" s="54">
        <v>16</v>
      </c>
      <c r="C12" s="69">
        <f>D12-E12</f>
        <v>-10</v>
      </c>
      <c r="D12" s="69">
        <f>IFERROR(SUMIF(透视!E:E,A12,透视!H:H),0)</f>
        <v>-10</v>
      </c>
      <c r="E12" s="71"/>
    </row>
    <row r="13" spans="1:6" ht="18.75" customHeight="1" x14ac:dyDescent="0.25">
      <c r="A13" s="96" t="s">
        <v>184</v>
      </c>
      <c r="B13" s="54"/>
      <c r="C13" s="69">
        <f t="shared" si="0"/>
        <v>0</v>
      </c>
      <c r="D13" s="69">
        <f>IFERROR(SUMIF(透视!E:E,A13,透视!H:H),0)</f>
        <v>0</v>
      </c>
      <c r="E13" s="71"/>
    </row>
    <row r="14" spans="1:6" ht="18.75" customHeight="1" x14ac:dyDescent="0.25">
      <c r="A14" s="96" t="s">
        <v>324</v>
      </c>
      <c r="B14" s="54">
        <v>17</v>
      </c>
      <c r="C14" s="69">
        <f t="shared" si="0"/>
        <v>0</v>
      </c>
      <c r="D14" s="69">
        <f>-IFERROR(SUMIF(透视!E:E,RIGHT(A14,4),透视!H:H),0)</f>
        <v>0</v>
      </c>
      <c r="E14" s="71"/>
    </row>
    <row r="15" spans="1:6" ht="18.75" customHeight="1" x14ac:dyDescent="0.25">
      <c r="A15" s="96" t="s">
        <v>325</v>
      </c>
      <c r="B15" s="54"/>
      <c r="C15" s="69">
        <f t="shared" si="0"/>
        <v>0</v>
      </c>
      <c r="D15" s="69">
        <f>IFERROR(SUMIF(透视!E:E,A15,透视!H:H),0)</f>
        <v>0</v>
      </c>
      <c r="E15" s="71"/>
    </row>
    <row r="16" spans="1:6" ht="18.75" customHeight="1" x14ac:dyDescent="0.25">
      <c r="A16" s="96" t="s">
        <v>326</v>
      </c>
      <c r="B16" s="54">
        <v>18</v>
      </c>
      <c r="C16" s="69">
        <f t="shared" si="0"/>
        <v>0</v>
      </c>
      <c r="D16" s="69">
        <f>IFERROR(SUMIF(透视!E:E,A16,透视!H:H),0)</f>
        <v>0</v>
      </c>
      <c r="E16" s="71"/>
    </row>
    <row r="17" spans="1:7" ht="18.75" customHeight="1" x14ac:dyDescent="0.25">
      <c r="A17" s="97" t="s">
        <v>327</v>
      </c>
      <c r="B17" s="84">
        <v>20</v>
      </c>
      <c r="C17" s="85">
        <f>C6-C10-C12-C11</f>
        <v>74039.537953795385</v>
      </c>
      <c r="D17" s="85">
        <f>D6-D10-D12-D11</f>
        <v>74039.537953795385</v>
      </c>
      <c r="E17" s="71"/>
      <c r="F17" s="70"/>
    </row>
    <row r="18" spans="1:7" ht="18.75" customHeight="1" x14ac:dyDescent="0.25">
      <c r="A18" s="96" t="s">
        <v>328</v>
      </c>
      <c r="B18" s="54">
        <v>22</v>
      </c>
      <c r="C18" s="69">
        <f t="shared" ref="C18:C20" si="1">D18-E18</f>
        <v>0</v>
      </c>
      <c r="D18" s="69">
        <f>IFERROR(SUMIF(透视!E:E,A18,透视!H:H),0)</f>
        <v>0</v>
      </c>
      <c r="E18" s="71"/>
    </row>
    <row r="19" spans="1:7" ht="18.75" customHeight="1" x14ac:dyDescent="0.25">
      <c r="A19" s="96" t="s">
        <v>183</v>
      </c>
      <c r="B19" s="54">
        <v>23</v>
      </c>
      <c r="C19" s="69">
        <f t="shared" si="1"/>
        <v>0</v>
      </c>
      <c r="D19" s="69">
        <f>-IFERROR(SUMIF(透视!E:E,A19,透视!H:H),0)</f>
        <v>0</v>
      </c>
      <c r="E19" s="71"/>
    </row>
    <row r="20" spans="1:7" ht="18.75" customHeight="1" x14ac:dyDescent="0.25">
      <c r="A20" s="96" t="s">
        <v>329</v>
      </c>
      <c r="B20" s="54">
        <v>25</v>
      </c>
      <c r="C20" s="69">
        <f t="shared" si="1"/>
        <v>0</v>
      </c>
      <c r="D20" s="69">
        <f>IFERROR(SUMIF(透视!E:E,RIGHT(A20,5),透视!H:H),0)</f>
        <v>0</v>
      </c>
      <c r="E20" s="71"/>
    </row>
    <row r="21" spans="1:7" ht="18.75" customHeight="1" x14ac:dyDescent="0.25">
      <c r="A21" s="97" t="s">
        <v>330</v>
      </c>
      <c r="B21" s="84">
        <v>27</v>
      </c>
      <c r="C21" s="85">
        <f>SUM(C17:C19,-C20)</f>
        <v>74039.537953795385</v>
      </c>
      <c r="D21" s="85">
        <f>SUM(D17:D19,-D20)</f>
        <v>74039.537953795385</v>
      </c>
      <c r="E21" s="71"/>
      <c r="F21" s="72"/>
      <c r="G21" s="66"/>
    </row>
    <row r="22" spans="1:7" ht="18.75" customHeight="1" x14ac:dyDescent="0.25">
      <c r="A22" s="96" t="s">
        <v>331</v>
      </c>
      <c r="B22" s="54">
        <v>28</v>
      </c>
      <c r="C22" s="69">
        <f>D22-E22</f>
        <v>1850.9884488448847</v>
      </c>
      <c r="D22" s="69">
        <f>D21*0.25*0.2*0.5</f>
        <v>1850.9884488448847</v>
      </c>
      <c r="E22" s="71"/>
    </row>
    <row r="23" spans="1:7" ht="18.75" customHeight="1" x14ac:dyDescent="0.25">
      <c r="A23" s="97" t="s">
        <v>332</v>
      </c>
      <c r="B23" s="84">
        <v>30</v>
      </c>
      <c r="C23" s="85">
        <f>C21-C22</f>
        <v>72188.549504950497</v>
      </c>
      <c r="D23" s="85">
        <f>D21-D22</f>
        <v>72188.549504950497</v>
      </c>
      <c r="E23" s="71"/>
    </row>
    <row r="24" spans="1:7" x14ac:dyDescent="0.25">
      <c r="E24" s="71"/>
    </row>
    <row r="26" spans="1:7" x14ac:dyDescent="0.25">
      <c r="D26" s="73"/>
    </row>
    <row r="27" spans="1:7" x14ac:dyDescent="0.25">
      <c r="C27" s="74"/>
    </row>
    <row r="28" spans="1:7" x14ac:dyDescent="0.25">
      <c r="D28" s="75"/>
    </row>
  </sheetData>
  <mergeCells count="1">
    <mergeCell ref="A1:D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3</vt:i4>
      </vt:variant>
    </vt:vector>
  </HeadingPairs>
  <TitlesOfParts>
    <vt:vector size="9" baseType="lpstr">
      <vt:lpstr>透视</vt:lpstr>
      <vt:lpstr>序时账</vt:lpstr>
      <vt:lpstr>科目代码表</vt:lpstr>
      <vt:lpstr>固定资产折旧测试</vt:lpstr>
      <vt:lpstr>资产负债表</vt:lpstr>
      <vt:lpstr>利润表 </vt:lpstr>
      <vt:lpstr>固定资产折旧测试!Print_Area</vt:lpstr>
      <vt:lpstr>编号</vt:lpstr>
      <vt:lpstr>会计科目名称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csyjj</dc:creator>
  <cp:lastModifiedBy>csyjj</cp:lastModifiedBy>
  <dcterms:created xsi:type="dcterms:W3CDTF">2021-06-10T16:25:05Z</dcterms:created>
  <dcterms:modified xsi:type="dcterms:W3CDTF">2022-01-01T07:42:26Z</dcterms:modified>
</cp:coreProperties>
</file>