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Universidad\VII\Gran Escala\GranScala\Documentos_proyecto\"/>
    </mc:Choice>
  </mc:AlternateContent>
  <bookViews>
    <workbookView xWindow="888" yWindow="0" windowWidth="16380" windowHeight="8196" tabRatio="989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8" i="1" l="1"/>
  <c r="E8" i="1"/>
  <c r="H8" i="1" s="1"/>
  <c r="E7" i="1"/>
  <c r="H7" i="1" s="1"/>
  <c r="I7" i="1" s="1"/>
  <c r="E6" i="1"/>
  <c r="H6" i="1" s="1"/>
  <c r="I6" i="1" s="1"/>
  <c r="H5" i="1"/>
  <c r="I5" i="1" s="1"/>
  <c r="E5" i="1"/>
  <c r="D4" i="1"/>
  <c r="E4" i="1" s="1"/>
  <c r="H4" i="1" s="1"/>
  <c r="I4" i="1" s="1"/>
  <c r="E3" i="1"/>
  <c r="H3" i="1" s="1"/>
  <c r="I3" i="1" s="1"/>
  <c r="H2" i="1"/>
  <c r="I2" i="1" s="1"/>
  <c r="E2" i="1"/>
  <c r="J2" i="1" l="1"/>
  <c r="K2" i="1" s="1"/>
  <c r="J5" i="1"/>
  <c r="K5" i="1" s="1"/>
  <c r="J3" i="1"/>
  <c r="K3" i="1" s="1"/>
  <c r="J6" i="1"/>
  <c r="K6" i="1"/>
  <c r="K4" i="1"/>
  <c r="J4" i="1"/>
  <c r="J7" i="1"/>
  <c r="K7" i="1" s="1"/>
  <c r="J8" i="1"/>
  <c r="K8" i="1" s="1"/>
  <c r="K10" i="1" l="1"/>
  <c r="K11" i="1" s="1"/>
  <c r="K12" i="1" s="1"/>
</calcChain>
</file>

<file path=xl/comments1.xml><?xml version="1.0" encoding="utf-8"?>
<comments xmlns="http://schemas.openxmlformats.org/spreadsheetml/2006/main">
  <authors>
    <author>José Reyes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José Reyes:</t>
        </r>
        <r>
          <rPr>
            <sz val="9"/>
            <color indexed="81"/>
            <rFont val="Tahoma"/>
            <family val="2"/>
          </rPr>
          <t xml:space="preserve">
Trabajo del diseño en la etapa de diseño del proyecto.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José Reyes:</t>
        </r>
        <r>
          <rPr>
            <sz val="9"/>
            <color indexed="81"/>
            <rFont val="Tahoma"/>
            <family val="2"/>
          </rPr>
          <t xml:space="preserve">
Etapa de desarrollo del proyecto.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José Reyes:</t>
        </r>
        <r>
          <rPr>
            <sz val="9"/>
            <color indexed="81"/>
            <rFont val="Tahoma"/>
            <family val="2"/>
          </rPr>
          <t xml:space="preserve">
Etapa de requerimientos + trabajo en etapa de QA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José Reyes:</t>
        </r>
        <r>
          <rPr>
            <sz val="9"/>
            <color indexed="81"/>
            <rFont val="Tahoma"/>
            <family val="2"/>
          </rPr>
          <t xml:space="preserve">
Acompañamiento a lo largo del proyecto como analista y arquitecto.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José Reyes:</t>
        </r>
        <r>
          <rPr>
            <sz val="9"/>
            <color indexed="81"/>
            <rFont val="Tahoma"/>
            <family val="2"/>
          </rPr>
          <t xml:space="preserve">
Trabajo realizado a lo largo del proyecto en contratación por horas, para asesorías y labores con "deadline" cercano.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José Reyes:
</t>
        </r>
        <r>
          <rPr>
            <sz val="9"/>
            <color indexed="81"/>
            <rFont val="Tahoma"/>
            <family val="2"/>
          </rPr>
          <t>Trabajo al inicio del proyecto para la definición de partes escenciales del proecto.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José Reyes:</t>
        </r>
        <r>
          <rPr>
            <sz val="9"/>
            <color indexed="81"/>
            <rFont val="Tahoma"/>
            <family val="2"/>
          </rPr>
          <t xml:space="preserve">
No aplica cantidad semanal, las licencias son utilizadas a lo largo del proyecto con un unico pago.</t>
        </r>
      </text>
    </comment>
  </commentList>
</comments>
</file>

<file path=xl/sharedStrings.xml><?xml version="1.0" encoding="utf-8"?>
<sst xmlns="http://schemas.openxmlformats.org/spreadsheetml/2006/main" count="35" uniqueCount="27">
  <si>
    <t>Detalle</t>
  </si>
  <si>
    <t>Diseñador Gráfico</t>
  </si>
  <si>
    <t>Encargado del diseño y visualización del producto</t>
  </si>
  <si>
    <t>Arquitecto</t>
  </si>
  <si>
    <t>Encargado de la arquitectura y base de datos del sistema</t>
  </si>
  <si>
    <t>Total</t>
  </si>
  <si>
    <t>Producto y/o personal</t>
  </si>
  <si>
    <t>Moneda</t>
  </si>
  <si>
    <t>Cantidad
Semanal</t>
  </si>
  <si>
    <t>Horas</t>
  </si>
  <si>
    <t># Personas</t>
  </si>
  <si>
    <t>Valor hora laboral</t>
  </si>
  <si>
    <t>Total de horas
trabajadas</t>
  </si>
  <si>
    <t>Pago total en
 el proyecto</t>
  </si>
  <si>
    <t>IVA (19%)</t>
  </si>
  <si>
    <t>COP</t>
  </si>
  <si>
    <t>Ingeniero de Sistemas</t>
  </si>
  <si>
    <t>Equipo de trabajo</t>
  </si>
  <si>
    <t>Trabajo grupal de todo el equipo de trabajo para definición del proyecto</t>
  </si>
  <si>
    <t>Licencias Microsoft</t>
  </si>
  <si>
    <t>Programa utilizado para el seguimiento del proyecto y los avances</t>
  </si>
  <si>
    <t>Total en el proyecto</t>
  </si>
  <si>
    <t>Reserva (10%)</t>
  </si>
  <si>
    <t xml:space="preserve">TOTAL  </t>
  </si>
  <si>
    <t>Encargado de la documentación y PMO</t>
  </si>
  <si>
    <t>Desarrollador</t>
  </si>
  <si>
    <t>Encargado de la implementación de los módulos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</si>
</sst>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-* #,##0.00\ &quot;€&quot;_-;\-* #,##0.00\ &quot;€&quot;_-;_-* &quot;-&quot;??\ &quot;€&quot;_-;_-@_-"/>
    <numFmt numFmtId="166" formatCode="_-[$$-240A]* #,##0_-;\-[$$-240A]* #,##0_-;_-[$$-240A]* &quot;-&quot;_-;_-@_-"/>
  </numFmts>
  <fonts count="5" x14ac:knownFonts="1"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5" fontId="1" fillId="0" borderId="0" applyBorder="0" applyAlignment="0" applyProtection="0"/>
  </cellStyleXfs>
  <cellXfs count="14">
    <xf numFmtId="0" fontId="0" fillId="0" borderId="0" xfId="0"/>
    <xf numFmtId="0" fontId="0" fillId="0" borderId="2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66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/>
    </xf>
  </cellXfs>
  <cellStyles count="2">
    <cellStyle name="Currency 2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="120" zoomScaleNormal="120" workbookViewId="0">
      <selection activeCell="E5" sqref="E5"/>
    </sheetView>
  </sheetViews>
  <sheetFormatPr defaultRowHeight="13.2" x14ac:dyDescent="0.25"/>
  <cols>
    <col min="1" max="1" width="20.6640625" bestFit="1" customWidth="1"/>
    <col min="2" max="2" width="60.109375" bestFit="1" customWidth="1"/>
    <col min="3" max="3" width="7.77734375" bestFit="1" customWidth="1"/>
    <col min="4" max="4" width="8.77734375" bestFit="1" customWidth="1"/>
    <col min="5" max="5" width="6.21875" bestFit="1" customWidth="1"/>
    <col min="6" max="6" width="10.77734375" bestFit="1" customWidth="1"/>
    <col min="7" max="7" width="16.6640625" bestFit="1" customWidth="1"/>
    <col min="8" max="8" width="13.6640625" bestFit="1" customWidth="1"/>
    <col min="9" max="9" width="12.44140625" bestFit="1" customWidth="1"/>
    <col min="10" max="10" width="17.109375" bestFit="1" customWidth="1"/>
    <col min="11" max="11" width="13.5546875" bestFit="1" customWidth="1"/>
    <col min="12" max="1025" width="11.5546875"/>
  </cols>
  <sheetData>
    <row r="1" spans="1:11" ht="40.200000000000003" thickBot="1" x14ac:dyDescent="0.3">
      <c r="A1" s="9" t="s">
        <v>6</v>
      </c>
      <c r="B1" s="9" t="s">
        <v>0</v>
      </c>
      <c r="C1" s="9" t="s">
        <v>7</v>
      </c>
      <c r="D1" s="10" t="s">
        <v>8</v>
      </c>
      <c r="E1" s="10" t="s">
        <v>9</v>
      </c>
      <c r="F1" s="10" t="s">
        <v>10</v>
      </c>
      <c r="G1" s="9" t="s">
        <v>11</v>
      </c>
      <c r="H1" s="10" t="s">
        <v>12</v>
      </c>
      <c r="I1" s="10" t="s">
        <v>13</v>
      </c>
      <c r="J1" s="9" t="s">
        <v>14</v>
      </c>
      <c r="K1" s="9" t="s">
        <v>5</v>
      </c>
    </row>
    <row r="2" spans="1:11" ht="13.8" thickBot="1" x14ac:dyDescent="0.3">
      <c r="A2" s="4" t="s">
        <v>1</v>
      </c>
      <c r="B2" s="4" t="s">
        <v>2</v>
      </c>
      <c r="C2" s="4" t="s">
        <v>15</v>
      </c>
      <c r="D2" s="4">
        <v>1.49</v>
      </c>
      <c r="E2" s="4">
        <f>D2*5*8</f>
        <v>59.6</v>
      </c>
      <c r="F2" s="4">
        <v>1</v>
      </c>
      <c r="G2" s="5">
        <v>35000</v>
      </c>
      <c r="H2" s="5">
        <f>G2*E2</f>
        <v>2086000</v>
      </c>
      <c r="I2" s="5">
        <f>H2*F2</f>
        <v>2086000</v>
      </c>
      <c r="J2" s="6">
        <f>I2*0.19</f>
        <v>396340</v>
      </c>
      <c r="K2" s="6">
        <f>I2+J2</f>
        <v>2482340</v>
      </c>
    </row>
    <row r="3" spans="1:11" ht="13.8" thickBot="1" x14ac:dyDescent="0.3">
      <c r="A3" s="4" t="s">
        <v>25</v>
      </c>
      <c r="B3" s="4" t="s">
        <v>26</v>
      </c>
      <c r="C3" s="4" t="s">
        <v>15</v>
      </c>
      <c r="D3" s="4">
        <v>8</v>
      </c>
      <c r="E3" s="4">
        <f t="shared" ref="E3:E8" si="0">D3*5*8</f>
        <v>320</v>
      </c>
      <c r="F3" s="4">
        <v>4</v>
      </c>
      <c r="G3" s="5">
        <v>50000</v>
      </c>
      <c r="H3" s="5">
        <f t="shared" ref="H3:I8" si="1">G3*E3</f>
        <v>16000000</v>
      </c>
      <c r="I3" s="5">
        <f t="shared" si="1"/>
        <v>64000000</v>
      </c>
      <c r="J3" s="6">
        <f t="shared" ref="J3:J8" si="2">I3*0.19</f>
        <v>12160000</v>
      </c>
      <c r="K3" s="6">
        <f t="shared" ref="K3:K8" si="3">I3+J3</f>
        <v>76160000</v>
      </c>
    </row>
    <row r="4" spans="1:11" ht="13.8" thickBot="1" x14ac:dyDescent="0.3">
      <c r="A4" s="4" t="s">
        <v>16</v>
      </c>
      <c r="B4" s="4" t="s">
        <v>24</v>
      </c>
      <c r="C4" s="4" t="s">
        <v>15</v>
      </c>
      <c r="D4" s="4">
        <f>6.98+9</f>
        <v>15.98</v>
      </c>
      <c r="E4" s="4">
        <f t="shared" si="0"/>
        <v>639.20000000000005</v>
      </c>
      <c r="F4" s="4">
        <v>2</v>
      </c>
      <c r="G4" s="5">
        <v>60000</v>
      </c>
      <c r="H4" s="5">
        <f t="shared" si="1"/>
        <v>38352000</v>
      </c>
      <c r="I4" s="5">
        <f t="shared" si="1"/>
        <v>76704000</v>
      </c>
      <c r="J4" s="6">
        <f t="shared" si="2"/>
        <v>14573760</v>
      </c>
      <c r="K4" s="6">
        <f t="shared" si="3"/>
        <v>91277760</v>
      </c>
    </row>
    <row r="5" spans="1:11" ht="13.8" thickBot="1" x14ac:dyDescent="0.3">
      <c r="A5" s="4" t="s">
        <v>3</v>
      </c>
      <c r="B5" s="4" t="s">
        <v>4</v>
      </c>
      <c r="C5" s="4" t="s">
        <v>15</v>
      </c>
      <c r="D5" s="4">
        <v>17.489999999999998</v>
      </c>
      <c r="E5" s="4">
        <f t="shared" si="0"/>
        <v>699.59999999999991</v>
      </c>
      <c r="F5" s="4">
        <v>1</v>
      </c>
      <c r="G5" s="5">
        <v>70000</v>
      </c>
      <c r="H5" s="5">
        <f t="shared" si="1"/>
        <v>48971999.999999993</v>
      </c>
      <c r="I5" s="5">
        <f t="shared" si="1"/>
        <v>48971999.999999993</v>
      </c>
      <c r="J5" s="6">
        <f t="shared" si="2"/>
        <v>9304679.9999999981</v>
      </c>
      <c r="K5" s="6">
        <f t="shared" si="3"/>
        <v>58276679.999999993</v>
      </c>
    </row>
    <row r="6" spans="1:11" ht="13.8" thickBot="1" x14ac:dyDescent="0.3">
      <c r="A6" s="7" t="s">
        <v>1</v>
      </c>
      <c r="B6" s="4" t="s">
        <v>2</v>
      </c>
      <c r="C6" s="4" t="s">
        <v>15</v>
      </c>
      <c r="D6" s="7">
        <v>1.2</v>
      </c>
      <c r="E6" s="7">
        <f t="shared" si="0"/>
        <v>48</v>
      </c>
      <c r="F6" s="7">
        <v>1</v>
      </c>
      <c r="G6" s="5">
        <v>35000</v>
      </c>
      <c r="H6" s="5">
        <f t="shared" si="1"/>
        <v>1680000</v>
      </c>
      <c r="I6" s="5">
        <f t="shared" si="1"/>
        <v>1680000</v>
      </c>
      <c r="J6" s="6">
        <f t="shared" si="2"/>
        <v>319200</v>
      </c>
      <c r="K6" s="6">
        <f t="shared" si="3"/>
        <v>1999200</v>
      </c>
    </row>
    <row r="7" spans="1:11" ht="13.8" thickBot="1" x14ac:dyDescent="0.3">
      <c r="A7" s="7" t="s">
        <v>17</v>
      </c>
      <c r="B7" s="7" t="s">
        <v>18</v>
      </c>
      <c r="C7" s="7" t="s">
        <v>15</v>
      </c>
      <c r="D7" s="7">
        <v>0.2</v>
      </c>
      <c r="E7" s="7">
        <f t="shared" si="0"/>
        <v>8</v>
      </c>
      <c r="F7" s="7">
        <v>8</v>
      </c>
      <c r="G7" s="5">
        <v>50000</v>
      </c>
      <c r="H7" s="5">
        <f t="shared" si="1"/>
        <v>400000</v>
      </c>
      <c r="I7" s="5">
        <f t="shared" si="1"/>
        <v>3200000</v>
      </c>
      <c r="J7" s="6">
        <f t="shared" si="2"/>
        <v>608000</v>
      </c>
      <c r="K7" s="6">
        <f t="shared" si="3"/>
        <v>3808000</v>
      </c>
    </row>
    <row r="8" spans="1:11" ht="13.8" thickBot="1" x14ac:dyDescent="0.3">
      <c r="A8" s="7" t="s">
        <v>19</v>
      </c>
      <c r="B8" s="7" t="s">
        <v>20</v>
      </c>
      <c r="C8" s="7" t="s">
        <v>15</v>
      </c>
      <c r="D8" s="7">
        <v>0</v>
      </c>
      <c r="E8" s="7">
        <f t="shared" si="0"/>
        <v>0</v>
      </c>
      <c r="F8" s="7">
        <v>8</v>
      </c>
      <c r="G8" s="5">
        <v>0</v>
      </c>
      <c r="H8" s="5">
        <f t="shared" si="1"/>
        <v>0</v>
      </c>
      <c r="I8" s="5">
        <f>450000*F8</f>
        <v>3600000</v>
      </c>
      <c r="J8" s="6">
        <f t="shared" si="2"/>
        <v>684000</v>
      </c>
      <c r="K8" s="6">
        <f t="shared" si="3"/>
        <v>4284000</v>
      </c>
    </row>
    <row r="9" spans="1:11" ht="13.8" thickBot="1" x14ac:dyDescent="0.3">
      <c r="A9" s="3"/>
      <c r="B9" s="3"/>
      <c r="C9" s="3"/>
      <c r="D9" s="3"/>
      <c r="E9" s="3"/>
      <c r="F9" s="3"/>
      <c r="G9" s="3"/>
      <c r="H9" s="3"/>
      <c r="I9" s="3"/>
      <c r="J9" s="1"/>
      <c r="K9" s="13"/>
    </row>
    <row r="10" spans="1:11" ht="13.8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11" t="s">
        <v>21</v>
      </c>
      <c r="K10" s="8">
        <f>SUM(K2:K8)</f>
        <v>238287980</v>
      </c>
    </row>
    <row r="11" spans="1:11" ht="13.8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11" t="s">
        <v>22</v>
      </c>
      <c r="K11" s="8">
        <f>K10*0.1</f>
        <v>23828798</v>
      </c>
    </row>
    <row r="12" spans="1:11" ht="13.8" thickBot="1" x14ac:dyDescent="0.3">
      <c r="A12" s="2"/>
      <c r="B12" s="2"/>
      <c r="C12" s="2"/>
      <c r="D12" s="2"/>
      <c r="E12" s="2"/>
      <c r="F12" s="2"/>
      <c r="G12" s="2"/>
      <c r="H12" s="2"/>
      <c r="I12" s="2"/>
      <c r="J12" s="12" t="s">
        <v>23</v>
      </c>
      <c r="K12" s="8">
        <f>K11+K10</f>
        <v>262116778</v>
      </c>
    </row>
  </sheetData>
  <mergeCells count="1">
    <mergeCell ref="J9:K9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Cristian</cp:lastModifiedBy>
  <cp:revision>6</cp:revision>
  <dcterms:created xsi:type="dcterms:W3CDTF">2016-09-06T19:33:38Z</dcterms:created>
  <dcterms:modified xsi:type="dcterms:W3CDTF">2016-09-11T18:37:41Z</dcterms:modified>
  <dc:language>en-US</dc:language>
</cp:coreProperties>
</file>