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ocuments\GitHub\GranScala\Documentos_proyecto\"/>
    </mc:Choice>
  </mc:AlternateContent>
  <bookViews>
    <workbookView xWindow="0" yWindow="0" windowWidth="16380" windowHeight="8190" tabRatio="989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14" i="1" l="1"/>
  <c r="K13" i="1"/>
  <c r="K12" i="1"/>
  <c r="K5" i="1"/>
  <c r="K6" i="1"/>
  <c r="K7" i="1"/>
  <c r="K8" i="1"/>
  <c r="K9" i="1"/>
  <c r="K10" i="1"/>
  <c r="K4" i="1"/>
  <c r="J5" i="1"/>
  <c r="J6" i="1"/>
  <c r="J7" i="1"/>
  <c r="J8" i="1"/>
  <c r="J9" i="1"/>
  <c r="J10" i="1"/>
  <c r="J4" i="1"/>
  <c r="I10" i="1"/>
  <c r="I5" i="1"/>
  <c r="I6" i="1"/>
  <c r="I7" i="1"/>
  <c r="I8" i="1"/>
  <c r="I9" i="1"/>
  <c r="I4" i="1"/>
  <c r="H5" i="1"/>
  <c r="H6" i="1"/>
  <c r="H7" i="1"/>
  <c r="H8" i="1"/>
  <c r="H9" i="1"/>
  <c r="H10" i="1"/>
  <c r="H4" i="1"/>
  <c r="E10" i="1"/>
  <c r="E9" i="1"/>
  <c r="E8" i="1"/>
  <c r="D6" i="1"/>
  <c r="E6" i="1" s="1"/>
  <c r="E5" i="1"/>
  <c r="E7" i="1"/>
  <c r="E4" i="1"/>
</calcChain>
</file>

<file path=xl/comments1.xml><?xml version="1.0" encoding="utf-8"?>
<comments xmlns="http://schemas.openxmlformats.org/spreadsheetml/2006/main">
  <authors>
    <author>José Reyes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José Reyes:</t>
        </r>
        <r>
          <rPr>
            <sz val="9"/>
            <color indexed="81"/>
            <rFont val="Tahoma"/>
            <family val="2"/>
          </rPr>
          <t xml:space="preserve">
Trabajo del diseño en la etapa de diseño del proyecto.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José Reyes:</t>
        </r>
        <r>
          <rPr>
            <sz val="9"/>
            <color indexed="81"/>
            <rFont val="Tahoma"/>
            <family val="2"/>
          </rPr>
          <t xml:space="preserve">
Etapa de desarrollo del proyecto.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José Reyes:</t>
        </r>
        <r>
          <rPr>
            <sz val="9"/>
            <color indexed="81"/>
            <rFont val="Tahoma"/>
            <family val="2"/>
          </rPr>
          <t xml:space="preserve">
Etapa de requerimientos + trabajo en etapa de QA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José Reyes:</t>
        </r>
        <r>
          <rPr>
            <sz val="9"/>
            <color indexed="81"/>
            <rFont val="Tahoma"/>
            <family val="2"/>
          </rPr>
          <t xml:space="preserve">
Acompañamiento a lo largo del proyecto como analista y arquitecto.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José Reyes:</t>
        </r>
        <r>
          <rPr>
            <sz val="9"/>
            <color indexed="81"/>
            <rFont val="Tahoma"/>
            <family val="2"/>
          </rPr>
          <t xml:space="preserve">
Trabajo realizado a lo largo del proyecto en contratación por horas, para asesorías y labores con "deadline" cercano.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José Reyes:
</t>
        </r>
        <r>
          <rPr>
            <sz val="9"/>
            <color indexed="81"/>
            <rFont val="Tahoma"/>
            <family val="2"/>
          </rPr>
          <t>Trabajo al inicio del proyecto para la definición de partes escenciales del proecto.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José Reyes:</t>
        </r>
        <r>
          <rPr>
            <sz val="9"/>
            <color indexed="81"/>
            <rFont val="Tahoma"/>
            <family val="2"/>
          </rPr>
          <t xml:space="preserve">
No aplica cantidad semanal, las licencias son utilizadas a lo largo del proyecto con un unico pago.</t>
        </r>
      </text>
    </comment>
  </commentList>
</comments>
</file>

<file path=xl/sharedStrings.xml><?xml version="1.0" encoding="utf-8"?>
<sst xmlns="http://schemas.openxmlformats.org/spreadsheetml/2006/main" count="35" uniqueCount="27">
  <si>
    <t>Detalle</t>
  </si>
  <si>
    <t>Diseñador Gráfico</t>
  </si>
  <si>
    <t>Encargado del diseño y visualización del producto</t>
  </si>
  <si>
    <t>Desarrolladores</t>
  </si>
  <si>
    <t>Arquitecto</t>
  </si>
  <si>
    <t>Encargado de la arquitectura y base de datos del sistema</t>
  </si>
  <si>
    <t>Total</t>
  </si>
  <si>
    <t>COP</t>
  </si>
  <si>
    <t>Cantidad
Semanal</t>
  </si>
  <si>
    <t>Moneda</t>
  </si>
  <si>
    <t>Horas</t>
  </si>
  <si>
    <t>Ingeniero de Sistemas</t>
  </si>
  <si>
    <t>Encargados de la documentación y PMO</t>
  </si>
  <si>
    <t>Encargados de la codificación de los modulos del producto</t>
  </si>
  <si>
    <t>Equipo de trabajo</t>
  </si>
  <si>
    <t>Trabajo grupal de todo el equipo de trabajo para definición del proyecto</t>
  </si>
  <si>
    <t># Personas</t>
  </si>
  <si>
    <t>Producto y/o personal</t>
  </si>
  <si>
    <t>Programa utilizado para el seguimiento del proyecto y los avances</t>
  </si>
  <si>
    <t>Licencias Microsoft</t>
  </si>
  <si>
    <t>Valor hora laboral</t>
  </si>
  <si>
    <t>Total de horas
trabajadas</t>
  </si>
  <si>
    <t>Pago total en
 el proyecto</t>
  </si>
  <si>
    <t>IVA (19%)</t>
  </si>
  <si>
    <t>Total en el proyecto</t>
  </si>
  <si>
    <t>Reserva (10%)</t>
  </si>
  <si>
    <t xml:space="preserve">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</si>
</sst>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[$$-240A]* #,##0_-;\-[$$-240A]* #,##0_-;_-[$$-240A]* &quot;-&quot;_-;_-@_-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1" fillId="0" borderId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4"/>
  <sheetViews>
    <sheetView tabSelected="1" topLeftCell="C1" zoomScale="120" zoomScaleNormal="120" workbookViewId="0">
      <selection activeCell="K17" sqref="K17"/>
    </sheetView>
  </sheetViews>
  <sheetFormatPr baseColWidth="10" defaultColWidth="9.140625" defaultRowHeight="12.75" x14ac:dyDescent="0.2"/>
  <cols>
    <col min="1" max="1" width="21"/>
    <col min="2" max="2" width="61.140625" bestFit="1" customWidth="1"/>
    <col min="3" max="3" width="7.85546875" bestFit="1" customWidth="1"/>
    <col min="4" max="4" width="11.5703125"/>
    <col min="6" max="6" width="10" customWidth="1"/>
    <col min="7" max="8" width="16" bestFit="1" customWidth="1"/>
    <col min="9" max="9" width="16" customWidth="1"/>
    <col min="10" max="10" width="17.42578125" bestFit="1" customWidth="1"/>
    <col min="11" max="11" width="14.42578125"/>
    <col min="12" max="1028" width="11.5703125"/>
  </cols>
  <sheetData>
    <row r="2" spans="1:12" ht="13.5" thickBot="1" x14ac:dyDescent="0.25"/>
    <row r="3" spans="1:12" ht="26.25" thickBot="1" x14ac:dyDescent="0.25">
      <c r="A3" s="9" t="s">
        <v>17</v>
      </c>
      <c r="B3" s="9" t="s">
        <v>0</v>
      </c>
      <c r="C3" s="9" t="s">
        <v>9</v>
      </c>
      <c r="D3" s="10" t="s">
        <v>8</v>
      </c>
      <c r="E3" s="10" t="s">
        <v>10</v>
      </c>
      <c r="F3" s="10" t="s">
        <v>16</v>
      </c>
      <c r="G3" s="9" t="s">
        <v>20</v>
      </c>
      <c r="H3" s="10" t="s">
        <v>21</v>
      </c>
      <c r="I3" s="10" t="s">
        <v>22</v>
      </c>
      <c r="J3" s="9" t="s">
        <v>23</v>
      </c>
      <c r="K3" s="9" t="s">
        <v>6</v>
      </c>
      <c r="L3" s="1"/>
    </row>
    <row r="4" spans="1:12" ht="13.5" thickBot="1" x14ac:dyDescent="0.25">
      <c r="A4" s="2" t="s">
        <v>1</v>
      </c>
      <c r="B4" s="2" t="s">
        <v>2</v>
      </c>
      <c r="C4" s="2" t="s">
        <v>7</v>
      </c>
      <c r="D4" s="2">
        <v>1.49</v>
      </c>
      <c r="E4" s="2">
        <f>D4*5*8</f>
        <v>59.6</v>
      </c>
      <c r="F4" s="2">
        <v>1</v>
      </c>
      <c r="G4" s="3">
        <v>35000</v>
      </c>
      <c r="H4" s="3">
        <f>G4*E4</f>
        <v>2086000</v>
      </c>
      <c r="I4" s="3">
        <f>H4*F4</f>
        <v>2086000</v>
      </c>
      <c r="J4" s="4">
        <f>I4*0.19</f>
        <v>396340</v>
      </c>
      <c r="K4" s="4">
        <f>I4+J4</f>
        <v>2482340</v>
      </c>
      <c r="L4" s="1"/>
    </row>
    <row r="5" spans="1:12" ht="13.5" thickBot="1" x14ac:dyDescent="0.25">
      <c r="A5" s="2" t="s">
        <v>3</v>
      </c>
      <c r="B5" s="2" t="s">
        <v>13</v>
      </c>
      <c r="C5" s="2" t="s">
        <v>7</v>
      </c>
      <c r="D5" s="2">
        <v>8</v>
      </c>
      <c r="E5" s="2">
        <f t="shared" ref="E5:E10" si="0">D5*5*8</f>
        <v>320</v>
      </c>
      <c r="F5" s="2">
        <v>4</v>
      </c>
      <c r="G5" s="3">
        <v>50000</v>
      </c>
      <c r="H5" s="3">
        <f t="shared" ref="H5:H10" si="1">G5*E5</f>
        <v>16000000</v>
      </c>
      <c r="I5" s="3">
        <f t="shared" ref="I5:I9" si="2">H5*F5</f>
        <v>64000000</v>
      </c>
      <c r="J5" s="4">
        <f t="shared" ref="J5:J10" si="3">I5*0.19</f>
        <v>12160000</v>
      </c>
      <c r="K5" s="4">
        <f t="shared" ref="K5:K10" si="4">I5+J5</f>
        <v>76160000</v>
      </c>
      <c r="L5" s="1"/>
    </row>
    <row r="6" spans="1:12" ht="13.5" thickBot="1" x14ac:dyDescent="0.25">
      <c r="A6" s="2" t="s">
        <v>11</v>
      </c>
      <c r="B6" s="2" t="s">
        <v>12</v>
      </c>
      <c r="C6" s="2" t="s">
        <v>7</v>
      </c>
      <c r="D6" s="2">
        <f>6.98+9</f>
        <v>15.98</v>
      </c>
      <c r="E6" s="2">
        <f t="shared" si="0"/>
        <v>639.20000000000005</v>
      </c>
      <c r="F6" s="2">
        <v>2</v>
      </c>
      <c r="G6" s="3">
        <v>60000</v>
      </c>
      <c r="H6" s="3">
        <f t="shared" si="1"/>
        <v>38352000</v>
      </c>
      <c r="I6" s="3">
        <f t="shared" si="2"/>
        <v>76704000</v>
      </c>
      <c r="J6" s="4">
        <f t="shared" si="3"/>
        <v>14573760</v>
      </c>
      <c r="K6" s="4">
        <f t="shared" si="4"/>
        <v>91277760</v>
      </c>
      <c r="L6" s="1"/>
    </row>
    <row r="7" spans="1:12" ht="13.5" thickBot="1" x14ac:dyDescent="0.25">
      <c r="A7" s="2" t="s">
        <v>4</v>
      </c>
      <c r="B7" s="2" t="s">
        <v>5</v>
      </c>
      <c r="C7" s="2" t="s">
        <v>7</v>
      </c>
      <c r="D7" s="2">
        <v>17.489999999999998</v>
      </c>
      <c r="E7" s="2">
        <f t="shared" si="0"/>
        <v>699.59999999999991</v>
      </c>
      <c r="F7" s="2">
        <v>1</v>
      </c>
      <c r="G7" s="3">
        <v>70000</v>
      </c>
      <c r="H7" s="3">
        <f t="shared" si="1"/>
        <v>48971999.999999993</v>
      </c>
      <c r="I7" s="3">
        <f t="shared" si="2"/>
        <v>48971999.999999993</v>
      </c>
      <c r="J7" s="4">
        <f t="shared" si="3"/>
        <v>9304679.9999999981</v>
      </c>
      <c r="K7" s="4">
        <f t="shared" si="4"/>
        <v>58276679.999999993</v>
      </c>
      <c r="L7" s="1"/>
    </row>
    <row r="8" spans="1:12" ht="13.5" thickBot="1" x14ac:dyDescent="0.25">
      <c r="A8" s="5" t="s">
        <v>1</v>
      </c>
      <c r="B8" s="2" t="s">
        <v>2</v>
      </c>
      <c r="C8" s="2" t="s">
        <v>7</v>
      </c>
      <c r="D8" s="5">
        <v>1.2</v>
      </c>
      <c r="E8" s="5">
        <f t="shared" si="0"/>
        <v>48</v>
      </c>
      <c r="F8" s="5">
        <v>1</v>
      </c>
      <c r="G8" s="3">
        <v>35000</v>
      </c>
      <c r="H8" s="3">
        <f t="shared" si="1"/>
        <v>1680000</v>
      </c>
      <c r="I8" s="3">
        <f t="shared" si="2"/>
        <v>1680000</v>
      </c>
      <c r="J8" s="4">
        <f t="shared" si="3"/>
        <v>319200</v>
      </c>
      <c r="K8" s="4">
        <f t="shared" si="4"/>
        <v>1999200</v>
      </c>
      <c r="L8" s="1"/>
    </row>
    <row r="9" spans="1:12" ht="13.5" thickBot="1" x14ac:dyDescent="0.25">
      <c r="A9" s="5" t="s">
        <v>14</v>
      </c>
      <c r="B9" s="5" t="s">
        <v>15</v>
      </c>
      <c r="C9" s="5" t="s">
        <v>7</v>
      </c>
      <c r="D9" s="5">
        <v>0.2</v>
      </c>
      <c r="E9" s="5">
        <f t="shared" si="0"/>
        <v>8</v>
      </c>
      <c r="F9" s="5">
        <v>8</v>
      </c>
      <c r="G9" s="3">
        <v>50000</v>
      </c>
      <c r="H9" s="3">
        <f t="shared" si="1"/>
        <v>400000</v>
      </c>
      <c r="I9" s="3">
        <f t="shared" si="2"/>
        <v>3200000</v>
      </c>
      <c r="J9" s="4">
        <f t="shared" si="3"/>
        <v>608000</v>
      </c>
      <c r="K9" s="4">
        <f t="shared" si="4"/>
        <v>3808000</v>
      </c>
      <c r="L9" s="1"/>
    </row>
    <row r="10" spans="1:12" ht="13.5" thickBot="1" x14ac:dyDescent="0.25">
      <c r="A10" s="5" t="s">
        <v>19</v>
      </c>
      <c r="B10" s="5" t="s">
        <v>18</v>
      </c>
      <c r="C10" s="5" t="s">
        <v>7</v>
      </c>
      <c r="D10" s="5">
        <v>0</v>
      </c>
      <c r="E10" s="5">
        <f t="shared" si="0"/>
        <v>0</v>
      </c>
      <c r="F10" s="5">
        <v>8</v>
      </c>
      <c r="G10" s="3">
        <v>0</v>
      </c>
      <c r="H10" s="3">
        <f t="shared" si="1"/>
        <v>0</v>
      </c>
      <c r="I10" s="3">
        <f>450000*F10</f>
        <v>3600000</v>
      </c>
      <c r="J10" s="4">
        <f t="shared" si="3"/>
        <v>684000</v>
      </c>
      <c r="K10" s="4">
        <f t="shared" si="4"/>
        <v>4284000</v>
      </c>
      <c r="L10" s="1"/>
    </row>
    <row r="11" spans="1:12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7"/>
      <c r="K11" s="8"/>
      <c r="L11" s="1"/>
    </row>
    <row r="12" spans="1:12" ht="13.5" thickBot="1" x14ac:dyDescent="0.25">
      <c r="J12" s="11" t="s">
        <v>24</v>
      </c>
      <c r="K12" s="6">
        <f>SUM(K4:K10)</f>
        <v>238287980</v>
      </c>
    </row>
    <row r="13" spans="1:12" ht="13.5" thickBot="1" x14ac:dyDescent="0.25">
      <c r="J13" s="11" t="s">
        <v>25</v>
      </c>
      <c r="K13" s="6">
        <f>K12*0.1</f>
        <v>23828798</v>
      </c>
    </row>
    <row r="14" spans="1:12" ht="13.5" thickBot="1" x14ac:dyDescent="0.25">
      <c r="J14" s="12" t="s">
        <v>26</v>
      </c>
      <c r="K14" s="6">
        <f>K13+K12</f>
        <v>262116778</v>
      </c>
    </row>
  </sheetData>
  <mergeCells count="1">
    <mergeCell ref="J11:K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Reyes</cp:lastModifiedBy>
  <cp:revision>6</cp:revision>
  <dcterms:created xsi:type="dcterms:W3CDTF">2016-09-06T19:33:38Z</dcterms:created>
  <dcterms:modified xsi:type="dcterms:W3CDTF">2016-09-11T17:04:32Z</dcterms:modified>
  <dc:language>en-US</dc:language>
</cp:coreProperties>
</file>