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Documents\CollaborativeWork\Project2\SurveyAnswers\"/>
    </mc:Choice>
  </mc:AlternateContent>
  <bookViews>
    <workbookView xWindow="0" yWindow="0" windowWidth="20490" windowHeight="71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8" i="2" l="1"/>
  <c r="E151" i="2" s="1"/>
  <c r="F151" i="2"/>
  <c r="D151" i="2"/>
  <c r="C151" i="2"/>
  <c r="B151" i="2"/>
  <c r="F147" i="2"/>
  <c r="F146" i="2"/>
  <c r="E147" i="2"/>
  <c r="E146" i="2"/>
  <c r="D148" i="2"/>
  <c r="D147" i="2"/>
  <c r="D146" i="2"/>
  <c r="C147" i="2"/>
  <c r="C146" i="2"/>
  <c r="B150" i="2"/>
  <c r="F135" i="2"/>
  <c r="E135" i="2"/>
  <c r="D135" i="2"/>
  <c r="C135" i="2"/>
  <c r="B135" i="2"/>
  <c r="F132" i="2"/>
  <c r="F131" i="2"/>
  <c r="E132" i="2"/>
  <c r="E131" i="2"/>
  <c r="D132" i="2"/>
  <c r="D131" i="2"/>
  <c r="C132" i="2"/>
  <c r="C131" i="2"/>
  <c r="F121" i="2"/>
  <c r="E121" i="2"/>
  <c r="D121" i="2"/>
  <c r="C121" i="2"/>
  <c r="B121" i="2"/>
  <c r="F118" i="2"/>
  <c r="F117" i="2"/>
  <c r="E118" i="2"/>
  <c r="E117" i="2"/>
  <c r="D118" i="2"/>
  <c r="D117" i="2"/>
  <c r="C118" i="2"/>
  <c r="C117" i="2"/>
  <c r="B120" i="2"/>
  <c r="F110" i="2"/>
  <c r="E110" i="2"/>
  <c r="D110" i="2"/>
  <c r="C110" i="2"/>
  <c r="B110" i="2"/>
  <c r="F105" i="2"/>
  <c r="F104" i="2"/>
  <c r="F103" i="2"/>
  <c r="E105" i="2"/>
  <c r="E103" i="2"/>
  <c r="E104" i="2"/>
  <c r="D107" i="2"/>
  <c r="D106" i="2"/>
  <c r="D105" i="2"/>
  <c r="D104" i="2"/>
  <c r="D103" i="2"/>
  <c r="B105" i="2"/>
  <c r="B104" i="2"/>
  <c r="B103" i="2"/>
  <c r="C109" i="2"/>
  <c r="E91" i="2"/>
  <c r="E90" i="2"/>
  <c r="D91" i="2"/>
  <c r="D90" i="2"/>
  <c r="F80" i="2"/>
  <c r="E80" i="2"/>
  <c r="D80" i="2"/>
  <c r="C80" i="2"/>
  <c r="B80" i="2"/>
  <c r="F77" i="2"/>
  <c r="F76" i="2"/>
  <c r="E77" i="2"/>
  <c r="E76" i="2"/>
  <c r="D77" i="2"/>
  <c r="D76" i="2"/>
  <c r="F70" i="2"/>
  <c r="E70" i="2"/>
  <c r="D70" i="2"/>
  <c r="C70" i="2"/>
  <c r="B70" i="2"/>
  <c r="F64" i="2"/>
  <c r="F63" i="2"/>
  <c r="F62" i="2"/>
  <c r="F61" i="2"/>
  <c r="E63" i="2"/>
  <c r="E62" i="2"/>
  <c r="E61" i="2"/>
  <c r="D67" i="2"/>
  <c r="D66" i="2"/>
  <c r="D65" i="2"/>
  <c r="D64" i="2"/>
  <c r="D63" i="2"/>
  <c r="D61" i="2"/>
  <c r="C65" i="2"/>
  <c r="C63" i="2"/>
  <c r="C61" i="2"/>
  <c r="B64" i="2"/>
  <c r="B63" i="2"/>
  <c r="F53" i="2"/>
  <c r="E53" i="2"/>
  <c r="D53" i="2"/>
  <c r="C53" i="2"/>
  <c r="B53" i="2"/>
  <c r="F50" i="2"/>
  <c r="F49" i="2"/>
  <c r="F48" i="2"/>
  <c r="F47" i="2"/>
  <c r="E50" i="2"/>
  <c r="E49" i="2"/>
  <c r="E47" i="2"/>
  <c r="D50" i="2"/>
  <c r="D49" i="2"/>
  <c r="D48" i="2"/>
  <c r="D47" i="2"/>
  <c r="C49" i="2"/>
  <c r="B52" i="2"/>
  <c r="F42" i="2"/>
  <c r="E42" i="2"/>
  <c r="D42" i="2"/>
  <c r="F38" i="2"/>
  <c r="F37" i="2"/>
  <c r="F36" i="2"/>
  <c r="F35" i="2"/>
  <c r="F34" i="2"/>
  <c r="F33" i="2"/>
  <c r="F32" i="2"/>
  <c r="F31" i="2"/>
  <c r="E38" i="2"/>
  <c r="E37" i="2"/>
  <c r="E36" i="2"/>
  <c r="E34" i="2"/>
  <c r="E33" i="2"/>
  <c r="E32" i="2"/>
  <c r="E31" i="2"/>
  <c r="D38" i="2"/>
  <c r="D37" i="2"/>
  <c r="D36" i="2"/>
  <c r="D34" i="2"/>
  <c r="D33" i="2"/>
  <c r="D32" i="2"/>
  <c r="D31" i="2"/>
  <c r="C42" i="2"/>
  <c r="B42" i="2"/>
  <c r="C39" i="2"/>
  <c r="C38" i="2"/>
  <c r="C37" i="2"/>
  <c r="C36" i="2"/>
  <c r="C34" i="2"/>
  <c r="C33" i="2"/>
  <c r="C32" i="2"/>
  <c r="C31" i="2"/>
  <c r="B37" i="2"/>
  <c r="B36" i="2"/>
  <c r="B33" i="2"/>
  <c r="B31" i="2"/>
  <c r="F23" i="2"/>
  <c r="E23" i="2"/>
  <c r="D23" i="2"/>
  <c r="C23" i="2"/>
  <c r="B23" i="2"/>
  <c r="F19" i="2"/>
  <c r="F20" i="2"/>
  <c r="E20" i="2"/>
  <c r="E19" i="2"/>
  <c r="E18" i="2"/>
  <c r="D20" i="2"/>
  <c r="D19" i="2"/>
  <c r="D18" i="2"/>
  <c r="C20" i="2"/>
  <c r="C19" i="2"/>
  <c r="C17" i="2"/>
  <c r="B18" i="2"/>
  <c r="B6" i="2"/>
  <c r="B5" i="2"/>
  <c r="B4" i="2"/>
  <c r="B3" i="2"/>
  <c r="B2" i="2"/>
  <c r="C10" i="2"/>
  <c r="F10" i="2"/>
  <c r="E10" i="2"/>
  <c r="D10" i="2"/>
  <c r="F4" i="2"/>
  <c r="F3" i="2"/>
  <c r="F2" i="2"/>
  <c r="E7" i="2"/>
  <c r="E4" i="2"/>
  <c r="E3" i="2"/>
  <c r="E2" i="2"/>
  <c r="D4" i="2"/>
  <c r="D3" i="2"/>
  <c r="D2" i="2"/>
  <c r="C4" i="2"/>
  <c r="C3" i="2"/>
  <c r="C2" i="2"/>
  <c r="B10" i="2" l="1"/>
  <c r="C48" i="2"/>
</calcChain>
</file>

<file path=xl/sharedStrings.xml><?xml version="1.0" encoding="utf-8"?>
<sst xmlns="http://schemas.openxmlformats.org/spreadsheetml/2006/main" count="112" uniqueCount="56">
  <si>
    <t>More than 10,000</t>
  </si>
  <si>
    <t>Satisfied</t>
  </si>
  <si>
    <t>No</t>
  </si>
  <si>
    <t>Yes</t>
  </si>
  <si>
    <t>Neutral</t>
  </si>
  <si>
    <t>Link to GitHub account</t>
  </si>
  <si>
    <t>Finding Answers</t>
  </si>
  <si>
    <t>Answering Questions</t>
  </si>
  <si>
    <t>Asking Questions</t>
  </si>
  <si>
    <t>Acquiring Knowledge</t>
  </si>
  <si>
    <t>Getting in touch with coder community</t>
  </si>
  <si>
    <t>100 to 999</t>
  </si>
  <si>
    <t>10 to 99</t>
  </si>
  <si>
    <t>1,000 to 9,999</t>
  </si>
  <si>
    <t>Finding Jobs</t>
  </si>
  <si>
    <t>0 to 9</t>
  </si>
  <si>
    <t>StackOverflow Use</t>
  </si>
  <si>
    <t>Time in StackOverflow</t>
  </si>
  <si>
    <t>Less than year</t>
  </si>
  <si>
    <t>1 year</t>
  </si>
  <si>
    <t>2-3 years</t>
  </si>
  <si>
    <t>4-6 years</t>
  </si>
  <si>
    <t>1,000 to 9,000</t>
  </si>
  <si>
    <t>Motivation to Contribute</t>
  </si>
  <si>
    <t>Increase Knowledge</t>
  </si>
  <si>
    <t>Apply Experience</t>
  </si>
  <si>
    <t>Personal Satisfaction</t>
  </si>
  <si>
    <t>Challenge myself</t>
  </si>
  <si>
    <t>Help people</t>
  </si>
  <si>
    <t>Build Reputation</t>
  </si>
  <si>
    <t>Spent time in the community</t>
  </si>
  <si>
    <t>Looking for SO recognition</t>
  </si>
  <si>
    <t>Increase rights in community</t>
  </si>
  <si>
    <t>How satisfacty with Gamification</t>
  </si>
  <si>
    <t>No Satisfied</t>
  </si>
  <si>
    <t>Very Satisfied</t>
  </si>
  <si>
    <t>What to improve in Gamification?</t>
  </si>
  <si>
    <t>Relate Technical proficiency</t>
  </si>
  <si>
    <t>Create automatic resume</t>
  </si>
  <si>
    <t>Share on Social Media</t>
  </si>
  <si>
    <t>Better graphical icons</t>
  </si>
  <si>
    <t>Clearer badges</t>
  </si>
  <si>
    <t>Decrease badges</t>
  </si>
  <si>
    <t>Ability to share achievements on Social Media</t>
  </si>
  <si>
    <t>Ability to share milestones on Social Media</t>
  </si>
  <si>
    <t>LinkedIn</t>
  </si>
  <si>
    <t>Facebook</t>
  </si>
  <si>
    <t>Twitter</t>
  </si>
  <si>
    <t>Google+</t>
  </si>
  <si>
    <t>Reddit</t>
  </si>
  <si>
    <t>Badges separated on programming skills</t>
  </si>
  <si>
    <t>Community discourage participation?</t>
  </si>
  <si>
    <t>Contribution affectation if SO shared your reputation and badges?</t>
  </si>
  <si>
    <t>No change</t>
  </si>
  <si>
    <t>Decrease participation</t>
  </si>
  <si>
    <t>Motivate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</si>
</sst>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Finding</a:t>
            </a:r>
            <a:r>
              <a:rPr lang="en-CA" baseline="0"/>
              <a:t> Answers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More than 10,000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Finding Answers</c:v>
                </c:pt>
                <c:pt idx="1">
                  <c:v>Answering Questions</c:v>
                </c:pt>
                <c:pt idx="2">
                  <c:v>Asking Questions</c:v>
                </c:pt>
                <c:pt idx="3">
                  <c:v>Acquiring Knowledge</c:v>
                </c:pt>
                <c:pt idx="4">
                  <c:v>Getting in touch with coder community</c:v>
                </c:pt>
                <c:pt idx="5">
                  <c:v>Finding Jobs</c:v>
                </c:pt>
              </c:strCache>
            </c:strRef>
          </c:cat>
          <c:val>
            <c:numRef>
              <c:f>Hoja2!$B$2:$B$7</c:f>
              <c:numCache>
                <c:formatCode>General</c:formatCode>
                <c:ptCount val="6"/>
                <c:pt idx="0">
                  <c:v>0.36734693877551022</c:v>
                </c:pt>
                <c:pt idx="1">
                  <c:v>0.34693877551020408</c:v>
                </c:pt>
                <c:pt idx="2">
                  <c:v>0.24489795918367346</c:v>
                </c:pt>
                <c:pt idx="3">
                  <c:v>2.0408163265306121E-2</c:v>
                </c:pt>
                <c:pt idx="4">
                  <c:v>2.0408163265306121E-2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100 to 999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Finding Answers</c:v>
                </c:pt>
                <c:pt idx="1">
                  <c:v>Answering Questions</c:v>
                </c:pt>
                <c:pt idx="2">
                  <c:v>Asking Questions</c:v>
                </c:pt>
                <c:pt idx="3">
                  <c:v>Acquiring Knowledge</c:v>
                </c:pt>
                <c:pt idx="4">
                  <c:v>Getting in touch with coder community</c:v>
                </c:pt>
                <c:pt idx="5">
                  <c:v>Finding Jobs</c:v>
                </c:pt>
              </c:strCache>
            </c:strRef>
          </c:cat>
          <c:val>
            <c:numRef>
              <c:f>Hoja2!$C$2:$C$7</c:f>
              <c:numCache>
                <c:formatCode>General</c:formatCode>
                <c:ptCount val="6"/>
                <c:pt idx="0">
                  <c:v>0.39583333333333331</c:v>
                </c:pt>
                <c:pt idx="1">
                  <c:v>0.33333333333333331</c:v>
                </c:pt>
                <c:pt idx="2">
                  <c:v>0.27083333333333331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Hoja2!$D$1</c:f>
              <c:strCache>
                <c:ptCount val="1"/>
                <c:pt idx="0">
                  <c:v>10 to 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Finding Answers</c:v>
                </c:pt>
                <c:pt idx="1">
                  <c:v>Answering Questions</c:v>
                </c:pt>
                <c:pt idx="2">
                  <c:v>Asking Questions</c:v>
                </c:pt>
                <c:pt idx="3">
                  <c:v>Acquiring Knowledge</c:v>
                </c:pt>
                <c:pt idx="4">
                  <c:v>Getting in touch with coder community</c:v>
                </c:pt>
                <c:pt idx="5">
                  <c:v>Finding Jobs</c:v>
                </c:pt>
              </c:strCache>
            </c:strRef>
          </c:cat>
          <c:val>
            <c:numRef>
              <c:f>Hoja2!$D$2:$D$7</c:f>
              <c:numCache>
                <c:formatCode>General</c:formatCode>
                <c:ptCount val="6"/>
                <c:pt idx="0">
                  <c:v>0.5</c:v>
                </c:pt>
                <c:pt idx="1">
                  <c:v>0.22222222222222221</c:v>
                </c:pt>
                <c:pt idx="2">
                  <c:v>0.27777777777777779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Hoja2!$E$1</c:f>
              <c:strCache>
                <c:ptCount val="1"/>
                <c:pt idx="0">
                  <c:v>1,000 to 9,999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Finding Answers</c:v>
                </c:pt>
                <c:pt idx="1">
                  <c:v>Answering Questions</c:v>
                </c:pt>
                <c:pt idx="2">
                  <c:v>Asking Questions</c:v>
                </c:pt>
                <c:pt idx="3">
                  <c:v>Acquiring Knowledge</c:v>
                </c:pt>
                <c:pt idx="4">
                  <c:v>Getting in touch with coder community</c:v>
                </c:pt>
                <c:pt idx="5">
                  <c:v>Finding Jobs</c:v>
                </c:pt>
              </c:strCache>
            </c:strRef>
          </c:cat>
          <c:val>
            <c:numRef>
              <c:f>Hoja2!$E$2:$E$7</c:f>
              <c:numCache>
                <c:formatCode>General</c:formatCode>
                <c:ptCount val="6"/>
                <c:pt idx="0">
                  <c:v>0.35294117647058826</c:v>
                </c:pt>
                <c:pt idx="1">
                  <c:v>0.35294117647058826</c:v>
                </c:pt>
                <c:pt idx="2">
                  <c:v>0.27941176470588236</c:v>
                </c:pt>
                <c:pt idx="3">
                  <c:v>0</c:v>
                </c:pt>
                <c:pt idx="4">
                  <c:v>0</c:v>
                </c:pt>
                <c:pt idx="5">
                  <c:v>1.4705882352941176E-2</c:v>
                </c:pt>
              </c:numCache>
            </c:numRef>
          </c:val>
        </c:ser>
        <c:ser>
          <c:idx val="4"/>
          <c:order val="4"/>
          <c:tx>
            <c:strRef>
              <c:f>Hoja2!$F$1</c:f>
              <c:strCache>
                <c:ptCount val="1"/>
                <c:pt idx="0">
                  <c:v>0 to 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Hoja2!$A$2:$A$7</c:f>
              <c:strCache>
                <c:ptCount val="6"/>
                <c:pt idx="0">
                  <c:v>Finding Answers</c:v>
                </c:pt>
                <c:pt idx="1">
                  <c:v>Answering Questions</c:v>
                </c:pt>
                <c:pt idx="2">
                  <c:v>Asking Questions</c:v>
                </c:pt>
                <c:pt idx="3">
                  <c:v>Acquiring Knowledge</c:v>
                </c:pt>
                <c:pt idx="4">
                  <c:v>Getting in touch with coder community</c:v>
                </c:pt>
                <c:pt idx="5">
                  <c:v>Finding Jobs</c:v>
                </c:pt>
              </c:strCache>
            </c:strRef>
          </c:cat>
          <c:val>
            <c:numRef>
              <c:f>Hoja2!$F$2:$F$7</c:f>
              <c:numCache>
                <c:formatCode>General</c:formatCode>
                <c:ptCount val="6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1368520"/>
        <c:axId val="271369696"/>
      </c:barChart>
      <c:catAx>
        <c:axId val="271368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69696"/>
        <c:crosses val="autoZero"/>
        <c:auto val="1"/>
        <c:lblAlgn val="ctr"/>
        <c:lblOffset val="100"/>
        <c:noMultiLvlLbl val="0"/>
      </c:catAx>
      <c:valAx>
        <c:axId val="27136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6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</a:t>
            </a:r>
            <a:r>
              <a:rPr lang="en-CA" baseline="0"/>
              <a:t> in StackOverflow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Hoja2!$A$17</c:f>
              <c:strCache>
                <c:ptCount val="1"/>
                <c:pt idx="0">
                  <c:v>Less than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Hoja2!$B$16:$F$16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Hoja2!$B$17:$F$17</c:f>
              <c:numCache>
                <c:formatCode>General</c:formatCode>
                <c:ptCount val="5"/>
                <c:pt idx="0">
                  <c:v>0</c:v>
                </c:pt>
                <c:pt idx="1">
                  <c:v>0.22222222222222221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Hoja2!$A$18</c:f>
              <c:strCache>
                <c:ptCount val="1"/>
                <c:pt idx="0">
                  <c:v>1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Hoja2!$B$16:$F$16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Hoja2!$B$18:$F$18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0.21052631578947367</c:v>
                </c:pt>
                <c:pt idx="3">
                  <c:v>0.04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Hoja2!$A$19</c:f>
              <c:strCache>
                <c:ptCount val="1"/>
                <c:pt idx="0">
                  <c:v>2-3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Hoja2!$B$16:$F$16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Hoja2!$B$19:$F$19</c:f>
              <c:numCache>
                <c:formatCode>General</c:formatCode>
                <c:ptCount val="5"/>
                <c:pt idx="0">
                  <c:v>0</c:v>
                </c:pt>
                <c:pt idx="1">
                  <c:v>0.66666666666666663</c:v>
                </c:pt>
                <c:pt idx="2">
                  <c:v>0.47368421052631576</c:v>
                </c:pt>
                <c:pt idx="3">
                  <c:v>0.4</c:v>
                </c:pt>
                <c:pt idx="4">
                  <c:v>5.5555555555555552E-2</c:v>
                </c:pt>
              </c:numCache>
            </c:numRef>
          </c:val>
        </c:ser>
        <c:ser>
          <c:idx val="3"/>
          <c:order val="3"/>
          <c:tx>
            <c:strRef>
              <c:f>Hoja2!$A$20</c:f>
              <c:strCache>
                <c:ptCount val="1"/>
                <c:pt idx="0">
                  <c:v>4-6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Hoja2!$B$16:$F$16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Hoja2!$B$20:$F$20</c:f>
              <c:numCache>
                <c:formatCode>General</c:formatCode>
                <c:ptCount val="5"/>
                <c:pt idx="0">
                  <c:v>0</c:v>
                </c:pt>
                <c:pt idx="1">
                  <c:v>0.1111111111111111</c:v>
                </c:pt>
                <c:pt idx="2">
                  <c:v>0.31578947368421051</c:v>
                </c:pt>
                <c:pt idx="3">
                  <c:v>0.56000000000000005</c:v>
                </c:pt>
                <c:pt idx="4">
                  <c:v>0.94444444444444442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1361464"/>
        <c:axId val="271365384"/>
      </c:barChart>
      <c:catAx>
        <c:axId val="271361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65384"/>
        <c:crosses val="autoZero"/>
        <c:auto val="1"/>
        <c:lblAlgn val="ctr"/>
        <c:lblOffset val="100"/>
        <c:noMultiLvlLbl val="0"/>
      </c:catAx>
      <c:valAx>
        <c:axId val="271365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6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Motivation</a:t>
            </a:r>
            <a:r>
              <a:rPr lang="en-CA" baseline="0"/>
              <a:t> to Contribute</a:t>
            </a:r>
            <a:endParaRPr lang="en-CA"/>
          </a:p>
        </c:rich>
      </c:tx>
      <c:layout>
        <c:manualLayout>
          <c:xMode val="edge"/>
          <c:yMode val="edge"/>
          <c:x val="0.356902668416447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Hoja2!$B$30</c:f>
              <c:strCache>
                <c:ptCount val="1"/>
                <c:pt idx="0">
                  <c:v>0 to 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Hoja2!$A$31:$A$39</c:f>
              <c:strCache>
                <c:ptCount val="9"/>
                <c:pt idx="0">
                  <c:v>Increase Knowledge</c:v>
                </c:pt>
                <c:pt idx="1">
                  <c:v>Apply Experience</c:v>
                </c:pt>
                <c:pt idx="2">
                  <c:v>Personal Satisfaction</c:v>
                </c:pt>
                <c:pt idx="3">
                  <c:v>Challenge myself</c:v>
                </c:pt>
                <c:pt idx="4">
                  <c:v>Help people</c:v>
                </c:pt>
                <c:pt idx="5">
                  <c:v>Build Reputation</c:v>
                </c:pt>
                <c:pt idx="6">
                  <c:v>Spent time in the community</c:v>
                </c:pt>
                <c:pt idx="7">
                  <c:v>Looking for SO recognition</c:v>
                </c:pt>
                <c:pt idx="8">
                  <c:v>Increase rights in community</c:v>
                </c:pt>
              </c:strCache>
            </c:strRef>
          </c:cat>
          <c:val>
            <c:numRef>
              <c:f>Hoja2!$B$31:$B$39</c:f>
              <c:numCache>
                <c:formatCode>General</c:formatCode>
                <c:ptCount val="9"/>
                <c:pt idx="0">
                  <c:v>0.25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Hoja2!$C$30</c:f>
              <c:strCache>
                <c:ptCount val="1"/>
                <c:pt idx="0">
                  <c:v>10 to 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Hoja2!$A$31:$A$39</c:f>
              <c:strCache>
                <c:ptCount val="9"/>
                <c:pt idx="0">
                  <c:v>Increase Knowledge</c:v>
                </c:pt>
                <c:pt idx="1">
                  <c:v>Apply Experience</c:v>
                </c:pt>
                <c:pt idx="2">
                  <c:v>Personal Satisfaction</c:v>
                </c:pt>
                <c:pt idx="3">
                  <c:v>Challenge myself</c:v>
                </c:pt>
                <c:pt idx="4">
                  <c:v>Help people</c:v>
                </c:pt>
                <c:pt idx="5">
                  <c:v>Build Reputation</c:v>
                </c:pt>
                <c:pt idx="6">
                  <c:v>Spent time in the community</c:v>
                </c:pt>
                <c:pt idx="7">
                  <c:v>Looking for SO recognition</c:v>
                </c:pt>
                <c:pt idx="8">
                  <c:v>Increase rights in community</c:v>
                </c:pt>
              </c:strCache>
            </c:strRef>
          </c:cat>
          <c:val>
            <c:numRef>
              <c:f>Hoja2!$C$31:$C$39</c:f>
              <c:numCache>
                <c:formatCode>General</c:formatCode>
                <c:ptCount val="9"/>
                <c:pt idx="0">
                  <c:v>0.2</c:v>
                </c:pt>
                <c:pt idx="1">
                  <c:v>0.2</c:v>
                </c:pt>
                <c:pt idx="2">
                  <c:v>0.23333333333333334</c:v>
                </c:pt>
                <c:pt idx="3">
                  <c:v>6.6666666666666666E-2</c:v>
                </c:pt>
                <c:pt idx="4">
                  <c:v>0</c:v>
                </c:pt>
                <c:pt idx="5">
                  <c:v>0.13333333333333333</c:v>
                </c:pt>
                <c:pt idx="6">
                  <c:v>6.6666666666666666E-2</c:v>
                </c:pt>
                <c:pt idx="7">
                  <c:v>6.6666666666666666E-2</c:v>
                </c:pt>
                <c:pt idx="8">
                  <c:v>3.3333333333333333E-2</c:v>
                </c:pt>
              </c:numCache>
            </c:numRef>
          </c:val>
        </c:ser>
        <c:ser>
          <c:idx val="2"/>
          <c:order val="2"/>
          <c:tx>
            <c:strRef>
              <c:f>Hoja2!$D$30</c:f>
              <c:strCache>
                <c:ptCount val="1"/>
                <c:pt idx="0">
                  <c:v>100 to 999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Hoja2!$A$31:$A$39</c:f>
              <c:strCache>
                <c:ptCount val="9"/>
                <c:pt idx="0">
                  <c:v>Increase Knowledge</c:v>
                </c:pt>
                <c:pt idx="1">
                  <c:v>Apply Experience</c:v>
                </c:pt>
                <c:pt idx="2">
                  <c:v>Personal Satisfaction</c:v>
                </c:pt>
                <c:pt idx="3">
                  <c:v>Challenge myself</c:v>
                </c:pt>
                <c:pt idx="4">
                  <c:v>Help people</c:v>
                </c:pt>
                <c:pt idx="5">
                  <c:v>Build Reputation</c:v>
                </c:pt>
                <c:pt idx="6">
                  <c:v>Spent time in the community</c:v>
                </c:pt>
                <c:pt idx="7">
                  <c:v>Looking for SO recognition</c:v>
                </c:pt>
                <c:pt idx="8">
                  <c:v>Increase rights in community</c:v>
                </c:pt>
              </c:strCache>
            </c:strRef>
          </c:cat>
          <c:val>
            <c:numRef>
              <c:f>Hoja2!$D$31:$D$39</c:f>
              <c:numCache>
                <c:formatCode>General</c:formatCode>
                <c:ptCount val="9"/>
                <c:pt idx="0">
                  <c:v>0.13580246913580246</c:v>
                </c:pt>
                <c:pt idx="1">
                  <c:v>0.20987654320987653</c:v>
                </c:pt>
                <c:pt idx="2">
                  <c:v>0.18518518518518517</c:v>
                </c:pt>
                <c:pt idx="3">
                  <c:v>0.13580246913580246</c:v>
                </c:pt>
                <c:pt idx="4">
                  <c:v>0</c:v>
                </c:pt>
                <c:pt idx="5">
                  <c:v>0.14814814814814814</c:v>
                </c:pt>
                <c:pt idx="6">
                  <c:v>8.6419753086419748E-2</c:v>
                </c:pt>
                <c:pt idx="7">
                  <c:v>9.8765432098765427E-2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Hoja2!$E$30</c:f>
              <c:strCache>
                <c:ptCount val="1"/>
                <c:pt idx="0">
                  <c:v>1,000 to 9,000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Hoja2!$A$31:$A$39</c:f>
              <c:strCache>
                <c:ptCount val="9"/>
                <c:pt idx="0">
                  <c:v>Increase Knowledge</c:v>
                </c:pt>
                <c:pt idx="1">
                  <c:v>Apply Experience</c:v>
                </c:pt>
                <c:pt idx="2">
                  <c:v>Personal Satisfaction</c:v>
                </c:pt>
                <c:pt idx="3">
                  <c:v>Challenge myself</c:v>
                </c:pt>
                <c:pt idx="4">
                  <c:v>Help people</c:v>
                </c:pt>
                <c:pt idx="5">
                  <c:v>Build Reputation</c:v>
                </c:pt>
                <c:pt idx="6">
                  <c:v>Spent time in the community</c:v>
                </c:pt>
                <c:pt idx="7">
                  <c:v>Looking for SO recognition</c:v>
                </c:pt>
                <c:pt idx="8">
                  <c:v>Increase rights in community</c:v>
                </c:pt>
              </c:strCache>
            </c:strRef>
          </c:cat>
          <c:val>
            <c:numRef>
              <c:f>Hoja2!$E$31:$E$39</c:f>
              <c:numCache>
                <c:formatCode>General</c:formatCode>
                <c:ptCount val="9"/>
                <c:pt idx="0">
                  <c:v>0.21176470588235294</c:v>
                </c:pt>
                <c:pt idx="1">
                  <c:v>0.18823529411764706</c:v>
                </c:pt>
                <c:pt idx="2">
                  <c:v>0.18823529411764706</c:v>
                </c:pt>
                <c:pt idx="3">
                  <c:v>0.11764705882352941</c:v>
                </c:pt>
                <c:pt idx="4">
                  <c:v>0</c:v>
                </c:pt>
                <c:pt idx="5">
                  <c:v>0.10588235294117647</c:v>
                </c:pt>
                <c:pt idx="6">
                  <c:v>7.0588235294117646E-2</c:v>
                </c:pt>
                <c:pt idx="7">
                  <c:v>0.11764705882352941</c:v>
                </c:pt>
                <c:pt idx="8">
                  <c:v>0</c:v>
                </c:pt>
              </c:numCache>
            </c:numRef>
          </c:val>
        </c:ser>
        <c:ser>
          <c:idx val="4"/>
          <c:order val="4"/>
          <c:tx>
            <c:strRef>
              <c:f>Hoja2!$F$30</c:f>
              <c:strCache>
                <c:ptCount val="1"/>
                <c:pt idx="0">
                  <c:v>More than 10,000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Hoja2!$A$31:$A$39</c:f>
              <c:strCache>
                <c:ptCount val="9"/>
                <c:pt idx="0">
                  <c:v>Increase Knowledge</c:v>
                </c:pt>
                <c:pt idx="1">
                  <c:v>Apply Experience</c:v>
                </c:pt>
                <c:pt idx="2">
                  <c:v>Personal Satisfaction</c:v>
                </c:pt>
                <c:pt idx="3">
                  <c:v>Challenge myself</c:v>
                </c:pt>
                <c:pt idx="4">
                  <c:v>Help people</c:v>
                </c:pt>
                <c:pt idx="5">
                  <c:v>Build Reputation</c:v>
                </c:pt>
                <c:pt idx="6">
                  <c:v>Spent time in the community</c:v>
                </c:pt>
                <c:pt idx="7">
                  <c:v>Looking for SO recognition</c:v>
                </c:pt>
                <c:pt idx="8">
                  <c:v>Increase rights in community</c:v>
                </c:pt>
              </c:strCache>
            </c:strRef>
          </c:cat>
          <c:val>
            <c:numRef>
              <c:f>Hoja2!$F$31:$F$39</c:f>
              <c:numCache>
                <c:formatCode>General</c:formatCode>
                <c:ptCount val="9"/>
                <c:pt idx="0">
                  <c:v>0.19354838709677419</c:v>
                </c:pt>
                <c:pt idx="1">
                  <c:v>0.20967741935483872</c:v>
                </c:pt>
                <c:pt idx="2">
                  <c:v>0.17741935483870969</c:v>
                </c:pt>
                <c:pt idx="3">
                  <c:v>0.14516129032258066</c:v>
                </c:pt>
                <c:pt idx="4">
                  <c:v>1.6129032258064516E-2</c:v>
                </c:pt>
                <c:pt idx="5">
                  <c:v>9.6774193548387094E-2</c:v>
                </c:pt>
                <c:pt idx="6">
                  <c:v>6.4516129032258063E-2</c:v>
                </c:pt>
                <c:pt idx="7">
                  <c:v>9.6774193548387094E-2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4305312"/>
        <c:axId val="274299432"/>
      </c:barChart>
      <c:catAx>
        <c:axId val="27430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9432"/>
        <c:crosses val="autoZero"/>
        <c:auto val="1"/>
        <c:lblAlgn val="ctr"/>
        <c:lblOffset val="100"/>
        <c:noMultiLvlLbl val="0"/>
      </c:catAx>
      <c:valAx>
        <c:axId val="27429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0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How</a:t>
            </a:r>
            <a:r>
              <a:rPr lang="en-CA" baseline="0"/>
              <a:t> Satisfy with Gamification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Hoja2!$A$47</c:f>
              <c:strCache>
                <c:ptCount val="1"/>
                <c:pt idx="0">
                  <c:v>No Satisfied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Hoja2!$B$46:$F$46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Hoja2!$B$47:$F$47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0.10526315789473684</c:v>
                </c:pt>
                <c:pt idx="3">
                  <c:v>5.2631578947368418E-2</c:v>
                </c:pt>
                <c:pt idx="4">
                  <c:v>5.5555555555555552E-2</c:v>
                </c:pt>
              </c:numCache>
            </c:numRef>
          </c:val>
        </c:ser>
        <c:ser>
          <c:idx val="1"/>
          <c:order val="1"/>
          <c:tx>
            <c:strRef>
              <c:f>Hoja2!$A$48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Hoja2!$B$46:$F$46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Hoja2!$B$48:$F$48</c:f>
              <c:numCache>
                <c:formatCode>General</c:formatCode>
                <c:ptCount val="5"/>
                <c:pt idx="0">
                  <c:v>0</c:v>
                </c:pt>
                <c:pt idx="1">
                  <c:v>0.55555555555555558</c:v>
                </c:pt>
                <c:pt idx="2">
                  <c:v>0.31578947368421051</c:v>
                </c:pt>
                <c:pt idx="3">
                  <c:v>0</c:v>
                </c:pt>
                <c:pt idx="4">
                  <c:v>0.16666666666666666</c:v>
                </c:pt>
              </c:numCache>
            </c:numRef>
          </c:val>
        </c:ser>
        <c:ser>
          <c:idx val="2"/>
          <c:order val="2"/>
          <c:tx>
            <c:strRef>
              <c:f>Hoja2!$A$49</c:f>
              <c:strCache>
                <c:ptCount val="1"/>
                <c:pt idx="0">
                  <c:v>Satisfied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Hoja2!$B$46:$F$46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Hoja2!$B$49:$F$49</c:f>
              <c:numCache>
                <c:formatCode>General</c:formatCode>
                <c:ptCount val="5"/>
                <c:pt idx="0">
                  <c:v>1</c:v>
                </c:pt>
                <c:pt idx="1">
                  <c:v>0.44444444444444442</c:v>
                </c:pt>
                <c:pt idx="2">
                  <c:v>0.15789473684210525</c:v>
                </c:pt>
                <c:pt idx="3">
                  <c:v>0.78947368421052633</c:v>
                </c:pt>
                <c:pt idx="4">
                  <c:v>0.3888888888888889</c:v>
                </c:pt>
              </c:numCache>
            </c:numRef>
          </c:val>
        </c:ser>
        <c:ser>
          <c:idx val="3"/>
          <c:order val="3"/>
          <c:tx>
            <c:strRef>
              <c:f>Hoja2!$A$50</c:f>
              <c:strCache>
                <c:ptCount val="1"/>
                <c:pt idx="0">
                  <c:v>Very Satisfied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Hoja2!$B$46:$F$46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Hoja2!$B$50:$F$50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0.42105263157894735</c:v>
                </c:pt>
                <c:pt idx="3">
                  <c:v>0.15789473684210525</c:v>
                </c:pt>
                <c:pt idx="4">
                  <c:v>0.3888888888888889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5807216"/>
        <c:axId val="155801728"/>
      </c:barChart>
      <c:catAx>
        <c:axId val="155807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01728"/>
        <c:crosses val="autoZero"/>
        <c:auto val="1"/>
        <c:lblAlgn val="ctr"/>
        <c:lblOffset val="100"/>
        <c:noMultiLvlLbl val="0"/>
      </c:catAx>
      <c:valAx>
        <c:axId val="15580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0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What</a:t>
            </a:r>
            <a:r>
              <a:rPr lang="en-CA" baseline="0"/>
              <a:t> to improve in Gamification?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Hoja2!$B$60</c:f>
              <c:strCache>
                <c:ptCount val="1"/>
                <c:pt idx="0">
                  <c:v>0 to 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Hoja2!$A$61:$A$67</c:f>
              <c:strCache>
                <c:ptCount val="7"/>
                <c:pt idx="0">
                  <c:v>Relate Technical proficiency</c:v>
                </c:pt>
                <c:pt idx="1">
                  <c:v>Create automatic resume</c:v>
                </c:pt>
                <c:pt idx="2">
                  <c:v>Link to GitHub account</c:v>
                </c:pt>
                <c:pt idx="3">
                  <c:v>Share on Social Media</c:v>
                </c:pt>
                <c:pt idx="4">
                  <c:v>Better graphical icons</c:v>
                </c:pt>
                <c:pt idx="5">
                  <c:v>Clearer badges</c:v>
                </c:pt>
                <c:pt idx="6">
                  <c:v>Decrease badges</c:v>
                </c:pt>
              </c:strCache>
            </c:strRef>
          </c:cat>
          <c:val>
            <c:numRef>
              <c:f>Hoja2!$B$61:$B$67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Hoja2!$C$60</c:f>
              <c:strCache>
                <c:ptCount val="1"/>
                <c:pt idx="0">
                  <c:v>10 to 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Hoja2!$A$61:$A$67</c:f>
              <c:strCache>
                <c:ptCount val="7"/>
                <c:pt idx="0">
                  <c:v>Relate Technical proficiency</c:v>
                </c:pt>
                <c:pt idx="1">
                  <c:v>Create automatic resume</c:v>
                </c:pt>
                <c:pt idx="2">
                  <c:v>Link to GitHub account</c:v>
                </c:pt>
                <c:pt idx="3">
                  <c:v>Share on Social Media</c:v>
                </c:pt>
                <c:pt idx="4">
                  <c:v>Better graphical icons</c:v>
                </c:pt>
                <c:pt idx="5">
                  <c:v>Clearer badges</c:v>
                </c:pt>
                <c:pt idx="6">
                  <c:v>Decrease badges</c:v>
                </c:pt>
              </c:strCache>
            </c:strRef>
          </c:cat>
          <c:val>
            <c:numRef>
              <c:f>Hoja2!$C$61:$C$67</c:f>
              <c:numCache>
                <c:formatCode>General</c:formatCode>
                <c:ptCount val="7"/>
                <c:pt idx="0">
                  <c:v>0.45454545454545453</c:v>
                </c:pt>
                <c:pt idx="1">
                  <c:v>0</c:v>
                </c:pt>
                <c:pt idx="2">
                  <c:v>0.45454545454545453</c:v>
                </c:pt>
                <c:pt idx="3">
                  <c:v>0</c:v>
                </c:pt>
                <c:pt idx="4">
                  <c:v>9.0909090909090912E-2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Hoja2!$D$60</c:f>
              <c:strCache>
                <c:ptCount val="1"/>
                <c:pt idx="0">
                  <c:v>100 to 999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Hoja2!$A$61:$A$67</c:f>
              <c:strCache>
                <c:ptCount val="7"/>
                <c:pt idx="0">
                  <c:v>Relate Technical proficiency</c:v>
                </c:pt>
                <c:pt idx="1">
                  <c:v>Create automatic resume</c:v>
                </c:pt>
                <c:pt idx="2">
                  <c:v>Link to GitHub account</c:v>
                </c:pt>
                <c:pt idx="3">
                  <c:v>Share on Social Media</c:v>
                </c:pt>
                <c:pt idx="4">
                  <c:v>Better graphical icons</c:v>
                </c:pt>
                <c:pt idx="5">
                  <c:v>Clearer badges</c:v>
                </c:pt>
                <c:pt idx="6">
                  <c:v>Decrease badges</c:v>
                </c:pt>
              </c:strCache>
            </c:strRef>
          </c:cat>
          <c:val>
            <c:numRef>
              <c:f>Hoja2!$D$61:$D$67</c:f>
              <c:numCache>
                <c:formatCode>General</c:formatCode>
                <c:ptCount val="7"/>
                <c:pt idx="0">
                  <c:v>0.23333333333333334</c:v>
                </c:pt>
                <c:pt idx="1">
                  <c:v>0</c:v>
                </c:pt>
                <c:pt idx="2">
                  <c:v>0.36666666666666664</c:v>
                </c:pt>
                <c:pt idx="3">
                  <c:v>0.3</c:v>
                </c:pt>
                <c:pt idx="4">
                  <c:v>3.3333333333333333E-2</c:v>
                </c:pt>
                <c:pt idx="5">
                  <c:v>3.3333333333333333E-2</c:v>
                </c:pt>
                <c:pt idx="6">
                  <c:v>3.3333333333333333E-2</c:v>
                </c:pt>
              </c:numCache>
            </c:numRef>
          </c:val>
        </c:ser>
        <c:ser>
          <c:idx val="3"/>
          <c:order val="3"/>
          <c:tx>
            <c:strRef>
              <c:f>Hoja2!$E$60</c:f>
              <c:strCache>
                <c:ptCount val="1"/>
                <c:pt idx="0">
                  <c:v>1,000 to 9,000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Hoja2!$A$61:$A$67</c:f>
              <c:strCache>
                <c:ptCount val="7"/>
                <c:pt idx="0">
                  <c:v>Relate Technical proficiency</c:v>
                </c:pt>
                <c:pt idx="1">
                  <c:v>Create automatic resume</c:v>
                </c:pt>
                <c:pt idx="2">
                  <c:v>Link to GitHub account</c:v>
                </c:pt>
                <c:pt idx="3">
                  <c:v>Share on Social Media</c:v>
                </c:pt>
                <c:pt idx="4">
                  <c:v>Better graphical icons</c:v>
                </c:pt>
                <c:pt idx="5">
                  <c:v>Clearer badges</c:v>
                </c:pt>
                <c:pt idx="6">
                  <c:v>Decrease badges</c:v>
                </c:pt>
              </c:strCache>
            </c:strRef>
          </c:cat>
          <c:val>
            <c:numRef>
              <c:f>Hoja2!$E$61:$E$67</c:f>
              <c:numCache>
                <c:formatCode>General</c:formatCode>
                <c:ptCount val="7"/>
                <c:pt idx="0">
                  <c:v>0.33333333333333331</c:v>
                </c:pt>
                <c:pt idx="1">
                  <c:v>0.22222222222222221</c:v>
                </c:pt>
                <c:pt idx="2">
                  <c:v>0.44444444444444442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Hoja2!$F$60</c:f>
              <c:strCache>
                <c:ptCount val="1"/>
                <c:pt idx="0">
                  <c:v>More than 10,000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Hoja2!$A$61:$A$67</c:f>
              <c:strCache>
                <c:ptCount val="7"/>
                <c:pt idx="0">
                  <c:v>Relate Technical proficiency</c:v>
                </c:pt>
                <c:pt idx="1">
                  <c:v>Create automatic resume</c:v>
                </c:pt>
                <c:pt idx="2">
                  <c:v>Link to GitHub account</c:v>
                </c:pt>
                <c:pt idx="3">
                  <c:v>Share on Social Media</c:v>
                </c:pt>
                <c:pt idx="4">
                  <c:v>Better graphical icons</c:v>
                </c:pt>
                <c:pt idx="5">
                  <c:v>Clearer badges</c:v>
                </c:pt>
                <c:pt idx="6">
                  <c:v>Decrease badges</c:v>
                </c:pt>
              </c:strCache>
            </c:strRef>
          </c:cat>
          <c:val>
            <c:numRef>
              <c:f>Hoja2!$F$61:$F$67</c:f>
              <c:numCache>
                <c:formatCode>General</c:formatCode>
                <c:ptCount val="7"/>
                <c:pt idx="0">
                  <c:v>0.31578947368421051</c:v>
                </c:pt>
                <c:pt idx="1">
                  <c:v>0.15789473684210525</c:v>
                </c:pt>
                <c:pt idx="2">
                  <c:v>0.36842105263157893</c:v>
                </c:pt>
                <c:pt idx="3">
                  <c:v>0.15789473684210525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1358720"/>
        <c:axId val="271354800"/>
      </c:barChart>
      <c:catAx>
        <c:axId val="271358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54800"/>
        <c:crosses val="autoZero"/>
        <c:auto val="1"/>
        <c:lblAlgn val="ctr"/>
        <c:lblOffset val="100"/>
        <c:noMultiLvlLbl val="0"/>
      </c:catAx>
      <c:valAx>
        <c:axId val="27135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5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aseline="0"/>
              <a:t>Share achievements on Social Media 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Hoja2!$A$76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Hoja2!$B$75:$F$75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Hoja2!$B$76:$F$76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0.52631578947368418</c:v>
                </c:pt>
                <c:pt idx="3">
                  <c:v>0.66666666666666663</c:v>
                </c:pt>
                <c:pt idx="4">
                  <c:v>0.16666666666666666</c:v>
                </c:pt>
              </c:numCache>
            </c:numRef>
          </c:val>
        </c:ser>
        <c:ser>
          <c:idx val="1"/>
          <c:order val="1"/>
          <c:tx>
            <c:strRef>
              <c:f>Hoja2!$A$77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Hoja2!$B$75:$F$75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Hoja2!$B$77:$F$77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0.47368421052631576</c:v>
                </c:pt>
                <c:pt idx="3">
                  <c:v>0.33333333333333331</c:v>
                </c:pt>
                <c:pt idx="4">
                  <c:v>0.83333333333333337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0464328"/>
        <c:axId val="610466680"/>
      </c:barChart>
      <c:catAx>
        <c:axId val="610464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66680"/>
        <c:crosses val="autoZero"/>
        <c:auto val="1"/>
        <c:lblAlgn val="ctr"/>
        <c:lblOffset val="100"/>
        <c:noMultiLvlLbl val="0"/>
      </c:catAx>
      <c:valAx>
        <c:axId val="61046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64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Shar</a:t>
            </a:r>
            <a:r>
              <a:rPr lang="en-CA" baseline="0"/>
              <a:t>e milestones on  Social Media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Hoja2!$A$90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Hoja2!$B$89:$F$89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Hoja2!$B$90:$F$90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0.77777777777777779</c:v>
                </c:pt>
                <c:pt idx="3">
                  <c:v>0.7142857142857143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Hoja2!$A$91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Hoja2!$B$89:$F$89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Hoja2!$B$91:$F$91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0.22222222222222221</c:v>
                </c:pt>
                <c:pt idx="3">
                  <c:v>0.2857142857142857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6873040"/>
        <c:axId val="456872256"/>
      </c:barChart>
      <c:catAx>
        <c:axId val="45687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72256"/>
        <c:crosses val="autoZero"/>
        <c:auto val="1"/>
        <c:lblAlgn val="ctr"/>
        <c:lblOffset val="100"/>
        <c:noMultiLvlLbl val="0"/>
      </c:catAx>
      <c:valAx>
        <c:axId val="45687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7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Favorite </a:t>
            </a:r>
            <a:r>
              <a:rPr lang="en-CA" baseline="0"/>
              <a:t>Social Media to share</a:t>
            </a:r>
            <a:endParaRPr lang="en-CA"/>
          </a:p>
        </c:rich>
      </c:tx>
      <c:layout>
        <c:manualLayout>
          <c:xMode val="edge"/>
          <c:yMode val="edge"/>
          <c:x val="0.2819026684164479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Hoja2!$A$103</c:f>
              <c:strCache>
                <c:ptCount val="1"/>
                <c:pt idx="0">
                  <c:v>LinkedIn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Hoja2!$B$102:$F$102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Hoja2!$B$103:$F$103</c:f>
              <c:numCache>
                <c:formatCode>General</c:formatCode>
                <c:ptCount val="5"/>
                <c:pt idx="0">
                  <c:v>0.33333333333333331</c:v>
                </c:pt>
                <c:pt idx="1">
                  <c:v>0</c:v>
                </c:pt>
                <c:pt idx="2">
                  <c:v>0.39130434782608697</c:v>
                </c:pt>
                <c:pt idx="3">
                  <c:v>0.4</c:v>
                </c:pt>
                <c:pt idx="4">
                  <c:v>0.375</c:v>
                </c:pt>
              </c:numCache>
            </c:numRef>
          </c:val>
        </c:ser>
        <c:ser>
          <c:idx val="1"/>
          <c:order val="1"/>
          <c:tx>
            <c:strRef>
              <c:f>Hoja2!$A$104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Hoja2!$B$102:$F$102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Hoja2!$B$104:$F$104</c:f>
              <c:numCache>
                <c:formatCode>General</c:formatCode>
                <c:ptCount val="5"/>
                <c:pt idx="0">
                  <c:v>0.33333333333333331</c:v>
                </c:pt>
                <c:pt idx="1">
                  <c:v>0</c:v>
                </c:pt>
                <c:pt idx="2">
                  <c:v>0.2608695652173913</c:v>
                </c:pt>
                <c:pt idx="3">
                  <c:v>0.2</c:v>
                </c:pt>
                <c:pt idx="4">
                  <c:v>0.25</c:v>
                </c:pt>
              </c:numCache>
            </c:numRef>
          </c:val>
        </c:ser>
        <c:ser>
          <c:idx val="2"/>
          <c:order val="2"/>
          <c:tx>
            <c:strRef>
              <c:f>Hoja2!$A$105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Hoja2!$B$102:$F$102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Hoja2!$B$105:$F$105</c:f>
              <c:numCache>
                <c:formatCode>General</c:formatCode>
                <c:ptCount val="5"/>
                <c:pt idx="0">
                  <c:v>0.33333333333333331</c:v>
                </c:pt>
                <c:pt idx="1">
                  <c:v>0</c:v>
                </c:pt>
                <c:pt idx="2">
                  <c:v>0.2608695652173913</c:v>
                </c:pt>
                <c:pt idx="3">
                  <c:v>0.4</c:v>
                </c:pt>
                <c:pt idx="4">
                  <c:v>0.375</c:v>
                </c:pt>
              </c:numCache>
            </c:numRef>
          </c:val>
        </c:ser>
        <c:ser>
          <c:idx val="3"/>
          <c:order val="3"/>
          <c:tx>
            <c:strRef>
              <c:f>Hoja2!$A$106</c:f>
              <c:strCache>
                <c:ptCount val="1"/>
                <c:pt idx="0">
                  <c:v>Google+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Hoja2!$B$102:$F$102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Hoja2!$B$106:$F$106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4.3478260869565216E-2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strRef>
              <c:f>Hoja2!$A$107</c:f>
              <c:strCache>
                <c:ptCount val="1"/>
                <c:pt idx="0">
                  <c:v>Reddit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Hoja2!$B$102:$F$102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Hoja2!$B$107:$F$107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4.3478260869565216E-2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4302176"/>
        <c:axId val="274302568"/>
      </c:barChart>
      <c:catAx>
        <c:axId val="274302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02568"/>
        <c:crosses val="autoZero"/>
        <c:auto val="1"/>
        <c:lblAlgn val="ctr"/>
        <c:lblOffset val="100"/>
        <c:noMultiLvlLbl val="0"/>
      </c:catAx>
      <c:valAx>
        <c:axId val="27430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0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Badges</a:t>
            </a:r>
            <a:r>
              <a:rPr lang="en-CA" baseline="0"/>
              <a:t> separated on programming skills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Hoja2!$A$117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Hoja2!$B$116:$F$116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Hoja2!$B$117:$F$117</c:f>
              <c:numCache>
                <c:formatCode>General</c:formatCode>
                <c:ptCount val="5"/>
                <c:pt idx="0">
                  <c:v>1</c:v>
                </c:pt>
                <c:pt idx="1">
                  <c:v>0.77777777777777779</c:v>
                </c:pt>
                <c:pt idx="2">
                  <c:v>0.63157894736842102</c:v>
                </c:pt>
                <c:pt idx="3">
                  <c:v>0.48</c:v>
                </c:pt>
                <c:pt idx="4">
                  <c:v>0.55555555555555558</c:v>
                </c:pt>
              </c:numCache>
            </c:numRef>
          </c:val>
        </c:ser>
        <c:ser>
          <c:idx val="1"/>
          <c:order val="1"/>
          <c:tx>
            <c:strRef>
              <c:f>Hoja2!$A$118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Hoja2!$B$116:$F$116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Hoja2!$B$118:$F$118</c:f>
              <c:numCache>
                <c:formatCode>General</c:formatCode>
                <c:ptCount val="5"/>
                <c:pt idx="0">
                  <c:v>0</c:v>
                </c:pt>
                <c:pt idx="1">
                  <c:v>0.22222222222222221</c:v>
                </c:pt>
                <c:pt idx="2">
                  <c:v>0.36842105263157893</c:v>
                </c:pt>
                <c:pt idx="3">
                  <c:v>0.52</c:v>
                </c:pt>
                <c:pt idx="4">
                  <c:v>0.44444444444444442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1884944"/>
        <c:axId val="611885728"/>
      </c:barChart>
      <c:catAx>
        <c:axId val="61188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85728"/>
        <c:crosses val="autoZero"/>
        <c:auto val="1"/>
        <c:lblAlgn val="ctr"/>
        <c:lblOffset val="100"/>
        <c:noMultiLvlLbl val="0"/>
      </c:catAx>
      <c:valAx>
        <c:axId val="61188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8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Community</a:t>
            </a:r>
            <a:r>
              <a:rPr lang="en-CA" baseline="0"/>
              <a:t> discourage participation?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Hoja2!$A$131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Hoja2!$B$130:$F$130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Hoja2!$B$131:$F$131</c:f>
              <c:numCache>
                <c:formatCode>General</c:formatCode>
                <c:ptCount val="5"/>
                <c:pt idx="0">
                  <c:v>1</c:v>
                </c:pt>
                <c:pt idx="1">
                  <c:v>0.44444444444444442</c:v>
                </c:pt>
                <c:pt idx="2">
                  <c:v>0.84210526315789469</c:v>
                </c:pt>
                <c:pt idx="3">
                  <c:v>0.16666666666666666</c:v>
                </c:pt>
                <c:pt idx="4">
                  <c:v>0.33333333333333331</c:v>
                </c:pt>
              </c:numCache>
            </c:numRef>
          </c:val>
        </c:ser>
        <c:ser>
          <c:idx val="1"/>
          <c:order val="1"/>
          <c:tx>
            <c:strRef>
              <c:f>Hoja2!$A$132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Hoja2!$B$130:$F$130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Hoja2!$B$132:$F$132</c:f>
              <c:numCache>
                <c:formatCode>General</c:formatCode>
                <c:ptCount val="5"/>
                <c:pt idx="0">
                  <c:v>0</c:v>
                </c:pt>
                <c:pt idx="1">
                  <c:v>0.55555555555555558</c:v>
                </c:pt>
                <c:pt idx="2">
                  <c:v>0.15789473684210525</c:v>
                </c:pt>
                <c:pt idx="3">
                  <c:v>0.83333333333333337</c:v>
                </c:pt>
                <c:pt idx="4">
                  <c:v>0.66666666666666663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4303352"/>
        <c:axId val="274302960"/>
      </c:barChart>
      <c:catAx>
        <c:axId val="274303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02960"/>
        <c:crosses val="autoZero"/>
        <c:auto val="1"/>
        <c:lblAlgn val="ctr"/>
        <c:lblOffset val="100"/>
        <c:noMultiLvlLbl val="0"/>
      </c:catAx>
      <c:valAx>
        <c:axId val="2743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03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Contribution</a:t>
            </a:r>
            <a:r>
              <a:rPr lang="en-CA" baseline="0"/>
              <a:t> afectation if SO shared your reputation and badges?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Hoja2!$A$146</c:f>
              <c:strCache>
                <c:ptCount val="1"/>
                <c:pt idx="0">
                  <c:v>No change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Hoja2!$B$145:$F$145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Hoja2!$B$146:$F$146</c:f>
              <c:numCache>
                <c:formatCode>General</c:formatCode>
                <c:ptCount val="5"/>
                <c:pt idx="0">
                  <c:v>0</c:v>
                </c:pt>
                <c:pt idx="1">
                  <c:v>0.77777777777777779</c:v>
                </c:pt>
                <c:pt idx="2">
                  <c:v>0.63157894736842102</c:v>
                </c:pt>
                <c:pt idx="3">
                  <c:v>0.54166666666666663</c:v>
                </c:pt>
                <c:pt idx="4">
                  <c:v>0.83333333333333337</c:v>
                </c:pt>
              </c:numCache>
            </c:numRef>
          </c:val>
        </c:ser>
        <c:ser>
          <c:idx val="1"/>
          <c:order val="1"/>
          <c:tx>
            <c:strRef>
              <c:f>Hoja2!$A$147</c:f>
              <c:strCache>
                <c:ptCount val="1"/>
                <c:pt idx="0">
                  <c:v>Motivate participation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Hoja2!$B$145:$F$145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Hoja2!$B$147:$F$147</c:f>
              <c:numCache>
                <c:formatCode>General</c:formatCode>
                <c:ptCount val="5"/>
                <c:pt idx="0">
                  <c:v>1</c:v>
                </c:pt>
                <c:pt idx="1">
                  <c:v>0.22222222222222221</c:v>
                </c:pt>
                <c:pt idx="2">
                  <c:v>0.31578947368421051</c:v>
                </c:pt>
                <c:pt idx="3">
                  <c:v>0.33333333333333331</c:v>
                </c:pt>
                <c:pt idx="4">
                  <c:v>0.16666666666666666</c:v>
                </c:pt>
              </c:numCache>
            </c:numRef>
          </c:val>
        </c:ser>
        <c:ser>
          <c:idx val="2"/>
          <c:order val="2"/>
          <c:tx>
            <c:strRef>
              <c:f>Hoja2!$A$148</c:f>
              <c:strCache>
                <c:ptCount val="1"/>
                <c:pt idx="0">
                  <c:v>Decrease participation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Hoja2!$B$145:$F$145</c:f>
              <c:strCache>
                <c:ptCount val="5"/>
                <c:pt idx="0">
                  <c:v>0 to 9</c:v>
                </c:pt>
                <c:pt idx="1">
                  <c:v>10 to 99</c:v>
                </c:pt>
                <c:pt idx="2">
                  <c:v>100 to 999</c:v>
                </c:pt>
                <c:pt idx="3">
                  <c:v>1,000 to 9,000</c:v>
                </c:pt>
                <c:pt idx="4">
                  <c:v>More than 10,000</c:v>
                </c:pt>
              </c:strCache>
            </c:strRef>
          </c:cat>
          <c:val>
            <c:numRef>
              <c:f>Hoja2!$B$148:$F$148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5.2631578947368418E-2</c:v>
                </c:pt>
                <c:pt idx="3">
                  <c:v>0.125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0442768"/>
        <c:axId val="610441200"/>
      </c:barChart>
      <c:catAx>
        <c:axId val="610442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41200"/>
        <c:crosses val="autoZero"/>
        <c:auto val="1"/>
        <c:lblAlgn val="ctr"/>
        <c:lblOffset val="100"/>
        <c:noMultiLvlLbl val="0"/>
      </c:catAx>
      <c:valAx>
        <c:axId val="61044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4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0</xdr:row>
      <xdr:rowOff>14287</xdr:rowOff>
    </xdr:from>
    <xdr:to>
      <xdr:col>12</xdr:col>
      <xdr:colOff>180975</xdr:colOff>
      <xdr:row>14</xdr:row>
      <xdr:rowOff>90487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14</xdr:row>
      <xdr:rowOff>90487</xdr:rowOff>
    </xdr:from>
    <xdr:to>
      <xdr:col>12</xdr:col>
      <xdr:colOff>180975</xdr:colOff>
      <xdr:row>28</xdr:row>
      <xdr:rowOff>166687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171450</xdr:colOff>
      <xdr:row>28</xdr:row>
      <xdr:rowOff>176212</xdr:rowOff>
    </xdr:from>
    <xdr:to>
      <xdr:col>12</xdr:col>
      <xdr:colOff>171450</xdr:colOff>
      <xdr:row>43</xdr:row>
      <xdr:rowOff>61912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171450</xdr:colOff>
      <xdr:row>43</xdr:row>
      <xdr:rowOff>157162</xdr:rowOff>
    </xdr:from>
    <xdr:to>
      <xdr:col>12</xdr:col>
      <xdr:colOff>171450</xdr:colOff>
      <xdr:row>58</xdr:row>
      <xdr:rowOff>42862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171450</xdr:colOff>
      <xdr:row>58</xdr:row>
      <xdr:rowOff>61912</xdr:rowOff>
    </xdr:from>
    <xdr:to>
      <xdr:col>12</xdr:col>
      <xdr:colOff>171450</xdr:colOff>
      <xdr:row>72</xdr:row>
      <xdr:rowOff>138112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161925</xdr:colOff>
      <xdr:row>73</xdr:row>
      <xdr:rowOff>14287</xdr:rowOff>
    </xdr:from>
    <xdr:to>
      <xdr:col>12</xdr:col>
      <xdr:colOff>161925</xdr:colOff>
      <xdr:row>87</xdr:row>
      <xdr:rowOff>90487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161925</xdr:colOff>
      <xdr:row>87</xdr:row>
      <xdr:rowOff>90487</xdr:rowOff>
    </xdr:from>
    <xdr:to>
      <xdr:col>12</xdr:col>
      <xdr:colOff>161925</xdr:colOff>
      <xdr:row>100</xdr:row>
      <xdr:rowOff>166687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142875</xdr:colOff>
      <xdr:row>101</xdr:row>
      <xdr:rowOff>23812</xdr:rowOff>
    </xdr:from>
    <xdr:to>
      <xdr:col>12</xdr:col>
      <xdr:colOff>142875</xdr:colOff>
      <xdr:row>114</xdr:row>
      <xdr:rowOff>100012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152400</xdr:colOff>
      <xdr:row>114</xdr:row>
      <xdr:rowOff>147637</xdr:rowOff>
    </xdr:from>
    <xdr:to>
      <xdr:col>12</xdr:col>
      <xdr:colOff>152400</xdr:colOff>
      <xdr:row>128</xdr:row>
      <xdr:rowOff>33337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152400</xdr:colOff>
      <xdr:row>128</xdr:row>
      <xdr:rowOff>157162</xdr:rowOff>
    </xdr:from>
    <xdr:to>
      <xdr:col>12</xdr:col>
      <xdr:colOff>152400</xdr:colOff>
      <xdr:row>143</xdr:row>
      <xdr:rowOff>42862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114300</xdr:colOff>
      <xdr:row>144</xdr:row>
      <xdr:rowOff>4762</xdr:rowOff>
    </xdr:from>
    <xdr:to>
      <xdr:col>12</xdr:col>
      <xdr:colOff>114300</xdr:colOff>
      <xdr:row>157</xdr:row>
      <xdr:rowOff>80962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A46" sqref="A46"/>
    </sheetView>
  </sheetViews>
  <sheetFormatPr baseColWidth="10" defaultRowHeight="15" x14ac:dyDescent="0.25"/>
  <cols>
    <col min="1" max="1" width="36" bestFit="1" customWidth="1"/>
    <col min="2" max="2" width="26.85546875" bestFit="1" customWidth="1"/>
    <col min="3" max="3" width="17.7109375" customWidth="1"/>
    <col min="4" max="4" width="16.5703125" customWidth="1"/>
    <col min="5" max="5" width="22" customWidth="1"/>
    <col min="6" max="6" width="17.140625" customWidth="1"/>
  </cols>
  <sheetData>
    <row r="1" spans="1:6" x14ac:dyDescent="0.25">
      <c r="A1" s="2" t="s">
        <v>16</v>
      </c>
      <c r="B1" s="2" t="s">
        <v>0</v>
      </c>
      <c r="C1" s="2" t="s">
        <v>11</v>
      </c>
      <c r="D1" s="2" t="s">
        <v>12</v>
      </c>
      <c r="E1" s="2" t="s">
        <v>13</v>
      </c>
      <c r="F1" s="2" t="s">
        <v>15</v>
      </c>
    </row>
    <row r="2" spans="1:6" x14ac:dyDescent="0.25">
      <c r="A2" s="1" t="s">
        <v>6</v>
      </c>
      <c r="B2" s="1">
        <f>18/B9</f>
        <v>0.36734693877551022</v>
      </c>
      <c r="C2" s="1">
        <f>19/C9</f>
        <v>0.39583333333333331</v>
      </c>
      <c r="D2" s="1">
        <f>9/D9</f>
        <v>0.5</v>
      </c>
      <c r="E2" s="1">
        <f>24/E9</f>
        <v>0.35294117647058826</v>
      </c>
      <c r="F2" s="1">
        <f>1/F9</f>
        <v>0.33333333333333331</v>
      </c>
    </row>
    <row r="3" spans="1:6" x14ac:dyDescent="0.25">
      <c r="A3" s="1" t="s">
        <v>7</v>
      </c>
      <c r="B3" s="1">
        <f>17/B9</f>
        <v>0.34693877551020408</v>
      </c>
      <c r="C3" s="1">
        <f>16/C9</f>
        <v>0.33333333333333331</v>
      </c>
      <c r="D3" s="1">
        <f>4/D9</f>
        <v>0.22222222222222221</v>
      </c>
      <c r="E3" s="1">
        <f>24/E9</f>
        <v>0.35294117647058826</v>
      </c>
      <c r="F3" s="1">
        <f>1/F9</f>
        <v>0.33333333333333331</v>
      </c>
    </row>
    <row r="4" spans="1:6" x14ac:dyDescent="0.25">
      <c r="A4" s="1" t="s">
        <v>8</v>
      </c>
      <c r="B4" s="1">
        <f>12/B9</f>
        <v>0.24489795918367346</v>
      </c>
      <c r="C4" s="1">
        <f>13/C9</f>
        <v>0.27083333333333331</v>
      </c>
      <c r="D4" s="1">
        <f>5/D9</f>
        <v>0.27777777777777779</v>
      </c>
      <c r="E4" s="1">
        <f>19/E9</f>
        <v>0.27941176470588236</v>
      </c>
      <c r="F4" s="1">
        <f>1/F9</f>
        <v>0.33333333333333331</v>
      </c>
    </row>
    <row r="5" spans="1:6" x14ac:dyDescent="0.25">
      <c r="A5" s="1" t="s">
        <v>9</v>
      </c>
      <c r="B5" s="1">
        <f>1/B9</f>
        <v>2.0408163265306121E-2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1" t="s">
        <v>10</v>
      </c>
      <c r="B6" s="1">
        <f>1/B9</f>
        <v>2.0408163265306121E-2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1" t="s">
        <v>14</v>
      </c>
      <c r="B7" s="1">
        <v>0</v>
      </c>
      <c r="C7" s="1">
        <v>0</v>
      </c>
      <c r="D7" s="1">
        <v>0</v>
      </c>
      <c r="E7" s="1">
        <f>1/E9</f>
        <v>1.4705882352941176E-2</v>
      </c>
      <c r="F7" s="1">
        <v>0</v>
      </c>
    </row>
    <row r="9" spans="1:6" x14ac:dyDescent="0.25">
      <c r="B9">
        <v>49</v>
      </c>
      <c r="C9">
        <v>48</v>
      </c>
      <c r="D9">
        <v>18</v>
      </c>
      <c r="E9">
        <v>68</v>
      </c>
      <c r="F9">
        <v>3</v>
      </c>
    </row>
    <row r="10" spans="1:6" x14ac:dyDescent="0.25">
      <c r="B10">
        <f>SUM(B2:B7)</f>
        <v>1</v>
      </c>
      <c r="C10">
        <f>SUM(C2:C7)</f>
        <v>1</v>
      </c>
      <c r="D10">
        <f t="shared" ref="C10:F10" si="0">SUM(D2:D7)</f>
        <v>1</v>
      </c>
      <c r="E10">
        <f t="shared" si="0"/>
        <v>1</v>
      </c>
      <c r="F10">
        <f t="shared" si="0"/>
        <v>1</v>
      </c>
    </row>
    <row r="16" spans="1:6" x14ac:dyDescent="0.25">
      <c r="A16" s="3" t="s">
        <v>17</v>
      </c>
      <c r="B16" s="3" t="s">
        <v>15</v>
      </c>
      <c r="C16" s="3" t="s">
        <v>12</v>
      </c>
      <c r="D16" s="3" t="s">
        <v>11</v>
      </c>
      <c r="E16" s="3" t="s">
        <v>22</v>
      </c>
      <c r="F16" s="3" t="s">
        <v>0</v>
      </c>
    </row>
    <row r="17" spans="1:6" x14ac:dyDescent="0.25">
      <c r="A17" s="1" t="s">
        <v>18</v>
      </c>
      <c r="B17" s="1">
        <v>0</v>
      </c>
      <c r="C17" s="1">
        <f>2/C22</f>
        <v>0.22222222222222221</v>
      </c>
      <c r="D17" s="1">
        <v>0</v>
      </c>
      <c r="E17" s="1">
        <v>0</v>
      </c>
      <c r="F17" s="1">
        <v>0</v>
      </c>
    </row>
    <row r="18" spans="1:6" x14ac:dyDescent="0.25">
      <c r="A18" s="1" t="s">
        <v>19</v>
      </c>
      <c r="B18" s="1">
        <f>1/B22</f>
        <v>1</v>
      </c>
      <c r="C18" s="1">
        <v>0</v>
      </c>
      <c r="D18" s="1">
        <f>4/D22</f>
        <v>0.21052631578947367</v>
      </c>
      <c r="E18" s="1">
        <f>1/E22</f>
        <v>0.04</v>
      </c>
      <c r="F18" s="1">
        <v>0</v>
      </c>
    </row>
    <row r="19" spans="1:6" x14ac:dyDescent="0.25">
      <c r="A19" s="1" t="s">
        <v>20</v>
      </c>
      <c r="B19" s="1">
        <v>0</v>
      </c>
      <c r="C19" s="1">
        <f>6/C22</f>
        <v>0.66666666666666663</v>
      </c>
      <c r="D19" s="1">
        <f>9/D22</f>
        <v>0.47368421052631576</v>
      </c>
      <c r="E19" s="1">
        <f>10/E22</f>
        <v>0.4</v>
      </c>
      <c r="F19" s="1">
        <f>1/F22</f>
        <v>5.5555555555555552E-2</v>
      </c>
    </row>
    <row r="20" spans="1:6" x14ac:dyDescent="0.25">
      <c r="A20" s="1" t="s">
        <v>21</v>
      </c>
      <c r="B20" s="1">
        <v>0</v>
      </c>
      <c r="C20" s="1">
        <f>1/C22</f>
        <v>0.1111111111111111</v>
      </c>
      <c r="D20" s="1">
        <f>6/D22</f>
        <v>0.31578947368421051</v>
      </c>
      <c r="E20" s="1">
        <f>14/E22</f>
        <v>0.56000000000000005</v>
      </c>
      <c r="F20" s="1">
        <f>17/F22</f>
        <v>0.94444444444444442</v>
      </c>
    </row>
    <row r="22" spans="1:6" x14ac:dyDescent="0.25">
      <c r="B22">
        <v>1</v>
      </c>
      <c r="C22">
        <v>9</v>
      </c>
      <c r="D22">
        <v>19</v>
      </c>
      <c r="E22">
        <v>25</v>
      </c>
      <c r="F22">
        <v>18</v>
      </c>
    </row>
    <row r="23" spans="1:6" x14ac:dyDescent="0.25">
      <c r="B23">
        <f>SUM(B17:B20)</f>
        <v>1</v>
      </c>
      <c r="C23">
        <f t="shared" ref="C23:F23" si="1">SUM(C17:C20)</f>
        <v>1</v>
      </c>
      <c r="D23">
        <f t="shared" si="1"/>
        <v>0.99999999999999989</v>
      </c>
      <c r="E23">
        <f t="shared" si="1"/>
        <v>1</v>
      </c>
      <c r="F23">
        <f t="shared" si="1"/>
        <v>1</v>
      </c>
    </row>
    <row r="30" spans="1:6" x14ac:dyDescent="0.25">
      <c r="A30" s="3" t="s">
        <v>23</v>
      </c>
      <c r="B30" s="3" t="s">
        <v>15</v>
      </c>
      <c r="C30" s="3" t="s">
        <v>12</v>
      </c>
      <c r="D30" s="3" t="s">
        <v>11</v>
      </c>
      <c r="E30" s="3" t="s">
        <v>22</v>
      </c>
      <c r="F30" s="3" t="s">
        <v>0</v>
      </c>
    </row>
    <row r="31" spans="1:6" x14ac:dyDescent="0.25">
      <c r="A31" s="1" t="s">
        <v>24</v>
      </c>
      <c r="B31" s="1">
        <f>1/B41</f>
        <v>0.25</v>
      </c>
      <c r="C31" s="1">
        <f>6/C41</f>
        <v>0.2</v>
      </c>
      <c r="D31" s="1">
        <f>11/$D$41</f>
        <v>0.13580246913580246</v>
      </c>
      <c r="E31" s="1">
        <f>18/E41</f>
        <v>0.21176470588235294</v>
      </c>
      <c r="F31" s="1">
        <f>12/F41</f>
        <v>0.19354838709677419</v>
      </c>
    </row>
    <row r="32" spans="1:6" x14ac:dyDescent="0.25">
      <c r="A32" s="1" t="s">
        <v>25</v>
      </c>
      <c r="B32" s="1">
        <v>0</v>
      </c>
      <c r="C32" s="1">
        <f>6/C41</f>
        <v>0.2</v>
      </c>
      <c r="D32" s="1">
        <f>17/$D$41</f>
        <v>0.20987654320987653</v>
      </c>
      <c r="E32" s="1">
        <f>16/E41</f>
        <v>0.18823529411764706</v>
      </c>
      <c r="F32" s="1">
        <f>13/F41</f>
        <v>0.20967741935483872</v>
      </c>
    </row>
    <row r="33" spans="1:6" x14ac:dyDescent="0.25">
      <c r="A33" s="1" t="s">
        <v>26</v>
      </c>
      <c r="B33" s="1">
        <f>1/B41</f>
        <v>0.25</v>
      </c>
      <c r="C33" s="1">
        <f>7/C41</f>
        <v>0.23333333333333334</v>
      </c>
      <c r="D33" s="1">
        <f>15/$D$41</f>
        <v>0.18518518518518517</v>
      </c>
      <c r="E33" s="1">
        <f>16/E41</f>
        <v>0.18823529411764706</v>
      </c>
      <c r="F33" s="1">
        <f>11/F41</f>
        <v>0.17741935483870969</v>
      </c>
    </row>
    <row r="34" spans="1:6" x14ac:dyDescent="0.25">
      <c r="A34" s="1" t="s">
        <v>27</v>
      </c>
      <c r="B34" s="1">
        <v>0</v>
      </c>
      <c r="C34" s="1">
        <f>2/C41</f>
        <v>6.6666666666666666E-2</v>
      </c>
      <c r="D34" s="1">
        <f>11/$D$41</f>
        <v>0.13580246913580246</v>
      </c>
      <c r="E34" s="1">
        <f>10/E41</f>
        <v>0.11764705882352941</v>
      </c>
      <c r="F34" s="1">
        <f>9/F41</f>
        <v>0.14516129032258066</v>
      </c>
    </row>
    <row r="35" spans="1:6" x14ac:dyDescent="0.25">
      <c r="A35" s="1" t="s">
        <v>28</v>
      </c>
      <c r="B35" s="1">
        <v>0</v>
      </c>
      <c r="C35" s="1">
        <v>0</v>
      </c>
      <c r="D35" s="1">
        <v>0</v>
      </c>
      <c r="E35" s="1">
        <v>0</v>
      </c>
      <c r="F35" s="1">
        <f>1/F41</f>
        <v>1.6129032258064516E-2</v>
      </c>
    </row>
    <row r="36" spans="1:6" x14ac:dyDescent="0.25">
      <c r="A36" s="1" t="s">
        <v>29</v>
      </c>
      <c r="B36" s="1">
        <f>1/B41</f>
        <v>0.25</v>
      </c>
      <c r="C36" s="1">
        <f>4/C41</f>
        <v>0.13333333333333333</v>
      </c>
      <c r="D36" s="1">
        <f>12/$D$41</f>
        <v>0.14814814814814814</v>
      </c>
      <c r="E36" s="1">
        <f>9/E41</f>
        <v>0.10588235294117647</v>
      </c>
      <c r="F36" s="1">
        <f>6/F41</f>
        <v>9.6774193548387094E-2</v>
      </c>
    </row>
    <row r="37" spans="1:6" x14ac:dyDescent="0.25">
      <c r="A37" s="1" t="s">
        <v>30</v>
      </c>
      <c r="B37" s="1">
        <f>1/B41</f>
        <v>0.25</v>
      </c>
      <c r="C37" s="1">
        <f>2/C41</f>
        <v>6.6666666666666666E-2</v>
      </c>
      <c r="D37" s="1">
        <f>7/$D$41</f>
        <v>8.6419753086419748E-2</v>
      </c>
      <c r="E37" s="1">
        <f>6/E41</f>
        <v>7.0588235294117646E-2</v>
      </c>
      <c r="F37" s="1">
        <f>4/F41</f>
        <v>6.4516129032258063E-2</v>
      </c>
    </row>
    <row r="38" spans="1:6" x14ac:dyDescent="0.25">
      <c r="A38" s="1" t="s">
        <v>31</v>
      </c>
      <c r="B38" s="1">
        <v>0</v>
      </c>
      <c r="C38" s="1">
        <f>2/C41</f>
        <v>6.6666666666666666E-2</v>
      </c>
      <c r="D38" s="1">
        <f>8/$D$41</f>
        <v>9.8765432098765427E-2</v>
      </c>
      <c r="E38" s="1">
        <f>10/E41</f>
        <v>0.11764705882352941</v>
      </c>
      <c r="F38" s="1">
        <f>6/F41</f>
        <v>9.6774193548387094E-2</v>
      </c>
    </row>
    <row r="39" spans="1:6" x14ac:dyDescent="0.25">
      <c r="A39" s="1" t="s">
        <v>32</v>
      </c>
      <c r="B39" s="1">
        <v>0</v>
      </c>
      <c r="C39" s="1">
        <f>1/C41</f>
        <v>3.3333333333333333E-2</v>
      </c>
      <c r="D39" s="1">
        <v>0</v>
      </c>
      <c r="E39" s="1">
        <v>0</v>
      </c>
      <c r="F39" s="1">
        <v>0</v>
      </c>
    </row>
    <row r="41" spans="1:6" x14ac:dyDescent="0.25">
      <c r="B41">
        <v>4</v>
      </c>
      <c r="C41">
        <v>30</v>
      </c>
      <c r="D41">
        <v>81</v>
      </c>
      <c r="E41">
        <v>85</v>
      </c>
      <c r="F41">
        <v>62</v>
      </c>
    </row>
    <row r="42" spans="1:6" x14ac:dyDescent="0.25">
      <c r="B42">
        <f>SUM(B31:B39)</f>
        <v>1</v>
      </c>
      <c r="C42">
        <f>SUM(C31:C39)</f>
        <v>0.99999999999999989</v>
      </c>
      <c r="D42">
        <f t="shared" ref="D42:F42" si="2">SUM(D31:D39)</f>
        <v>0.99999999999999978</v>
      </c>
      <c r="E42">
        <f t="shared" si="2"/>
        <v>1</v>
      </c>
      <c r="F42">
        <f t="shared" si="2"/>
        <v>0.99999999999999989</v>
      </c>
    </row>
    <row r="46" spans="1:6" x14ac:dyDescent="0.25">
      <c r="A46" s="3" t="s">
        <v>33</v>
      </c>
      <c r="B46" s="3" t="s">
        <v>15</v>
      </c>
      <c r="C46" s="3" t="s">
        <v>12</v>
      </c>
      <c r="D46" s="3" t="s">
        <v>11</v>
      </c>
      <c r="E46" s="3" t="s">
        <v>22</v>
      </c>
      <c r="F46" s="3" t="s">
        <v>0</v>
      </c>
    </row>
    <row r="47" spans="1:6" x14ac:dyDescent="0.25">
      <c r="A47" s="1" t="s">
        <v>34</v>
      </c>
      <c r="B47" s="1">
        <v>0</v>
      </c>
      <c r="C47" s="1">
        <v>0</v>
      </c>
      <c r="D47" s="1">
        <f>2/D52</f>
        <v>0.10526315789473684</v>
      </c>
      <c r="E47" s="1">
        <f>1/E52</f>
        <v>5.2631578947368418E-2</v>
      </c>
      <c r="F47" s="1">
        <f>1/F52</f>
        <v>5.5555555555555552E-2</v>
      </c>
    </row>
    <row r="48" spans="1:6" x14ac:dyDescent="0.25">
      <c r="A48" s="1" t="s">
        <v>4</v>
      </c>
      <c r="B48" s="1">
        <v>0</v>
      </c>
      <c r="C48" s="1">
        <f>5/C52</f>
        <v>0.55555555555555558</v>
      </c>
      <c r="D48" s="1">
        <f>6/D52</f>
        <v>0.31578947368421051</v>
      </c>
      <c r="E48" s="1">
        <v>0</v>
      </c>
      <c r="F48" s="1">
        <f>3/F52</f>
        <v>0.16666666666666666</v>
      </c>
    </row>
    <row r="49" spans="1:6" x14ac:dyDescent="0.25">
      <c r="A49" s="1" t="s">
        <v>1</v>
      </c>
      <c r="B49" s="1">
        <v>1</v>
      </c>
      <c r="C49" s="1">
        <f>4/C52</f>
        <v>0.44444444444444442</v>
      </c>
      <c r="D49" s="1">
        <f>3/D52</f>
        <v>0.15789473684210525</v>
      </c>
      <c r="E49" s="1">
        <f>15/E52</f>
        <v>0.78947368421052633</v>
      </c>
      <c r="F49" s="1">
        <f>7/F52</f>
        <v>0.3888888888888889</v>
      </c>
    </row>
    <row r="50" spans="1:6" x14ac:dyDescent="0.25">
      <c r="A50" s="1" t="s">
        <v>35</v>
      </c>
      <c r="B50" s="1">
        <v>0</v>
      </c>
      <c r="C50" s="1">
        <v>0</v>
      </c>
      <c r="D50" s="1">
        <f>8/D52</f>
        <v>0.42105263157894735</v>
      </c>
      <c r="E50" s="1">
        <f>3/D52</f>
        <v>0.15789473684210525</v>
      </c>
      <c r="F50" s="1">
        <f>7/F52</f>
        <v>0.3888888888888889</v>
      </c>
    </row>
    <row r="52" spans="1:6" x14ac:dyDescent="0.25">
      <c r="B52">
        <f>SUM(B47:B50)</f>
        <v>1</v>
      </c>
      <c r="C52">
        <v>9</v>
      </c>
      <c r="D52">
        <v>19</v>
      </c>
      <c r="E52">
        <v>19</v>
      </c>
      <c r="F52">
        <v>18</v>
      </c>
    </row>
    <row r="53" spans="1:6" x14ac:dyDescent="0.25">
      <c r="B53">
        <f>SUM(B47:B50)</f>
        <v>1</v>
      </c>
      <c r="C53">
        <f t="shared" ref="C53:F53" si="3">SUM(C47:C50)</f>
        <v>1</v>
      </c>
      <c r="D53">
        <f t="shared" si="3"/>
        <v>1</v>
      </c>
      <c r="E53">
        <f t="shared" si="3"/>
        <v>1</v>
      </c>
      <c r="F53">
        <f t="shared" si="3"/>
        <v>1</v>
      </c>
    </row>
    <row r="60" spans="1:6" x14ac:dyDescent="0.25">
      <c r="A60" s="3" t="s">
        <v>36</v>
      </c>
      <c r="B60" s="3" t="s">
        <v>15</v>
      </c>
      <c r="C60" s="3" t="s">
        <v>12</v>
      </c>
      <c r="D60" s="3" t="s">
        <v>11</v>
      </c>
      <c r="E60" s="3" t="s">
        <v>22</v>
      </c>
      <c r="F60" s="3" t="s">
        <v>0</v>
      </c>
    </row>
    <row r="61" spans="1:6" x14ac:dyDescent="0.25">
      <c r="A61" s="1" t="s">
        <v>37</v>
      </c>
      <c r="B61" s="1">
        <v>0</v>
      </c>
      <c r="C61" s="1">
        <f>5/C69</f>
        <v>0.45454545454545453</v>
      </c>
      <c r="D61" s="1">
        <f>7/D69</f>
        <v>0.23333333333333334</v>
      </c>
      <c r="E61" s="1">
        <f>6/E69</f>
        <v>0.33333333333333331</v>
      </c>
      <c r="F61" s="1">
        <f>6/F69</f>
        <v>0.31578947368421051</v>
      </c>
    </row>
    <row r="62" spans="1:6" x14ac:dyDescent="0.25">
      <c r="A62" s="1" t="s">
        <v>38</v>
      </c>
      <c r="B62" s="1">
        <v>0</v>
      </c>
      <c r="C62" s="1">
        <v>0</v>
      </c>
      <c r="D62" s="1">
        <v>0</v>
      </c>
      <c r="E62" s="1">
        <f>4/E69</f>
        <v>0.22222222222222221</v>
      </c>
      <c r="F62" s="1">
        <f>3/F69</f>
        <v>0.15789473684210525</v>
      </c>
    </row>
    <row r="63" spans="1:6" x14ac:dyDescent="0.25">
      <c r="A63" s="1" t="s">
        <v>5</v>
      </c>
      <c r="B63" s="1">
        <f>1/B69</f>
        <v>0.5</v>
      </c>
      <c r="C63" s="1">
        <f>5/C69</f>
        <v>0.45454545454545453</v>
      </c>
      <c r="D63" s="1">
        <f>11/D69</f>
        <v>0.36666666666666664</v>
      </c>
      <c r="E63" s="1">
        <f>8/E69</f>
        <v>0.44444444444444442</v>
      </c>
      <c r="F63" s="1">
        <f>7/F69</f>
        <v>0.36842105263157893</v>
      </c>
    </row>
    <row r="64" spans="1:6" x14ac:dyDescent="0.25">
      <c r="A64" s="1" t="s">
        <v>39</v>
      </c>
      <c r="B64" s="1">
        <f>1/B69</f>
        <v>0.5</v>
      </c>
      <c r="C64" s="1">
        <v>0</v>
      </c>
      <c r="D64" s="1">
        <f>9/D69</f>
        <v>0.3</v>
      </c>
      <c r="E64" s="1">
        <v>0</v>
      </c>
      <c r="F64" s="1">
        <f>3/F69</f>
        <v>0.15789473684210525</v>
      </c>
    </row>
    <row r="65" spans="1:6" x14ac:dyDescent="0.25">
      <c r="A65" s="1" t="s">
        <v>40</v>
      </c>
      <c r="B65" s="1">
        <v>0</v>
      </c>
      <c r="C65" s="1">
        <f>1/C69</f>
        <v>9.0909090909090912E-2</v>
      </c>
      <c r="D65" s="1">
        <f>1/D69</f>
        <v>3.3333333333333333E-2</v>
      </c>
      <c r="E65" s="1">
        <v>0</v>
      </c>
      <c r="F65" s="1">
        <v>0</v>
      </c>
    </row>
    <row r="66" spans="1:6" x14ac:dyDescent="0.25">
      <c r="A66" s="1" t="s">
        <v>41</v>
      </c>
      <c r="B66" s="1">
        <v>0</v>
      </c>
      <c r="C66" s="1">
        <v>0</v>
      </c>
      <c r="D66" s="1">
        <f>1/D69</f>
        <v>3.3333333333333333E-2</v>
      </c>
      <c r="E66" s="1">
        <v>0</v>
      </c>
      <c r="F66" s="1">
        <v>0</v>
      </c>
    </row>
    <row r="67" spans="1:6" x14ac:dyDescent="0.25">
      <c r="A67" s="1" t="s">
        <v>42</v>
      </c>
      <c r="B67" s="1">
        <v>0</v>
      </c>
      <c r="C67" s="1">
        <v>0</v>
      </c>
      <c r="D67" s="1">
        <f>1/D69</f>
        <v>3.3333333333333333E-2</v>
      </c>
      <c r="E67" s="1">
        <v>0</v>
      </c>
      <c r="F67" s="1">
        <v>0</v>
      </c>
    </row>
    <row r="69" spans="1:6" x14ac:dyDescent="0.25">
      <c r="B69">
        <v>2</v>
      </c>
      <c r="C69">
        <v>11</v>
      </c>
      <c r="D69">
        <v>30</v>
      </c>
      <c r="E69">
        <v>18</v>
      </c>
      <c r="F69">
        <v>19</v>
      </c>
    </row>
    <row r="70" spans="1:6" x14ac:dyDescent="0.25">
      <c r="B70">
        <f>SUM(B61:B67)</f>
        <v>1</v>
      </c>
      <c r="C70">
        <f t="shared" ref="C70:F70" si="4">SUM(C61:C67)</f>
        <v>1</v>
      </c>
      <c r="D70">
        <f t="shared" si="4"/>
        <v>0.99999999999999989</v>
      </c>
      <c r="E70">
        <f t="shared" si="4"/>
        <v>1</v>
      </c>
      <c r="F70">
        <f t="shared" si="4"/>
        <v>1</v>
      </c>
    </row>
    <row r="75" spans="1:6" ht="35.25" customHeight="1" x14ac:dyDescent="0.25">
      <c r="A75" s="4" t="s">
        <v>43</v>
      </c>
      <c r="B75" s="3" t="s">
        <v>15</v>
      </c>
      <c r="C75" s="3" t="s">
        <v>12</v>
      </c>
      <c r="D75" s="3" t="s">
        <v>11</v>
      </c>
      <c r="E75" s="3" t="s">
        <v>22</v>
      </c>
      <c r="F75" s="3" t="s">
        <v>0</v>
      </c>
    </row>
    <row r="76" spans="1:6" x14ac:dyDescent="0.25">
      <c r="A76" s="1" t="s">
        <v>3</v>
      </c>
      <c r="B76" s="1">
        <v>1</v>
      </c>
      <c r="C76" s="1">
        <v>0</v>
      </c>
      <c r="D76" s="1">
        <f>10/D79</f>
        <v>0.52631578947368418</v>
      </c>
      <c r="E76" s="1">
        <f>12/E79</f>
        <v>0.66666666666666663</v>
      </c>
      <c r="F76" s="1">
        <f>3/F79</f>
        <v>0.16666666666666666</v>
      </c>
    </row>
    <row r="77" spans="1:6" x14ac:dyDescent="0.25">
      <c r="A77" s="1" t="s">
        <v>2</v>
      </c>
      <c r="B77" s="1">
        <v>0</v>
      </c>
      <c r="C77" s="1">
        <v>1</v>
      </c>
      <c r="D77" s="1">
        <f>9/D79</f>
        <v>0.47368421052631576</v>
      </c>
      <c r="E77" s="1">
        <f>6/E79</f>
        <v>0.33333333333333331</v>
      </c>
      <c r="F77" s="1">
        <f>15/F79</f>
        <v>0.83333333333333337</v>
      </c>
    </row>
    <row r="79" spans="1:6" x14ac:dyDescent="0.25">
      <c r="B79">
        <v>1</v>
      </c>
      <c r="C79">
        <v>9</v>
      </c>
      <c r="D79">
        <v>19</v>
      </c>
      <c r="E79">
        <v>18</v>
      </c>
      <c r="F79">
        <v>18</v>
      </c>
    </row>
    <row r="80" spans="1:6" x14ac:dyDescent="0.25">
      <c r="B80">
        <f>SUM(B76:B77)</f>
        <v>1</v>
      </c>
      <c r="C80">
        <f t="shared" ref="C80:F80" si="5">SUM(C76:C77)</f>
        <v>1</v>
      </c>
      <c r="D80">
        <f t="shared" si="5"/>
        <v>1</v>
      </c>
      <c r="E80">
        <f t="shared" si="5"/>
        <v>1</v>
      </c>
      <c r="F80">
        <f t="shared" si="5"/>
        <v>1</v>
      </c>
    </row>
    <row r="89" spans="1:6" ht="30" x14ac:dyDescent="0.25">
      <c r="A89" s="4" t="s">
        <v>44</v>
      </c>
      <c r="B89" s="3" t="s">
        <v>15</v>
      </c>
      <c r="C89" s="3" t="s">
        <v>12</v>
      </c>
      <c r="D89" s="3" t="s">
        <v>11</v>
      </c>
      <c r="E89" s="3" t="s">
        <v>22</v>
      </c>
      <c r="F89" s="3" t="s">
        <v>0</v>
      </c>
    </row>
    <row r="90" spans="1:6" x14ac:dyDescent="0.25">
      <c r="A90" s="1" t="s">
        <v>3</v>
      </c>
      <c r="B90" s="1">
        <v>1</v>
      </c>
      <c r="C90" s="1">
        <v>0</v>
      </c>
      <c r="D90" s="1">
        <f>7/D93</f>
        <v>0.77777777777777779</v>
      </c>
      <c r="E90" s="1">
        <f>5/E93</f>
        <v>0.7142857142857143</v>
      </c>
      <c r="F90" s="1">
        <v>1</v>
      </c>
    </row>
    <row r="91" spans="1:6" x14ac:dyDescent="0.25">
      <c r="A91" s="1" t="s">
        <v>2</v>
      </c>
      <c r="B91" s="1">
        <v>0</v>
      </c>
      <c r="C91" s="1">
        <v>0</v>
      </c>
      <c r="D91" s="1">
        <f>2/D93</f>
        <v>0.22222222222222221</v>
      </c>
      <c r="E91" s="1">
        <f>2/E93</f>
        <v>0.2857142857142857</v>
      </c>
      <c r="F91" s="1">
        <v>0</v>
      </c>
    </row>
    <row r="93" spans="1:6" x14ac:dyDescent="0.25">
      <c r="B93">
        <v>1</v>
      </c>
      <c r="C93">
        <v>0</v>
      </c>
      <c r="D93">
        <v>9</v>
      </c>
      <c r="E93">
        <v>7</v>
      </c>
      <c r="F93">
        <v>3</v>
      </c>
    </row>
    <row r="102" spans="1:6" ht="30" x14ac:dyDescent="0.25">
      <c r="A102" s="4" t="s">
        <v>44</v>
      </c>
      <c r="B102" s="3" t="s">
        <v>15</v>
      </c>
      <c r="C102" s="3" t="s">
        <v>12</v>
      </c>
      <c r="D102" s="3" t="s">
        <v>11</v>
      </c>
      <c r="E102" s="3" t="s">
        <v>22</v>
      </c>
      <c r="F102" s="3" t="s">
        <v>0</v>
      </c>
    </row>
    <row r="103" spans="1:6" x14ac:dyDescent="0.25">
      <c r="A103" s="1" t="s">
        <v>45</v>
      </c>
      <c r="B103" s="1">
        <f>1/B109</f>
        <v>0.33333333333333331</v>
      </c>
      <c r="C103" s="1">
        <v>0</v>
      </c>
      <c r="D103" s="1">
        <f>9/D109</f>
        <v>0.39130434782608697</v>
      </c>
      <c r="E103" s="1">
        <f>4/E109</f>
        <v>0.4</v>
      </c>
      <c r="F103" s="1">
        <f>3/F109</f>
        <v>0.375</v>
      </c>
    </row>
    <row r="104" spans="1:6" x14ac:dyDescent="0.25">
      <c r="A104" s="1" t="s">
        <v>46</v>
      </c>
      <c r="B104" s="1">
        <f>1/B109</f>
        <v>0.33333333333333331</v>
      </c>
      <c r="C104" s="1">
        <v>0</v>
      </c>
      <c r="D104" s="1">
        <f>6/D109</f>
        <v>0.2608695652173913</v>
      </c>
      <c r="E104" s="1">
        <f>2/E109</f>
        <v>0.2</v>
      </c>
      <c r="F104" s="1">
        <f>2/F109</f>
        <v>0.25</v>
      </c>
    </row>
    <row r="105" spans="1:6" x14ac:dyDescent="0.25">
      <c r="A105" s="6" t="s">
        <v>47</v>
      </c>
      <c r="B105" s="1">
        <f>1/B109</f>
        <v>0.33333333333333331</v>
      </c>
      <c r="C105" s="1">
        <v>0</v>
      </c>
      <c r="D105" s="1">
        <f>6/D109</f>
        <v>0.2608695652173913</v>
      </c>
      <c r="E105" s="1">
        <f>4/E109</f>
        <v>0.4</v>
      </c>
      <c r="F105" s="1">
        <f>3/F109</f>
        <v>0.375</v>
      </c>
    </row>
    <row r="106" spans="1:6" x14ac:dyDescent="0.25">
      <c r="A106" s="6" t="s">
        <v>48</v>
      </c>
      <c r="B106" s="1">
        <v>0</v>
      </c>
      <c r="C106" s="1">
        <v>0</v>
      </c>
      <c r="D106" s="1">
        <f>1/D109</f>
        <v>4.3478260869565216E-2</v>
      </c>
      <c r="E106" s="1">
        <v>0</v>
      </c>
      <c r="F106" s="1">
        <v>0</v>
      </c>
    </row>
    <row r="107" spans="1:6" x14ac:dyDescent="0.25">
      <c r="A107" s="6" t="s">
        <v>49</v>
      </c>
      <c r="B107" s="1">
        <v>0</v>
      </c>
      <c r="C107" s="1">
        <v>0</v>
      </c>
      <c r="D107" s="1">
        <f>1/D109</f>
        <v>4.3478260869565216E-2</v>
      </c>
      <c r="E107" s="1">
        <v>0</v>
      </c>
      <c r="F107" s="1">
        <v>0</v>
      </c>
    </row>
    <row r="109" spans="1:6" x14ac:dyDescent="0.25">
      <c r="B109">
        <v>3</v>
      </c>
      <c r="C109">
        <f t="shared" ref="C109:F109" si="6">SUM(C103:C107)</f>
        <v>0</v>
      </c>
      <c r="D109">
        <v>23</v>
      </c>
      <c r="E109">
        <v>10</v>
      </c>
      <c r="F109">
        <v>8</v>
      </c>
    </row>
    <row r="110" spans="1:6" x14ac:dyDescent="0.25">
      <c r="B110">
        <f>SUM(B103:B107)</f>
        <v>1</v>
      </c>
      <c r="C110">
        <f t="shared" ref="C110:F110" si="7">SUM(C103:C107)</f>
        <v>0</v>
      </c>
      <c r="D110">
        <f t="shared" si="7"/>
        <v>1</v>
      </c>
      <c r="E110">
        <f t="shared" si="7"/>
        <v>1</v>
      </c>
      <c r="F110">
        <f t="shared" si="7"/>
        <v>1</v>
      </c>
    </row>
    <row r="116" spans="1:6" ht="30" x14ac:dyDescent="0.25">
      <c r="A116" s="4" t="s">
        <v>50</v>
      </c>
      <c r="B116" s="3" t="s">
        <v>15</v>
      </c>
      <c r="C116" s="3" t="s">
        <v>12</v>
      </c>
      <c r="D116" s="3" t="s">
        <v>11</v>
      </c>
      <c r="E116" s="3" t="s">
        <v>22</v>
      </c>
      <c r="F116" s="3" t="s">
        <v>0</v>
      </c>
    </row>
    <row r="117" spans="1:6" x14ac:dyDescent="0.25">
      <c r="A117" s="1" t="s">
        <v>3</v>
      </c>
      <c r="B117" s="1">
        <v>1</v>
      </c>
      <c r="C117" s="1">
        <f>7/C120</f>
        <v>0.77777777777777779</v>
      </c>
      <c r="D117" s="1">
        <f>12/D120</f>
        <v>0.63157894736842102</v>
      </c>
      <c r="E117" s="1">
        <f>12/E120</f>
        <v>0.48</v>
      </c>
      <c r="F117" s="1">
        <f>10/F120</f>
        <v>0.55555555555555558</v>
      </c>
    </row>
    <row r="118" spans="1:6" x14ac:dyDescent="0.25">
      <c r="A118" s="1" t="s">
        <v>2</v>
      </c>
      <c r="B118" s="1">
        <v>0</v>
      </c>
      <c r="C118" s="1">
        <f>2/C120</f>
        <v>0.22222222222222221</v>
      </c>
      <c r="D118" s="1">
        <f>7/D120</f>
        <v>0.36842105263157893</v>
      </c>
      <c r="E118" s="1">
        <f>13/E120</f>
        <v>0.52</v>
      </c>
      <c r="F118" s="1">
        <f>8/F120</f>
        <v>0.44444444444444442</v>
      </c>
    </row>
    <row r="119" spans="1:6" x14ac:dyDescent="0.25">
      <c r="A119" s="5"/>
      <c r="B119" s="7"/>
      <c r="C119" s="7"/>
      <c r="D119" s="7"/>
      <c r="E119" s="7"/>
      <c r="F119" s="7"/>
    </row>
    <row r="120" spans="1:6" x14ac:dyDescent="0.25">
      <c r="A120" s="5"/>
      <c r="B120" s="7">
        <f>SUM(B117:B118)</f>
        <v>1</v>
      </c>
      <c r="C120" s="7">
        <v>9</v>
      </c>
      <c r="D120" s="7">
        <v>19</v>
      </c>
      <c r="E120" s="7">
        <v>25</v>
      </c>
      <c r="F120" s="7">
        <v>18</v>
      </c>
    </row>
    <row r="121" spans="1:6" x14ac:dyDescent="0.25">
      <c r="A121" s="5"/>
      <c r="B121" s="7">
        <f>SUM(B117:B118)</f>
        <v>1</v>
      </c>
      <c r="C121" s="7">
        <f t="shared" ref="C121:F121" si="8">SUM(C117:C118)</f>
        <v>1</v>
      </c>
      <c r="D121" s="7">
        <f t="shared" si="8"/>
        <v>1</v>
      </c>
      <c r="E121" s="7">
        <f t="shared" si="8"/>
        <v>1</v>
      </c>
      <c r="F121" s="7">
        <f t="shared" si="8"/>
        <v>1</v>
      </c>
    </row>
    <row r="130" spans="1:6" x14ac:dyDescent="0.25">
      <c r="A130" s="4" t="s">
        <v>51</v>
      </c>
      <c r="B130" s="3" t="s">
        <v>15</v>
      </c>
      <c r="C130" s="3" t="s">
        <v>12</v>
      </c>
      <c r="D130" s="3" t="s">
        <v>11</v>
      </c>
      <c r="E130" s="3" t="s">
        <v>22</v>
      </c>
      <c r="F130" s="3" t="s">
        <v>0</v>
      </c>
    </row>
    <row r="131" spans="1:6" x14ac:dyDescent="0.25">
      <c r="A131" s="1" t="s">
        <v>3</v>
      </c>
      <c r="B131" s="1">
        <v>1</v>
      </c>
      <c r="C131" s="1">
        <f>4/C134</f>
        <v>0.44444444444444442</v>
      </c>
      <c r="D131" s="1">
        <f>16/D134</f>
        <v>0.84210526315789469</v>
      </c>
      <c r="E131" s="1">
        <f>4/E134</f>
        <v>0.16666666666666666</v>
      </c>
      <c r="F131" s="1">
        <f>6/F134</f>
        <v>0.33333333333333331</v>
      </c>
    </row>
    <row r="132" spans="1:6" x14ac:dyDescent="0.25">
      <c r="A132" s="1" t="s">
        <v>2</v>
      </c>
      <c r="B132" s="1">
        <v>0</v>
      </c>
      <c r="C132" s="1">
        <f>5/C134</f>
        <v>0.55555555555555558</v>
      </c>
      <c r="D132" s="1">
        <f>3/D134</f>
        <v>0.15789473684210525</v>
      </c>
      <c r="E132" s="1">
        <f>20/E134</f>
        <v>0.83333333333333337</v>
      </c>
      <c r="F132" s="1">
        <f>12/F134</f>
        <v>0.66666666666666663</v>
      </c>
    </row>
    <row r="134" spans="1:6" x14ac:dyDescent="0.25">
      <c r="B134">
        <v>1</v>
      </c>
      <c r="C134">
        <v>9</v>
      </c>
      <c r="D134">
        <v>19</v>
      </c>
      <c r="E134">
        <v>24</v>
      </c>
      <c r="F134">
        <v>18</v>
      </c>
    </row>
    <row r="135" spans="1:6" x14ac:dyDescent="0.25">
      <c r="B135">
        <f>SUM(B131:B132)</f>
        <v>1</v>
      </c>
      <c r="C135">
        <f t="shared" ref="C135:F135" si="9">SUM(C131:C132)</f>
        <v>1</v>
      </c>
      <c r="D135">
        <f t="shared" si="9"/>
        <v>1</v>
      </c>
      <c r="E135">
        <f t="shared" si="9"/>
        <v>1</v>
      </c>
      <c r="F135">
        <f t="shared" si="9"/>
        <v>1</v>
      </c>
    </row>
    <row r="145" spans="1:6" ht="30" x14ac:dyDescent="0.25">
      <c r="A145" s="4" t="s">
        <v>52</v>
      </c>
      <c r="B145" s="3" t="s">
        <v>15</v>
      </c>
      <c r="C145" s="3" t="s">
        <v>12</v>
      </c>
      <c r="D145" s="3" t="s">
        <v>11</v>
      </c>
      <c r="E145" s="3" t="s">
        <v>22</v>
      </c>
      <c r="F145" s="3" t="s">
        <v>0</v>
      </c>
    </row>
    <row r="146" spans="1:6" x14ac:dyDescent="0.25">
      <c r="A146" s="1" t="s">
        <v>53</v>
      </c>
      <c r="B146" s="1">
        <v>0</v>
      </c>
      <c r="C146" s="1">
        <f>7/C150</f>
        <v>0.77777777777777779</v>
      </c>
      <c r="D146" s="1">
        <f>12/D150</f>
        <v>0.63157894736842102</v>
      </c>
      <c r="E146" s="1">
        <f>13/E150</f>
        <v>0.54166666666666663</v>
      </c>
      <c r="F146" s="1">
        <f>15/F150</f>
        <v>0.83333333333333337</v>
      </c>
    </row>
    <row r="147" spans="1:6" x14ac:dyDescent="0.25">
      <c r="A147" s="1" t="s">
        <v>55</v>
      </c>
      <c r="B147" s="1">
        <v>1</v>
      </c>
      <c r="C147" s="1">
        <f>2/C150</f>
        <v>0.22222222222222221</v>
      </c>
      <c r="D147" s="1">
        <f>6/D150</f>
        <v>0.31578947368421051</v>
      </c>
      <c r="E147" s="1">
        <f>8/E150</f>
        <v>0.33333333333333331</v>
      </c>
      <c r="F147" s="1">
        <f>3/F150</f>
        <v>0.16666666666666666</v>
      </c>
    </row>
    <row r="148" spans="1:6" x14ac:dyDescent="0.25">
      <c r="A148" s="6" t="s">
        <v>54</v>
      </c>
      <c r="B148" s="1">
        <v>0</v>
      </c>
      <c r="C148" s="1">
        <v>0</v>
      </c>
      <c r="D148" s="1">
        <f>1/D150</f>
        <v>5.2631578947368418E-2</v>
      </c>
      <c r="E148" s="1">
        <f>3/E150</f>
        <v>0.125</v>
      </c>
      <c r="F148" s="1">
        <v>0</v>
      </c>
    </row>
    <row r="150" spans="1:6" x14ac:dyDescent="0.25">
      <c r="B150">
        <f>SUM(B146:B148)</f>
        <v>1</v>
      </c>
      <c r="C150">
        <v>9</v>
      </c>
      <c r="D150">
        <v>19</v>
      </c>
      <c r="E150">
        <v>24</v>
      </c>
      <c r="F150">
        <v>18</v>
      </c>
    </row>
    <row r="151" spans="1:6" x14ac:dyDescent="0.25">
      <c r="B151">
        <f>SUM(B146:B148)</f>
        <v>1</v>
      </c>
      <c r="C151">
        <f t="shared" ref="C151:F151" si="10">SUM(C146:C148)</f>
        <v>1</v>
      </c>
      <c r="D151">
        <f t="shared" si="10"/>
        <v>1</v>
      </c>
      <c r="E151">
        <f t="shared" si="10"/>
        <v>1</v>
      </c>
      <c r="F151">
        <f t="shared" si="10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Reyes Lopez</dc:creator>
  <cp:lastModifiedBy>Arturo Reyes Lopez</cp:lastModifiedBy>
  <dcterms:created xsi:type="dcterms:W3CDTF">2015-11-05T00:12:17Z</dcterms:created>
  <dcterms:modified xsi:type="dcterms:W3CDTF">2015-11-05T05:41:56Z</dcterms:modified>
</cp:coreProperties>
</file>