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Basics" sheetId="3" r:id="rId1"/>
    <sheet name="Master" sheetId="9" r:id="rId2"/>
    <sheet name="Salary" sheetId="8" r:id="rId3"/>
    <sheet name="B_Master" sheetId="4" r:id="rId4"/>
  </sheets>
  <externalReferences>
    <externalReference r:id="rId5"/>
    <externalReference r:id="rId6"/>
    <externalReference r:id="rId7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<sst xmlns="http://schemas.openxmlformats.org/spreadsheetml/2006/main" count="246" uniqueCount="83">
  <si>
    <t>Lookup to the LEFT</t>
  </si>
  <si>
    <t>Employee</t>
  </si>
  <si>
    <t>ID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</si>
  <si>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</si>
  <si>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</si>
  <si>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</si>
  <si>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</si>
  <si>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</si>
  <si>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</si>
  <si>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</si>
  <si>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</si>
  <si>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</si>
  <si>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</si>
  <si>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Employee ID</t>
  </si>
  <si>
    <t>Department</t>
  </si>
  <si>
    <t>ID18</t>
  </si>
  <si>
    <t>Sales</t>
  </si>
  <si>
    <t>ID8</t>
  </si>
  <si>
    <t>ID24</t>
  </si>
  <si>
    <t>ID23</t>
  </si>
  <si>
    <t>ID13</t>
  </si>
  <si>
    <t>ID7</t>
  </si>
  <si>
    <t>ID19</t>
  </si>
  <si>
    <t>Paul Wells</t>
  </si>
  <si>
    <t>ID22</t>
  </si>
  <si>
    <t>Ewan Thompson</t>
  </si>
  <si>
    <t>ID5</t>
  </si>
  <si>
    <t>Walter Miller</t>
  </si>
  <si>
    <t>ID9</t>
  </si>
  <si>
    <t>Peter Ramsy</t>
  </si>
  <si>
    <t>ID17</t>
  </si>
  <si>
    <t>Wolfgang Ramjac</t>
  </si>
  <si>
    <t>ID10</t>
  </si>
  <si>
    <t>Brigitte Bond</t>
  </si>
  <si>
    <t>ID21</t>
  </si>
  <si>
    <t>Maria Tot</t>
  </si>
  <si>
    <t>ID3</t>
  </si>
  <si>
    <t>Procurement</t>
  </si>
  <si>
    <t>ID29</t>
  </si>
  <si>
    <t>Andre Cooper</t>
  </si>
  <si>
    <t>ID30</t>
  </si>
  <si>
    <t>Robert Musser</t>
  </si>
  <si>
    <t>ID14</t>
  </si>
  <si>
    <t>Ann Withers</t>
  </si>
  <si>
    <t>ID16</t>
  </si>
  <si>
    <t>Corinna Schmidt</t>
  </si>
  <si>
    <t>ID27</t>
  </si>
  <si>
    <t>Mike Saban</t>
  </si>
  <si>
    <t>ID4</t>
  </si>
  <si>
    <t>Finance</t>
  </si>
  <si>
    <t>ID12</t>
  </si>
  <si>
    <t>ID20</t>
  </si>
  <si>
    <t>ID28</t>
  </si>
  <si>
    <t>Daniel Garrett</t>
  </si>
  <si>
    <t>ID25</t>
  </si>
  <si>
    <t>Paul Hill</t>
  </si>
  <si>
    <t>ID1</t>
  </si>
  <si>
    <t>Crystal Doyle</t>
  </si>
  <si>
    <t>ID15</t>
  </si>
  <si>
    <t>Betina Bauer</t>
  </si>
  <si>
    <t>ID2</t>
  </si>
  <si>
    <t>Daniela Schreiber</t>
  </si>
  <si>
    <t>ID11</t>
  </si>
  <si>
    <t>Dan Ziegler</t>
  </si>
  <si>
    <t>ID26</t>
  </si>
  <si>
    <t>Robert Richardson</t>
  </si>
  <si>
    <t>ID6</t>
  </si>
  <si>
    <t>Robert Blume</t>
  </si>
  <si>
    <t>ID31</t>
  </si>
  <si>
    <t>Lukas Hofer</t>
  </si>
  <si>
    <t>XLOOKUP 5 Examples</t>
  </si>
  <si>
    <t>Yearly Salary</t>
  </si>
  <si>
    <t>Max bonus</t>
  </si>
  <si>
    <t>Max Payment</t>
  </si>
  <si>
    <t xml:space="preserve">New Bonus </t>
  </si>
  <si>
    <t>Master Vertical</t>
  </si>
  <si>
    <t>Master Horizontal</t>
  </si>
  <si>
    <t>EmployeID</t>
  </si>
  <si>
    <t>Bonus %</t>
  </si>
  <si>
    <t>Employee Name</t>
  </si>
  <si>
    <t>New Bonus Scheme</t>
  </si>
  <si>
    <t>Salary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</si>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</sst>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Schriftart für Textkörpe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808080"/>
      </bottom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">
        <color rgb="FF2981B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theme="1" tint="0.249946592608417"/>
      </bottom>
      <diagonal/>
    </border>
  </borders>
  <cellStyleXfs count="55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0" borderId="3" applyNumberFormat="0" applyFill="0" applyAlignment="0" applyProtection="0"/>
    <xf numFmtId="0" fontId="1" fillId="0" borderId="12" applyNumberFormat="0" applyFill="0" applyAlignment="0" applyProtection="0"/>
    <xf numFmtId="0" fontId="22" fillId="0" borderId="13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9" fontId="0" fillId="0" borderId="0" xfId="0" applyNumberFormat="1"/>
    <xf numFmtId="0" fontId="1" fillId="0" borderId="3" xfId="49"/>
    <xf numFmtId="180" fontId="0" fillId="0" borderId="0" xfId="1" applyNumberFormat="1" applyFont="1" applyBorder="1"/>
    <xf numFmtId="180" fontId="0" fillId="0" borderId="0" xfId="1" applyNumberFormat="1" applyFont="1"/>
    <xf numFmtId="180" fontId="0" fillId="0" borderId="0" xfId="0" applyNumberFormat="1"/>
    <xf numFmtId="0" fontId="0" fillId="2" borderId="0" xfId="0" applyFill="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eading 1 2" xfId="49"/>
    <cellStyle name="Heading 2 2" xfId="50"/>
    <cellStyle name="Heading green" xfId="51"/>
    <cellStyle name="Hyperlink 2" xfId="52"/>
    <cellStyle name="Hyperlink 3" xfId="53"/>
    <cellStyle name="Normal 2" xfId="54"/>
  </cellStyles>
  <tableStyles count="0" defaultTableStyle="TableStyleMedium2" defaultPivotStyle="PivotStyleLight16"/>
  <colors>
    <mruColors>
      <color rgb="00FFFAEB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G\OneDrive\YouTube\YT_2018\YT_201807\Dependent_DropDown_Varying_Lengths\Excel_Dependent_Dropdown_Expandable_Exclude_Empty_XelPlu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re --&gt;"/>
      <sheetName val="INDEX MATCH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2" sqref="B22"/>
    </sheetView>
  </sheetViews>
  <sheetFormatPr defaultColWidth="9" defaultRowHeight="14.4" outlineLevelCol="1"/>
  <cols>
    <col min="1" max="1" width="18.537037037037" customWidth="1"/>
    <col min="2" max="2" width="17.462962962963" customWidth="1"/>
  </cols>
  <sheetData>
    <row r="1" spans="1:1">
      <c r="A1" s="1" t="s">
        <v>0</v>
      </c>
    </row>
    <row r="3" ht="15.15" spans="1:2">
      <c r="A3" s="3" t="s">
        <v>1</v>
      </c>
      <c r="B3" s="3" t="s">
        <v>2</v>
      </c>
    </row>
    <row r="4" ht="15.15" spans="1:2">
      <c r="A4" t="s">
        <v>3</v>
      </c>
      <c r="B4" s="9" t="str">
        <f>_xlfn.XLOOKUP(A4,Master!$C$3:$C$33,Master!$A$3:$A$33)</f>
        <v>ID4</v>
      </c>
    </row>
    <row r="5" spans="1:2">
      <c r="A5" t="s">
        <v>4</v>
      </c>
      <c r="B5" s="9" t="str">
        <f>_xlfn.XLOOKUP(A5,Master!$C$3:$C$33,Master!$A$3:$A$33)</f>
        <v>ID18</v>
      </c>
    </row>
    <row r="6" spans="1:2">
      <c r="A6" t="s">
        <v>5</v>
      </c>
      <c r="B6" s="9" t="str">
        <f>_xlfn.XLOOKUP(A6,Master!$C$3:$C$33,Master!$A$3:$A$33)</f>
        <v>ID12</v>
      </c>
    </row>
    <row r="7" spans="1:2">
      <c r="A7" t="s">
        <v>6</v>
      </c>
      <c r="B7" s="9" t="str">
        <f>_xlfn.XLOOKUP(A7,Master!$C$3:$C$33,Master!$A$3:$A$33)</f>
        <v>ID8</v>
      </c>
    </row>
    <row r="8" spans="1:2">
      <c r="A8" t="s">
        <v>7</v>
      </c>
      <c r="B8" s="9" t="str">
        <f>_xlfn.XLOOKUP(A8,Master!$C$3:$C$33,Master!$A$3:$A$33)</f>
        <v>ID20</v>
      </c>
    </row>
    <row r="9" spans="1:2">
      <c r="A9" t="s">
        <v>8</v>
      </c>
      <c r="B9" s="9" t="str">
        <f>_xlfn.XLOOKUP(A9,Master!$C$3:$C$33,Master!$A$3:$A$33)</f>
        <v>ID24</v>
      </c>
    </row>
    <row r="10" spans="1:2">
      <c r="A10" t="s">
        <v>9</v>
      </c>
      <c r="B10" s="9" t="str">
        <f>_xlfn.XLOOKUP(A10,Master!$C$3:$C$33,Master!$A$3:$A$33)</f>
        <v>ID23</v>
      </c>
    </row>
    <row r="11" spans="1:2">
      <c r="A11" t="s">
        <v>10</v>
      </c>
      <c r="B11" s="9" t="str">
        <f>_xlfn.XLOOKUP(A11,Master!$C$3:$C$33,Master!$A$3:$A$33)</f>
        <v>ID3</v>
      </c>
    </row>
    <row r="12" spans="1:2">
      <c r="A12" t="s">
        <v>11</v>
      </c>
      <c r="B12" s="9" t="str">
        <f>_xlfn.XLOOKUP(A12,Master!$C$3:$C$33,Master!$A$3:$A$33)</f>
        <v>ID13</v>
      </c>
    </row>
    <row r="13" spans="1:2">
      <c r="A13" t="s">
        <v>12</v>
      </c>
      <c r="B13" s="9" t="str">
        <f>_xlfn.XLOOKUP(A13,Master!$C$3:$C$33,Master!$A$3:$A$33)</f>
        <v>ID7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3"/>
  <sheetViews>
    <sheetView workbookViewId="0">
      <selection activeCell="B2" sqref="B2"/>
    </sheetView>
  </sheetViews>
  <sheetFormatPr defaultColWidth="9" defaultRowHeight="14.4" outlineLevelCol="2"/>
  <cols>
    <col min="1" max="1" width="11" customWidth="1"/>
    <col min="2" max="2" width="14.2314814814815" customWidth="1"/>
    <col min="3" max="3" width="15.3796296296296" customWidth="1"/>
  </cols>
  <sheetData>
    <row r="2" ht="15.15" spans="1:3">
      <c r="A2" s="3" t="s">
        <v>13</v>
      </c>
      <c r="B2" s="3" t="s">
        <v>14</v>
      </c>
      <c r="C2" s="3" t="s">
        <v>1</v>
      </c>
    </row>
    <row r="3" ht="15.15" spans="1:3">
      <c r="A3" t="s">
        <v>15</v>
      </c>
      <c r="B3" t="s">
        <v>16</v>
      </c>
      <c r="C3" t="s">
        <v>4</v>
      </c>
    </row>
    <row r="4" spans="1:3">
      <c r="A4" t="s">
        <v>17</v>
      </c>
      <c r="B4" t="s">
        <v>16</v>
      </c>
      <c r="C4" t="s">
        <v>6</v>
      </c>
    </row>
    <row r="5" spans="1:3">
      <c r="A5" t="s">
        <v>18</v>
      </c>
      <c r="B5" t="s">
        <v>16</v>
      </c>
      <c r="C5" t="s">
        <v>8</v>
      </c>
    </row>
    <row r="6" spans="1:3">
      <c r="A6" t="s">
        <v>19</v>
      </c>
      <c r="B6" t="s">
        <v>16</v>
      </c>
      <c r="C6" t="s">
        <v>9</v>
      </c>
    </row>
    <row r="7" spans="1:3">
      <c r="A7" t="s">
        <v>20</v>
      </c>
      <c r="B7" t="s">
        <v>16</v>
      </c>
      <c r="C7" t="s">
        <v>11</v>
      </c>
    </row>
    <row r="8" spans="1:3">
      <c r="A8" t="s">
        <v>21</v>
      </c>
      <c r="B8" t="s">
        <v>16</v>
      </c>
      <c r="C8" t="s">
        <v>12</v>
      </c>
    </row>
    <row r="9" spans="1:3">
      <c r="A9" t="s">
        <v>22</v>
      </c>
      <c r="B9" t="s">
        <v>16</v>
      </c>
      <c r="C9" t="s">
        <v>23</v>
      </c>
    </row>
    <row r="10" spans="1:3">
      <c r="A10" t="s">
        <v>24</v>
      </c>
      <c r="B10" t="s">
        <v>16</v>
      </c>
      <c r="C10" t="s">
        <v>25</v>
      </c>
    </row>
    <row r="11" spans="1:3">
      <c r="A11" t="s">
        <v>26</v>
      </c>
      <c r="B11" t="s">
        <v>16</v>
      </c>
      <c r="C11" t="s">
        <v>27</v>
      </c>
    </row>
    <row r="12" spans="1:3">
      <c r="A12" t="s">
        <v>28</v>
      </c>
      <c r="B12" t="s">
        <v>16</v>
      </c>
      <c r="C12" t="s">
        <v>29</v>
      </c>
    </row>
    <row r="13" spans="1:3">
      <c r="A13" t="s">
        <v>30</v>
      </c>
      <c r="B13" t="s">
        <v>16</v>
      </c>
      <c r="C13" t="s">
        <v>31</v>
      </c>
    </row>
    <row r="14" spans="1:3">
      <c r="A14" t="s">
        <v>32</v>
      </c>
      <c r="B14" t="s">
        <v>16</v>
      </c>
      <c r="C14" t="s">
        <v>33</v>
      </c>
    </row>
    <row r="15" spans="1:3">
      <c r="A15" t="s">
        <v>34</v>
      </c>
      <c r="B15" t="s">
        <v>16</v>
      </c>
      <c r="C15" t="s">
        <v>35</v>
      </c>
    </row>
    <row r="16" spans="1:3">
      <c r="A16" t="s">
        <v>36</v>
      </c>
      <c r="B16" t="s">
        <v>37</v>
      </c>
      <c r="C16" t="s">
        <v>10</v>
      </c>
    </row>
    <row r="17" spans="1:3">
      <c r="A17" t="s">
        <v>38</v>
      </c>
      <c r="B17" t="s">
        <v>37</v>
      </c>
      <c r="C17" t="s">
        <v>39</v>
      </c>
    </row>
    <row r="18" spans="1:3">
      <c r="A18" t="s">
        <v>40</v>
      </c>
      <c r="B18" t="s">
        <v>37</v>
      </c>
      <c r="C18" t="s">
        <v>41</v>
      </c>
    </row>
    <row r="19" spans="1:3">
      <c r="A19" t="s">
        <v>42</v>
      </c>
      <c r="B19" t="s">
        <v>37</v>
      </c>
      <c r="C19" t="s">
        <v>43</v>
      </c>
    </row>
    <row r="20" spans="1:3">
      <c r="A20" t="s">
        <v>44</v>
      </c>
      <c r="B20" t="s">
        <v>37</v>
      </c>
      <c r="C20" t="s">
        <v>45</v>
      </c>
    </row>
    <row r="21" spans="1:3">
      <c r="A21" t="s">
        <v>46</v>
      </c>
      <c r="B21" t="s">
        <v>37</v>
      </c>
      <c r="C21" t="s">
        <v>47</v>
      </c>
    </row>
    <row r="22" spans="1:3">
      <c r="A22" t="s">
        <v>48</v>
      </c>
      <c r="B22" t="s">
        <v>49</v>
      </c>
      <c r="C22" t="s">
        <v>3</v>
      </c>
    </row>
    <row r="23" spans="1:3">
      <c r="A23" t="s">
        <v>50</v>
      </c>
      <c r="B23" t="s">
        <v>49</v>
      </c>
      <c r="C23" t="s">
        <v>5</v>
      </c>
    </row>
    <row r="24" spans="1:3">
      <c r="A24" t="s">
        <v>51</v>
      </c>
      <c r="B24" t="s">
        <v>49</v>
      </c>
      <c r="C24" t="s">
        <v>7</v>
      </c>
    </row>
    <row r="25" spans="1:3">
      <c r="A25" t="s">
        <v>52</v>
      </c>
      <c r="B25" t="s">
        <v>49</v>
      </c>
      <c r="C25" t="s">
        <v>53</v>
      </c>
    </row>
    <row r="26" spans="1:3">
      <c r="A26" t="s">
        <v>54</v>
      </c>
      <c r="B26" t="s">
        <v>49</v>
      </c>
      <c r="C26" t="s">
        <v>55</v>
      </c>
    </row>
    <row r="27" spans="1:3">
      <c r="A27" t="s">
        <v>56</v>
      </c>
      <c r="B27" t="s">
        <v>49</v>
      </c>
      <c r="C27" t="s">
        <v>57</v>
      </c>
    </row>
    <row r="28" spans="1:3">
      <c r="A28" t="s">
        <v>58</v>
      </c>
      <c r="B28" t="s">
        <v>49</v>
      </c>
      <c r="C28" t="s">
        <v>59</v>
      </c>
    </row>
    <row r="29" spans="1:3">
      <c r="A29" t="s">
        <v>60</v>
      </c>
      <c r="B29" t="s">
        <v>49</v>
      </c>
      <c r="C29" t="s">
        <v>61</v>
      </c>
    </row>
    <row r="30" spans="1:3">
      <c r="A30" t="s">
        <v>62</v>
      </c>
      <c r="B30" t="s">
        <v>49</v>
      </c>
      <c r="C30" t="s">
        <v>63</v>
      </c>
    </row>
    <row r="31" spans="1:3">
      <c r="A31" t="s">
        <v>64</v>
      </c>
      <c r="B31" t="s">
        <v>49</v>
      </c>
      <c r="C31" t="s">
        <v>65</v>
      </c>
    </row>
    <row r="32" spans="1:3">
      <c r="A32" t="s">
        <v>66</v>
      </c>
      <c r="B32" t="s">
        <v>49</v>
      </c>
      <c r="C32" t="s">
        <v>67</v>
      </c>
    </row>
    <row r="33" spans="1:3">
      <c r="A33" t="s">
        <v>68</v>
      </c>
      <c r="B33" t="s">
        <v>49</v>
      </c>
      <c r="C33" t="s">
        <v>69</v>
      </c>
    </row>
  </sheetData>
  <sortState ref="A3:C33">
    <sortCondition ref="B3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599993896298105"/>
  </sheetPr>
  <dimension ref="A1:G20"/>
  <sheetViews>
    <sheetView workbookViewId="0">
      <selection activeCell="A3" sqref="A3"/>
    </sheetView>
  </sheetViews>
  <sheetFormatPr defaultColWidth="9" defaultRowHeight="14.4" outlineLevelCol="6"/>
  <cols>
    <col min="1" max="1" width="13.9259259259259" customWidth="1"/>
    <col min="2" max="2" width="11.0740740740741" customWidth="1"/>
    <col min="3" max="3" width="9.69444444444444" customWidth="1"/>
    <col min="4" max="4" width="12.2314814814815" customWidth="1"/>
    <col min="5" max="5" width="10.2314814814815" customWidth="1"/>
    <col min="7" max="7" width="13.3055555555556" customWidth="1"/>
  </cols>
  <sheetData>
    <row r="1" spans="1:1">
      <c r="A1" s="1" t="s">
        <v>70</v>
      </c>
    </row>
    <row r="2" ht="15.15" spans="1:5">
      <c r="A2" s="3" t="s">
        <v>1</v>
      </c>
      <c r="B2" s="3" t="s">
        <v>71</v>
      </c>
      <c r="C2" s="3" t="s">
        <v>72</v>
      </c>
      <c r="D2" s="3" t="s">
        <v>73</v>
      </c>
      <c r="E2" s="3" t="s">
        <v>74</v>
      </c>
    </row>
    <row r="3" ht="15.15" spans="1:7">
      <c r="A3" t="s">
        <v>3</v>
      </c>
      <c r="B3" s="7">
        <v>60270</v>
      </c>
      <c r="C3" s="7">
        <f>_xlfn.XLOOKUP(A3,B_Master!$C$4:$C$28,B_Master!$B$4:$B$28,0)*B3</f>
        <v>14464.8</v>
      </c>
      <c r="D3" s="8">
        <f>B3+C3</f>
        <v>74734.8</v>
      </c>
      <c r="E3" s="7">
        <f>_xlfn.XLOOKUP(B3,B_Master!$E$13:$E$17,B_Master!$F$13:$F$17,,-1)*B3</f>
        <v>6027</v>
      </c>
      <c r="G3" s="9" t="s">
        <v>8</v>
      </c>
    </row>
    <row r="4" spans="1:7">
      <c r="A4" t="s">
        <v>4</v>
      </c>
      <c r="B4" s="7">
        <v>39627</v>
      </c>
      <c r="C4" s="7">
        <f>_xlfn.XLOOKUP(A4,B_Master!$C$4:$C$28,B_Master!$B$4:$B$28,0)*B4</f>
        <v>0</v>
      </c>
      <c r="D4" s="8">
        <f t="shared" ref="D4:D20" si="0">B4+C4</f>
        <v>39627</v>
      </c>
      <c r="E4" s="7">
        <f>_xlfn.XLOOKUP(B4,B_Master!$E$13:$E$17,B_Master!$F$13:$F$17,,-1)*B4</f>
        <v>1981.35</v>
      </c>
      <c r="G4" s="9" t="s">
        <v>73</v>
      </c>
    </row>
    <row r="5" spans="1:7">
      <c r="A5" t="s">
        <v>5</v>
      </c>
      <c r="B5" s="7">
        <v>29726</v>
      </c>
      <c r="C5" s="7">
        <f>_xlfn.XLOOKUP(A5,B_Master!$C$4:$C$28,B_Master!$B$4:$B$28,0)*B5</f>
        <v>4161.64</v>
      </c>
      <c r="D5" s="8">
        <f t="shared" si="0"/>
        <v>33887.64</v>
      </c>
      <c r="E5" s="7">
        <f>_xlfn.XLOOKUP(B5,B_Master!$E$13:$E$17,B_Master!$F$13:$F$17,,-1)*B5</f>
        <v>0</v>
      </c>
      <c r="G5" s="7" cm="1">
        <f t="array" ref="G5">_xlfn.XLOOKUP(G3,A3:A20,_xlfn.XLOOKUP(G4,B2:D2,B3:D20))</f>
        <v>38288.8</v>
      </c>
    </row>
    <row r="6" spans="1:5">
      <c r="A6" t="s">
        <v>6</v>
      </c>
      <c r="B6" s="7">
        <v>93668</v>
      </c>
      <c r="C6" s="7">
        <f>_xlfn.XLOOKUP(A6,B_Master!$C$4:$C$28,B_Master!$B$4:$B$28,0)*B6</f>
        <v>21543.64</v>
      </c>
      <c r="D6" s="8">
        <f t="shared" si="0"/>
        <v>115211.64</v>
      </c>
      <c r="E6" s="7">
        <f>_xlfn.XLOOKUP(B6,B_Master!$E$13:$E$17,B_Master!$F$13:$F$17,,-1)*B6</f>
        <v>9366.8</v>
      </c>
    </row>
    <row r="7" spans="1:5">
      <c r="A7" t="s">
        <v>7</v>
      </c>
      <c r="B7" s="7">
        <v>134000</v>
      </c>
      <c r="C7" s="7">
        <f>_xlfn.XLOOKUP(A7,B_Master!$C$4:$C$28,B_Master!$B$4:$B$28,0)*B7</f>
        <v>33500</v>
      </c>
      <c r="D7" s="8">
        <f t="shared" si="0"/>
        <v>167500</v>
      </c>
      <c r="E7" s="7">
        <f>_xlfn.XLOOKUP(B7,B_Master!$E$13:$E$17,B_Master!$F$13:$F$17,,-1)*B7</f>
        <v>20100</v>
      </c>
    </row>
    <row r="8" spans="1:5">
      <c r="A8" t="s">
        <v>8</v>
      </c>
      <c r="B8" s="7">
        <v>34808</v>
      </c>
      <c r="C8" s="7">
        <f>_xlfn.XLOOKUP(A8,B_Master!$C$4:$C$28,B_Master!$B$4:$B$28,0)*B8</f>
        <v>3480.8</v>
      </c>
      <c r="D8" s="8">
        <f t="shared" si="0"/>
        <v>38288.8</v>
      </c>
      <c r="E8" s="7">
        <f>_xlfn.XLOOKUP(B8,B_Master!$E$13:$E$17,B_Master!$F$13:$F$17,,-1)*B8</f>
        <v>1740.4</v>
      </c>
    </row>
    <row r="9" spans="1:5">
      <c r="A9" t="s">
        <v>9</v>
      </c>
      <c r="B9" s="7">
        <v>135000</v>
      </c>
      <c r="C9" s="7">
        <f>_xlfn.XLOOKUP(A9,B_Master!$C$4:$C$28,B_Master!$B$4:$B$28,0)*B9</f>
        <v>0</v>
      </c>
      <c r="D9" s="8">
        <f t="shared" si="0"/>
        <v>135000</v>
      </c>
      <c r="E9" s="7">
        <f>_xlfn.XLOOKUP(B9,B_Master!$E$13:$E$17,B_Master!$F$13:$F$17,,-1)*B9</f>
        <v>20250</v>
      </c>
    </row>
    <row r="10" spans="1:5">
      <c r="A10" t="s">
        <v>10</v>
      </c>
      <c r="B10" s="7">
        <v>45000</v>
      </c>
      <c r="C10" s="7">
        <f>_xlfn.XLOOKUP(A10,B_Master!$C$4:$C$28,B_Master!$B$4:$B$28,0)*B10</f>
        <v>4500</v>
      </c>
      <c r="D10" s="8">
        <f t="shared" si="0"/>
        <v>49500</v>
      </c>
      <c r="E10" s="7">
        <f>_xlfn.XLOOKUP(B10,B_Master!$E$13:$E$17,B_Master!$F$13:$F$17,,-1)*B10</f>
        <v>2250</v>
      </c>
    </row>
    <row r="11" spans="1:5">
      <c r="A11" t="s">
        <v>11</v>
      </c>
      <c r="B11" s="7">
        <v>89500</v>
      </c>
      <c r="C11" s="7">
        <f>_xlfn.XLOOKUP(A11,B_Master!$C$4:$C$28,B_Master!$B$4:$B$28,0)*B11</f>
        <v>7160</v>
      </c>
      <c r="D11" s="8">
        <f t="shared" si="0"/>
        <v>96660</v>
      </c>
      <c r="E11" s="7">
        <f>_xlfn.XLOOKUP(B11,B_Master!$E$13:$E$17,B_Master!$F$13:$F$17,,-1)*B11</f>
        <v>8950</v>
      </c>
    </row>
    <row r="12" spans="1:5">
      <c r="A12" t="s">
        <v>12</v>
      </c>
      <c r="B12" s="7">
        <v>21971</v>
      </c>
      <c r="C12" s="7">
        <f>_xlfn.XLOOKUP(A12,B_Master!$C$4:$C$28,B_Master!$B$4:$B$28,0)*B12</f>
        <v>5932.17</v>
      </c>
      <c r="D12" s="8">
        <f t="shared" si="0"/>
        <v>27903.17</v>
      </c>
      <c r="E12" s="7">
        <f>_xlfn.XLOOKUP(B12,B_Master!$E$13:$E$17,B_Master!$F$13:$F$17,,-1)*B12</f>
        <v>0</v>
      </c>
    </row>
    <row r="13" spans="1:5">
      <c r="A13" t="s">
        <v>39</v>
      </c>
      <c r="B13" s="7">
        <v>80000</v>
      </c>
      <c r="C13" s="7">
        <f>_xlfn.XLOOKUP(A13,B_Master!$C$4:$C$28,B_Master!$B$4:$B$28,0)*B13</f>
        <v>14400</v>
      </c>
      <c r="D13" s="8">
        <f t="shared" si="0"/>
        <v>94400</v>
      </c>
      <c r="E13" s="7">
        <f>_xlfn.XLOOKUP(B13,B_Master!$E$13:$E$17,B_Master!$F$13:$F$17,,-1)*B13</f>
        <v>8000</v>
      </c>
    </row>
    <row r="14" spans="1:5">
      <c r="A14" t="s">
        <v>23</v>
      </c>
      <c r="B14" s="7">
        <v>45117</v>
      </c>
      <c r="C14" s="7">
        <f>_xlfn.XLOOKUP(A14,B_Master!$C$4:$C$28,B_Master!$B$4:$B$28,0)*B14</f>
        <v>6316.38</v>
      </c>
      <c r="D14" s="8">
        <f t="shared" si="0"/>
        <v>51433.38</v>
      </c>
      <c r="E14" s="7">
        <f>_xlfn.XLOOKUP(B14,B_Master!$E$13:$E$17,B_Master!$F$13:$F$17,,-1)*B14</f>
        <v>2255.85</v>
      </c>
    </row>
    <row r="15" spans="1:5">
      <c r="A15" t="s">
        <v>41</v>
      </c>
      <c r="B15" s="7">
        <v>50545</v>
      </c>
      <c r="C15" s="7">
        <f>_xlfn.XLOOKUP(A15,B_Master!$C$4:$C$28,B_Master!$B$4:$B$28,0)*B15</f>
        <v>0</v>
      </c>
      <c r="D15" s="8">
        <f t="shared" si="0"/>
        <v>50545</v>
      </c>
      <c r="E15" s="7">
        <f>_xlfn.XLOOKUP(B15,B_Master!$E$13:$E$17,B_Master!$F$13:$F$17,,-1)*B15</f>
        <v>4043.6</v>
      </c>
    </row>
    <row r="16" spans="1:5">
      <c r="A16" t="s">
        <v>53</v>
      </c>
      <c r="B16" s="7">
        <v>140000</v>
      </c>
      <c r="C16" s="7">
        <f>_xlfn.XLOOKUP(A16,B_Master!$C$4:$C$28,B_Master!$B$4:$B$28,0)*B16</f>
        <v>0</v>
      </c>
      <c r="D16" s="8">
        <f t="shared" si="0"/>
        <v>140000</v>
      </c>
      <c r="E16" s="7">
        <f>_xlfn.XLOOKUP(B16,B_Master!$E$13:$E$17,B_Master!$F$13:$F$17,,-1)*B16</f>
        <v>21000</v>
      </c>
    </row>
    <row r="17" spans="1:5">
      <c r="A17" t="s">
        <v>43</v>
      </c>
      <c r="B17" s="7">
        <v>110000</v>
      </c>
      <c r="C17" s="7">
        <f>_xlfn.XLOOKUP(A17,B_Master!$C$4:$C$28,B_Master!$B$4:$B$28,0)*B17</f>
        <v>9900</v>
      </c>
      <c r="D17" s="8">
        <f t="shared" si="0"/>
        <v>119900</v>
      </c>
      <c r="E17" s="7">
        <f>_xlfn.XLOOKUP(B17,B_Master!$E$13:$E$17,B_Master!$F$13:$F$17,,-1)*B17</f>
        <v>16500</v>
      </c>
    </row>
    <row r="18" spans="1:5">
      <c r="A18" t="s">
        <v>55</v>
      </c>
      <c r="B18" s="7">
        <v>68357</v>
      </c>
      <c r="C18" s="7">
        <f>_xlfn.XLOOKUP(A18,B_Master!$C$4:$C$28,B_Master!$B$4:$B$28,0)*B18</f>
        <v>17089.25</v>
      </c>
      <c r="D18" s="8">
        <f t="shared" si="0"/>
        <v>85446.25</v>
      </c>
      <c r="E18" s="7">
        <f>_xlfn.XLOOKUP(B18,B_Master!$E$13:$E$17,B_Master!$F$13:$F$17,,-1)*B18</f>
        <v>6835.7</v>
      </c>
    </row>
    <row r="19" spans="1:5">
      <c r="A19" t="s">
        <v>45</v>
      </c>
      <c r="B19" s="7">
        <v>51800</v>
      </c>
      <c r="C19" s="7">
        <f>_xlfn.XLOOKUP(A19,B_Master!$C$4:$C$28,B_Master!$B$4:$B$28,0)*B19</f>
        <v>9842</v>
      </c>
      <c r="D19" s="8">
        <f t="shared" si="0"/>
        <v>61642</v>
      </c>
      <c r="E19" s="7">
        <f>_xlfn.XLOOKUP(B19,B_Master!$E$13:$E$17,B_Master!$F$13:$F$17,,-1)*B19</f>
        <v>4144</v>
      </c>
    </row>
    <row r="20" spans="1:5">
      <c r="A20" t="s">
        <v>25</v>
      </c>
      <c r="B20" s="7">
        <v>97000</v>
      </c>
      <c r="C20" s="7">
        <f>_xlfn.XLOOKUP(A20,B_Master!$C$4:$C$28,B_Master!$B$4:$B$28,0)*B20</f>
        <v>8730</v>
      </c>
      <c r="D20" s="8">
        <f t="shared" si="0"/>
        <v>105730</v>
      </c>
      <c r="E20" s="7">
        <f>_xlfn.XLOOKUP(B20,B_Master!$E$13:$E$17,B_Master!$F$13:$F$17,,-1)*B20</f>
        <v>9700</v>
      </c>
    </row>
  </sheetData>
  <dataValidations count="2">
    <dataValidation type="list" allowBlank="1" showInputMessage="1" showErrorMessage="1" sqref="G3">
      <formula1>$A$3:$A$20</formula1>
    </dataValidation>
    <dataValidation type="list" allowBlank="1" showInputMessage="1" showErrorMessage="1" sqref="G4">
      <formula1>$B$2:$D$2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workbookViewId="0">
      <selection activeCell="I13" sqref="I13"/>
    </sheetView>
  </sheetViews>
  <sheetFormatPr defaultColWidth="9" defaultRowHeight="14.4"/>
  <cols>
    <col min="1" max="1" width="9.53703703703704" customWidth="1"/>
    <col min="2" max="2" width="7.69444444444444" customWidth="1"/>
    <col min="3" max="3" width="17.9259259259259" customWidth="1"/>
    <col min="5" max="5" width="18.462962962963" customWidth="1"/>
    <col min="6" max="31" width="9.07407407407407" customWidth="1"/>
  </cols>
  <sheetData>
    <row r="1" spans="1:5">
      <c r="A1" s="1" t="s">
        <v>75</v>
      </c>
      <c r="E1" s="1" t="s">
        <v>76</v>
      </c>
    </row>
    <row r="2" spans="1:1">
      <c r="A2" s="1"/>
    </row>
    <row r="3" ht="15.15" spans="1:30">
      <c r="A3" s="2" t="s">
        <v>77</v>
      </c>
      <c r="B3" s="3" t="s">
        <v>78</v>
      </c>
      <c r="C3" s="2" t="s">
        <v>79</v>
      </c>
      <c r="E3" s="2" t="s">
        <v>77</v>
      </c>
      <c r="F3" t="s">
        <v>21</v>
      </c>
      <c r="G3" t="s">
        <v>51</v>
      </c>
      <c r="H3" t="s">
        <v>54</v>
      </c>
      <c r="I3" t="s">
        <v>64</v>
      </c>
      <c r="J3" t="s">
        <v>34</v>
      </c>
      <c r="K3" t="s">
        <v>48</v>
      </c>
      <c r="L3" t="s">
        <v>32</v>
      </c>
      <c r="M3" t="s">
        <v>17</v>
      </c>
      <c r="N3" t="s">
        <v>28</v>
      </c>
      <c r="O3" t="s">
        <v>56</v>
      </c>
      <c r="P3" t="s">
        <v>62</v>
      </c>
      <c r="Q3" t="s">
        <v>44</v>
      </c>
      <c r="R3" t="s">
        <v>38</v>
      </c>
      <c r="S3" t="s">
        <v>46</v>
      </c>
      <c r="T3" t="s">
        <v>58</v>
      </c>
      <c r="U3" t="s">
        <v>50</v>
      </c>
      <c r="V3" t="s">
        <v>22</v>
      </c>
      <c r="W3" t="s">
        <v>18</v>
      </c>
      <c r="X3" t="s">
        <v>36</v>
      </c>
      <c r="Y3" t="s">
        <v>42</v>
      </c>
      <c r="Z3" t="s">
        <v>24</v>
      </c>
      <c r="AA3" t="s">
        <v>20</v>
      </c>
      <c r="AB3" t="s">
        <v>26</v>
      </c>
      <c r="AC3" t="s">
        <v>30</v>
      </c>
      <c r="AD3" t="s">
        <v>68</v>
      </c>
    </row>
    <row r="4" ht="15.9" spans="1:30">
      <c r="A4" t="s">
        <v>21</v>
      </c>
      <c r="B4" s="4">
        <v>0.27</v>
      </c>
      <c r="C4" t="s">
        <v>12</v>
      </c>
      <c r="E4" s="3" t="s">
        <v>78</v>
      </c>
      <c r="F4" s="4">
        <v>0.27</v>
      </c>
      <c r="G4" s="4">
        <v>0.25</v>
      </c>
      <c r="H4" s="4">
        <v>0.25</v>
      </c>
      <c r="I4" s="4">
        <v>0.25</v>
      </c>
      <c r="J4" s="4">
        <v>0.25</v>
      </c>
      <c r="K4" s="4">
        <v>0.24</v>
      </c>
      <c r="L4" s="4">
        <v>0.24</v>
      </c>
      <c r="M4" s="4">
        <v>0.23</v>
      </c>
      <c r="N4" s="4">
        <v>0.23</v>
      </c>
      <c r="O4" s="4">
        <v>0.21</v>
      </c>
      <c r="P4" s="4">
        <v>0.2</v>
      </c>
      <c r="Q4" s="4">
        <v>0.19</v>
      </c>
      <c r="R4" s="4">
        <v>0.18</v>
      </c>
      <c r="S4" s="4">
        <v>0.18</v>
      </c>
      <c r="T4" s="4">
        <v>0.17</v>
      </c>
      <c r="U4" s="4">
        <v>0.14</v>
      </c>
      <c r="V4" s="4">
        <v>0.14</v>
      </c>
      <c r="W4" s="4">
        <v>0.1</v>
      </c>
      <c r="X4" s="4">
        <v>0.1</v>
      </c>
      <c r="Y4" s="4">
        <v>0.09</v>
      </c>
      <c r="Z4" s="4">
        <v>0.09</v>
      </c>
      <c r="AA4" s="4">
        <v>0.08</v>
      </c>
      <c r="AB4" s="4">
        <v>0.06</v>
      </c>
      <c r="AC4" s="4">
        <v>0.06</v>
      </c>
      <c r="AD4" s="4">
        <v>0.06</v>
      </c>
    </row>
    <row r="5" ht="15.9" spans="1:30">
      <c r="A5" t="s">
        <v>51</v>
      </c>
      <c r="B5" s="4">
        <v>0.25</v>
      </c>
      <c r="C5" t="s">
        <v>7</v>
      </c>
      <c r="E5" s="2" t="s">
        <v>79</v>
      </c>
      <c r="F5" t="s">
        <v>12</v>
      </c>
      <c r="G5" t="s">
        <v>7</v>
      </c>
      <c r="H5" t="s">
        <v>55</v>
      </c>
      <c r="I5" t="s">
        <v>65</v>
      </c>
      <c r="J5" t="s">
        <v>35</v>
      </c>
      <c r="K5" t="s">
        <v>3</v>
      </c>
      <c r="L5" t="s">
        <v>33</v>
      </c>
      <c r="M5" t="s">
        <v>6</v>
      </c>
      <c r="N5" t="s">
        <v>29</v>
      </c>
      <c r="O5" t="s">
        <v>57</v>
      </c>
      <c r="P5" t="s">
        <v>63</v>
      </c>
      <c r="Q5" t="s">
        <v>45</v>
      </c>
      <c r="R5" t="s">
        <v>39</v>
      </c>
      <c r="S5" t="s">
        <v>47</v>
      </c>
      <c r="T5" t="s">
        <v>59</v>
      </c>
      <c r="U5" t="s">
        <v>5</v>
      </c>
      <c r="V5" t="s">
        <v>23</v>
      </c>
      <c r="W5" t="s">
        <v>8</v>
      </c>
      <c r="X5" t="s">
        <v>10</v>
      </c>
      <c r="Y5" t="s">
        <v>43</v>
      </c>
      <c r="Z5" t="s">
        <v>25</v>
      </c>
      <c r="AA5" t="s">
        <v>11</v>
      </c>
      <c r="AB5" t="s">
        <v>27</v>
      </c>
      <c r="AC5" t="s">
        <v>31</v>
      </c>
      <c r="AD5" t="s">
        <v>69</v>
      </c>
    </row>
    <row r="6" ht="15.15" spans="1:3">
      <c r="A6" t="s">
        <v>54</v>
      </c>
      <c r="B6" s="4">
        <v>0.25</v>
      </c>
      <c r="C6" t="s">
        <v>55</v>
      </c>
    </row>
    <row r="7" spans="1:3">
      <c r="A7" t="s">
        <v>64</v>
      </c>
      <c r="B7" s="4">
        <v>0.25</v>
      </c>
      <c r="C7" t="s">
        <v>65</v>
      </c>
    </row>
    <row r="8" spans="1:3">
      <c r="A8" t="s">
        <v>34</v>
      </c>
      <c r="B8" s="4">
        <v>0.25</v>
      </c>
      <c r="C8" t="s">
        <v>35</v>
      </c>
    </row>
    <row r="9" spans="1:3">
      <c r="A9" t="s">
        <v>48</v>
      </c>
      <c r="B9" s="4">
        <v>0.24</v>
      </c>
      <c r="C9" t="s">
        <v>3</v>
      </c>
    </row>
    <row r="10" spans="1:5">
      <c r="A10" t="s">
        <v>32</v>
      </c>
      <c r="B10" s="4">
        <v>0.24</v>
      </c>
      <c r="C10" t="s">
        <v>33</v>
      </c>
      <c r="E10" s="1" t="s">
        <v>80</v>
      </c>
    </row>
    <row r="11" spans="1:3">
      <c r="A11" t="s">
        <v>17</v>
      </c>
      <c r="B11" s="4">
        <v>0.23</v>
      </c>
      <c r="C11" t="s">
        <v>6</v>
      </c>
    </row>
    <row r="12" ht="15.15" spans="1:6">
      <c r="A12" t="s">
        <v>28</v>
      </c>
      <c r="B12" s="4">
        <v>0.23</v>
      </c>
      <c r="C12" t="s">
        <v>29</v>
      </c>
      <c r="E12" s="5" t="s">
        <v>81</v>
      </c>
      <c r="F12" s="5" t="s">
        <v>82</v>
      </c>
    </row>
    <row r="13" spans="1:6">
      <c r="A13" t="s">
        <v>56</v>
      </c>
      <c r="B13" s="4">
        <v>0.21</v>
      </c>
      <c r="C13" t="s">
        <v>57</v>
      </c>
      <c r="E13" s="6">
        <v>10000</v>
      </c>
      <c r="F13" s="4">
        <v>0</v>
      </c>
    </row>
    <row r="14" spans="1:6">
      <c r="A14" t="s">
        <v>62</v>
      </c>
      <c r="B14" s="4">
        <v>0.2</v>
      </c>
      <c r="C14" t="s">
        <v>63</v>
      </c>
      <c r="E14" s="7">
        <v>30000</v>
      </c>
      <c r="F14" s="4">
        <v>0.05</v>
      </c>
    </row>
    <row r="15" spans="1:6">
      <c r="A15" t="s">
        <v>44</v>
      </c>
      <c r="B15" s="4">
        <v>0.19</v>
      </c>
      <c r="C15" t="s">
        <v>45</v>
      </c>
      <c r="E15" s="7">
        <v>50000</v>
      </c>
      <c r="F15" s="4">
        <v>0.08</v>
      </c>
    </row>
    <row r="16" spans="1:6">
      <c r="A16" t="s">
        <v>38</v>
      </c>
      <c r="B16" s="4">
        <v>0.18</v>
      </c>
      <c r="C16" t="s">
        <v>39</v>
      </c>
      <c r="E16" s="7">
        <v>60000</v>
      </c>
      <c r="F16" s="4">
        <v>0.1</v>
      </c>
    </row>
    <row r="17" spans="1:6">
      <c r="A17" t="s">
        <v>46</v>
      </c>
      <c r="B17" s="4">
        <v>0.18</v>
      </c>
      <c r="C17" t="s">
        <v>47</v>
      </c>
      <c r="E17" s="7">
        <v>100000</v>
      </c>
      <c r="F17" s="4">
        <v>0.15</v>
      </c>
    </row>
    <row r="18" spans="1:3">
      <c r="A18" t="s">
        <v>58</v>
      </c>
      <c r="B18" s="4">
        <v>0.17</v>
      </c>
      <c r="C18" t="s">
        <v>59</v>
      </c>
    </row>
    <row r="19" spans="1:3">
      <c r="A19" t="s">
        <v>50</v>
      </c>
      <c r="B19" s="4">
        <v>0.14</v>
      </c>
      <c r="C19" t="s">
        <v>5</v>
      </c>
    </row>
    <row r="20" spans="1:3">
      <c r="A20" t="s">
        <v>22</v>
      </c>
      <c r="B20" s="4">
        <v>0.14</v>
      </c>
      <c r="C20" t="s">
        <v>23</v>
      </c>
    </row>
    <row r="21" spans="1:3">
      <c r="A21" t="s">
        <v>18</v>
      </c>
      <c r="B21" s="4">
        <v>0.1</v>
      </c>
      <c r="C21" t="s">
        <v>8</v>
      </c>
    </row>
    <row r="22" spans="1:3">
      <c r="A22" t="s">
        <v>36</v>
      </c>
      <c r="B22" s="4">
        <v>0.1</v>
      </c>
      <c r="C22" t="s">
        <v>10</v>
      </c>
    </row>
    <row r="23" spans="1:3">
      <c r="A23" t="s">
        <v>42</v>
      </c>
      <c r="B23" s="4">
        <v>0.09</v>
      </c>
      <c r="C23" t="s">
        <v>43</v>
      </c>
    </row>
    <row r="24" spans="1:3">
      <c r="A24" t="s">
        <v>24</v>
      </c>
      <c r="B24" s="4">
        <v>0.09</v>
      </c>
      <c r="C24" t="s">
        <v>25</v>
      </c>
    </row>
    <row r="25" spans="1:3">
      <c r="A25" t="s">
        <v>20</v>
      </c>
      <c r="B25" s="4">
        <v>0.08</v>
      </c>
      <c r="C25" t="s">
        <v>11</v>
      </c>
    </row>
    <row r="26" spans="1:3">
      <c r="A26" t="s">
        <v>26</v>
      </c>
      <c r="B26" s="4">
        <v>0.06</v>
      </c>
      <c r="C26" t="s">
        <v>27</v>
      </c>
    </row>
    <row r="27" spans="1:3">
      <c r="A27" t="s">
        <v>30</v>
      </c>
      <c r="B27" s="4">
        <v>0.06</v>
      </c>
      <c r="C27" t="s">
        <v>31</v>
      </c>
    </row>
    <row r="28" spans="1:3">
      <c r="A28" t="s">
        <v>68</v>
      </c>
      <c r="B28" s="4">
        <v>0.06</v>
      </c>
      <c r="C28" t="s">
        <v>69</v>
      </c>
    </row>
  </sheetData>
  <sortState ref="E13:F17">
    <sortCondition ref="E13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Basics</vt:lpstr>
      <vt:lpstr>Master</vt:lpstr>
      <vt:lpstr>Salary</vt:lpstr>
      <vt:lpstr>B_Master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 Taj</cp:lastModifiedBy>
  <dcterms:created xsi:type="dcterms:W3CDTF">2024-03-03T15:53:00Z</dcterms:created>
  <dcterms:modified xsi:type="dcterms:W3CDTF">2025-02-07T15:05:58Z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CF9173E3907C4F2E99F8F9390A32B19C_12</vt:lpwstr>
  </property>
  <property fmtid="{D5CDD505-2E9C-101B-9397-08002B2CF9AE}" pid="3" name="KSOProductBuildVer">
    <vt:lpwstr>1033-12.2.0.19805</vt:lpwstr>
  </property>
</Properties>
</file>