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willmore/Desktop/Engineering Economics/ECON 180 Fall 2021/Lectures/Lecture 3/"/>
    </mc:Choice>
  </mc:AlternateContent>
  <xr:revisionPtr revIDLastSave="0" documentId="13_ncr:1_{69465D5B-1441-644C-AE88-E07CB168FB88}" xr6:coauthVersionLast="47" xr6:coauthVersionMax="47" xr10:uidLastSave="{00000000-0000-0000-0000-000000000000}"/>
  <bookViews>
    <workbookView xWindow="14520" yWindow="5780" windowWidth="28040" windowHeight="17440" xr2:uid="{08D923C1-A35D-BF46-9AFA-48FAD000855D}"/>
  </bookViews>
  <sheets>
    <sheet name="Table 5 (Reproduction)" sheetId="4" r:id="rId1"/>
    <sheet name="Finished" sheetId="1" r:id="rId2"/>
    <sheet name="In progre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1" i="1" l="1"/>
  <c r="E51" i="1"/>
  <c r="E44" i="1"/>
  <c r="D44" i="1"/>
  <c r="D36" i="1"/>
  <c r="D35" i="1"/>
  <c r="D34" i="1"/>
  <c r="D22" i="1"/>
  <c r="D23" i="1"/>
  <c r="D24" i="1"/>
  <c r="D25" i="1"/>
  <c r="D26" i="1"/>
  <c r="D27" i="1"/>
  <c r="D28" i="1"/>
  <c r="D21" i="1"/>
  <c r="C7" i="1"/>
  <c r="C8" i="1"/>
  <c r="C9" i="1"/>
  <c r="C10" i="1"/>
  <c r="C11" i="1"/>
  <c r="C12" i="1"/>
  <c r="C13" i="1"/>
  <c r="C14" i="1"/>
  <c r="C6" i="1"/>
  <c r="B7" i="1"/>
  <c r="B8" i="1"/>
  <c r="B9" i="1"/>
  <c r="B10" i="1"/>
  <c r="B11" i="1"/>
  <c r="B12" i="1"/>
  <c r="B13" i="1"/>
  <c r="B14" i="1"/>
  <c r="B6" i="1"/>
  <c r="F44" i="1" l="1"/>
  <c r="F51" i="1"/>
</calcChain>
</file>

<file path=xl/sharedStrings.xml><?xml version="1.0" encoding="utf-8"?>
<sst xmlns="http://schemas.openxmlformats.org/spreadsheetml/2006/main" count="151" uniqueCount="64">
  <si>
    <t>Option</t>
  </si>
  <si>
    <t>P1</t>
  </si>
  <si>
    <t>DM</t>
  </si>
  <si>
    <t>Total Costs</t>
  </si>
  <si>
    <t>Total Benefits</t>
  </si>
  <si>
    <t>Property damage</t>
  </si>
  <si>
    <t>Other costs</t>
  </si>
  <si>
    <t>Property benefits</t>
  </si>
  <si>
    <t>Other benefits</t>
  </si>
  <si>
    <t>Now let's sort by increasing total costs, and check that as costs increase, benefits do, too. Cases where that doesn't happen can be ruled out.</t>
  </si>
  <si>
    <t>Inc. Benefits</t>
  </si>
  <si>
    <t>(Relative to row above)</t>
  </si>
  <si>
    <t>We can rule out 4.1, 1.4, 2, DM and P1 just via this common-sense check. Let's run it again with the 'survivors'.</t>
  </si>
  <si>
    <t>We can rule out 3.2. That leaves us with just three projects to compare, and we can run our incremental cost-benefit analysis, step by step, on them.</t>
  </si>
  <si>
    <t>First round: 4.3 vs 4.2</t>
  </si>
  <si>
    <t>Inc. Costs</t>
  </si>
  <si>
    <t>IBCR</t>
  </si>
  <si>
    <t>IBCR &gt; 1 (massively so), so additional benefits are worth the additional cost.</t>
  </si>
  <si>
    <t>Since IBCR &gt; 1, keep 4.2 (more expensive option) and eliminate 4.3. We now only need to compare 4.2 and 3.1.</t>
  </si>
  <si>
    <t>IBCR &gt;&gt; 1, so additional benefits are worth the additional cost.</t>
  </si>
  <si>
    <t>Since the only remaining project is 3.1, project 3.1 is the 'winner'.</t>
  </si>
  <si>
    <t>The original paper's analysis was unnecessarily messy, and arguably included a few errors.</t>
  </si>
  <si>
    <t>I've used the data from their Table 5 to run a proper IBCR analysis.</t>
  </si>
  <si>
    <t>You'll notice it's (hopefully!) cleaner, more readable, and also points out 3.1 is the preferred project.</t>
  </si>
  <si>
    <t>Example: The 'walk away' option was listed as having zero total costs, even when property damage &amp; other costs were spelled out in the same table.</t>
  </si>
  <si>
    <r>
      <t xml:space="preserve">Therefore, 4.1 is </t>
    </r>
    <r>
      <rPr>
        <b/>
        <i/>
        <sz val="12"/>
        <color theme="1"/>
        <rFont val="Calibri"/>
        <family val="2"/>
        <scheme val="minor"/>
      </rPr>
      <t>dominated</t>
    </r>
    <r>
      <rPr>
        <b/>
        <sz val="12"/>
        <color theme="1"/>
        <rFont val="Calibri"/>
        <family val="2"/>
        <scheme val="minor"/>
      </rPr>
      <t xml:space="preserve"> by 4.2, and can be ruled out.</t>
    </r>
  </si>
  <si>
    <t xml:space="preserve">Example: 4.1 costs more than 4.2, but provides fewer benefits. </t>
  </si>
  <si>
    <t>This spreadsheet references data in</t>
  </si>
  <si>
    <t>https://doi-org.ezproxy.library.uvic.ca/10.1007/s11069-011-0075-3</t>
  </si>
  <si>
    <r>
      <t xml:space="preserve">Penning-Rowsell, E.C., Haigh, N., Lavery, S. &amp; McFadden, L. (2013). A threatened world city: the benefits of protecting London from the sea. </t>
    </r>
    <r>
      <rPr>
        <b/>
        <i/>
        <sz val="12"/>
        <color theme="1"/>
        <rFont val="Calibri"/>
        <family val="2"/>
        <scheme val="minor"/>
      </rPr>
      <t>Natural Hazards, 66</t>
    </r>
    <r>
      <rPr>
        <b/>
        <sz val="12"/>
        <color theme="1"/>
        <rFont val="Calibri"/>
        <family val="2"/>
        <scheme val="minor"/>
      </rPr>
      <t>, 1383-1404.</t>
    </r>
  </si>
  <si>
    <r>
      <t xml:space="preserve">This is an </t>
    </r>
    <r>
      <rPr>
        <i/>
        <sz val="12"/>
        <color theme="1"/>
        <rFont val="Calibri"/>
        <family val="2"/>
        <scheme val="minor"/>
      </rPr>
      <t>input</t>
    </r>
    <r>
      <rPr>
        <sz val="12"/>
        <color theme="1"/>
        <rFont val="Calibri"/>
        <family val="2"/>
        <scheme val="minor"/>
      </rPr>
      <t xml:space="preserve"> cell.</t>
    </r>
  </si>
  <si>
    <t>Input</t>
  </si>
  <si>
    <t>Calculation</t>
  </si>
  <si>
    <r>
      <t xml:space="preserve">This is a </t>
    </r>
    <r>
      <rPr>
        <i/>
        <sz val="12"/>
        <color theme="1"/>
        <rFont val="Calibri"/>
        <family val="2"/>
        <scheme val="minor"/>
      </rPr>
      <t>calculation</t>
    </r>
    <r>
      <rPr>
        <sz val="12"/>
        <color theme="1"/>
        <rFont val="Calibri"/>
        <family val="2"/>
        <scheme val="minor"/>
      </rPr>
      <t xml:space="preserve"> cell.</t>
    </r>
  </si>
  <si>
    <t>I use conditional formatting to highlight bad results in red.</t>
  </si>
  <si>
    <t>Bad Result</t>
  </si>
  <si>
    <t>Good Result</t>
  </si>
  <si>
    <t>I use conditional formatting to highlight good results in green.</t>
  </si>
  <si>
    <t>(Note: Colorblind-friendly options are also available. Let me know if this affects you, and I'll update the course.)</t>
  </si>
  <si>
    <t>Do nothing (walk away)</t>
  </si>
  <si>
    <t>Do minimum (maintain)</t>
  </si>
  <si>
    <t>Flood storage</t>
  </si>
  <si>
    <t>Tilbury barrier</t>
  </si>
  <si>
    <t>Long reach barrier</t>
  </si>
  <si>
    <t>Tilbury barrier with locks</t>
  </si>
  <si>
    <t>Long reach barrier with locks</t>
  </si>
  <si>
    <t>Convert Thames barrier to barrier with locks</t>
  </si>
  <si>
    <t>Other monetary disbenefits (agriculture, navigation, life, business)</t>
  </si>
  <si>
    <t>Property damage + other monetary disbenefits</t>
  </si>
  <si>
    <t>Property and other monetary benefits, PVb1 (=P1 - option)</t>
  </si>
  <si>
    <t>Other benefits (implied value), PVb2</t>
  </si>
  <si>
    <t>Total costs, PVc</t>
  </si>
  <si>
    <t>Total benefits, PVb</t>
  </si>
  <si>
    <t>Average analysis (incremental analysis over P1)</t>
  </si>
  <si>
    <t>Average benefit-cost ratio (=q/v)</t>
  </si>
  <si>
    <t>Incremental analysis - over DM</t>
  </si>
  <si>
    <t>Incremental benefit-cost ratio</t>
  </si>
  <si>
    <t>Incremental analysis - over 3.2</t>
  </si>
  <si>
    <t>Incremental analysis - over 3.1</t>
  </si>
  <si>
    <t>-</t>
  </si>
  <si>
    <t>Table 5 Benefit-Cost analysis: Central assumptions, Defra climate change scenario (￡m, Present Value to 2170)</t>
  </si>
  <si>
    <t>Source:</t>
  </si>
  <si>
    <r>
      <t xml:space="preserve">Penning-Rowsell, E.C., Haigh, N., Lavery, S. &amp; McFadden, L. (2013). A threatened world city: the benefits of protecting London from the sea. </t>
    </r>
    <r>
      <rPr>
        <b/>
        <i/>
        <sz val="12"/>
        <color rgb="FF000000"/>
        <rFont val="Calibri"/>
        <family val="2"/>
        <scheme val="minor"/>
      </rPr>
      <t>Natural Hazards, 66</t>
    </r>
    <r>
      <rPr>
        <b/>
        <sz val="12"/>
        <color rgb="FF000000"/>
        <rFont val="Calibri"/>
        <family val="2"/>
        <scheme val="minor"/>
      </rPr>
      <t>, 1383-1404.</t>
    </r>
  </si>
  <si>
    <t>Improve existing-enhanced maintenance with adaptation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</si>
</sst>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0.0"/>
  </numFmts>
  <fonts count="1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i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1" applyNumberFormat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5" fillId="0" borderId="0" xfId="0" applyFont="1"/>
    <xf numFmtId="0" fontId="12" fillId="0" borderId="0" xfId="0" applyFont="1"/>
    <xf numFmtId="0" fontId="0" fillId="0" borderId="2" xfId="0" applyBorder="1" applyAlignment="1">
      <alignment horizontal="center"/>
    </xf>
    <xf numFmtId="164" fontId="4" fillId="5" borderId="1" xfId="4" applyNumberFormat="1" applyAlignment="1">
      <alignment horizontal="center"/>
    </xf>
    <xf numFmtId="0" fontId="7" fillId="0" borderId="2" xfId="0" applyFont="1" applyBorder="1" applyAlignment="1">
      <alignment horizontal="center"/>
    </xf>
    <xf numFmtId="0" fontId="4" fillId="5" borderId="1" xfId="4" applyAlignment="1">
      <alignment horizontal="center"/>
    </xf>
    <xf numFmtId="3" fontId="4" fillId="5" borderId="1" xfId="4" applyNumberFormat="1" applyAlignment="1">
      <alignment horizontal="center"/>
    </xf>
    <xf numFmtId="3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13" fillId="0" borderId="0" xfId="5" applyFont="1"/>
    <xf numFmtId="0" fontId="3" fillId="4" borderId="1" xfId="3" applyAlignment="1">
      <alignment horizontal="center"/>
    </xf>
    <xf numFmtId="0" fontId="8" fillId="3" borderId="0" xfId="2" applyFont="1" applyAlignment="1">
      <alignment horizontal="center"/>
    </xf>
    <xf numFmtId="0" fontId="9" fillId="2" borderId="0" xfId="1" applyFont="1" applyAlignment="1">
      <alignment horizontal="center"/>
    </xf>
    <xf numFmtId="3" fontId="3" fillId="4" borderId="1" xfId="3" applyNumberFormat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3" fontId="5" fillId="0" borderId="2" xfId="0" applyNumberFormat="1" applyFont="1" applyBorder="1" applyAlignment="1">
      <alignment horizontal="center" vertical="center"/>
    </xf>
    <xf numFmtId="0" fontId="6" fillId="0" borderId="0" xfId="5"/>
    <xf numFmtId="0" fontId="5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6">
    <cellStyle name="Bad" xfId="2" builtinId="27"/>
    <cellStyle name="Calculation" xfId="4" builtinId="22"/>
    <cellStyle name="Good" xfId="1" builtinId="26"/>
    <cellStyle name="Hyperlink" xfId="5" builtinId="8"/>
    <cellStyle name="Input" xfId="3" builtinId="20"/>
    <cellStyle name="Normal" xfId="0" builtinId="0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-org.ezproxy.library.uvic.ca/10.1007/s11069-011-0075-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-org.ezproxy.library.uvic.ca/10.1007/s11069-011-0075-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i-org.ezproxy.library.uvic.ca/10.1007/s11069-011-0075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861C-D0F9-B243-AB58-5149A6FAF961}">
  <dimension ref="B1:K23"/>
  <sheetViews>
    <sheetView tabSelected="1" workbookViewId="0">
      <selection activeCell="B27" sqref="B27"/>
    </sheetView>
  </sheetViews>
  <sheetFormatPr baseColWidth="10" defaultRowHeight="16" x14ac:dyDescent="0.2"/>
  <cols>
    <col min="2" max="2" width="55.83203125" customWidth="1"/>
    <col min="3" max="3" width="20.6640625" bestFit="1" customWidth="1"/>
    <col min="4" max="4" width="21.1640625" bestFit="1" customWidth="1"/>
    <col min="5" max="5" width="49" bestFit="1" customWidth="1"/>
    <col min="6" max="6" width="12.33203125" bestFit="1" customWidth="1"/>
    <col min="7" max="7" width="12.6640625" bestFit="1" customWidth="1"/>
    <col min="8" max="8" width="16" bestFit="1" customWidth="1"/>
    <col min="9" max="9" width="21.6640625" bestFit="1" customWidth="1"/>
    <col min="10" max="10" width="25" bestFit="1" customWidth="1"/>
    <col min="11" max="11" width="38" bestFit="1" customWidth="1"/>
  </cols>
  <sheetData>
    <row r="1" spans="2:11" x14ac:dyDescent="0.2">
      <c r="B1" s="1" t="s">
        <v>60</v>
      </c>
    </row>
    <row r="3" spans="2:11" x14ac:dyDescent="0.2">
      <c r="B3" s="15" t="s">
        <v>0</v>
      </c>
      <c r="C3" s="16" t="s">
        <v>1</v>
      </c>
      <c r="D3" s="16" t="s">
        <v>2</v>
      </c>
      <c r="E3" s="16">
        <v>1.4</v>
      </c>
      <c r="F3" s="16">
        <v>2</v>
      </c>
      <c r="G3" s="16">
        <v>3.1</v>
      </c>
      <c r="H3" s="16">
        <v>3.2</v>
      </c>
      <c r="I3" s="16">
        <v>4.0999999999999996</v>
      </c>
      <c r="J3" s="16">
        <v>4.2</v>
      </c>
      <c r="K3" s="16">
        <v>4.3</v>
      </c>
    </row>
    <row r="4" spans="2:11" x14ac:dyDescent="0.2">
      <c r="B4" s="15"/>
      <c r="C4" s="17" t="s">
        <v>39</v>
      </c>
      <c r="D4" s="17" t="s">
        <v>40</v>
      </c>
      <c r="E4" s="17" t="s">
        <v>63</v>
      </c>
      <c r="F4" s="17" t="s">
        <v>41</v>
      </c>
      <c r="G4" s="17" t="s">
        <v>42</v>
      </c>
      <c r="H4" s="17" t="s">
        <v>43</v>
      </c>
      <c r="I4" s="17" t="s">
        <v>44</v>
      </c>
      <c r="J4" s="17" t="s">
        <v>45</v>
      </c>
      <c r="K4" s="17" t="s">
        <v>46</v>
      </c>
    </row>
    <row r="5" spans="2:11" x14ac:dyDescent="0.2">
      <c r="B5" s="27" t="s">
        <v>5</v>
      </c>
      <c r="C5" s="19">
        <v>58730</v>
      </c>
      <c r="D5" s="19">
        <v>11838</v>
      </c>
      <c r="E5" s="19">
        <v>1557</v>
      </c>
      <c r="F5" s="19">
        <v>1646</v>
      </c>
      <c r="G5" s="19">
        <v>1257</v>
      </c>
      <c r="H5" s="19">
        <v>1557</v>
      </c>
      <c r="I5" s="19">
        <v>794</v>
      </c>
      <c r="J5" s="19">
        <v>792</v>
      </c>
      <c r="K5" s="19">
        <v>806</v>
      </c>
    </row>
    <row r="6" spans="2:11" x14ac:dyDescent="0.2">
      <c r="B6" s="27" t="s">
        <v>47</v>
      </c>
      <c r="C6" s="19">
        <v>69678</v>
      </c>
      <c r="D6" s="19">
        <v>5334</v>
      </c>
      <c r="E6" s="19">
        <v>169</v>
      </c>
      <c r="F6" s="19">
        <v>169</v>
      </c>
      <c r="G6" s="19">
        <v>263</v>
      </c>
      <c r="H6" s="19">
        <v>212</v>
      </c>
      <c r="I6" s="19">
        <v>234</v>
      </c>
      <c r="J6" s="19">
        <v>202</v>
      </c>
      <c r="K6" s="19">
        <v>183</v>
      </c>
    </row>
    <row r="7" spans="2:11" x14ac:dyDescent="0.2">
      <c r="B7" s="27" t="s">
        <v>48</v>
      </c>
      <c r="C7" s="19">
        <v>128408</v>
      </c>
      <c r="D7" s="19">
        <v>17172</v>
      </c>
      <c r="E7" s="19">
        <v>1726</v>
      </c>
      <c r="F7" s="19">
        <v>1814</v>
      </c>
      <c r="G7" s="19">
        <v>1520</v>
      </c>
      <c r="H7" s="19">
        <v>1769</v>
      </c>
      <c r="I7" s="19">
        <v>1028</v>
      </c>
      <c r="J7" s="19">
        <v>994</v>
      </c>
      <c r="K7" s="19">
        <v>989</v>
      </c>
    </row>
    <row r="8" spans="2:11" x14ac:dyDescent="0.2">
      <c r="B8" s="27" t="s">
        <v>49</v>
      </c>
      <c r="C8" s="18" t="s">
        <v>59</v>
      </c>
      <c r="D8" s="19">
        <v>111237</v>
      </c>
      <c r="E8" s="19">
        <v>126682</v>
      </c>
      <c r="F8" s="19">
        <v>126594</v>
      </c>
      <c r="G8" s="19">
        <v>126888</v>
      </c>
      <c r="H8" s="19">
        <v>126639</v>
      </c>
      <c r="I8" s="19">
        <v>127381</v>
      </c>
      <c r="J8" s="19">
        <v>127414</v>
      </c>
      <c r="K8" s="19">
        <v>127419</v>
      </c>
    </row>
    <row r="9" spans="2:11" x14ac:dyDescent="0.2">
      <c r="B9" s="27" t="s">
        <v>50</v>
      </c>
      <c r="C9" s="18" t="s">
        <v>59</v>
      </c>
      <c r="D9" s="19">
        <v>30268</v>
      </c>
      <c r="E9" s="19">
        <v>80845</v>
      </c>
      <c r="F9" s="19">
        <v>81236</v>
      </c>
      <c r="G9" s="19">
        <v>86344</v>
      </c>
      <c r="H9" s="19">
        <v>86071</v>
      </c>
      <c r="I9" s="19">
        <v>70176</v>
      </c>
      <c r="J9" s="19">
        <v>74416</v>
      </c>
      <c r="K9" s="19">
        <v>65996</v>
      </c>
    </row>
    <row r="10" spans="2:11" x14ac:dyDescent="0.2">
      <c r="B10" s="26" t="s">
        <v>52</v>
      </c>
      <c r="C10" s="20" t="s">
        <v>59</v>
      </c>
      <c r="D10" s="24">
        <v>141504</v>
      </c>
      <c r="E10" s="24">
        <v>207527</v>
      </c>
      <c r="F10" s="24">
        <v>207830</v>
      </c>
      <c r="G10" s="24">
        <v>213232</v>
      </c>
      <c r="H10" s="24">
        <v>212710</v>
      </c>
      <c r="I10" s="24">
        <v>197557</v>
      </c>
      <c r="J10" s="24">
        <v>201830</v>
      </c>
      <c r="K10" s="24">
        <v>193415</v>
      </c>
    </row>
    <row r="11" spans="2:11" x14ac:dyDescent="0.2">
      <c r="B11" s="26" t="s">
        <v>51</v>
      </c>
      <c r="C11" s="20">
        <v>0</v>
      </c>
      <c r="D11" s="24">
        <v>1612</v>
      </c>
      <c r="E11" s="24">
        <v>4285</v>
      </c>
      <c r="F11" s="24">
        <v>4725</v>
      </c>
      <c r="G11" s="24">
        <v>4642</v>
      </c>
      <c r="H11" s="24">
        <v>4474</v>
      </c>
      <c r="I11" s="24">
        <v>5440</v>
      </c>
      <c r="J11" s="24">
        <v>4858</v>
      </c>
      <c r="K11" s="24">
        <v>4517</v>
      </c>
    </row>
    <row r="12" spans="2:11" x14ac:dyDescent="0.2">
      <c r="B12" s="23" t="s">
        <v>53</v>
      </c>
      <c r="C12" s="23"/>
      <c r="D12" s="23"/>
      <c r="E12" s="23"/>
      <c r="F12" s="23"/>
      <c r="G12" s="23"/>
      <c r="H12" s="23"/>
      <c r="I12" s="23"/>
      <c r="J12" s="23"/>
      <c r="K12" s="23"/>
    </row>
    <row r="13" spans="2:11" x14ac:dyDescent="0.2">
      <c r="B13" s="26" t="s">
        <v>54</v>
      </c>
      <c r="C13" s="18" t="s">
        <v>59</v>
      </c>
      <c r="D13" s="21">
        <v>87.8</v>
      </c>
      <c r="E13" s="21">
        <v>48.4</v>
      </c>
      <c r="F13" s="21">
        <v>44</v>
      </c>
      <c r="G13" s="21">
        <v>45.9</v>
      </c>
      <c r="H13" s="21">
        <v>47.5</v>
      </c>
      <c r="I13" s="21">
        <v>36.299999999999997</v>
      </c>
      <c r="J13" s="21">
        <v>41.5</v>
      </c>
      <c r="K13" s="21">
        <v>42.8</v>
      </c>
    </row>
    <row r="14" spans="2:11" x14ac:dyDescent="0.2">
      <c r="B14" s="23" t="s">
        <v>55</v>
      </c>
      <c r="C14" s="23"/>
      <c r="D14" s="23"/>
      <c r="E14" s="23"/>
      <c r="F14" s="23"/>
      <c r="G14" s="23"/>
      <c r="H14" s="23"/>
      <c r="I14" s="23"/>
      <c r="J14" s="23"/>
      <c r="K14" s="23"/>
    </row>
    <row r="15" spans="2:11" x14ac:dyDescent="0.2">
      <c r="B15" s="26" t="s">
        <v>56</v>
      </c>
      <c r="C15" s="20"/>
      <c r="D15" s="20"/>
      <c r="E15" s="22">
        <v>24.7</v>
      </c>
      <c r="F15" s="22">
        <v>21.3</v>
      </c>
      <c r="G15" s="22">
        <v>23.7</v>
      </c>
      <c r="H15" s="22">
        <v>24.9</v>
      </c>
      <c r="I15" s="22">
        <v>14.6</v>
      </c>
      <c r="J15" s="22">
        <v>18.600000000000001</v>
      </c>
      <c r="K15" s="22">
        <v>17.899999999999999</v>
      </c>
    </row>
    <row r="16" spans="2:11" x14ac:dyDescent="0.2">
      <c r="B16" s="23" t="s">
        <v>57</v>
      </c>
      <c r="C16" s="23"/>
      <c r="D16" s="23"/>
      <c r="E16" s="23"/>
      <c r="F16" s="23"/>
      <c r="G16" s="23"/>
      <c r="H16" s="23"/>
      <c r="I16" s="20"/>
      <c r="J16" s="20"/>
      <c r="K16" s="20"/>
    </row>
    <row r="17" spans="2:11" x14ac:dyDescent="0.2">
      <c r="B17" s="26" t="s">
        <v>56</v>
      </c>
      <c r="C17" s="20"/>
      <c r="D17" s="20"/>
      <c r="E17" s="20"/>
      <c r="F17" s="22">
        <v>-19.399999999999999</v>
      </c>
      <c r="G17" s="22">
        <v>3.1</v>
      </c>
      <c r="H17" s="20"/>
      <c r="I17" s="22">
        <v>-15.7</v>
      </c>
      <c r="J17" s="22">
        <v>-28.3</v>
      </c>
      <c r="K17" s="22">
        <v>-442.6</v>
      </c>
    </row>
    <row r="18" spans="2:11" x14ac:dyDescent="0.2">
      <c r="B18" s="23" t="s">
        <v>58</v>
      </c>
      <c r="C18" s="23"/>
      <c r="D18" s="23"/>
      <c r="E18" s="23"/>
      <c r="F18" s="23"/>
      <c r="G18" s="23"/>
      <c r="H18" s="23"/>
      <c r="I18" s="23"/>
      <c r="J18" s="23"/>
      <c r="K18" s="23"/>
    </row>
    <row r="19" spans="2:11" x14ac:dyDescent="0.2">
      <c r="B19" s="26" t="s">
        <v>56</v>
      </c>
      <c r="C19" s="20"/>
      <c r="D19" s="20"/>
      <c r="E19" s="20"/>
      <c r="F19" s="22">
        <v>-65</v>
      </c>
      <c r="G19" s="20"/>
      <c r="H19" s="20"/>
      <c r="I19" s="22">
        <v>-19.7</v>
      </c>
      <c r="J19" s="22">
        <v>-52.8</v>
      </c>
      <c r="K19" s="20"/>
    </row>
    <row r="21" spans="2:11" x14ac:dyDescent="0.2">
      <c r="B21" t="s">
        <v>61</v>
      </c>
    </row>
    <row r="22" spans="2:11" x14ac:dyDescent="0.2">
      <c r="B22" s="2" t="s">
        <v>62</v>
      </c>
    </row>
    <row r="23" spans="2:11" x14ac:dyDescent="0.2">
      <c r="B23" s="25" t="s">
        <v>28</v>
      </c>
    </row>
  </sheetData>
  <mergeCells count="5">
    <mergeCell ref="B3:B4"/>
    <mergeCell ref="B12:K12"/>
    <mergeCell ref="B16:H16"/>
    <mergeCell ref="B14:K14"/>
    <mergeCell ref="B18:K18"/>
  </mergeCells>
  <hyperlinks>
    <hyperlink ref="B23" r:id="rId1" xr:uid="{13A52774-50BF-DF40-B878-E5E13BABF7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C286D-76B6-4249-B0A8-4F597A1EB19C}">
  <dimension ref="A1:K53"/>
  <sheetViews>
    <sheetView workbookViewId="0">
      <selection activeCell="I23" sqref="I23"/>
    </sheetView>
  </sheetViews>
  <sheetFormatPr baseColWidth="10" defaultRowHeight="16" x14ac:dyDescent="0.2"/>
  <cols>
    <col min="2" max="2" width="11.5" bestFit="1" customWidth="1"/>
    <col min="3" max="3" width="12.83203125" bestFit="1" customWidth="1"/>
    <col min="4" max="4" width="15.33203125" bestFit="1" customWidth="1"/>
    <col min="5" max="5" width="10.6640625" bestFit="1" customWidth="1"/>
    <col min="6" max="6" width="15.33203125" bestFit="1" customWidth="1"/>
    <col min="7" max="7" width="13.1640625" bestFit="1" customWidth="1"/>
    <col min="10" max="10" width="11.83203125" customWidth="1"/>
  </cols>
  <sheetData>
    <row r="1" spans="1:11" x14ac:dyDescent="0.2">
      <c r="A1" s="1" t="s">
        <v>27</v>
      </c>
    </row>
    <row r="2" spans="1:11" x14ac:dyDescent="0.2">
      <c r="A2" s="1" t="s">
        <v>29</v>
      </c>
    </row>
    <row r="3" spans="1:11" x14ac:dyDescent="0.2">
      <c r="A3" s="10" t="s">
        <v>28</v>
      </c>
    </row>
    <row r="5" spans="1:11" x14ac:dyDescent="0.2">
      <c r="A5" s="3" t="s">
        <v>0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</row>
    <row r="6" spans="1:11" x14ac:dyDescent="0.2">
      <c r="A6" s="3" t="s">
        <v>1</v>
      </c>
      <c r="B6" s="4">
        <f>SUM(D6:E6)</f>
        <v>128408</v>
      </c>
      <c r="C6" s="4">
        <f>SUM(F6:G6)</f>
        <v>0</v>
      </c>
      <c r="D6" s="14">
        <v>58730</v>
      </c>
      <c r="E6" s="14">
        <v>69678</v>
      </c>
      <c r="F6" s="14">
        <v>0</v>
      </c>
      <c r="G6" s="14">
        <v>0</v>
      </c>
      <c r="J6" s="1" t="s">
        <v>21</v>
      </c>
    </row>
    <row r="7" spans="1:11" x14ac:dyDescent="0.2">
      <c r="A7" s="3" t="s">
        <v>2</v>
      </c>
      <c r="B7" s="4">
        <f t="shared" ref="B7:B14" si="0">SUM(D7:E7)</f>
        <v>17172</v>
      </c>
      <c r="C7" s="4">
        <f t="shared" ref="C7:C14" si="1">SUM(F7:G7)</f>
        <v>141505</v>
      </c>
      <c r="D7" s="14">
        <v>11838</v>
      </c>
      <c r="E7" s="14">
        <v>5334</v>
      </c>
      <c r="F7" s="14">
        <v>111237</v>
      </c>
      <c r="G7" s="14">
        <v>30268</v>
      </c>
      <c r="J7" s="1" t="s">
        <v>24</v>
      </c>
    </row>
    <row r="8" spans="1:11" x14ac:dyDescent="0.2">
      <c r="A8" s="3">
        <v>1.4</v>
      </c>
      <c r="B8" s="4">
        <f t="shared" si="0"/>
        <v>1726</v>
      </c>
      <c r="C8" s="4">
        <f t="shared" si="1"/>
        <v>207527</v>
      </c>
      <c r="D8" s="14">
        <v>1557</v>
      </c>
      <c r="E8" s="14">
        <v>169</v>
      </c>
      <c r="F8" s="14">
        <v>126682</v>
      </c>
      <c r="G8" s="14">
        <v>80845</v>
      </c>
      <c r="J8" s="1" t="s">
        <v>22</v>
      </c>
    </row>
    <row r="9" spans="1:11" x14ac:dyDescent="0.2">
      <c r="A9" s="3">
        <v>2</v>
      </c>
      <c r="B9" s="4">
        <f t="shared" si="0"/>
        <v>1815</v>
      </c>
      <c r="C9" s="4">
        <f t="shared" si="1"/>
        <v>207830</v>
      </c>
      <c r="D9" s="14">
        <v>1646</v>
      </c>
      <c r="E9" s="14">
        <v>169</v>
      </c>
      <c r="F9" s="14">
        <v>126594</v>
      </c>
      <c r="G9" s="14">
        <v>81236</v>
      </c>
      <c r="J9" s="1" t="s">
        <v>23</v>
      </c>
    </row>
    <row r="10" spans="1:11" x14ac:dyDescent="0.2">
      <c r="A10" s="3">
        <v>3.1</v>
      </c>
      <c r="B10" s="4">
        <f t="shared" si="0"/>
        <v>1520</v>
      </c>
      <c r="C10" s="4">
        <f t="shared" si="1"/>
        <v>213232</v>
      </c>
      <c r="D10" s="14">
        <v>1257</v>
      </c>
      <c r="E10" s="14">
        <v>263</v>
      </c>
      <c r="F10" s="14">
        <v>126888</v>
      </c>
      <c r="G10" s="14">
        <v>86344</v>
      </c>
      <c r="J10" s="1"/>
    </row>
    <row r="11" spans="1:11" x14ac:dyDescent="0.2">
      <c r="A11" s="3">
        <v>3.2</v>
      </c>
      <c r="B11" s="4">
        <f t="shared" si="0"/>
        <v>1769</v>
      </c>
      <c r="C11" s="4">
        <f t="shared" si="1"/>
        <v>212710</v>
      </c>
      <c r="D11" s="14">
        <v>1557</v>
      </c>
      <c r="E11" s="14">
        <v>212</v>
      </c>
      <c r="F11" s="14">
        <v>126639</v>
      </c>
      <c r="G11" s="14">
        <v>86071</v>
      </c>
      <c r="J11" s="11" t="s">
        <v>31</v>
      </c>
      <c r="K11" t="s">
        <v>30</v>
      </c>
    </row>
    <row r="12" spans="1:11" x14ac:dyDescent="0.2">
      <c r="A12" s="3">
        <v>4.0999999999999996</v>
      </c>
      <c r="B12" s="4">
        <f t="shared" si="0"/>
        <v>1028</v>
      </c>
      <c r="C12" s="4">
        <f t="shared" si="1"/>
        <v>197557</v>
      </c>
      <c r="D12" s="14">
        <v>794</v>
      </c>
      <c r="E12" s="14">
        <v>234</v>
      </c>
      <c r="F12" s="14">
        <v>127381</v>
      </c>
      <c r="G12" s="14">
        <v>70176</v>
      </c>
      <c r="J12" s="6" t="s">
        <v>32</v>
      </c>
      <c r="K12" t="s">
        <v>33</v>
      </c>
    </row>
    <row r="13" spans="1:11" x14ac:dyDescent="0.2">
      <c r="A13" s="3">
        <v>4.2</v>
      </c>
      <c r="B13" s="4">
        <f t="shared" si="0"/>
        <v>994</v>
      </c>
      <c r="C13" s="4">
        <f t="shared" si="1"/>
        <v>201830</v>
      </c>
      <c r="D13" s="14">
        <v>792</v>
      </c>
      <c r="E13" s="14">
        <v>202</v>
      </c>
      <c r="F13" s="14">
        <v>127414</v>
      </c>
      <c r="G13" s="14">
        <v>74416</v>
      </c>
      <c r="J13" s="12" t="s">
        <v>35</v>
      </c>
      <c r="K13" t="s">
        <v>34</v>
      </c>
    </row>
    <row r="14" spans="1:11" x14ac:dyDescent="0.2">
      <c r="A14" s="3">
        <v>4.3</v>
      </c>
      <c r="B14" s="4">
        <f t="shared" si="0"/>
        <v>989</v>
      </c>
      <c r="C14" s="4">
        <f t="shared" si="1"/>
        <v>193415</v>
      </c>
      <c r="D14" s="14">
        <v>806</v>
      </c>
      <c r="E14" s="14">
        <v>183</v>
      </c>
      <c r="F14" s="14">
        <v>127419</v>
      </c>
      <c r="G14" s="14">
        <v>65996</v>
      </c>
      <c r="J14" s="13" t="s">
        <v>36</v>
      </c>
      <c r="K14" t="s">
        <v>37</v>
      </c>
    </row>
    <row r="15" spans="1:11" x14ac:dyDescent="0.2">
      <c r="K15" s="1" t="s">
        <v>38</v>
      </c>
    </row>
    <row r="17" spans="1:6" x14ac:dyDescent="0.2">
      <c r="A17" s="1" t="s">
        <v>9</v>
      </c>
    </row>
    <row r="19" spans="1:6" x14ac:dyDescent="0.2">
      <c r="A19" s="5" t="s">
        <v>0</v>
      </c>
      <c r="B19" s="5" t="s">
        <v>3</v>
      </c>
      <c r="C19" s="5" t="s">
        <v>4</v>
      </c>
      <c r="D19" s="5" t="s">
        <v>10</v>
      </c>
      <c r="E19" s="2" t="s">
        <v>11</v>
      </c>
    </row>
    <row r="20" spans="1:6" x14ac:dyDescent="0.2">
      <c r="A20" s="5">
        <v>4.3</v>
      </c>
      <c r="B20" s="14">
        <v>989</v>
      </c>
      <c r="C20" s="14">
        <v>193415</v>
      </c>
      <c r="D20" s="6"/>
    </row>
    <row r="21" spans="1:6" x14ac:dyDescent="0.2">
      <c r="A21" s="5">
        <v>4.2</v>
      </c>
      <c r="B21" s="14">
        <v>994</v>
      </c>
      <c r="C21" s="14">
        <v>201830</v>
      </c>
      <c r="D21" s="7">
        <f>C21-C20</f>
        <v>8415</v>
      </c>
    </row>
    <row r="22" spans="1:6" x14ac:dyDescent="0.2">
      <c r="A22" s="5">
        <v>4.0999999999999996</v>
      </c>
      <c r="B22" s="14">
        <v>1028</v>
      </c>
      <c r="C22" s="14">
        <v>197557</v>
      </c>
      <c r="D22" s="7">
        <f t="shared" ref="D22:D28" si="2">C22-C21</f>
        <v>-4273</v>
      </c>
      <c r="F22" s="1" t="s">
        <v>26</v>
      </c>
    </row>
    <row r="23" spans="1:6" x14ac:dyDescent="0.2">
      <c r="A23" s="5">
        <v>3.1</v>
      </c>
      <c r="B23" s="14">
        <v>1520</v>
      </c>
      <c r="C23" s="14">
        <v>213232</v>
      </c>
      <c r="D23" s="7">
        <f t="shared" si="2"/>
        <v>15675</v>
      </c>
      <c r="F23" s="1" t="s">
        <v>25</v>
      </c>
    </row>
    <row r="24" spans="1:6" x14ac:dyDescent="0.2">
      <c r="A24" s="5">
        <v>1.4</v>
      </c>
      <c r="B24" s="14">
        <v>1726</v>
      </c>
      <c r="C24" s="14">
        <v>207527</v>
      </c>
      <c r="D24" s="7">
        <f t="shared" si="2"/>
        <v>-5705</v>
      </c>
    </row>
    <row r="25" spans="1:6" x14ac:dyDescent="0.2">
      <c r="A25" s="5">
        <v>3.2</v>
      </c>
      <c r="B25" s="14">
        <v>1769</v>
      </c>
      <c r="C25" s="14">
        <v>212710</v>
      </c>
      <c r="D25" s="7">
        <f t="shared" si="2"/>
        <v>5183</v>
      </c>
    </row>
    <row r="26" spans="1:6" x14ac:dyDescent="0.2">
      <c r="A26" s="5">
        <v>2</v>
      </c>
      <c r="B26" s="14">
        <v>1815</v>
      </c>
      <c r="C26" s="14">
        <v>207830</v>
      </c>
      <c r="D26" s="7">
        <f t="shared" si="2"/>
        <v>-4880</v>
      </c>
    </row>
    <row r="27" spans="1:6" x14ac:dyDescent="0.2">
      <c r="A27" s="5" t="s">
        <v>2</v>
      </c>
      <c r="B27" s="14">
        <v>17172</v>
      </c>
      <c r="C27" s="14">
        <v>141505</v>
      </c>
      <c r="D27" s="7">
        <f t="shared" si="2"/>
        <v>-66325</v>
      </c>
    </row>
    <row r="28" spans="1:6" x14ac:dyDescent="0.2">
      <c r="A28" s="5" t="s">
        <v>1</v>
      </c>
      <c r="B28" s="14">
        <v>128408</v>
      </c>
      <c r="C28" s="14">
        <v>0</v>
      </c>
      <c r="D28" s="7">
        <f t="shared" si="2"/>
        <v>-141505</v>
      </c>
    </row>
    <row r="30" spans="1:6" x14ac:dyDescent="0.2">
      <c r="A30" s="1" t="s">
        <v>12</v>
      </c>
    </row>
    <row r="32" spans="1:6" x14ac:dyDescent="0.2">
      <c r="A32" s="5" t="s">
        <v>0</v>
      </c>
      <c r="B32" s="5" t="s">
        <v>3</v>
      </c>
      <c r="C32" s="5" t="s">
        <v>4</v>
      </c>
      <c r="D32" s="5" t="s">
        <v>10</v>
      </c>
      <c r="E32" s="2" t="s">
        <v>11</v>
      </c>
    </row>
    <row r="33" spans="1:7" x14ac:dyDescent="0.2">
      <c r="A33" s="5">
        <v>4.3</v>
      </c>
      <c r="B33" s="14">
        <v>989</v>
      </c>
      <c r="C33" s="14">
        <v>193415</v>
      </c>
      <c r="D33" s="3"/>
    </row>
    <row r="34" spans="1:7" x14ac:dyDescent="0.2">
      <c r="A34" s="5">
        <v>4.2</v>
      </c>
      <c r="B34" s="14">
        <v>994</v>
      </c>
      <c r="C34" s="14">
        <v>201830</v>
      </c>
      <c r="D34" s="7">
        <f>C34-C33</f>
        <v>8415</v>
      </c>
    </row>
    <row r="35" spans="1:7" x14ac:dyDescent="0.2">
      <c r="A35" s="5">
        <v>3.1</v>
      </c>
      <c r="B35" s="14">
        <v>1520</v>
      </c>
      <c r="C35" s="14">
        <v>213232</v>
      </c>
      <c r="D35" s="7">
        <f>C35-C34</f>
        <v>11402</v>
      </c>
    </row>
    <row r="36" spans="1:7" x14ac:dyDescent="0.2">
      <c r="A36" s="5">
        <v>3.2</v>
      </c>
      <c r="B36" s="14">
        <v>1769</v>
      </c>
      <c r="C36" s="14">
        <v>212710</v>
      </c>
      <c r="D36" s="7">
        <f>C36-C35</f>
        <v>-522</v>
      </c>
    </row>
    <row r="38" spans="1:7" x14ac:dyDescent="0.2">
      <c r="A38" s="1" t="s">
        <v>13</v>
      </c>
    </row>
    <row r="40" spans="1:7" x14ac:dyDescent="0.2">
      <c r="A40" s="1" t="s">
        <v>14</v>
      </c>
    </row>
    <row r="42" spans="1:7" x14ac:dyDescent="0.2">
      <c r="A42" s="5" t="s">
        <v>0</v>
      </c>
      <c r="B42" s="5" t="s">
        <v>3</v>
      </c>
      <c r="C42" s="5" t="s">
        <v>4</v>
      </c>
      <c r="D42" s="5" t="s">
        <v>10</v>
      </c>
      <c r="E42" s="5" t="s">
        <v>15</v>
      </c>
      <c r="F42" s="5" t="s">
        <v>16</v>
      </c>
    </row>
    <row r="43" spans="1:7" x14ac:dyDescent="0.2">
      <c r="A43" s="5">
        <v>4.3</v>
      </c>
      <c r="B43" s="14">
        <v>989</v>
      </c>
      <c r="C43" s="14">
        <v>193415</v>
      </c>
      <c r="D43" s="3"/>
      <c r="E43" s="3"/>
      <c r="F43" s="3"/>
    </row>
    <row r="44" spans="1:7" x14ac:dyDescent="0.2">
      <c r="A44" s="5">
        <v>4.2</v>
      </c>
      <c r="B44" s="14">
        <v>994</v>
      </c>
      <c r="C44" s="14">
        <v>201830</v>
      </c>
      <c r="D44" s="7">
        <f>C44-C43</f>
        <v>8415</v>
      </c>
      <c r="E44" s="7">
        <f>B44-B43</f>
        <v>5</v>
      </c>
      <c r="F44" s="7">
        <f>D44/E44</f>
        <v>1683</v>
      </c>
      <c r="G44" s="1" t="s">
        <v>17</v>
      </c>
    </row>
    <row r="45" spans="1:7" x14ac:dyDescent="0.2">
      <c r="A45" s="5">
        <v>3.1</v>
      </c>
      <c r="B45" s="14">
        <v>1520</v>
      </c>
      <c r="C45" s="14">
        <v>213232</v>
      </c>
      <c r="D45" s="8"/>
      <c r="E45" s="3"/>
      <c r="F45" s="3"/>
    </row>
    <row r="47" spans="1:7" x14ac:dyDescent="0.2">
      <c r="A47" s="1" t="s">
        <v>18</v>
      </c>
    </row>
    <row r="49" spans="1:7" x14ac:dyDescent="0.2">
      <c r="A49" s="5" t="s">
        <v>0</v>
      </c>
      <c r="B49" s="5" t="s">
        <v>3</v>
      </c>
      <c r="C49" s="5" t="s">
        <v>4</v>
      </c>
      <c r="D49" s="5" t="s">
        <v>10</v>
      </c>
      <c r="E49" s="5" t="s">
        <v>15</v>
      </c>
      <c r="F49" s="5" t="s">
        <v>16</v>
      </c>
    </row>
    <row r="50" spans="1:7" x14ac:dyDescent="0.2">
      <c r="A50" s="5">
        <v>4.2</v>
      </c>
      <c r="B50" s="14">
        <v>994</v>
      </c>
      <c r="C50" s="14">
        <v>201830</v>
      </c>
      <c r="D50" s="8"/>
      <c r="E50" s="9"/>
      <c r="F50" s="3"/>
    </row>
    <row r="51" spans="1:7" x14ac:dyDescent="0.2">
      <c r="A51" s="5">
        <v>3.1</v>
      </c>
      <c r="B51" s="14">
        <v>1520</v>
      </c>
      <c r="C51" s="14">
        <v>213232</v>
      </c>
      <c r="D51" s="7">
        <f>C51-C50</f>
        <v>11402</v>
      </c>
      <c r="E51" s="7">
        <f>B51-B50</f>
        <v>526</v>
      </c>
      <c r="F51" s="7">
        <f>D51/E51</f>
        <v>21.676806083650192</v>
      </c>
      <c r="G51" s="1" t="s">
        <v>19</v>
      </c>
    </row>
    <row r="53" spans="1:7" x14ac:dyDescent="0.2">
      <c r="A53" s="1" t="s">
        <v>20</v>
      </c>
    </row>
  </sheetData>
  <sortState xmlns:xlrd2="http://schemas.microsoft.com/office/spreadsheetml/2017/richdata2" ref="A20:C28">
    <sortCondition ref="B20:B28"/>
  </sortState>
  <conditionalFormatting sqref="D21:D28 D34:D36">
    <cfRule type="cellIs" dxfId="9" priority="6" operator="lessThan">
      <formula>0</formula>
    </cfRule>
  </conditionalFormatting>
  <conditionalFormatting sqref="D44:D45">
    <cfRule type="cellIs" dxfId="8" priority="4" operator="lessThan">
      <formula>0</formula>
    </cfRule>
  </conditionalFormatting>
  <conditionalFormatting sqref="F44">
    <cfRule type="cellIs" dxfId="7" priority="3" operator="greaterThan">
      <formula>1</formula>
    </cfRule>
  </conditionalFormatting>
  <conditionalFormatting sqref="D50:D51">
    <cfRule type="cellIs" dxfId="6" priority="2" operator="lessThan">
      <formula>0</formula>
    </cfRule>
  </conditionalFormatting>
  <conditionalFormatting sqref="F51">
    <cfRule type="cellIs" dxfId="5" priority="1" operator="greaterThan">
      <formula>1</formula>
    </cfRule>
  </conditionalFormatting>
  <hyperlinks>
    <hyperlink ref="A3" r:id="rId1" xr:uid="{83D612F2-28C5-0A49-932B-87DCBE86389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F2C5-0A9E-4A4A-AE46-AD0D0013649A}">
  <dimension ref="A1:K53"/>
  <sheetViews>
    <sheetView topLeftCell="A20" workbookViewId="0">
      <selection activeCell="J26" sqref="J26"/>
    </sheetView>
  </sheetViews>
  <sheetFormatPr baseColWidth="10" defaultRowHeight="16" x14ac:dyDescent="0.2"/>
  <cols>
    <col min="2" max="2" width="11.5" bestFit="1" customWidth="1"/>
    <col min="3" max="3" width="12.83203125" bestFit="1" customWidth="1"/>
    <col min="4" max="4" width="15.33203125" bestFit="1" customWidth="1"/>
    <col min="5" max="5" width="10.6640625" bestFit="1" customWidth="1"/>
    <col min="6" max="6" width="15.33203125" bestFit="1" customWidth="1"/>
    <col min="7" max="7" width="13.1640625" bestFit="1" customWidth="1"/>
    <col min="10" max="10" width="11.83203125" customWidth="1"/>
  </cols>
  <sheetData>
    <row r="1" spans="1:11" x14ac:dyDescent="0.2">
      <c r="A1" s="1" t="s">
        <v>27</v>
      </c>
    </row>
    <row r="2" spans="1:11" x14ac:dyDescent="0.2">
      <c r="A2" s="1" t="s">
        <v>29</v>
      </c>
    </row>
    <row r="3" spans="1:11" x14ac:dyDescent="0.2">
      <c r="A3" s="10" t="s">
        <v>28</v>
      </c>
    </row>
    <row r="5" spans="1:11" x14ac:dyDescent="0.2">
      <c r="A5" t="s">
        <v>0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</row>
    <row r="6" spans="1:11" x14ac:dyDescent="0.2">
      <c r="A6" t="s">
        <v>1</v>
      </c>
      <c r="J6" s="1" t="s">
        <v>21</v>
      </c>
    </row>
    <row r="7" spans="1:11" x14ac:dyDescent="0.2">
      <c r="A7" t="s">
        <v>2</v>
      </c>
      <c r="J7" s="1" t="s">
        <v>24</v>
      </c>
    </row>
    <row r="8" spans="1:11" x14ac:dyDescent="0.2">
      <c r="A8">
        <v>1.4</v>
      </c>
      <c r="J8" s="1" t="s">
        <v>22</v>
      </c>
    </row>
    <row r="9" spans="1:11" x14ac:dyDescent="0.2">
      <c r="A9">
        <v>2</v>
      </c>
      <c r="J9" s="1" t="s">
        <v>23</v>
      </c>
    </row>
    <row r="10" spans="1:11" x14ac:dyDescent="0.2">
      <c r="A10">
        <v>3.1</v>
      </c>
      <c r="J10" s="1"/>
    </row>
    <row r="11" spans="1:11" x14ac:dyDescent="0.2">
      <c r="A11">
        <v>3.2</v>
      </c>
      <c r="J11" s="11" t="s">
        <v>31</v>
      </c>
      <c r="K11" t="s">
        <v>30</v>
      </c>
    </row>
    <row r="12" spans="1:11" x14ac:dyDescent="0.2">
      <c r="A12">
        <v>4.0999999999999996</v>
      </c>
      <c r="J12" s="6" t="s">
        <v>32</v>
      </c>
      <c r="K12" t="s">
        <v>33</v>
      </c>
    </row>
    <row r="13" spans="1:11" x14ac:dyDescent="0.2">
      <c r="A13">
        <v>4.2</v>
      </c>
      <c r="J13" s="12" t="s">
        <v>35</v>
      </c>
      <c r="K13" t="s">
        <v>34</v>
      </c>
    </row>
    <row r="14" spans="1:11" x14ac:dyDescent="0.2">
      <c r="A14">
        <v>4.3</v>
      </c>
      <c r="J14" s="13" t="s">
        <v>36</v>
      </c>
      <c r="K14" t="s">
        <v>37</v>
      </c>
    </row>
    <row r="15" spans="1:11" x14ac:dyDescent="0.2">
      <c r="K15" s="1" t="s">
        <v>38</v>
      </c>
    </row>
    <row r="17" spans="1:6" x14ac:dyDescent="0.2">
      <c r="A17" s="1" t="s">
        <v>9</v>
      </c>
    </row>
    <row r="19" spans="1:6" x14ac:dyDescent="0.2">
      <c r="A19" t="s">
        <v>0</v>
      </c>
      <c r="B19" t="s">
        <v>3</v>
      </c>
      <c r="C19" t="s">
        <v>4</v>
      </c>
      <c r="D19" t="s">
        <v>10</v>
      </c>
      <c r="E19" s="2" t="s">
        <v>11</v>
      </c>
    </row>
    <row r="22" spans="1:6" x14ac:dyDescent="0.2">
      <c r="F22" s="1" t="s">
        <v>26</v>
      </c>
    </row>
    <row r="23" spans="1:6" x14ac:dyDescent="0.2">
      <c r="F23" s="1" t="s">
        <v>25</v>
      </c>
    </row>
    <row r="30" spans="1:6" x14ac:dyDescent="0.2">
      <c r="A30" s="1" t="s">
        <v>12</v>
      </c>
    </row>
    <row r="32" spans="1:6" x14ac:dyDescent="0.2">
      <c r="A32" t="s">
        <v>0</v>
      </c>
      <c r="B32" t="s">
        <v>3</v>
      </c>
      <c r="C32" t="s">
        <v>4</v>
      </c>
      <c r="D32" t="s">
        <v>10</v>
      </c>
      <c r="E32" s="2" t="s">
        <v>11</v>
      </c>
    </row>
    <row r="38" spans="1:7" x14ac:dyDescent="0.2">
      <c r="A38" s="1" t="s">
        <v>13</v>
      </c>
    </row>
    <row r="40" spans="1:7" x14ac:dyDescent="0.2">
      <c r="A40" s="1" t="s">
        <v>14</v>
      </c>
    </row>
    <row r="42" spans="1:7" x14ac:dyDescent="0.2">
      <c r="A42" t="s">
        <v>0</v>
      </c>
      <c r="B42" t="s">
        <v>3</v>
      </c>
      <c r="C42" t="s">
        <v>4</v>
      </c>
      <c r="D42" t="s">
        <v>10</v>
      </c>
      <c r="E42" t="s">
        <v>15</v>
      </c>
      <c r="F42" t="s">
        <v>16</v>
      </c>
    </row>
    <row r="43" spans="1:7" x14ac:dyDescent="0.2">
      <c r="A43">
        <v>4.3</v>
      </c>
    </row>
    <row r="44" spans="1:7" x14ac:dyDescent="0.2">
      <c r="A44">
        <v>4.2</v>
      </c>
      <c r="G44" s="1" t="s">
        <v>17</v>
      </c>
    </row>
    <row r="45" spans="1:7" x14ac:dyDescent="0.2">
      <c r="A45">
        <v>3.1</v>
      </c>
    </row>
    <row r="47" spans="1:7" x14ac:dyDescent="0.2">
      <c r="A47" s="1" t="s">
        <v>18</v>
      </c>
    </row>
    <row r="49" spans="1:7" x14ac:dyDescent="0.2">
      <c r="A49" t="s">
        <v>0</v>
      </c>
      <c r="B49" t="s">
        <v>3</v>
      </c>
      <c r="C49" t="s">
        <v>4</v>
      </c>
      <c r="D49" t="s">
        <v>10</v>
      </c>
      <c r="E49" t="s">
        <v>15</v>
      </c>
      <c r="F49" t="s">
        <v>16</v>
      </c>
    </row>
    <row r="50" spans="1:7" x14ac:dyDescent="0.2">
      <c r="A50">
        <v>4.2</v>
      </c>
    </row>
    <row r="51" spans="1:7" x14ac:dyDescent="0.2">
      <c r="A51">
        <v>3.1</v>
      </c>
      <c r="G51" s="1" t="s">
        <v>19</v>
      </c>
    </row>
    <row r="53" spans="1:7" x14ac:dyDescent="0.2">
      <c r="A53" s="1" t="s">
        <v>20</v>
      </c>
    </row>
  </sheetData>
  <conditionalFormatting sqref="D21:D28 D34:D36">
    <cfRule type="cellIs" dxfId="4" priority="5" operator="lessThan">
      <formula>0</formula>
    </cfRule>
  </conditionalFormatting>
  <conditionalFormatting sqref="D44:D45">
    <cfRule type="cellIs" dxfId="3" priority="4" operator="lessThan">
      <formula>0</formula>
    </cfRule>
  </conditionalFormatting>
  <conditionalFormatting sqref="F44">
    <cfRule type="cellIs" dxfId="2" priority="3" operator="greaterThan">
      <formula>1</formula>
    </cfRule>
  </conditionalFormatting>
  <conditionalFormatting sqref="D50:D51">
    <cfRule type="cellIs" dxfId="1" priority="2" operator="lessThan">
      <formula>0</formula>
    </cfRule>
  </conditionalFormatting>
  <conditionalFormatting sqref="F51">
    <cfRule type="cellIs" dxfId="0" priority="1" operator="greaterThan">
      <formula>1</formula>
    </cfRule>
  </conditionalFormatting>
  <hyperlinks>
    <hyperlink ref="A3" r:id="rId1" xr:uid="{7675E653-E208-A94E-A330-5F078CD632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5 (Reproduction)</vt:lpstr>
      <vt:lpstr>Finished</vt:lpstr>
      <vt:lpstr>In 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2021-05-10T00:31:37Z</dcterms:created>
  <dcterms:modified xsi:type="dcterms:W3CDTF">2021-09-14T00:24:03Z</dcterms:modified>
</cp:coreProperties>
</file>