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ic-my.sharepoint.com/personal/arfazhussain_uvic_ca/Documents/0 UVIC/4 Second Year Engineering/4 ECON 180 A01/2 Projects/Project 6/"/>
    </mc:Choice>
  </mc:AlternateContent>
  <xr:revisionPtr revIDLastSave="476" documentId="8_{95633A60-46E5-D34E-9FAC-C9E89314C856}" xr6:coauthVersionLast="47" xr6:coauthVersionMax="47" xr10:uidLastSave="{5C93686F-DA07-0A49-9FF5-7CF52EB6E624}"/>
  <bookViews>
    <workbookView xWindow="820" yWindow="500" windowWidth="18780" windowHeight="21100" xr2:uid="{21EB62B0-08C6-9240-8EC9-7C2FD396769A}"/>
  </bookViews>
  <sheets>
    <sheet name="Q1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P218" i="1" l="1"/>
  <c r="BQ218" i="1"/>
  <c r="BP219" i="1"/>
  <c r="BQ219" i="1"/>
  <c r="BQ220" i="1" s="1"/>
  <c r="BQ221" i="1" s="1"/>
  <c r="BQ222" i="1" s="1"/>
  <c r="BQ223" i="1" s="1"/>
  <c r="BQ224" i="1" s="1"/>
  <c r="BQ225" i="1" s="1"/>
  <c r="BQ226" i="1" s="1"/>
  <c r="BQ227" i="1" s="1"/>
  <c r="BP220" i="1"/>
  <c r="BP221" i="1"/>
  <c r="BP222" i="1"/>
  <c r="BP223" i="1"/>
  <c r="BP224" i="1"/>
  <c r="BP225" i="1"/>
  <c r="BP226" i="1"/>
  <c r="BP227" i="1"/>
  <c r="BQ101" i="1"/>
  <c r="BQ102" i="1"/>
  <c r="BQ103" i="1"/>
  <c r="BQ104" i="1"/>
  <c r="BQ105" i="1" s="1"/>
  <c r="BQ106" i="1" s="1"/>
  <c r="BQ107" i="1" s="1"/>
  <c r="BQ108" i="1" s="1"/>
  <c r="BQ109" i="1" s="1"/>
  <c r="BQ110" i="1" s="1"/>
  <c r="BQ111" i="1" s="1"/>
  <c r="BQ112" i="1" s="1"/>
  <c r="BQ113" i="1" s="1"/>
  <c r="BQ114" i="1" s="1"/>
  <c r="BQ115" i="1" s="1"/>
  <c r="BQ116" i="1" s="1"/>
  <c r="BQ117" i="1" s="1"/>
  <c r="BQ118" i="1" s="1"/>
  <c r="BQ119" i="1" s="1"/>
  <c r="BQ120" i="1" s="1"/>
  <c r="BQ121" i="1" s="1"/>
  <c r="BQ122" i="1" s="1"/>
  <c r="BQ123" i="1" s="1"/>
  <c r="BQ124" i="1" s="1"/>
  <c r="BQ125" i="1" s="1"/>
  <c r="BQ126" i="1" s="1"/>
  <c r="BQ127" i="1" s="1"/>
  <c r="BQ128" i="1" s="1"/>
  <c r="BQ129" i="1" s="1"/>
  <c r="BQ130" i="1" s="1"/>
  <c r="BQ131" i="1" s="1"/>
  <c r="BQ132" i="1" s="1"/>
  <c r="BQ133" i="1" s="1"/>
  <c r="BQ134" i="1" s="1"/>
  <c r="BQ135" i="1" s="1"/>
  <c r="BQ136" i="1" s="1"/>
  <c r="BQ137" i="1" s="1"/>
  <c r="BQ138" i="1" s="1"/>
  <c r="BQ139" i="1" s="1"/>
  <c r="BQ140" i="1" s="1"/>
  <c r="BQ141" i="1" s="1"/>
  <c r="BQ142" i="1" s="1"/>
  <c r="BQ143" i="1" s="1"/>
  <c r="BQ144" i="1" s="1"/>
  <c r="BQ145" i="1" s="1"/>
  <c r="BQ146" i="1" s="1"/>
  <c r="BQ147" i="1" s="1"/>
  <c r="BQ148" i="1" s="1"/>
  <c r="BQ149" i="1" s="1"/>
  <c r="BQ150" i="1" s="1"/>
  <c r="BQ151" i="1" s="1"/>
  <c r="BQ152" i="1" s="1"/>
  <c r="BQ153" i="1" s="1"/>
  <c r="BQ154" i="1" s="1"/>
  <c r="BQ155" i="1" s="1"/>
  <c r="BQ156" i="1" s="1"/>
  <c r="BQ157" i="1" s="1"/>
  <c r="BQ158" i="1" s="1"/>
  <c r="BQ159" i="1" s="1"/>
  <c r="BQ160" i="1" s="1"/>
  <c r="BQ161" i="1" s="1"/>
  <c r="BQ162" i="1" s="1"/>
  <c r="BQ163" i="1" s="1"/>
  <c r="BQ164" i="1" s="1"/>
  <c r="BQ165" i="1" s="1"/>
  <c r="BQ166" i="1" s="1"/>
  <c r="BQ167" i="1" s="1"/>
  <c r="BQ168" i="1" s="1"/>
  <c r="BQ169" i="1" s="1"/>
  <c r="BQ170" i="1" s="1"/>
  <c r="BQ171" i="1" s="1"/>
  <c r="BQ172" i="1" s="1"/>
  <c r="BQ173" i="1" s="1"/>
  <c r="BQ174" i="1" s="1"/>
  <c r="BQ175" i="1" s="1"/>
  <c r="BQ176" i="1" s="1"/>
  <c r="BQ177" i="1" s="1"/>
  <c r="BQ178" i="1" s="1"/>
  <c r="BQ179" i="1" s="1"/>
  <c r="BQ180" i="1" s="1"/>
  <c r="BQ181" i="1" s="1"/>
  <c r="BQ182" i="1" s="1"/>
  <c r="BQ183" i="1" s="1"/>
  <c r="BQ184" i="1" s="1"/>
  <c r="BQ185" i="1" s="1"/>
  <c r="BQ186" i="1" s="1"/>
  <c r="BQ187" i="1" s="1"/>
  <c r="BQ188" i="1" s="1"/>
  <c r="BQ189" i="1" s="1"/>
  <c r="BQ190" i="1" s="1"/>
  <c r="BQ191" i="1" s="1"/>
  <c r="BQ192" i="1" s="1"/>
  <c r="BQ193" i="1" s="1"/>
  <c r="BQ194" i="1" s="1"/>
  <c r="BQ195" i="1" s="1"/>
  <c r="BQ196" i="1" s="1"/>
  <c r="BQ197" i="1" s="1"/>
  <c r="BQ198" i="1" s="1"/>
  <c r="BQ199" i="1" s="1"/>
  <c r="BQ200" i="1" s="1"/>
  <c r="BQ201" i="1" s="1"/>
  <c r="BQ202" i="1" s="1"/>
  <c r="BQ203" i="1" s="1"/>
  <c r="BQ204" i="1" s="1"/>
  <c r="BQ205" i="1" s="1"/>
  <c r="BQ206" i="1" s="1"/>
  <c r="BQ207" i="1" s="1"/>
  <c r="BQ208" i="1" s="1"/>
  <c r="BQ209" i="1" s="1"/>
  <c r="BQ210" i="1" s="1"/>
  <c r="BQ211" i="1" s="1"/>
  <c r="BQ212" i="1" s="1"/>
  <c r="BQ213" i="1" s="1"/>
  <c r="BQ214" i="1" s="1"/>
  <c r="BQ215" i="1" s="1"/>
  <c r="BQ216" i="1" s="1"/>
  <c r="BQ217" i="1" s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2" i="1"/>
  <c r="BP293" i="1"/>
  <c r="BP294" i="1"/>
  <c r="BP295" i="1"/>
  <c r="BP296" i="1"/>
  <c r="BP297" i="1"/>
  <c r="BP298" i="1"/>
  <c r="BP299" i="1"/>
  <c r="BP300" i="1"/>
  <c r="BP301" i="1"/>
  <c r="BP302" i="1"/>
  <c r="BP303" i="1"/>
  <c r="BP304" i="1"/>
  <c r="BP305" i="1"/>
  <c r="BP306" i="1"/>
  <c r="BP307" i="1"/>
  <c r="BP308" i="1"/>
  <c r="BP309" i="1"/>
  <c r="BP310" i="1"/>
  <c r="BP311" i="1"/>
  <c r="BP312" i="1"/>
  <c r="BP313" i="1"/>
  <c r="BP314" i="1"/>
  <c r="BP315" i="1"/>
  <c r="BP316" i="1"/>
  <c r="BP317" i="1"/>
  <c r="BP318" i="1"/>
  <c r="BP319" i="1"/>
  <c r="BP320" i="1"/>
  <c r="BP321" i="1"/>
  <c r="BP322" i="1"/>
  <c r="BP323" i="1"/>
  <c r="BP324" i="1"/>
  <c r="BP325" i="1"/>
  <c r="BP326" i="1"/>
  <c r="BP327" i="1"/>
  <c r="BP328" i="1"/>
  <c r="BP329" i="1"/>
  <c r="BP330" i="1"/>
  <c r="BP331" i="1"/>
  <c r="BP332" i="1"/>
  <c r="BP333" i="1"/>
  <c r="BP334" i="1"/>
  <c r="BP335" i="1"/>
  <c r="BP336" i="1"/>
  <c r="BP337" i="1"/>
  <c r="BP338" i="1"/>
  <c r="BP339" i="1"/>
  <c r="BP340" i="1"/>
  <c r="BP341" i="1"/>
  <c r="BP342" i="1"/>
  <c r="BP343" i="1"/>
  <c r="BP344" i="1"/>
  <c r="BP345" i="1"/>
  <c r="BP346" i="1"/>
  <c r="BP347" i="1"/>
  <c r="BP348" i="1"/>
  <c r="BP349" i="1"/>
  <c r="BP350" i="1"/>
  <c r="BP351" i="1"/>
  <c r="BP352" i="1"/>
  <c r="BP353" i="1"/>
  <c r="BP354" i="1"/>
  <c r="BP355" i="1"/>
  <c r="BP356" i="1"/>
  <c r="BP357" i="1"/>
  <c r="BP358" i="1"/>
  <c r="BP359" i="1"/>
  <c r="BP360" i="1"/>
  <c r="BP361" i="1"/>
  <c r="BP362" i="1"/>
  <c r="BP363" i="1"/>
  <c r="BP364" i="1"/>
  <c r="BP365" i="1"/>
  <c r="BP366" i="1"/>
  <c r="BP367" i="1"/>
  <c r="BP368" i="1"/>
  <c r="BP369" i="1"/>
  <c r="BP370" i="1"/>
  <c r="BP371" i="1"/>
  <c r="BP372" i="1"/>
  <c r="BP373" i="1"/>
  <c r="BP374" i="1"/>
  <c r="BP375" i="1"/>
  <c r="BP376" i="1"/>
  <c r="BQ77" i="1"/>
  <c r="BQ78" i="1" s="1"/>
  <c r="BQ79" i="1" s="1"/>
  <c r="BQ80" i="1" s="1"/>
  <c r="BQ81" i="1" s="1"/>
  <c r="BQ82" i="1" s="1"/>
  <c r="BQ83" i="1" s="1"/>
  <c r="BQ84" i="1" s="1"/>
  <c r="BQ85" i="1" s="1"/>
  <c r="BQ86" i="1" s="1"/>
  <c r="BQ87" i="1" s="1"/>
  <c r="BQ88" i="1" s="1"/>
  <c r="BQ89" i="1" s="1"/>
  <c r="BQ90" i="1" s="1"/>
  <c r="BQ91" i="1" s="1"/>
  <c r="BQ92" i="1" s="1"/>
  <c r="BQ93" i="1" s="1"/>
  <c r="BQ94" i="1" s="1"/>
  <c r="BQ95" i="1" s="1"/>
  <c r="BQ96" i="1" s="1"/>
  <c r="BQ97" i="1" s="1"/>
  <c r="BQ98" i="1" s="1"/>
  <c r="BQ99" i="1" s="1"/>
  <c r="BQ100" i="1" s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Q59" i="1"/>
  <c r="BQ60" i="1" s="1"/>
  <c r="BQ61" i="1" s="1"/>
  <c r="BQ62" i="1" s="1"/>
  <c r="BQ63" i="1" s="1"/>
  <c r="BQ64" i="1" s="1"/>
  <c r="BQ65" i="1" s="1"/>
  <c r="BQ66" i="1" s="1"/>
  <c r="BQ67" i="1" s="1"/>
  <c r="BQ68" i="1" s="1"/>
  <c r="BQ69" i="1" s="1"/>
  <c r="BQ70" i="1" s="1"/>
  <c r="BQ71" i="1" s="1"/>
  <c r="BQ72" i="1" s="1"/>
  <c r="BQ73" i="1" s="1"/>
  <c r="BQ74" i="1" s="1"/>
  <c r="BQ75" i="1" s="1"/>
  <c r="BQ76" i="1" s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Q38" i="1"/>
  <c r="BQ39" i="1" s="1"/>
  <c r="BQ40" i="1" s="1"/>
  <c r="BQ41" i="1" s="1"/>
  <c r="BQ42" i="1" s="1"/>
  <c r="BQ43" i="1" s="1"/>
  <c r="BQ44" i="1" s="1"/>
  <c r="BQ45" i="1" s="1"/>
  <c r="BQ46" i="1" s="1"/>
  <c r="BQ47" i="1" s="1"/>
  <c r="BQ48" i="1" s="1"/>
  <c r="BQ49" i="1" s="1"/>
  <c r="BQ50" i="1" s="1"/>
  <c r="BQ51" i="1" s="1"/>
  <c r="BQ52" i="1" s="1"/>
  <c r="BQ53" i="1" s="1"/>
  <c r="BQ54" i="1" s="1"/>
  <c r="BQ55" i="1" s="1"/>
  <c r="BQ56" i="1" s="1"/>
  <c r="BQ57" i="1" s="1"/>
  <c r="BQ58" i="1" s="1"/>
  <c r="BQ37" i="1"/>
  <c r="BQ36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36" i="1"/>
  <c r="BP37" i="1"/>
  <c r="BP38" i="1"/>
  <c r="BP35" i="1"/>
  <c r="AV38" i="1"/>
  <c r="BD29" i="1"/>
  <c r="BG29" i="1" s="1"/>
  <c r="BD33" i="1"/>
  <c r="BG33" i="1" s="1"/>
  <c r="BC33" i="1"/>
  <c r="BF33" i="1" s="1"/>
  <c r="BC36" i="1"/>
  <c r="BF36" i="1" s="1"/>
  <c r="AT29" i="1"/>
  <c r="AT30" i="1"/>
  <c r="AY38" i="1" s="1"/>
  <c r="AT31" i="1"/>
  <c r="AT32" i="1"/>
  <c r="AT33" i="1"/>
  <c r="AT34" i="1"/>
  <c r="AT35" i="1"/>
  <c r="AT36" i="1"/>
  <c r="AT37" i="1"/>
  <c r="BE38" i="1" s="1"/>
  <c r="AT28" i="1"/>
  <c r="BB38" i="1" s="1"/>
  <c r="BA35" i="1"/>
  <c r="BD35" i="1" s="1"/>
  <c r="BG35" i="1" s="1"/>
  <c r="BA29" i="1"/>
  <c r="BA30" i="1"/>
  <c r="BD30" i="1" s="1"/>
  <c r="BG30" i="1" s="1"/>
  <c r="BA31" i="1"/>
  <c r="BD31" i="1" s="1"/>
  <c r="BG31" i="1" s="1"/>
  <c r="BA32" i="1"/>
  <c r="BD32" i="1" s="1"/>
  <c r="BG32" i="1" s="1"/>
  <c r="BA28" i="1"/>
  <c r="BD28" i="1" s="1"/>
  <c r="BG28" i="1" s="1"/>
  <c r="AX29" i="1"/>
  <c r="AX30" i="1"/>
  <c r="AX31" i="1"/>
  <c r="AX32" i="1"/>
  <c r="AX33" i="1"/>
  <c r="AX34" i="1"/>
  <c r="BA34" i="1" s="1"/>
  <c r="BD34" i="1" s="1"/>
  <c r="BG34" i="1" s="1"/>
  <c r="AX36" i="1"/>
  <c r="BA36" i="1" s="1"/>
  <c r="BD36" i="1" s="1"/>
  <c r="BG36" i="1" s="1"/>
  <c r="AX37" i="1"/>
  <c r="BA37" i="1" s="1"/>
  <c r="BD37" i="1" s="1"/>
  <c r="BG37" i="1" s="1"/>
  <c r="AX28" i="1"/>
  <c r="AW29" i="1"/>
  <c r="AW30" i="1"/>
  <c r="AW31" i="1"/>
  <c r="AW32" i="1"/>
  <c r="AW33" i="1"/>
  <c r="AZ33" i="1" s="1"/>
  <c r="AW34" i="1"/>
  <c r="AZ34" i="1" s="1"/>
  <c r="BC34" i="1" s="1"/>
  <c r="BF34" i="1" s="1"/>
  <c r="AW35" i="1"/>
  <c r="AZ35" i="1" s="1"/>
  <c r="BC35" i="1" s="1"/>
  <c r="BF35" i="1" s="1"/>
  <c r="AW36" i="1"/>
  <c r="AZ36" i="1" s="1"/>
  <c r="AW37" i="1"/>
  <c r="AW28" i="1"/>
  <c r="AZ28" i="1" s="1"/>
  <c r="BC28" i="1" s="1"/>
  <c r="BF28" i="1" s="1"/>
  <c r="AZ29" i="1"/>
  <c r="BC29" i="1" s="1"/>
  <c r="BF29" i="1" s="1"/>
  <c r="AZ30" i="1"/>
  <c r="BC30" i="1" s="1"/>
  <c r="BF30" i="1" s="1"/>
  <c r="AZ31" i="1"/>
  <c r="BC31" i="1" s="1"/>
  <c r="BF31" i="1" s="1"/>
  <c r="AZ32" i="1"/>
  <c r="BC32" i="1" s="1"/>
  <c r="BF32" i="1" s="1"/>
  <c r="AZ37" i="1"/>
  <c r="BC37" i="1" s="1"/>
  <c r="BF37" i="1" s="1"/>
  <c r="AR40" i="1"/>
  <c r="AV40" i="1" s="1"/>
  <c r="BQ228" i="1" l="1"/>
  <c r="BQ229" i="1" s="1"/>
  <c r="BQ230" i="1" s="1"/>
  <c r="BQ231" i="1" s="1"/>
  <c r="BQ232" i="1" s="1"/>
  <c r="BQ233" i="1" s="1"/>
  <c r="BQ234" i="1" s="1"/>
  <c r="BQ235" i="1" s="1"/>
  <c r="BQ236" i="1" s="1"/>
  <c r="BQ237" i="1" s="1"/>
  <c r="BQ238" i="1" s="1"/>
  <c r="BQ239" i="1" s="1"/>
  <c r="BQ240" i="1" s="1"/>
  <c r="BQ241" i="1" s="1"/>
  <c r="BQ242" i="1" s="1"/>
  <c r="BQ243" i="1" s="1"/>
  <c r="BQ244" i="1" s="1"/>
  <c r="BQ245" i="1" s="1"/>
  <c r="BQ246" i="1" s="1"/>
  <c r="BQ247" i="1" s="1"/>
  <c r="BQ248" i="1" s="1"/>
  <c r="BQ249" i="1" s="1"/>
  <c r="BQ250" i="1" s="1"/>
  <c r="BQ251" i="1" s="1"/>
  <c r="BQ252" i="1" s="1"/>
  <c r="BQ253" i="1" s="1"/>
  <c r="BQ254" i="1" s="1"/>
  <c r="BQ255" i="1" s="1"/>
  <c r="BQ256" i="1" s="1"/>
  <c r="BQ257" i="1" s="1"/>
  <c r="BQ258" i="1" s="1"/>
  <c r="BQ259" i="1" s="1"/>
  <c r="BQ260" i="1" s="1"/>
  <c r="BQ261" i="1" s="1"/>
  <c r="BQ262" i="1" s="1"/>
  <c r="BQ263" i="1" s="1"/>
  <c r="BQ264" i="1" s="1"/>
  <c r="BQ265" i="1" s="1"/>
  <c r="BQ266" i="1" s="1"/>
  <c r="BQ267" i="1" s="1"/>
  <c r="BQ268" i="1" s="1"/>
  <c r="BQ269" i="1" s="1"/>
  <c r="BQ270" i="1" s="1"/>
  <c r="BQ271" i="1" s="1"/>
  <c r="BQ272" i="1" s="1"/>
  <c r="BQ273" i="1" s="1"/>
  <c r="BQ274" i="1" s="1"/>
  <c r="BQ275" i="1" s="1"/>
  <c r="BQ276" i="1" s="1"/>
  <c r="BQ277" i="1" s="1"/>
  <c r="BQ278" i="1" s="1"/>
  <c r="BQ279" i="1" s="1"/>
  <c r="BQ280" i="1" s="1"/>
  <c r="BQ281" i="1" s="1"/>
  <c r="BQ282" i="1" s="1"/>
  <c r="BQ283" i="1" s="1"/>
  <c r="BQ284" i="1" s="1"/>
  <c r="BQ285" i="1" s="1"/>
  <c r="BQ286" i="1" s="1"/>
  <c r="BQ287" i="1" s="1"/>
  <c r="BQ288" i="1" s="1"/>
  <c r="BQ289" i="1" s="1"/>
  <c r="BQ290" i="1" s="1"/>
  <c r="BQ291" i="1" s="1"/>
  <c r="BQ292" i="1" s="1"/>
  <c r="BQ293" i="1" s="1"/>
  <c r="BQ294" i="1" s="1"/>
  <c r="BQ295" i="1" s="1"/>
  <c r="BQ296" i="1" s="1"/>
  <c r="BQ297" i="1" s="1"/>
  <c r="BQ298" i="1" s="1"/>
  <c r="BQ299" i="1" s="1"/>
  <c r="BQ300" i="1" s="1"/>
  <c r="BQ301" i="1" s="1"/>
  <c r="BQ302" i="1" s="1"/>
  <c r="BQ303" i="1" s="1"/>
  <c r="BQ304" i="1" s="1"/>
  <c r="BQ305" i="1" s="1"/>
  <c r="BQ306" i="1" s="1"/>
  <c r="BQ307" i="1" s="1"/>
  <c r="BQ308" i="1" s="1"/>
  <c r="BQ309" i="1" s="1"/>
  <c r="BQ310" i="1" s="1"/>
  <c r="BQ311" i="1" s="1"/>
  <c r="BQ312" i="1" s="1"/>
  <c r="BQ313" i="1" s="1"/>
  <c r="BQ314" i="1" s="1"/>
  <c r="BQ315" i="1" s="1"/>
  <c r="BQ316" i="1" s="1"/>
  <c r="BQ317" i="1" s="1"/>
  <c r="BQ318" i="1" s="1"/>
  <c r="BQ319" i="1" s="1"/>
  <c r="BQ320" i="1" s="1"/>
  <c r="BQ321" i="1" s="1"/>
  <c r="BQ322" i="1" s="1"/>
  <c r="BQ323" i="1" s="1"/>
  <c r="BQ324" i="1" s="1"/>
  <c r="BQ325" i="1" s="1"/>
  <c r="BQ326" i="1" s="1"/>
  <c r="BQ327" i="1" s="1"/>
  <c r="BQ328" i="1" s="1"/>
  <c r="BQ329" i="1" s="1"/>
  <c r="BQ330" i="1" s="1"/>
  <c r="BQ331" i="1" s="1"/>
  <c r="BQ332" i="1" s="1"/>
  <c r="BQ333" i="1" s="1"/>
  <c r="BQ334" i="1" s="1"/>
  <c r="BQ335" i="1" s="1"/>
  <c r="BQ336" i="1" s="1"/>
  <c r="BQ337" i="1" s="1"/>
  <c r="BQ338" i="1" s="1"/>
  <c r="BQ339" i="1" s="1"/>
  <c r="BQ340" i="1" s="1"/>
  <c r="BQ341" i="1" s="1"/>
  <c r="BQ342" i="1" s="1"/>
  <c r="BQ343" i="1" s="1"/>
  <c r="BQ344" i="1" s="1"/>
  <c r="BQ345" i="1" s="1"/>
  <c r="BQ346" i="1" s="1"/>
  <c r="BQ347" i="1" s="1"/>
  <c r="BQ348" i="1" s="1"/>
  <c r="BQ349" i="1" s="1"/>
  <c r="BQ350" i="1" s="1"/>
  <c r="BQ351" i="1" s="1"/>
  <c r="BQ352" i="1" s="1"/>
  <c r="BQ353" i="1" s="1"/>
  <c r="BQ354" i="1" s="1"/>
  <c r="BQ355" i="1" s="1"/>
  <c r="BQ356" i="1" s="1"/>
  <c r="BQ357" i="1" s="1"/>
  <c r="BQ358" i="1" s="1"/>
  <c r="BQ359" i="1" s="1"/>
  <c r="BQ360" i="1" s="1"/>
  <c r="BQ361" i="1" s="1"/>
  <c r="BQ362" i="1" s="1"/>
  <c r="BQ363" i="1" s="1"/>
  <c r="BQ364" i="1" s="1"/>
  <c r="BQ365" i="1" s="1"/>
  <c r="BQ366" i="1" s="1"/>
  <c r="BQ367" i="1" s="1"/>
  <c r="BQ368" i="1" s="1"/>
  <c r="BQ369" i="1" s="1"/>
  <c r="BQ370" i="1" s="1"/>
  <c r="BQ371" i="1" s="1"/>
  <c r="BQ372" i="1" s="1"/>
  <c r="BQ373" i="1" s="1"/>
  <c r="BQ374" i="1" s="1"/>
  <c r="BQ375" i="1" s="1"/>
  <c r="BQ376" i="1" s="1"/>
  <c r="AY40" i="1"/>
  <c r="BB40" i="1" s="1"/>
  <c r="BE40" i="1" s="1"/>
</calcChain>
</file>

<file path=xl/sharedStrings.xml><?xml version="1.0" encoding="utf-8"?>
<sst xmlns="http://schemas.openxmlformats.org/spreadsheetml/2006/main" count="96" uniqueCount="52">
  <si>
    <t>Uncrashed</t>
  </si>
  <si>
    <t>Crashed</t>
  </si>
  <si>
    <t>Task ID</t>
  </si>
  <si>
    <t>Description</t>
  </si>
  <si>
    <t>Predecessors</t>
  </si>
  <si>
    <t>Duration (days)</t>
  </si>
  <si>
    <t>Cost (CAD)</t>
  </si>
  <si>
    <t>A</t>
  </si>
  <si>
    <t>Clearing, Foundation, Block Laying</t>
  </si>
  <si>
    <t>-</t>
  </si>
  <si>
    <t>B</t>
  </si>
  <si>
    <t>Roofing and Plastering</t>
  </si>
  <si>
    <t>C</t>
  </si>
  <si>
    <t>Plumbing</t>
  </si>
  <si>
    <t>D</t>
  </si>
  <si>
    <t>Electrical work</t>
  </si>
  <si>
    <t>E</t>
  </si>
  <si>
    <t>Fixing doors &amp; windows, painting</t>
  </si>
  <si>
    <t>B,C</t>
  </si>
  <si>
    <t>F</t>
  </si>
  <si>
    <t>Ceiling</t>
  </si>
  <si>
    <t>G</t>
  </si>
  <si>
    <t>Flooring</t>
  </si>
  <si>
    <t>D,F</t>
  </si>
  <si>
    <t>H</t>
  </si>
  <si>
    <t>Interior Fixtures</t>
  </si>
  <si>
    <t>I</t>
  </si>
  <si>
    <t>Exterior Fixtures</t>
  </si>
  <si>
    <t>J</t>
  </si>
  <si>
    <t>Landscaping</t>
  </si>
  <si>
    <t>H,I</t>
  </si>
  <si>
    <t>START</t>
  </si>
  <si>
    <t>STOP</t>
  </si>
  <si>
    <t>0 </t>
  </si>
  <si>
    <t>Activity</t>
  </si>
  <si>
    <t>Initially</t>
  </si>
  <si>
    <t>Run 1</t>
  </si>
  <si>
    <t>Run 2</t>
  </si>
  <si>
    <t>Run 3</t>
  </si>
  <si>
    <t>Run 4</t>
  </si>
  <si>
    <t>Normal Duration</t>
  </si>
  <si>
    <t>Crash Duration</t>
  </si>
  <si>
    <t>TF</t>
  </si>
  <si>
    <t>Dur</t>
  </si>
  <si>
    <t>Project Cost</t>
  </si>
  <si>
    <t>Project Duration</t>
  </si>
  <si>
    <t>Cost / Day</t>
  </si>
  <si>
    <t>Days Saved</t>
  </si>
  <si>
    <t>Cost - Savings</t>
  </si>
  <si>
    <t>Year</t>
  </si>
  <si>
    <t>Present Value of $288 by Year</t>
  </si>
  <si>
    <t>Summation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</si>
</sst>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7" x14ac:knownFonts="1">
    <font>
      <sz val="12"/>
      <color theme="1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57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double">
        <color rgb="FF3F3F3F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5" applyNumberFormat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</cellStyleXfs>
  <cellXfs count="50">
    <xf numFmtId="0" fontId="0" fillId="0" borderId="0" xfId="0"/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4" fillId="6" borderId="1" xfId="5" applyBorder="1" applyAlignment="1">
      <alignment horizontal="center" vertical="center"/>
    </xf>
    <xf numFmtId="0" fontId="4" fillId="6" borderId="10" xfId="5" applyBorder="1" applyAlignment="1">
      <alignment horizontal="center" vertical="center"/>
    </xf>
    <xf numFmtId="0" fontId="4" fillId="6" borderId="2" xfId="5" applyBorder="1" applyAlignment="1">
      <alignment horizontal="center" vertical="center"/>
    </xf>
    <xf numFmtId="0" fontId="4" fillId="5" borderId="1" xfId="4" applyBorder="1" applyAlignment="1">
      <alignment horizontal="center" vertical="center"/>
    </xf>
    <xf numFmtId="0" fontId="4" fillId="5" borderId="10" xfId="4" applyBorder="1" applyAlignment="1">
      <alignment horizontal="center" vertical="center"/>
    </xf>
    <xf numFmtId="0" fontId="4" fillId="5" borderId="2" xfId="4" applyBorder="1" applyAlignment="1">
      <alignment horizontal="center" vertical="center"/>
    </xf>
    <xf numFmtId="0" fontId="4" fillId="7" borderId="1" xfId="6" applyBorder="1" applyAlignment="1">
      <alignment horizontal="center"/>
    </xf>
    <xf numFmtId="0" fontId="4" fillId="7" borderId="10" xfId="6" applyBorder="1" applyAlignment="1">
      <alignment horizontal="center"/>
    </xf>
    <xf numFmtId="0" fontId="4" fillId="7" borderId="2" xfId="6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3" fillId="4" borderId="5" xfId="3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2" fillId="3" borderId="13" xfId="2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4" fontId="6" fillId="0" borderId="15" xfId="0" applyNumberFormat="1" applyFont="1" applyBorder="1" applyAlignment="1">
      <alignment horizontal="center" vertical="center"/>
    </xf>
    <xf numFmtId="8" fontId="0" fillId="0" borderId="0" xfId="0" applyNumberFormat="1"/>
    <xf numFmtId="8" fontId="0" fillId="0" borderId="0" xfId="0" applyNumberFormat="1" applyAlignment="1">
      <alignment horizontal="center" vertical="center"/>
    </xf>
  </cellXfs>
  <cellStyles count="7">
    <cellStyle name="Accent2" xfId="4" builtinId="33"/>
    <cellStyle name="Accent5" xfId="5" builtinId="45"/>
    <cellStyle name="Accent6" xfId="6" builtinId="49"/>
    <cellStyle name="Check Cell" xfId="3" builtinId="2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10A4C-E591-8149-AFC9-9768F4BD27B3}">
  <dimension ref="B2:BS377"/>
  <sheetViews>
    <sheetView tabSelected="1" topLeftCell="BM163" zoomScale="110" zoomScaleNormal="110" workbookViewId="0">
      <selection activeCell="BO185" sqref="BO185:BQ217"/>
    </sheetView>
  </sheetViews>
  <sheetFormatPr baseColWidth="10" defaultRowHeight="16" x14ac:dyDescent="0.2"/>
  <cols>
    <col min="3" max="3" width="29.5" bestFit="1" customWidth="1"/>
    <col min="4" max="4" width="11.83203125" bestFit="1" customWidth="1"/>
    <col min="5" max="5" width="13.6640625" bestFit="1" customWidth="1"/>
    <col min="7" max="7" width="13.6640625" bestFit="1" customWidth="1"/>
    <col min="10" max="22" width="3.1640625" customWidth="1"/>
    <col min="24" max="24" width="14.83203125" bestFit="1" customWidth="1"/>
    <col min="25" max="25" width="13.1640625" bestFit="1" customWidth="1"/>
    <col min="26" max="26" width="9.6640625" bestFit="1" customWidth="1"/>
    <col min="27" max="27" width="4" bestFit="1" customWidth="1"/>
    <col min="28" max="28" width="6" bestFit="1" customWidth="1"/>
    <col min="29" max="29" width="5.83203125" bestFit="1" customWidth="1"/>
    <col min="30" max="30" width="6" bestFit="1" customWidth="1"/>
    <col min="31" max="31" width="5.83203125" bestFit="1" customWidth="1"/>
    <col min="32" max="32" width="6" bestFit="1" customWidth="1"/>
    <col min="33" max="33" width="5.83203125" bestFit="1" customWidth="1"/>
    <col min="34" max="34" width="5" bestFit="1" customWidth="1"/>
    <col min="35" max="35" width="5.83203125" bestFit="1" customWidth="1"/>
    <col min="36" max="36" width="3.1640625" bestFit="1" customWidth="1"/>
    <col min="37" max="37" width="5.83203125" bestFit="1" customWidth="1"/>
    <col min="39" max="39" width="3.1640625" bestFit="1" customWidth="1"/>
    <col min="40" max="40" width="5" bestFit="1" customWidth="1"/>
    <col min="42" max="42" width="3.1640625" bestFit="1" customWidth="1"/>
    <col min="43" max="43" width="15.6640625" customWidth="1"/>
    <col min="44" max="47" width="8.83203125" customWidth="1"/>
    <col min="48" max="59" width="7.6640625" customWidth="1"/>
    <col min="60" max="60" width="2.5" customWidth="1"/>
    <col min="62" max="62" width="10.83203125" customWidth="1"/>
    <col min="68" max="68" width="28.5" customWidth="1"/>
  </cols>
  <sheetData>
    <row r="2" spans="2:22" x14ac:dyDescent="0.2">
      <c r="B2" s="3"/>
      <c r="C2" s="3"/>
      <c r="D2" s="3"/>
      <c r="E2" s="4" t="s">
        <v>0</v>
      </c>
      <c r="F2" s="5"/>
      <c r="G2" s="4" t="s">
        <v>1</v>
      </c>
      <c r="H2" s="5"/>
      <c r="J2" s="11"/>
      <c r="K2" s="11">
        <v>33</v>
      </c>
      <c r="L2" s="11">
        <v>34</v>
      </c>
      <c r="M2" s="11">
        <v>35</v>
      </c>
      <c r="N2" s="11">
        <v>36</v>
      </c>
      <c r="O2" s="11">
        <v>37</v>
      </c>
      <c r="P2" s="11">
        <v>38</v>
      </c>
      <c r="Q2" s="11">
        <v>39</v>
      </c>
      <c r="R2" s="11">
        <v>40</v>
      </c>
      <c r="S2" s="11">
        <v>41</v>
      </c>
      <c r="T2" s="11">
        <v>42</v>
      </c>
      <c r="U2" s="11">
        <v>43</v>
      </c>
      <c r="V2" s="11">
        <v>44</v>
      </c>
    </row>
    <row r="3" spans="2:22" x14ac:dyDescent="0.2"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5</v>
      </c>
      <c r="H3" s="1" t="s">
        <v>6</v>
      </c>
      <c r="J3" s="11" t="s">
        <v>24</v>
      </c>
      <c r="K3" s="14"/>
      <c r="L3" s="15"/>
      <c r="M3" s="15"/>
      <c r="N3" s="15"/>
      <c r="O3" s="16"/>
      <c r="P3" s="12"/>
      <c r="Q3" s="12"/>
      <c r="R3" s="12"/>
      <c r="S3" s="12"/>
      <c r="T3" s="12"/>
      <c r="U3" s="12"/>
      <c r="V3" s="12"/>
    </row>
    <row r="4" spans="2:22" x14ac:dyDescent="0.2">
      <c r="B4" s="1" t="s">
        <v>7</v>
      </c>
      <c r="C4" s="1" t="s">
        <v>8</v>
      </c>
      <c r="D4" s="1" t="s">
        <v>9</v>
      </c>
      <c r="E4" s="1">
        <v>16</v>
      </c>
      <c r="F4" s="2">
        <v>1115.48</v>
      </c>
      <c r="G4" s="1">
        <v>10</v>
      </c>
      <c r="H4" s="2">
        <v>1542.41</v>
      </c>
      <c r="J4" s="11" t="s">
        <v>26</v>
      </c>
      <c r="K4" s="17"/>
      <c r="L4" s="18"/>
      <c r="M4" s="18"/>
      <c r="N4" s="18"/>
      <c r="O4" s="18"/>
      <c r="P4" s="19"/>
      <c r="Q4" s="12"/>
      <c r="R4" s="12"/>
      <c r="S4" s="12"/>
      <c r="T4" s="12"/>
      <c r="U4" s="12"/>
      <c r="V4" s="12"/>
    </row>
    <row r="5" spans="2:22" x14ac:dyDescent="0.2">
      <c r="B5" s="1" t="s">
        <v>10</v>
      </c>
      <c r="C5" s="1" t="s">
        <v>11</v>
      </c>
      <c r="D5" s="1" t="s">
        <v>7</v>
      </c>
      <c r="E5" s="1">
        <v>13</v>
      </c>
      <c r="F5" s="2">
        <v>1403.86</v>
      </c>
      <c r="G5" s="1">
        <v>8</v>
      </c>
      <c r="H5" s="2">
        <v>1766.02</v>
      </c>
      <c r="J5" s="11" t="s">
        <v>28</v>
      </c>
      <c r="K5" s="11"/>
      <c r="L5" s="11"/>
      <c r="M5" s="11"/>
      <c r="N5" s="12"/>
      <c r="O5" s="12"/>
      <c r="P5" s="12"/>
      <c r="Q5" s="20"/>
      <c r="R5" s="21"/>
      <c r="S5" s="21"/>
      <c r="T5" s="21"/>
      <c r="U5" s="21"/>
      <c r="V5" s="22"/>
    </row>
    <row r="6" spans="2:22" x14ac:dyDescent="0.2">
      <c r="B6" s="1" t="s">
        <v>12</v>
      </c>
      <c r="C6" s="1" t="s">
        <v>13</v>
      </c>
      <c r="D6" s="1" t="s">
        <v>7</v>
      </c>
      <c r="E6" s="1">
        <v>4</v>
      </c>
      <c r="F6" s="2">
        <v>667.39</v>
      </c>
      <c r="G6" s="1">
        <v>3</v>
      </c>
      <c r="H6" s="2">
        <v>744.43</v>
      </c>
    </row>
    <row r="7" spans="2:22" x14ac:dyDescent="0.2">
      <c r="B7" s="1" t="s">
        <v>14</v>
      </c>
      <c r="C7" s="1" t="s">
        <v>15</v>
      </c>
      <c r="D7" s="1" t="s">
        <v>12</v>
      </c>
      <c r="E7" s="1">
        <v>5</v>
      </c>
      <c r="F7" s="2">
        <v>700.66</v>
      </c>
      <c r="G7" s="1">
        <v>3</v>
      </c>
      <c r="H7" s="2">
        <v>928.17</v>
      </c>
    </row>
    <row r="8" spans="2:22" x14ac:dyDescent="0.2">
      <c r="B8" s="1" t="s">
        <v>16</v>
      </c>
      <c r="C8" s="1" t="s">
        <v>17</v>
      </c>
      <c r="D8" s="1" t="s">
        <v>18</v>
      </c>
      <c r="E8" s="1">
        <v>11</v>
      </c>
      <c r="F8" s="2">
        <v>1030.02</v>
      </c>
      <c r="G8" s="1">
        <v>7</v>
      </c>
      <c r="H8" s="2">
        <v>1347.68</v>
      </c>
    </row>
    <row r="9" spans="2:22" x14ac:dyDescent="0.2">
      <c r="B9" s="1" t="s">
        <v>19</v>
      </c>
      <c r="C9" s="1" t="s">
        <v>20</v>
      </c>
      <c r="D9" s="1" t="s">
        <v>7</v>
      </c>
      <c r="E9" s="1">
        <v>7</v>
      </c>
      <c r="F9" s="2">
        <v>545.27</v>
      </c>
      <c r="G9" s="1">
        <v>5</v>
      </c>
      <c r="H9" s="2">
        <v>663.36</v>
      </c>
    </row>
    <row r="10" spans="2:22" x14ac:dyDescent="0.2">
      <c r="B10" s="1" t="s">
        <v>21</v>
      </c>
      <c r="C10" s="1" t="s">
        <v>22</v>
      </c>
      <c r="D10" s="1" t="s">
        <v>23</v>
      </c>
      <c r="E10" s="1">
        <v>8</v>
      </c>
      <c r="F10" s="2">
        <v>563.86</v>
      </c>
      <c r="G10" s="1">
        <v>6</v>
      </c>
      <c r="H10" s="2">
        <v>707.05</v>
      </c>
    </row>
    <row r="11" spans="2:22" x14ac:dyDescent="0.2">
      <c r="B11" s="1" t="s">
        <v>24</v>
      </c>
      <c r="C11" s="1" t="s">
        <v>25</v>
      </c>
      <c r="D11" s="1" t="s">
        <v>21</v>
      </c>
      <c r="E11" s="1">
        <v>4</v>
      </c>
      <c r="F11" s="2">
        <v>633.66</v>
      </c>
      <c r="G11" s="1">
        <v>3</v>
      </c>
      <c r="H11" s="2">
        <v>694.51</v>
      </c>
    </row>
    <row r="12" spans="2:22" x14ac:dyDescent="0.2">
      <c r="B12" s="1" t="s">
        <v>26</v>
      </c>
      <c r="C12" s="1" t="s">
        <v>27</v>
      </c>
      <c r="D12" s="1" t="s">
        <v>21</v>
      </c>
      <c r="E12" s="1">
        <v>5</v>
      </c>
      <c r="F12" s="2">
        <v>450.71</v>
      </c>
      <c r="G12" s="1">
        <v>3</v>
      </c>
      <c r="H12" s="2">
        <v>626.33000000000004</v>
      </c>
    </row>
    <row r="13" spans="2:22" x14ac:dyDescent="0.2">
      <c r="B13" s="1" t="s">
        <v>28</v>
      </c>
      <c r="C13" s="1" t="s">
        <v>29</v>
      </c>
      <c r="D13" s="1" t="s">
        <v>30</v>
      </c>
      <c r="E13" s="1">
        <v>6</v>
      </c>
      <c r="F13" s="2">
        <v>490.95</v>
      </c>
      <c r="G13" s="1">
        <v>3</v>
      </c>
      <c r="H13" s="2">
        <v>660.78</v>
      </c>
    </row>
    <row r="19" spans="4:71" ht="17" thickBot="1" x14ac:dyDescent="0.25"/>
    <row r="20" spans="4:71" ht="17" thickBot="1" x14ac:dyDescent="0.25">
      <c r="D20" s="6" t="s">
        <v>2</v>
      </c>
      <c r="E20" s="7" t="s">
        <v>31</v>
      </c>
      <c r="F20" s="7" t="s">
        <v>32</v>
      </c>
    </row>
    <row r="21" spans="4:71" ht="17" thickBot="1" x14ac:dyDescent="0.25">
      <c r="D21" s="8" t="s">
        <v>7</v>
      </c>
      <c r="E21" s="9" t="s">
        <v>33</v>
      </c>
      <c r="F21" s="9">
        <v>16</v>
      </c>
    </row>
    <row r="22" spans="4:71" ht="17" thickBot="1" x14ac:dyDescent="0.25">
      <c r="D22" s="8" t="s">
        <v>10</v>
      </c>
      <c r="E22" s="9">
        <v>16</v>
      </c>
      <c r="F22" s="9">
        <v>29</v>
      </c>
    </row>
    <row r="23" spans="4:71" ht="17" thickBot="1" x14ac:dyDescent="0.25">
      <c r="D23" s="8" t="s">
        <v>12</v>
      </c>
      <c r="E23" s="9">
        <v>16</v>
      </c>
      <c r="F23" s="9">
        <v>20</v>
      </c>
    </row>
    <row r="24" spans="4:71" ht="17" thickBot="1" x14ac:dyDescent="0.25">
      <c r="D24" s="8" t="s">
        <v>14</v>
      </c>
      <c r="E24" s="9">
        <v>20</v>
      </c>
      <c r="F24" s="9">
        <v>25</v>
      </c>
    </row>
    <row r="25" spans="4:71" ht="17" thickBot="1" x14ac:dyDescent="0.25">
      <c r="D25" s="8" t="s">
        <v>16</v>
      </c>
      <c r="E25" s="9">
        <v>29</v>
      </c>
      <c r="F25" s="9">
        <v>40</v>
      </c>
      <c r="AQ25" s="13" t="s">
        <v>34</v>
      </c>
      <c r="AR25" s="13" t="s">
        <v>35</v>
      </c>
      <c r="AS25" s="13"/>
      <c r="AT25" s="13"/>
      <c r="AU25" s="13"/>
      <c r="AV25" s="13" t="s">
        <v>36</v>
      </c>
      <c r="AW25" s="13"/>
      <c r="AX25" s="13"/>
      <c r="AY25" s="13" t="s">
        <v>37</v>
      </c>
      <c r="AZ25" s="13"/>
      <c r="BA25" s="13"/>
      <c r="BB25" s="13" t="s">
        <v>38</v>
      </c>
      <c r="BC25" s="13"/>
      <c r="BD25" s="13"/>
      <c r="BE25" s="13" t="s">
        <v>39</v>
      </c>
      <c r="BF25" s="13"/>
      <c r="BG25" s="13"/>
    </row>
    <row r="26" spans="4:71" ht="17" thickBot="1" x14ac:dyDescent="0.25">
      <c r="D26" s="8" t="s">
        <v>19</v>
      </c>
      <c r="E26" s="9">
        <v>16</v>
      </c>
      <c r="F26" s="9">
        <v>23</v>
      </c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</row>
    <row r="27" spans="4:71" ht="32" customHeight="1" thickBot="1" x14ac:dyDescent="0.25">
      <c r="D27" s="8" t="s">
        <v>21</v>
      </c>
      <c r="E27" s="9">
        <v>25</v>
      </c>
      <c r="F27" s="9">
        <v>33</v>
      </c>
      <c r="AQ27" s="13"/>
      <c r="AR27" s="24" t="s">
        <v>40</v>
      </c>
      <c r="AS27" s="24" t="s">
        <v>41</v>
      </c>
      <c r="AT27" s="25" t="s">
        <v>46</v>
      </c>
      <c r="AU27" s="25" t="s">
        <v>42</v>
      </c>
      <c r="AV27" s="25" t="s">
        <v>47</v>
      </c>
      <c r="AW27" s="25" t="s">
        <v>43</v>
      </c>
      <c r="AX27" s="25" t="s">
        <v>42</v>
      </c>
      <c r="AY27" s="25" t="s">
        <v>47</v>
      </c>
      <c r="AZ27" s="25" t="s">
        <v>43</v>
      </c>
      <c r="BA27" s="25" t="s">
        <v>42</v>
      </c>
      <c r="BB27" s="25" t="s">
        <v>47</v>
      </c>
      <c r="BC27" s="25" t="s">
        <v>43</v>
      </c>
      <c r="BD27" s="25" t="s">
        <v>42</v>
      </c>
      <c r="BE27" s="25" t="s">
        <v>47</v>
      </c>
      <c r="BF27" s="25" t="s">
        <v>43</v>
      </c>
      <c r="BG27" s="25" t="s">
        <v>42</v>
      </c>
      <c r="BH27" s="23"/>
      <c r="BI27" s="23"/>
      <c r="BJ27" s="23"/>
    </row>
    <row r="28" spans="4:71" ht="18" thickTop="1" thickBot="1" x14ac:dyDescent="0.25">
      <c r="D28" s="8" t="s">
        <v>24</v>
      </c>
      <c r="E28" s="9">
        <v>33</v>
      </c>
      <c r="F28" s="9">
        <v>37</v>
      </c>
      <c r="AQ28" s="36" t="s">
        <v>7</v>
      </c>
      <c r="AR28" s="27">
        <v>16</v>
      </c>
      <c r="AS28" s="27">
        <v>10</v>
      </c>
      <c r="AT28" s="28">
        <f>(H4-F4)/(E4-G4)</f>
        <v>71.155000000000015</v>
      </c>
      <c r="AU28" s="27">
        <v>0</v>
      </c>
      <c r="AV28" s="27">
        <v>0</v>
      </c>
      <c r="AW28" s="27">
        <f>AR28-AV28</f>
        <v>16</v>
      </c>
      <c r="AX28" s="27">
        <f>AU28</f>
        <v>0</v>
      </c>
      <c r="AY28" s="27">
        <v>0</v>
      </c>
      <c r="AZ28" s="27">
        <f>AW28-AY28</f>
        <v>16</v>
      </c>
      <c r="BA28" s="37">
        <f>AX28</f>
        <v>0</v>
      </c>
      <c r="BB28" s="32">
        <v>1</v>
      </c>
      <c r="BC28" s="33">
        <f>AZ28-BB28</f>
        <v>15</v>
      </c>
      <c r="BD28" s="27">
        <f>BA28</f>
        <v>0</v>
      </c>
      <c r="BE28" s="27">
        <v>0</v>
      </c>
      <c r="BF28" s="27">
        <f>BC28-BE28</f>
        <v>15</v>
      </c>
      <c r="BG28" s="27">
        <f>BD28</f>
        <v>0</v>
      </c>
    </row>
    <row r="29" spans="4:71" ht="17" thickBot="1" x14ac:dyDescent="0.25">
      <c r="D29" s="8" t="s">
        <v>26</v>
      </c>
      <c r="E29" s="9">
        <v>33</v>
      </c>
      <c r="F29" s="9">
        <v>38</v>
      </c>
      <c r="AQ29" s="26" t="s">
        <v>10</v>
      </c>
      <c r="AR29" s="27">
        <v>13</v>
      </c>
      <c r="AS29" s="27">
        <v>8</v>
      </c>
      <c r="AT29" s="28">
        <f t="shared" ref="AT29:AT37" si="0">(H5-F5)/(E5-G5)</f>
        <v>72.432000000000016</v>
      </c>
      <c r="AU29" s="27">
        <v>4</v>
      </c>
      <c r="AV29" s="27">
        <v>0</v>
      </c>
      <c r="AW29" s="27">
        <f t="shared" ref="AW29:AW37" si="1">AR29-AV29</f>
        <v>13</v>
      </c>
      <c r="AX29" s="27">
        <f t="shared" ref="AX29:AX37" si="2">AU29</f>
        <v>4</v>
      </c>
      <c r="AY29" s="27">
        <v>0</v>
      </c>
      <c r="AZ29" s="27">
        <f t="shared" ref="AZ29:AZ37" si="3">AW29-AY29</f>
        <v>13</v>
      </c>
      <c r="BA29" s="37">
        <f t="shared" ref="BA29:BA32" si="4">AX29</f>
        <v>4</v>
      </c>
      <c r="BB29" s="27">
        <v>0</v>
      </c>
      <c r="BC29" s="27">
        <f t="shared" ref="BC29:BC37" si="5">AZ29-BB29</f>
        <v>13</v>
      </c>
      <c r="BD29" s="27">
        <f t="shared" ref="BD29:BD37" si="6">BA29</f>
        <v>4</v>
      </c>
      <c r="BE29" s="27">
        <v>0</v>
      </c>
      <c r="BF29" s="27">
        <f t="shared" ref="BF29:BF37" si="7">BC29-BE29</f>
        <v>13</v>
      </c>
      <c r="BG29" s="27">
        <f t="shared" ref="BG29:BG37" si="8">BD29</f>
        <v>4</v>
      </c>
    </row>
    <row r="30" spans="4:71" ht="18" thickTop="1" thickBot="1" x14ac:dyDescent="0.25">
      <c r="D30" s="8" t="s">
        <v>28</v>
      </c>
      <c r="E30" s="9">
        <v>38</v>
      </c>
      <c r="F30" s="9">
        <v>44</v>
      </c>
      <c r="AQ30" s="36" t="s">
        <v>12</v>
      </c>
      <c r="AR30" s="27">
        <v>4</v>
      </c>
      <c r="AS30" s="27">
        <v>3</v>
      </c>
      <c r="AT30" s="28">
        <f t="shared" si="0"/>
        <v>77.039999999999964</v>
      </c>
      <c r="AU30" s="27">
        <v>0</v>
      </c>
      <c r="AV30" s="27">
        <v>0</v>
      </c>
      <c r="AW30" s="27">
        <f t="shared" si="1"/>
        <v>4</v>
      </c>
      <c r="AX30" s="27">
        <f t="shared" si="2"/>
        <v>0</v>
      </c>
      <c r="AY30" s="32">
        <v>1</v>
      </c>
      <c r="AZ30" s="35">
        <f t="shared" si="3"/>
        <v>3</v>
      </c>
      <c r="BA30" s="37">
        <f t="shared" si="4"/>
        <v>0</v>
      </c>
      <c r="BB30" s="27">
        <v>0</v>
      </c>
      <c r="BC30" s="27">
        <f t="shared" si="5"/>
        <v>3</v>
      </c>
      <c r="BD30" s="27">
        <f t="shared" si="6"/>
        <v>0</v>
      </c>
      <c r="BE30" s="27">
        <v>0</v>
      </c>
      <c r="BF30" s="27">
        <f t="shared" si="7"/>
        <v>3</v>
      </c>
      <c r="BG30" s="27">
        <f t="shared" si="8"/>
        <v>0</v>
      </c>
    </row>
    <row r="31" spans="4:71" x14ac:dyDescent="0.2">
      <c r="AQ31" s="26" t="s">
        <v>14</v>
      </c>
      <c r="AR31" s="27">
        <v>5</v>
      </c>
      <c r="AS31" s="27">
        <v>3</v>
      </c>
      <c r="AT31" s="28">
        <f t="shared" si="0"/>
        <v>113.755</v>
      </c>
      <c r="AU31" s="27">
        <v>0</v>
      </c>
      <c r="AV31" s="27">
        <v>0</v>
      </c>
      <c r="AW31" s="27">
        <f t="shared" si="1"/>
        <v>5</v>
      </c>
      <c r="AX31" s="27">
        <f t="shared" si="2"/>
        <v>0</v>
      </c>
      <c r="AY31" s="27">
        <v>0</v>
      </c>
      <c r="AZ31" s="27">
        <f t="shared" si="3"/>
        <v>5</v>
      </c>
      <c r="BA31" s="37">
        <f t="shared" si="4"/>
        <v>0</v>
      </c>
      <c r="BB31" s="27">
        <v>0</v>
      </c>
      <c r="BC31" s="27">
        <f t="shared" si="5"/>
        <v>5</v>
      </c>
      <c r="BD31" s="27">
        <f t="shared" si="6"/>
        <v>0</v>
      </c>
      <c r="BE31" s="27">
        <v>0</v>
      </c>
      <c r="BF31" s="27">
        <f t="shared" si="7"/>
        <v>5</v>
      </c>
      <c r="BG31" s="27">
        <f t="shared" si="8"/>
        <v>0</v>
      </c>
      <c r="BP31" s="48"/>
      <c r="BQ31" s="48"/>
      <c r="BR31" s="48"/>
      <c r="BS31" s="48"/>
    </row>
    <row r="32" spans="4:71" x14ac:dyDescent="0.2">
      <c r="AQ32" s="26" t="s">
        <v>16</v>
      </c>
      <c r="AR32" s="27">
        <v>11</v>
      </c>
      <c r="AS32" s="27">
        <v>7</v>
      </c>
      <c r="AT32" s="28">
        <f t="shared" si="0"/>
        <v>79.41500000000002</v>
      </c>
      <c r="AU32" s="27">
        <v>4</v>
      </c>
      <c r="AV32" s="27">
        <v>0</v>
      </c>
      <c r="AW32" s="27">
        <f t="shared" si="1"/>
        <v>11</v>
      </c>
      <c r="AX32" s="27">
        <f t="shared" si="2"/>
        <v>4</v>
      </c>
      <c r="AY32" s="31">
        <v>0</v>
      </c>
      <c r="AZ32" s="27">
        <f t="shared" si="3"/>
        <v>11</v>
      </c>
      <c r="BA32" s="37">
        <f t="shared" si="4"/>
        <v>4</v>
      </c>
      <c r="BB32" s="27">
        <v>0</v>
      </c>
      <c r="BC32" s="27">
        <f t="shared" si="5"/>
        <v>11</v>
      </c>
      <c r="BD32" s="27">
        <f t="shared" si="6"/>
        <v>4</v>
      </c>
      <c r="BE32" s="27">
        <v>0</v>
      </c>
      <c r="BF32" s="27">
        <f t="shared" si="7"/>
        <v>11</v>
      </c>
      <c r="BG32" s="27">
        <f t="shared" si="8"/>
        <v>4</v>
      </c>
      <c r="BQ32" s="48"/>
      <c r="BR32" s="48"/>
      <c r="BS32" s="48"/>
    </row>
    <row r="33" spans="4:69" ht="17" thickBot="1" x14ac:dyDescent="0.25">
      <c r="AQ33" s="26" t="s">
        <v>19</v>
      </c>
      <c r="AR33" s="27">
        <v>7</v>
      </c>
      <c r="AS33" s="27">
        <v>5</v>
      </c>
      <c r="AT33" s="28">
        <f t="shared" si="0"/>
        <v>59.045000000000016</v>
      </c>
      <c r="AU33" s="27">
        <v>2</v>
      </c>
      <c r="AV33" s="27">
        <v>0</v>
      </c>
      <c r="AW33" s="27">
        <f t="shared" si="1"/>
        <v>7</v>
      </c>
      <c r="AX33" s="27">
        <f t="shared" si="2"/>
        <v>2</v>
      </c>
      <c r="AY33" s="31">
        <v>0</v>
      </c>
      <c r="AZ33" s="27">
        <f t="shared" si="3"/>
        <v>7</v>
      </c>
      <c r="BA33" s="38">
        <v>1</v>
      </c>
      <c r="BB33" s="27">
        <v>0</v>
      </c>
      <c r="BC33" s="27">
        <f t="shared" si="5"/>
        <v>7</v>
      </c>
      <c r="BD33" s="27">
        <f t="shared" si="6"/>
        <v>1</v>
      </c>
      <c r="BE33" s="27">
        <v>0</v>
      </c>
      <c r="BF33" s="27">
        <f t="shared" si="7"/>
        <v>7</v>
      </c>
      <c r="BG33" s="27">
        <f t="shared" si="8"/>
        <v>1</v>
      </c>
    </row>
    <row r="34" spans="4:69" ht="18" thickTop="1" thickBot="1" x14ac:dyDescent="0.25">
      <c r="AQ34" s="36" t="s">
        <v>21</v>
      </c>
      <c r="AR34" s="27">
        <v>8</v>
      </c>
      <c r="AS34" s="27">
        <v>6</v>
      </c>
      <c r="AT34" s="28">
        <f t="shared" si="0"/>
        <v>71.59499999999997</v>
      </c>
      <c r="AU34" s="27">
        <v>0</v>
      </c>
      <c r="AV34" s="32">
        <v>1</v>
      </c>
      <c r="AW34" s="35">
        <f t="shared" si="1"/>
        <v>7</v>
      </c>
      <c r="AX34" s="27">
        <f t="shared" si="2"/>
        <v>0</v>
      </c>
      <c r="AY34" s="31">
        <v>0</v>
      </c>
      <c r="AZ34" s="27">
        <f t="shared" si="3"/>
        <v>7</v>
      </c>
      <c r="BA34" s="37">
        <f>AX34</f>
        <v>0</v>
      </c>
      <c r="BB34" s="27">
        <v>0</v>
      </c>
      <c r="BC34" s="27">
        <f t="shared" si="5"/>
        <v>7</v>
      </c>
      <c r="BD34" s="27">
        <f t="shared" si="6"/>
        <v>0</v>
      </c>
      <c r="BE34" s="27">
        <v>0</v>
      </c>
      <c r="BF34" s="27">
        <f t="shared" si="7"/>
        <v>7</v>
      </c>
      <c r="BG34" s="27">
        <f t="shared" si="8"/>
        <v>0</v>
      </c>
      <c r="BO34" s="10" t="s">
        <v>49</v>
      </c>
      <c r="BP34" s="10" t="s">
        <v>50</v>
      </c>
      <c r="BQ34" s="10" t="s">
        <v>51</v>
      </c>
    </row>
    <row r="35" spans="4:69" ht="17" thickTop="1" x14ac:dyDescent="0.2">
      <c r="AQ35" s="26" t="s">
        <v>24</v>
      </c>
      <c r="AR35" s="27">
        <v>4</v>
      </c>
      <c r="AS35" s="27">
        <v>3</v>
      </c>
      <c r="AT35" s="28">
        <f t="shared" si="0"/>
        <v>60.850000000000023</v>
      </c>
      <c r="AU35" s="27">
        <v>1</v>
      </c>
      <c r="AV35" s="27">
        <v>0</v>
      </c>
      <c r="AW35" s="27">
        <f t="shared" si="1"/>
        <v>4</v>
      </c>
      <c r="AX35" s="34">
        <v>1</v>
      </c>
      <c r="AY35" s="31">
        <v>0</v>
      </c>
      <c r="AZ35" s="27">
        <f t="shared" si="3"/>
        <v>4</v>
      </c>
      <c r="BA35" s="37">
        <f t="shared" ref="BA35:BA37" si="9">AX35</f>
        <v>1</v>
      </c>
      <c r="BB35" s="27">
        <v>0</v>
      </c>
      <c r="BC35" s="27">
        <f t="shared" si="5"/>
        <v>4</v>
      </c>
      <c r="BD35" s="27">
        <f t="shared" si="6"/>
        <v>1</v>
      </c>
      <c r="BE35" s="27">
        <v>0</v>
      </c>
      <c r="BF35" s="27">
        <f t="shared" si="7"/>
        <v>4</v>
      </c>
      <c r="BG35" s="27">
        <f t="shared" si="8"/>
        <v>1</v>
      </c>
      <c r="BO35" s="10">
        <v>1</v>
      </c>
      <c r="BP35" s="49">
        <f>PV(6.45%,BO35,,-288)</f>
        <v>270.54955378111788</v>
      </c>
      <c r="BQ35" s="10" t="s">
        <v>9</v>
      </c>
    </row>
    <row r="36" spans="4:69" ht="17" thickBot="1" x14ac:dyDescent="0.25">
      <c r="AQ36" s="26" t="s">
        <v>26</v>
      </c>
      <c r="AR36" s="27">
        <v>5</v>
      </c>
      <c r="AS36" s="27">
        <v>3</v>
      </c>
      <c r="AT36" s="28">
        <f t="shared" si="0"/>
        <v>87.810000000000031</v>
      </c>
      <c r="AU36" s="27">
        <v>0</v>
      </c>
      <c r="AV36" s="27">
        <v>0</v>
      </c>
      <c r="AW36" s="27">
        <f t="shared" si="1"/>
        <v>5</v>
      </c>
      <c r="AX36" s="27">
        <f t="shared" si="2"/>
        <v>0</v>
      </c>
      <c r="AY36" s="31">
        <v>0</v>
      </c>
      <c r="AZ36" s="27">
        <f t="shared" si="3"/>
        <v>5</v>
      </c>
      <c r="BA36" s="37">
        <f t="shared" si="9"/>
        <v>0</v>
      </c>
      <c r="BB36" s="27">
        <v>0</v>
      </c>
      <c r="BC36" s="27">
        <f t="shared" si="5"/>
        <v>5</v>
      </c>
      <c r="BD36" s="27">
        <f t="shared" si="6"/>
        <v>0</v>
      </c>
      <c r="BE36" s="27">
        <v>0</v>
      </c>
      <c r="BF36" s="27">
        <f t="shared" si="7"/>
        <v>5</v>
      </c>
      <c r="BG36" s="27">
        <f t="shared" si="8"/>
        <v>0</v>
      </c>
      <c r="BO36" s="10">
        <v>2</v>
      </c>
      <c r="BP36" s="49">
        <f t="shared" ref="BP36:BP101" si="10">PV(6.45%,BO36,,-288)</f>
        <v>254.15646198320141</v>
      </c>
      <c r="BQ36" s="49">
        <f>SUM(BP35,BP36)</f>
        <v>524.70601576431932</v>
      </c>
    </row>
    <row r="37" spans="4:69" ht="18" thickTop="1" thickBot="1" x14ac:dyDescent="0.25">
      <c r="AQ37" s="36" t="s">
        <v>28</v>
      </c>
      <c r="AR37" s="27">
        <v>6</v>
      </c>
      <c r="AS37" s="27">
        <v>3</v>
      </c>
      <c r="AT37" s="28">
        <f t="shared" si="0"/>
        <v>56.609999999999992</v>
      </c>
      <c r="AU37" s="27">
        <v>0</v>
      </c>
      <c r="AV37" s="27">
        <v>0</v>
      </c>
      <c r="AW37" s="27">
        <f t="shared" si="1"/>
        <v>6</v>
      </c>
      <c r="AX37" s="27">
        <f t="shared" si="2"/>
        <v>0</v>
      </c>
      <c r="AY37" s="27">
        <v>0</v>
      </c>
      <c r="AZ37" s="27">
        <f t="shared" si="3"/>
        <v>6</v>
      </c>
      <c r="BA37" s="37">
        <f t="shared" si="9"/>
        <v>0</v>
      </c>
      <c r="BB37" s="27">
        <v>0</v>
      </c>
      <c r="BC37" s="27">
        <f t="shared" si="5"/>
        <v>6</v>
      </c>
      <c r="BD37" s="27">
        <f t="shared" si="6"/>
        <v>0</v>
      </c>
      <c r="BE37" s="32">
        <v>1</v>
      </c>
      <c r="BF37" s="33">
        <f t="shared" si="7"/>
        <v>5</v>
      </c>
      <c r="BG37" s="27">
        <f t="shared" si="8"/>
        <v>0</v>
      </c>
      <c r="BO37" s="10">
        <v>3</v>
      </c>
      <c r="BP37" s="49">
        <f t="shared" si="10"/>
        <v>238.75665756994027</v>
      </c>
      <c r="BQ37" s="49">
        <f>SUM(BQ36,BP37)</f>
        <v>763.46267333425953</v>
      </c>
    </row>
    <row r="38" spans="4:69" ht="17" thickTop="1" x14ac:dyDescent="0.2">
      <c r="AQ38" s="39" t="s">
        <v>48</v>
      </c>
      <c r="AR38" s="41" t="s">
        <v>9</v>
      </c>
      <c r="AS38" s="42"/>
      <c r="AT38" s="42"/>
      <c r="AU38" s="43"/>
      <c r="AV38" s="47">
        <f>AT34</f>
        <v>71.59499999999997</v>
      </c>
      <c r="AW38" s="42"/>
      <c r="AX38" s="43"/>
      <c r="AY38" s="47">
        <f>AT30</f>
        <v>77.039999999999964</v>
      </c>
      <c r="AZ38" s="42"/>
      <c r="BA38" s="43"/>
      <c r="BB38" s="47">
        <f>AT28</f>
        <v>71.155000000000015</v>
      </c>
      <c r="BC38" s="42"/>
      <c r="BD38" s="43"/>
      <c r="BE38" s="47">
        <f>AT37</f>
        <v>56.609999999999992</v>
      </c>
      <c r="BF38" s="42"/>
      <c r="BG38" s="43"/>
      <c r="BO38" s="10">
        <v>4</v>
      </c>
      <c r="BP38" s="49">
        <f t="shared" si="10"/>
        <v>224.28995544381425</v>
      </c>
      <c r="BQ38" s="49">
        <f t="shared" ref="BQ38:BQ101" si="11">SUM(BQ37,BP38)</f>
        <v>987.75262877807381</v>
      </c>
    </row>
    <row r="39" spans="4:69" x14ac:dyDescent="0.2">
      <c r="AQ39" s="40"/>
      <c r="AR39" s="44"/>
      <c r="AS39" s="45"/>
      <c r="AT39" s="45"/>
      <c r="AU39" s="46"/>
      <c r="AV39" s="44"/>
      <c r="AW39" s="45"/>
      <c r="AX39" s="46"/>
      <c r="AY39" s="44"/>
      <c r="AZ39" s="45"/>
      <c r="BA39" s="46"/>
      <c r="BB39" s="44"/>
      <c r="BC39" s="45"/>
      <c r="BD39" s="46"/>
      <c r="BE39" s="44"/>
      <c r="BF39" s="45"/>
      <c r="BG39" s="46"/>
      <c r="BO39" s="10">
        <v>5</v>
      </c>
      <c r="BP39" s="49">
        <f t="shared" si="10"/>
        <v>210.699817232329</v>
      </c>
      <c r="BQ39" s="49">
        <f t="shared" si="11"/>
        <v>1198.4524460104028</v>
      </c>
    </row>
    <row r="40" spans="4:69" x14ac:dyDescent="0.2">
      <c r="AQ40" s="12" t="s">
        <v>44</v>
      </c>
      <c r="AR40" s="30">
        <f>SUM(F4:F13)</f>
        <v>7601.86</v>
      </c>
      <c r="AS40" s="29"/>
      <c r="AT40" s="29"/>
      <c r="AU40" s="29"/>
      <c r="AV40" s="30">
        <f>AR40+AV38</f>
        <v>7673.4549999999999</v>
      </c>
      <c r="AW40" s="29"/>
      <c r="AX40" s="29"/>
      <c r="AY40" s="30">
        <f>AV40+AY38</f>
        <v>7750.4949999999999</v>
      </c>
      <c r="AZ40" s="29"/>
      <c r="BA40" s="29"/>
      <c r="BB40" s="30">
        <f>BB38+AY40</f>
        <v>7821.65</v>
      </c>
      <c r="BC40" s="29"/>
      <c r="BD40" s="29"/>
      <c r="BE40" s="30">
        <f>BE38+BB40</f>
        <v>7878.2599999999993</v>
      </c>
      <c r="BF40" s="29"/>
      <c r="BG40" s="29"/>
      <c r="BO40" s="10">
        <v>6</v>
      </c>
      <c r="BP40" s="49">
        <f t="shared" si="10"/>
        <v>197.9331303262837</v>
      </c>
      <c r="BQ40" s="49">
        <f t="shared" si="11"/>
        <v>1396.3855763366864</v>
      </c>
    </row>
    <row r="41" spans="4:69" x14ac:dyDescent="0.2">
      <c r="D41" s="10"/>
      <c r="E41" s="10"/>
      <c r="F41" s="10"/>
      <c r="G41" s="10"/>
      <c r="AQ41" s="12" t="s">
        <v>45</v>
      </c>
      <c r="AR41" s="29">
        <v>44</v>
      </c>
      <c r="AS41" s="29"/>
      <c r="AT41" s="29"/>
      <c r="AU41" s="29"/>
      <c r="AV41" s="29">
        <v>43</v>
      </c>
      <c r="AW41" s="29"/>
      <c r="AX41" s="29"/>
      <c r="AY41" s="29">
        <v>42</v>
      </c>
      <c r="AZ41" s="29"/>
      <c r="BA41" s="29"/>
      <c r="BB41" s="29">
        <v>41</v>
      </c>
      <c r="BC41" s="29"/>
      <c r="BD41" s="29"/>
      <c r="BE41" s="29">
        <v>40</v>
      </c>
      <c r="BF41" s="29"/>
      <c r="BG41" s="29"/>
      <c r="BO41" s="10">
        <v>7</v>
      </c>
      <c r="BP41" s="49">
        <f t="shared" si="10"/>
        <v>185.94000030651358</v>
      </c>
      <c r="BQ41" s="49">
        <f t="shared" si="11"/>
        <v>1582.3255766432001</v>
      </c>
    </row>
    <row r="42" spans="4:69" x14ac:dyDescent="0.2">
      <c r="BO42" s="10">
        <v>8</v>
      </c>
      <c r="BP42" s="49">
        <f t="shared" si="10"/>
        <v>174.6735559478756</v>
      </c>
      <c r="BQ42" s="49">
        <f t="shared" si="11"/>
        <v>1756.9991325910757</v>
      </c>
    </row>
    <row r="43" spans="4:69" x14ac:dyDescent="0.2">
      <c r="BO43" s="10">
        <v>9</v>
      </c>
      <c r="BP43" s="49">
        <f t="shared" si="10"/>
        <v>164.08976603839889</v>
      </c>
      <c r="BQ43" s="49">
        <f t="shared" si="11"/>
        <v>1921.0888986294747</v>
      </c>
    </row>
    <row r="44" spans="4:69" x14ac:dyDescent="0.2">
      <c r="BO44" s="10">
        <v>10</v>
      </c>
      <c r="BP44" s="49">
        <f t="shared" si="10"/>
        <v>154.1472672976974</v>
      </c>
      <c r="BQ44" s="49">
        <f t="shared" si="11"/>
        <v>2075.2361659271719</v>
      </c>
    </row>
    <row r="45" spans="4:69" x14ac:dyDescent="0.2">
      <c r="BO45" s="10">
        <v>11</v>
      </c>
      <c r="BP45" s="49">
        <f t="shared" si="10"/>
        <v>144.80720272212062</v>
      </c>
      <c r="BQ45" s="49">
        <f t="shared" si="11"/>
        <v>2220.0433686492925</v>
      </c>
    </row>
    <row r="46" spans="4:69" x14ac:dyDescent="0.2">
      <c r="D46" s="10"/>
      <c r="E46" s="10"/>
      <c r="F46" s="10"/>
      <c r="G46" s="10"/>
      <c r="BO46" s="10">
        <v>12</v>
      </c>
      <c r="BP46" s="49">
        <f t="shared" si="10"/>
        <v>136.03306972486669</v>
      </c>
      <c r="BQ46" s="49">
        <f t="shared" si="11"/>
        <v>2356.0764383741594</v>
      </c>
    </row>
    <row r="47" spans="4:69" x14ac:dyDescent="0.2">
      <c r="D47" s="10"/>
      <c r="E47" s="10"/>
      <c r="F47" s="10"/>
      <c r="G47" s="10"/>
      <c r="BO47" s="10">
        <v>13</v>
      </c>
      <c r="BP47" s="49">
        <f t="shared" si="10"/>
        <v>127.79057747756384</v>
      </c>
      <c r="BQ47" s="49">
        <f t="shared" si="11"/>
        <v>2483.8670158517234</v>
      </c>
    </row>
    <row r="48" spans="4:69" x14ac:dyDescent="0.2">
      <c r="D48" s="10"/>
      <c r="E48" s="10"/>
      <c r="F48" s="10"/>
      <c r="G48" s="10"/>
      <c r="BO48" s="10">
        <v>14</v>
      </c>
      <c r="BP48" s="49">
        <f t="shared" si="10"/>
        <v>120.04751289578566</v>
      </c>
      <c r="BQ48" s="49">
        <f t="shared" si="11"/>
        <v>2603.9145287475089</v>
      </c>
    </row>
    <row r="49" spans="4:69" x14ac:dyDescent="0.2">
      <c r="D49" s="10"/>
      <c r="E49" s="10"/>
      <c r="F49" s="10"/>
      <c r="G49" s="10"/>
      <c r="BO49" s="10">
        <v>15</v>
      </c>
      <c r="BP49" s="49">
        <f t="shared" si="10"/>
        <v>112.77361474474934</v>
      </c>
      <c r="BQ49" s="49">
        <f t="shared" si="11"/>
        <v>2716.6881434922584</v>
      </c>
    </row>
    <row r="50" spans="4:69" x14ac:dyDescent="0.2">
      <c r="D50" s="10"/>
      <c r="E50" s="10"/>
      <c r="F50" s="10"/>
      <c r="G50" s="10"/>
      <c r="BO50" s="10">
        <v>16</v>
      </c>
      <c r="BP50" s="49">
        <f t="shared" si="10"/>
        <v>105.94045537317928</v>
      </c>
      <c r="BQ50" s="49">
        <f t="shared" si="11"/>
        <v>2822.6285988654377</v>
      </c>
    </row>
    <row r="51" spans="4:69" x14ac:dyDescent="0.2">
      <c r="BO51" s="10">
        <v>17</v>
      </c>
      <c r="BP51" s="49">
        <f t="shared" si="10"/>
        <v>99.521329613132238</v>
      </c>
      <c r="BQ51" s="49">
        <f t="shared" si="11"/>
        <v>2922.14992847857</v>
      </c>
    </row>
    <row r="52" spans="4:69" x14ac:dyDescent="0.2">
      <c r="BO52" s="10">
        <v>18</v>
      </c>
      <c r="BP52" s="49">
        <f t="shared" si="10"/>
        <v>93.491150411585025</v>
      </c>
      <c r="BQ52" s="49">
        <f t="shared" si="11"/>
        <v>3015.6410788901549</v>
      </c>
    </row>
    <row r="53" spans="4:69" x14ac:dyDescent="0.2">
      <c r="BO53" s="10">
        <v>19</v>
      </c>
      <c r="BP53" s="49">
        <f t="shared" si="10"/>
        <v>87.826350785894803</v>
      </c>
      <c r="BQ53" s="49">
        <f t="shared" si="11"/>
        <v>3103.4674296760495</v>
      </c>
    </row>
    <row r="54" spans="4:69" x14ac:dyDescent="0.2">
      <c r="BO54" s="10">
        <v>20</v>
      </c>
      <c r="BP54" s="49">
        <f t="shared" si="10"/>
        <v>82.504791719957538</v>
      </c>
      <c r="BQ54" s="49">
        <f t="shared" si="11"/>
        <v>3185.9722213960072</v>
      </c>
    </row>
    <row r="55" spans="4:69" x14ac:dyDescent="0.2">
      <c r="BO55" s="10">
        <v>21</v>
      </c>
      <c r="BP55" s="49">
        <f t="shared" si="10"/>
        <v>77.50567564110618</v>
      </c>
      <c r="BQ55" s="49">
        <f t="shared" si="11"/>
        <v>3263.4778970371135</v>
      </c>
    </row>
    <row r="56" spans="4:69" x14ac:dyDescent="0.2">
      <c r="BO56" s="10">
        <v>22</v>
      </c>
      <c r="BP56" s="49">
        <f t="shared" si="10"/>
        <v>72.809465139601869</v>
      </c>
      <c r="BQ56" s="49">
        <f t="shared" si="11"/>
        <v>3336.2873621767153</v>
      </c>
    </row>
    <row r="57" spans="4:69" x14ac:dyDescent="0.2">
      <c r="BO57" s="10">
        <v>23</v>
      </c>
      <c r="BP57" s="49">
        <f t="shared" si="10"/>
        <v>68.397806613059529</v>
      </c>
      <c r="BQ57" s="49">
        <f t="shared" si="11"/>
        <v>3404.6851687897747</v>
      </c>
    </row>
    <row r="58" spans="4:69" x14ac:dyDescent="0.2">
      <c r="BO58" s="10">
        <v>24</v>
      </c>
      <c r="BP58" s="49">
        <f t="shared" si="10"/>
        <v>64.253458537397393</v>
      </c>
      <c r="BQ58" s="49">
        <f t="shared" si="11"/>
        <v>3468.9386273271721</v>
      </c>
    </row>
    <row r="59" spans="4:69" x14ac:dyDescent="0.2">
      <c r="BO59" s="10">
        <v>25</v>
      </c>
      <c r="BP59" s="49">
        <f t="shared" si="10"/>
        <v>60.36022408398064</v>
      </c>
      <c r="BQ59" s="49">
        <f t="shared" si="11"/>
        <v>3529.2988514111526</v>
      </c>
    </row>
    <row r="60" spans="4:69" x14ac:dyDescent="0.2">
      <c r="BO60" s="10">
        <v>26</v>
      </c>
      <c r="BP60" s="49">
        <f t="shared" si="10"/>
        <v>56.702887819615448</v>
      </c>
      <c r="BQ60" s="49">
        <f t="shared" si="11"/>
        <v>3586.0017392307682</v>
      </c>
    </row>
    <row r="61" spans="4:69" x14ac:dyDescent="0.2">
      <c r="BO61" s="10">
        <v>27</v>
      </c>
      <c r="BP61" s="49">
        <f t="shared" si="10"/>
        <v>53.26715624200606</v>
      </c>
      <c r="BQ61" s="49">
        <f t="shared" si="11"/>
        <v>3639.2688954727741</v>
      </c>
    </row>
    <row r="62" spans="4:69" x14ac:dyDescent="0.2">
      <c r="BO62" s="10">
        <v>28</v>
      </c>
      <c r="BP62" s="49">
        <f t="shared" si="10"/>
        <v>50.039601918277171</v>
      </c>
      <c r="BQ62" s="49">
        <f t="shared" si="11"/>
        <v>3689.3084973910513</v>
      </c>
    </row>
    <row r="63" spans="4:69" x14ac:dyDescent="0.2">
      <c r="BO63" s="10">
        <v>29</v>
      </c>
      <c r="BP63" s="49">
        <f t="shared" si="10"/>
        <v>47.007611008245348</v>
      </c>
      <c r="BQ63" s="49">
        <f t="shared" si="11"/>
        <v>3736.3161083992968</v>
      </c>
    </row>
    <row r="64" spans="4:69" x14ac:dyDescent="0.2">
      <c r="BO64" s="10">
        <v>30</v>
      </c>
      <c r="BP64" s="49">
        <f t="shared" si="10"/>
        <v>44.159333967351195</v>
      </c>
      <c r="BQ64" s="49">
        <f t="shared" si="11"/>
        <v>3780.4754423666482</v>
      </c>
    </row>
    <row r="65" spans="67:69" x14ac:dyDescent="0.2">
      <c r="BO65" s="10">
        <v>31</v>
      </c>
      <c r="BP65" s="49">
        <f t="shared" si="10"/>
        <v>41.483639236591074</v>
      </c>
      <c r="BQ65" s="49">
        <f t="shared" si="11"/>
        <v>3821.9590816032392</v>
      </c>
    </row>
    <row r="66" spans="67:69" x14ac:dyDescent="0.2">
      <c r="BO66" s="10">
        <v>32</v>
      </c>
      <c r="BP66" s="49">
        <f t="shared" si="10"/>
        <v>38.970069738460381</v>
      </c>
      <c r="BQ66" s="49">
        <f t="shared" si="11"/>
        <v>3860.9291513416997</v>
      </c>
    </row>
    <row r="67" spans="67:69" x14ac:dyDescent="0.2">
      <c r="BO67" s="10">
        <v>33</v>
      </c>
      <c r="BP67" s="49">
        <f t="shared" si="10"/>
        <v>36.60880200888716</v>
      </c>
      <c r="BQ67" s="49">
        <f t="shared" si="11"/>
        <v>3897.537953350587</v>
      </c>
    </row>
    <row r="68" spans="67:69" x14ac:dyDescent="0.2">
      <c r="BO68" s="10">
        <v>34</v>
      </c>
      <c r="BP68" s="49">
        <f t="shared" si="10"/>
        <v>34.390607805436503</v>
      </c>
      <c r="BQ68" s="49">
        <f t="shared" si="11"/>
        <v>3931.9285611560235</v>
      </c>
    </row>
    <row r="69" spans="67:69" x14ac:dyDescent="0.2">
      <c r="BO69" s="10">
        <v>35</v>
      </c>
      <c r="BP69" s="49">
        <f t="shared" si="10"/>
        <v>32.306818041744016</v>
      </c>
      <c r="BQ69" s="49">
        <f t="shared" si="11"/>
        <v>3964.2353791977675</v>
      </c>
    </row>
    <row r="70" spans="67:69" x14ac:dyDescent="0.2">
      <c r="BO70" s="10">
        <v>36</v>
      </c>
      <c r="BP70" s="49">
        <f t="shared" si="10"/>
        <v>30.34928890722782</v>
      </c>
      <c r="BQ70" s="49">
        <f t="shared" si="11"/>
        <v>3994.5846681049952</v>
      </c>
    </row>
    <row r="71" spans="67:69" x14ac:dyDescent="0.2">
      <c r="BO71" s="10">
        <v>37</v>
      </c>
      <c r="BP71" s="49">
        <f t="shared" si="10"/>
        <v>28.510370039669155</v>
      </c>
      <c r="BQ71" s="49">
        <f t="shared" si="11"/>
        <v>4023.0950381446642</v>
      </c>
    </row>
    <row r="72" spans="67:69" x14ac:dyDescent="0.2">
      <c r="BO72" s="10">
        <v>38</v>
      </c>
      <c r="BP72" s="49">
        <f t="shared" si="10"/>
        <v>26.782874626274456</v>
      </c>
      <c r="BQ72" s="49">
        <f t="shared" si="11"/>
        <v>4049.8779127709386</v>
      </c>
    </row>
    <row r="73" spans="67:69" x14ac:dyDescent="0.2">
      <c r="BO73" s="10">
        <v>39</v>
      </c>
      <c r="BP73" s="49">
        <f t="shared" si="10"/>
        <v>25.160051316368676</v>
      </c>
      <c r="BQ73" s="49">
        <f t="shared" si="11"/>
        <v>4075.037964087307</v>
      </c>
    </row>
    <row r="74" spans="67:69" x14ac:dyDescent="0.2">
      <c r="BO74" s="10">
        <v>40</v>
      </c>
      <c r="BP74" s="49">
        <f t="shared" si="10"/>
        <v>23.635557835949907</v>
      </c>
      <c r="BQ74" s="49">
        <f t="shared" si="11"/>
        <v>4098.6735219232569</v>
      </c>
    </row>
    <row r="75" spans="67:69" x14ac:dyDescent="0.2">
      <c r="BO75" s="10">
        <v>41</v>
      </c>
      <c r="BP75" s="49">
        <f t="shared" si="10"/>
        <v>22.203436200986292</v>
      </c>
      <c r="BQ75" s="49">
        <f t="shared" si="11"/>
        <v>4120.8769581242432</v>
      </c>
    </row>
    <row r="76" spans="67:69" x14ac:dyDescent="0.2">
      <c r="BO76" s="10">
        <v>42</v>
      </c>
      <c r="BP76" s="49">
        <f t="shared" si="10"/>
        <v>20.858089432584588</v>
      </c>
      <c r="BQ76" s="49">
        <f t="shared" si="11"/>
        <v>4141.7350475568273</v>
      </c>
    </row>
    <row r="77" spans="67:69" x14ac:dyDescent="0.2">
      <c r="BO77" s="10">
        <v>43</v>
      </c>
      <c r="BP77" s="49">
        <f t="shared" si="10"/>
        <v>19.594259683029204</v>
      </c>
      <c r="BQ77" s="49">
        <f t="shared" si="11"/>
        <v>4161.3293072398565</v>
      </c>
    </row>
    <row r="78" spans="67:69" x14ac:dyDescent="0.2">
      <c r="BO78" s="10">
        <v>44</v>
      </c>
      <c r="BP78" s="49">
        <f t="shared" si="10"/>
        <v>18.407007687204509</v>
      </c>
      <c r="BQ78" s="49">
        <f t="shared" si="11"/>
        <v>4179.7363149270614</v>
      </c>
    </row>
    <row r="79" spans="67:69" x14ac:dyDescent="0.2">
      <c r="BO79" s="10">
        <v>45</v>
      </c>
      <c r="BP79" s="49">
        <f t="shared" si="10"/>
        <v>17.291693459093011</v>
      </c>
      <c r="BQ79" s="49">
        <f t="shared" si="11"/>
        <v>4197.0280083861544</v>
      </c>
    </row>
    <row r="80" spans="67:69" x14ac:dyDescent="0.2">
      <c r="BO80" s="10">
        <v>46</v>
      </c>
      <c r="BP80" s="49">
        <f t="shared" si="10"/>
        <v>16.243958157907947</v>
      </c>
      <c r="BQ80" s="49">
        <f t="shared" si="11"/>
        <v>4213.2719665440627</v>
      </c>
    </row>
    <row r="81" spans="67:69" x14ac:dyDescent="0.2">
      <c r="BO81" s="10">
        <v>47</v>
      </c>
      <c r="BP81" s="49">
        <f t="shared" si="10"/>
        <v>15.259707052990089</v>
      </c>
      <c r="BQ81" s="49">
        <f t="shared" si="11"/>
        <v>4228.5316735970528</v>
      </c>
    </row>
    <row r="82" spans="67:69" x14ac:dyDescent="0.2">
      <c r="BO82" s="10">
        <v>48</v>
      </c>
      <c r="BP82" s="49">
        <f t="shared" si="10"/>
        <v>14.335093520892521</v>
      </c>
      <c r="BQ82" s="49">
        <f t="shared" si="11"/>
        <v>4242.8667671179455</v>
      </c>
    </row>
    <row r="83" spans="67:69" x14ac:dyDescent="0.2">
      <c r="BO83" s="10">
        <v>49</v>
      </c>
      <c r="BP83" s="49">
        <f t="shared" si="10"/>
        <v>13.466504012111338</v>
      </c>
      <c r="BQ83" s="49">
        <f t="shared" si="11"/>
        <v>4256.3332711300573</v>
      </c>
    </row>
    <row r="84" spans="67:69" x14ac:dyDescent="0.2">
      <c r="BO84" s="10">
        <v>50</v>
      </c>
      <c r="BP84" s="49">
        <f t="shared" si="10"/>
        <v>12.650543928709574</v>
      </c>
      <c r="BQ84" s="49">
        <f t="shared" si="11"/>
        <v>4268.9838150587666</v>
      </c>
    </row>
    <row r="85" spans="67:69" x14ac:dyDescent="0.2">
      <c r="BO85" s="10">
        <v>51</v>
      </c>
      <c r="BP85" s="49">
        <f t="shared" si="10"/>
        <v>11.884024357641684</v>
      </c>
      <c r="BQ85" s="49">
        <f t="shared" si="11"/>
        <v>4280.8678394164081</v>
      </c>
    </row>
    <row r="86" spans="67:69" x14ac:dyDescent="0.2">
      <c r="BO86" s="10">
        <v>52</v>
      </c>
      <c r="BP86" s="49">
        <f t="shared" si="10"/>
        <v>11.163949607930187</v>
      </c>
      <c r="BQ86" s="49">
        <f t="shared" si="11"/>
        <v>4292.0317890243387</v>
      </c>
    </row>
    <row r="87" spans="67:69" x14ac:dyDescent="0.2">
      <c r="BO87" s="10">
        <v>53</v>
      </c>
      <c r="BP87" s="49">
        <f t="shared" si="10"/>
        <v>10.487505502987492</v>
      </c>
      <c r="BQ87" s="49">
        <f t="shared" si="11"/>
        <v>4302.5192945273266</v>
      </c>
    </row>
    <row r="88" spans="67:69" x14ac:dyDescent="0.2">
      <c r="BO88" s="10">
        <v>54</v>
      </c>
      <c r="BP88" s="49">
        <f t="shared" si="10"/>
        <v>9.8520483823273768</v>
      </c>
      <c r="BQ88" s="49">
        <f t="shared" si="11"/>
        <v>4312.3713429096542</v>
      </c>
    </row>
    <row r="89" spans="67:69" x14ac:dyDescent="0.2">
      <c r="BO89" s="10">
        <v>55</v>
      </c>
      <c r="BP89" s="49">
        <f t="shared" si="10"/>
        <v>9.2550947696828345</v>
      </c>
      <c r="BQ89" s="49">
        <f t="shared" si="11"/>
        <v>4321.626437679337</v>
      </c>
    </row>
    <row r="90" spans="67:69" x14ac:dyDescent="0.2">
      <c r="BO90" s="10">
        <v>56</v>
      </c>
      <c r="BP90" s="49">
        <f t="shared" si="10"/>
        <v>8.6943116671515579</v>
      </c>
      <c r="BQ90" s="49">
        <f t="shared" si="11"/>
        <v>4330.3207493464888</v>
      </c>
    </row>
    <row r="91" spans="67:69" x14ac:dyDescent="0.2">
      <c r="BO91" s="10">
        <v>57</v>
      </c>
      <c r="BP91" s="49">
        <f t="shared" si="10"/>
        <v>8.1675074374368801</v>
      </c>
      <c r="BQ91" s="49">
        <f t="shared" si="11"/>
        <v>4338.4882567839259</v>
      </c>
    </row>
    <row r="92" spans="67:69" x14ac:dyDescent="0.2">
      <c r="BO92" s="10">
        <v>58</v>
      </c>
      <c r="BP92" s="49">
        <f t="shared" si="10"/>
        <v>7.672623238550381</v>
      </c>
      <c r="BQ92" s="49">
        <f t="shared" si="11"/>
        <v>4346.1608800224758</v>
      </c>
    </row>
    <row r="93" spans="67:69" x14ac:dyDescent="0.2">
      <c r="BO93" s="10">
        <v>59</v>
      </c>
      <c r="BP93" s="49">
        <f t="shared" si="10"/>
        <v>7.2077249775015328</v>
      </c>
      <c r="BQ93" s="49">
        <f t="shared" si="11"/>
        <v>4353.3686049999769</v>
      </c>
    </row>
    <row r="94" spans="67:69" x14ac:dyDescent="0.2">
      <c r="BO94" s="10">
        <v>60</v>
      </c>
      <c r="BP94" s="49">
        <f t="shared" si="10"/>
        <v>6.7709957515279768</v>
      </c>
      <c r="BQ94" s="49">
        <f t="shared" si="11"/>
        <v>4360.139600751505</v>
      </c>
    </row>
    <row r="95" spans="67:69" x14ac:dyDescent="0.2">
      <c r="BO95" s="10">
        <v>61</v>
      </c>
      <c r="BP95" s="49">
        <f t="shared" si="10"/>
        <v>6.3607287473254832</v>
      </c>
      <c r="BQ95" s="49">
        <f t="shared" si="11"/>
        <v>4366.5003294988301</v>
      </c>
    </row>
    <row r="96" spans="67:69" x14ac:dyDescent="0.2">
      <c r="BO96" s="10">
        <v>62</v>
      </c>
      <c r="BP96" s="49">
        <f t="shared" si="10"/>
        <v>5.975320570526522</v>
      </c>
      <c r="BQ96" s="49">
        <f t="shared" si="11"/>
        <v>4372.4756500693566</v>
      </c>
    </row>
    <row r="97" spans="67:69" x14ac:dyDescent="0.2">
      <c r="BO97" s="10">
        <v>63</v>
      </c>
      <c r="BP97" s="49">
        <f t="shared" si="10"/>
        <v>5.6132649793579361</v>
      </c>
      <c r="BQ97" s="49">
        <f t="shared" si="11"/>
        <v>4378.0889150487146</v>
      </c>
    </row>
    <row r="98" spans="67:69" x14ac:dyDescent="0.2">
      <c r="BO98" s="10">
        <v>64</v>
      </c>
      <c r="BP98" s="49">
        <f t="shared" si="10"/>
        <v>5.2731469979877277</v>
      </c>
      <c r="BQ98" s="49">
        <f t="shared" si="11"/>
        <v>4383.3620620467027</v>
      </c>
    </row>
    <row r="99" spans="67:69" x14ac:dyDescent="0.2">
      <c r="BO99" s="10">
        <v>65</v>
      </c>
      <c r="BP99" s="49">
        <f t="shared" si="10"/>
        <v>4.9536373865549344</v>
      </c>
      <c r="BQ99" s="49">
        <f t="shared" si="11"/>
        <v>4388.3156994332576</v>
      </c>
    </row>
    <row r="100" spans="67:69" x14ac:dyDescent="0.2">
      <c r="BO100" s="10">
        <v>66</v>
      </c>
      <c r="BP100" s="49">
        <f t="shared" ref="BP100" si="12">PV(6.45%,BO100,,-288)</f>
        <v>4.6534874462704883</v>
      </c>
      <c r="BQ100" s="49">
        <f t="shared" si="11"/>
        <v>4392.969186879528</v>
      </c>
    </row>
    <row r="101" spans="67:69" x14ac:dyDescent="0.2">
      <c r="BO101" s="10">
        <v>67</v>
      </c>
      <c r="BP101" s="49">
        <f t="shared" si="10"/>
        <v>4.3715241392865085</v>
      </c>
      <c r="BQ101" s="49">
        <f t="shared" si="11"/>
        <v>4397.3407110188145</v>
      </c>
    </row>
    <row r="102" spans="67:69" x14ac:dyDescent="0.2">
      <c r="BO102" s="10">
        <v>68</v>
      </c>
      <c r="BP102" s="49">
        <f t="shared" ref="BP102:BP165" si="13">PV(6.45%,BO102,,-288)</f>
        <v>4.1066455042616328</v>
      </c>
      <c r="BQ102" s="49">
        <f t="shared" ref="BQ102:BQ165" si="14">SUM(BQ101,BP102)</f>
        <v>4401.4473565230765</v>
      </c>
    </row>
    <row r="103" spans="67:69" x14ac:dyDescent="0.2">
      <c r="BO103" s="10">
        <v>69</v>
      </c>
      <c r="BP103" s="49">
        <f t="shared" si="13"/>
        <v>3.8578163497056202</v>
      </c>
      <c r="BQ103" s="49">
        <f t="shared" si="14"/>
        <v>4405.3051728727824</v>
      </c>
    </row>
    <row r="104" spans="67:69" x14ac:dyDescent="0.2">
      <c r="BO104" s="10">
        <v>70</v>
      </c>
      <c r="BP104" s="49">
        <f t="shared" si="13"/>
        <v>3.6240642082720713</v>
      </c>
      <c r="BQ104" s="49">
        <f t="shared" si="14"/>
        <v>4408.9292370810545</v>
      </c>
    </row>
    <row r="105" spans="67:69" x14ac:dyDescent="0.2">
      <c r="BO105" s="10">
        <v>71</v>
      </c>
      <c r="BP105" s="49">
        <f t="shared" si="13"/>
        <v>3.4044755361879488</v>
      </c>
      <c r="BQ105" s="49">
        <f t="shared" si="14"/>
        <v>4412.3337126172428</v>
      </c>
    </row>
    <row r="106" spans="67:69" x14ac:dyDescent="0.2">
      <c r="BO106" s="10">
        <v>72</v>
      </c>
      <c r="BP106" s="49">
        <f t="shared" si="13"/>
        <v>3.1981921429666031</v>
      </c>
      <c r="BQ106" s="49">
        <f t="shared" si="14"/>
        <v>4415.5319047602097</v>
      </c>
    </row>
    <row r="107" spans="67:69" x14ac:dyDescent="0.2">
      <c r="BO107" s="10">
        <v>73</v>
      </c>
      <c r="BP107" s="49">
        <f t="shared" si="13"/>
        <v>3.0044078374510126</v>
      </c>
      <c r="BQ107" s="49">
        <f t="shared" si="14"/>
        <v>4418.536312597661</v>
      </c>
    </row>
    <row r="108" spans="67:69" x14ac:dyDescent="0.2">
      <c r="BO108" s="10">
        <v>74</v>
      </c>
      <c r="BP108" s="49">
        <f t="shared" si="13"/>
        <v>2.8223652770793919</v>
      </c>
      <c r="BQ108" s="49">
        <f t="shared" si="14"/>
        <v>4421.3586778747404</v>
      </c>
    </row>
    <row r="109" spans="67:69" x14ac:dyDescent="0.2">
      <c r="BO109" s="10">
        <v>75</v>
      </c>
      <c r="BP109" s="49">
        <f t="shared" si="13"/>
        <v>2.6513530080595511</v>
      </c>
      <c r="BQ109" s="49">
        <f t="shared" si="14"/>
        <v>4424.0100308827996</v>
      </c>
    </row>
    <row r="110" spans="67:69" x14ac:dyDescent="0.2">
      <c r="BO110" s="10">
        <v>76</v>
      </c>
      <c r="BP110" s="49">
        <f t="shared" si="13"/>
        <v>2.4907026848845004</v>
      </c>
      <c r="BQ110" s="49">
        <f t="shared" si="14"/>
        <v>4426.5007335676837</v>
      </c>
    </row>
    <row r="111" spans="67:69" x14ac:dyDescent="0.2">
      <c r="BO111" s="10">
        <v>77</v>
      </c>
      <c r="BP111" s="49">
        <f t="shared" si="13"/>
        <v>2.3397864583226871</v>
      </c>
      <c r="BQ111" s="49">
        <f t="shared" si="14"/>
        <v>4428.8405200260067</v>
      </c>
    </row>
    <row r="112" spans="67:69" x14ac:dyDescent="0.2">
      <c r="BO112" s="10">
        <v>78</v>
      </c>
      <c r="BP112" s="49">
        <f t="shared" si="13"/>
        <v>2.1980145216746707</v>
      </c>
      <c r="BQ112" s="49">
        <f t="shared" si="14"/>
        <v>4431.0385345476816</v>
      </c>
    </row>
    <row r="113" spans="67:69" x14ac:dyDescent="0.2">
      <c r="BO113" s="10">
        <v>79</v>
      </c>
      <c r="BP113" s="49">
        <f t="shared" si="13"/>
        <v>2.0648328057065957</v>
      </c>
      <c r="BQ113" s="49">
        <f t="shared" si="14"/>
        <v>4433.1033673533884</v>
      </c>
    </row>
    <row r="114" spans="67:69" x14ac:dyDescent="0.2">
      <c r="BO114" s="10">
        <v>80</v>
      </c>
      <c r="BP114" s="49">
        <f t="shared" si="13"/>
        <v>1.9397208132518511</v>
      </c>
      <c r="BQ114" s="49">
        <f t="shared" si="14"/>
        <v>4435.0430881666407</v>
      </c>
    </row>
    <row r="115" spans="67:69" x14ac:dyDescent="0.2">
      <c r="BO115" s="10">
        <v>81</v>
      </c>
      <c r="BP115" s="49">
        <f t="shared" si="13"/>
        <v>1.8221895850181786</v>
      </c>
      <c r="BQ115" s="49">
        <f t="shared" si="14"/>
        <v>4436.8652777516591</v>
      </c>
    </row>
    <row r="116" spans="67:69" x14ac:dyDescent="0.2">
      <c r="BO116" s="10">
        <v>82</v>
      </c>
      <c r="BP116" s="49">
        <f t="shared" si="13"/>
        <v>1.7117797886502384</v>
      </c>
      <c r="BQ116" s="49">
        <f t="shared" si="14"/>
        <v>4438.5770575403094</v>
      </c>
    </row>
    <row r="117" spans="67:69" x14ac:dyDescent="0.2">
      <c r="BO117" s="10">
        <v>83</v>
      </c>
      <c r="BP117" s="49">
        <f t="shared" si="13"/>
        <v>1.6080599235793689</v>
      </c>
      <c r="BQ117" s="49">
        <f t="shared" si="14"/>
        <v>4440.1851174638887</v>
      </c>
    </row>
    <row r="118" spans="67:69" x14ac:dyDescent="0.2">
      <c r="BO118" s="10">
        <v>84</v>
      </c>
      <c r="BP118" s="49">
        <f t="shared" si="13"/>
        <v>1.5106246346447807</v>
      </c>
      <c r="BQ118" s="49">
        <f t="shared" si="14"/>
        <v>4441.6957420985336</v>
      </c>
    </row>
    <row r="119" spans="67:69" x14ac:dyDescent="0.2">
      <c r="BO119" s="10">
        <v>85</v>
      </c>
      <c r="BP119" s="49">
        <f t="shared" si="13"/>
        <v>1.4190931278955194</v>
      </c>
      <c r="BQ119" s="49">
        <f t="shared" si="14"/>
        <v>4443.114835226429</v>
      </c>
    </row>
    <row r="120" spans="67:69" x14ac:dyDescent="0.2">
      <c r="BO120" s="10">
        <v>86</v>
      </c>
      <c r="BP120" s="49">
        <f t="shared" si="13"/>
        <v>1.3331076823818877</v>
      </c>
      <c r="BQ120" s="49">
        <f t="shared" si="14"/>
        <v>4444.4479429088105</v>
      </c>
    </row>
    <row r="121" spans="67:69" x14ac:dyDescent="0.2">
      <c r="BO121" s="10">
        <v>87</v>
      </c>
      <c r="BP121" s="49">
        <f t="shared" si="13"/>
        <v>1.252332252120139</v>
      </c>
      <c r="BQ121" s="49">
        <f t="shared" si="14"/>
        <v>4445.7002751609307</v>
      </c>
    </row>
    <row r="122" spans="67:69" x14ac:dyDescent="0.2">
      <c r="BO122" s="10">
        <v>88</v>
      </c>
      <c r="BP122" s="49">
        <f t="shared" si="13"/>
        <v>1.1764511527666874</v>
      </c>
      <c r="BQ122" s="49">
        <f t="shared" si="14"/>
        <v>4446.876726313697</v>
      </c>
    </row>
    <row r="123" spans="67:69" x14ac:dyDescent="0.2">
      <c r="BO123" s="10">
        <v>89</v>
      </c>
      <c r="BP123" s="49">
        <f t="shared" si="13"/>
        <v>1.1051678278691286</v>
      </c>
      <c r="BQ123" s="49">
        <f t="shared" si="14"/>
        <v>4447.981894141566</v>
      </c>
    </row>
    <row r="124" spans="67:69" x14ac:dyDescent="0.2">
      <c r="BO124" s="10">
        <v>90</v>
      </c>
      <c r="BP124" s="49">
        <f t="shared" si="13"/>
        <v>1.0382036898723614</v>
      </c>
      <c r="BQ124" s="49">
        <f t="shared" si="14"/>
        <v>4449.0200978314388</v>
      </c>
    </row>
    <row r="125" spans="67:69" x14ac:dyDescent="0.2">
      <c r="BO125" s="10">
        <v>91</v>
      </c>
      <c r="BP125" s="49">
        <f t="shared" si="13"/>
        <v>0.97529703135026913</v>
      </c>
      <c r="BQ125" s="49">
        <f t="shared" si="14"/>
        <v>4449.995394862789</v>
      </c>
    </row>
    <row r="126" spans="67:69" x14ac:dyDescent="0.2">
      <c r="BO126" s="10">
        <v>92</v>
      </c>
      <c r="BP126" s="49">
        <f t="shared" si="13"/>
        <v>0.91620200220786185</v>
      </c>
      <c r="BQ126" s="49">
        <f t="shared" si="14"/>
        <v>4450.9115968649967</v>
      </c>
    </row>
    <row r="127" spans="67:69" x14ac:dyDescent="0.2">
      <c r="BO127" s="10">
        <v>93</v>
      </c>
      <c r="BP127" s="49">
        <f t="shared" si="13"/>
        <v>0.86068764885661053</v>
      </c>
      <c r="BQ127" s="49">
        <f t="shared" si="14"/>
        <v>4451.7722845138533</v>
      </c>
    </row>
    <row r="128" spans="67:69" x14ac:dyDescent="0.2">
      <c r="BO128" s="10">
        <v>94</v>
      </c>
      <c r="BP128" s="49">
        <f t="shared" si="13"/>
        <v>0.80853701160790081</v>
      </c>
      <c r="BQ128" s="49">
        <f t="shared" si="14"/>
        <v>4452.580821525461</v>
      </c>
    </row>
    <row r="129" spans="67:69" x14ac:dyDescent="0.2">
      <c r="BO129" s="10">
        <v>95</v>
      </c>
      <c r="BP129" s="49">
        <f t="shared" si="13"/>
        <v>0.75954627675706998</v>
      </c>
      <c r="BQ129" s="49">
        <f t="shared" si="14"/>
        <v>4453.3403678022178</v>
      </c>
    </row>
    <row r="130" spans="67:69" x14ac:dyDescent="0.2">
      <c r="BO130" s="10">
        <v>96</v>
      </c>
      <c r="BP130" s="49">
        <f t="shared" si="13"/>
        <v>0.71352398004421791</v>
      </c>
      <c r="BQ130" s="49">
        <f t="shared" si="14"/>
        <v>4454.0538917822623</v>
      </c>
    </row>
    <row r="131" spans="67:69" x14ac:dyDescent="0.2">
      <c r="BO131" s="10">
        <v>97</v>
      </c>
      <c r="BP131" s="49">
        <f t="shared" si="13"/>
        <v>0.6702902583787862</v>
      </c>
      <c r="BQ131" s="49">
        <f t="shared" si="14"/>
        <v>4454.7241820406407</v>
      </c>
    </row>
    <row r="132" spans="67:69" x14ac:dyDescent="0.2">
      <c r="BO132" s="10">
        <v>98</v>
      </c>
      <c r="BP132" s="49">
        <f t="shared" si="13"/>
        <v>0.62967614690350981</v>
      </c>
      <c r="BQ132" s="49">
        <f t="shared" si="14"/>
        <v>4455.3538581875446</v>
      </c>
    </row>
    <row r="133" spans="67:69" x14ac:dyDescent="0.2">
      <c r="BO133" s="10">
        <v>99</v>
      </c>
      <c r="BP133" s="49">
        <f t="shared" si="13"/>
        <v>0.5915229186505494</v>
      </c>
      <c r="BQ133" s="49">
        <f t="shared" si="14"/>
        <v>4455.9453811061949</v>
      </c>
    </row>
    <row r="134" spans="67:69" x14ac:dyDescent="0.2">
      <c r="BO134" s="10">
        <v>100</v>
      </c>
      <c r="BP134" s="49">
        <f t="shared" si="13"/>
        <v>0.55568146420906472</v>
      </c>
      <c r="BQ134" s="49">
        <f t="shared" si="14"/>
        <v>4456.5010625704035</v>
      </c>
    </row>
    <row r="135" spans="67:69" x14ac:dyDescent="0.2">
      <c r="BO135" s="10">
        <v>101</v>
      </c>
      <c r="BP135" s="49">
        <f t="shared" si="13"/>
        <v>0.52201170897986349</v>
      </c>
      <c r="BQ135" s="49">
        <f t="shared" si="14"/>
        <v>4457.0230742793838</v>
      </c>
    </row>
    <row r="136" spans="67:69" x14ac:dyDescent="0.2">
      <c r="BO136" s="10">
        <v>102</v>
      </c>
      <c r="BP136" s="49">
        <f t="shared" si="13"/>
        <v>0.49038206573965565</v>
      </c>
      <c r="BQ136" s="49">
        <f t="shared" si="14"/>
        <v>4457.5134563451238</v>
      </c>
    </row>
    <row r="137" spans="67:69" x14ac:dyDescent="0.2">
      <c r="BO137" s="10">
        <v>103</v>
      </c>
      <c r="BP137" s="49">
        <f t="shared" si="13"/>
        <v>0.46066892037543983</v>
      </c>
      <c r="BQ137" s="49">
        <f t="shared" si="14"/>
        <v>4457.9741252654994</v>
      </c>
    </row>
    <row r="138" spans="67:69" x14ac:dyDescent="0.2">
      <c r="BO138" s="10">
        <v>104</v>
      </c>
      <c r="BP138" s="49">
        <f t="shared" si="13"/>
        <v>0.43275614877918256</v>
      </c>
      <c r="BQ138" s="49">
        <f t="shared" si="14"/>
        <v>4458.4068814142784</v>
      </c>
    </row>
    <row r="139" spans="67:69" x14ac:dyDescent="0.2">
      <c r="BO139" s="10">
        <v>105</v>
      </c>
      <c r="BP139" s="49">
        <f t="shared" si="13"/>
        <v>0.40653466301473229</v>
      </c>
      <c r="BQ139" s="49">
        <f t="shared" si="14"/>
        <v>4458.8134160772934</v>
      </c>
    </row>
    <row r="140" spans="67:69" x14ac:dyDescent="0.2">
      <c r="BO140" s="10">
        <v>106</v>
      </c>
      <c r="BP140" s="49">
        <f t="shared" si="13"/>
        <v>0.38190198498330891</v>
      </c>
      <c r="BQ140" s="49">
        <f t="shared" si="14"/>
        <v>4459.1953180622768</v>
      </c>
    </row>
    <row r="141" spans="67:69" x14ac:dyDescent="0.2">
      <c r="BO141" s="10">
        <v>107</v>
      </c>
      <c r="BP141" s="49">
        <f t="shared" si="13"/>
        <v>0.35876184592137983</v>
      </c>
      <c r="BQ141" s="49">
        <f t="shared" si="14"/>
        <v>4459.5540799081982</v>
      </c>
    </row>
    <row r="142" spans="67:69" x14ac:dyDescent="0.2">
      <c r="BO142" s="10">
        <v>108</v>
      </c>
      <c r="BP142" s="49">
        <f t="shared" si="13"/>
        <v>0.33702381016569266</v>
      </c>
      <c r="BQ142" s="49">
        <f t="shared" si="14"/>
        <v>4459.8911037183643</v>
      </c>
    </row>
    <row r="143" spans="67:69" x14ac:dyDescent="0.2">
      <c r="BO143" s="10">
        <v>109</v>
      </c>
      <c r="BP143" s="49">
        <f t="shared" si="13"/>
        <v>0.31660292171507065</v>
      </c>
      <c r="BQ143" s="49">
        <f t="shared" si="14"/>
        <v>4460.2077066400798</v>
      </c>
    </row>
    <row r="144" spans="67:69" x14ac:dyDescent="0.2">
      <c r="BO144" s="10">
        <v>110</v>
      </c>
      <c r="BP144" s="49">
        <f t="shared" si="13"/>
        <v>0.29741937220767556</v>
      </c>
      <c r="BQ144" s="49">
        <f t="shared" si="14"/>
        <v>4460.5051260122873</v>
      </c>
    </row>
    <row r="145" spans="67:69" x14ac:dyDescent="0.2">
      <c r="BO145" s="10">
        <v>111</v>
      </c>
      <c r="BP145" s="49">
        <f t="shared" si="13"/>
        <v>0.27939818901613483</v>
      </c>
      <c r="BQ145" s="49">
        <f t="shared" si="14"/>
        <v>4460.7845242013036</v>
      </c>
    </row>
    <row r="146" spans="67:69" x14ac:dyDescent="0.2">
      <c r="BO146" s="10">
        <v>112</v>
      </c>
      <c r="BP146" s="49">
        <f t="shared" si="13"/>
        <v>0.26246894224155459</v>
      </c>
      <c r="BQ146" s="49">
        <f t="shared" si="14"/>
        <v>4461.0469931435455</v>
      </c>
    </row>
    <row r="147" spans="67:69" x14ac:dyDescent="0.2">
      <c r="BO147" s="10">
        <v>113</v>
      </c>
      <c r="BP147" s="49">
        <f t="shared" si="13"/>
        <v>0.24656546946130067</v>
      </c>
      <c r="BQ147" s="49">
        <f t="shared" si="14"/>
        <v>4461.293558613007</v>
      </c>
    </row>
    <row r="148" spans="67:69" x14ac:dyDescent="0.2">
      <c r="BO148" s="10">
        <v>114</v>
      </c>
      <c r="BP148" s="49">
        <f t="shared" si="13"/>
        <v>0.23162561715481517</v>
      </c>
      <c r="BQ148" s="49">
        <f t="shared" si="14"/>
        <v>4461.5251842301623</v>
      </c>
    </row>
    <row r="149" spans="67:69" x14ac:dyDescent="0.2">
      <c r="BO149" s="10">
        <v>115</v>
      </c>
      <c r="BP149" s="49">
        <f t="shared" si="13"/>
        <v>0.21759099779691415</v>
      </c>
      <c r="BQ149" s="49">
        <f t="shared" si="14"/>
        <v>4461.7427752279591</v>
      </c>
    </row>
    <row r="150" spans="67:69" x14ac:dyDescent="0.2">
      <c r="BO150" s="10">
        <v>116</v>
      </c>
      <c r="BP150" s="49">
        <f t="shared" si="13"/>
        <v>0.20440676166924771</v>
      </c>
      <c r="BQ150" s="49">
        <f t="shared" si="14"/>
        <v>4461.947181989628</v>
      </c>
    </row>
    <row r="151" spans="67:69" x14ac:dyDescent="0.2">
      <c r="BO151" s="10">
        <v>117</v>
      </c>
      <c r="BP151" s="49">
        <f t="shared" si="13"/>
        <v>0.19202138249811898</v>
      </c>
      <c r="BQ151" s="49">
        <f t="shared" si="14"/>
        <v>4462.1392033721258</v>
      </c>
    </row>
    <row r="152" spans="67:69" x14ac:dyDescent="0.2">
      <c r="BO152" s="10">
        <v>118</v>
      </c>
      <c r="BP152" s="49">
        <f t="shared" si="13"/>
        <v>0.1803864560809009</v>
      </c>
      <c r="BQ152" s="49">
        <f t="shared" si="14"/>
        <v>4462.3195898282065</v>
      </c>
    </row>
    <row r="153" spans="67:69" x14ac:dyDescent="0.2">
      <c r="BO153" s="10">
        <v>119</v>
      </c>
      <c r="BP153" s="49">
        <f t="shared" si="13"/>
        <v>0.169456511114045</v>
      </c>
      <c r="BQ153" s="49">
        <f t="shared" si="14"/>
        <v>4462.4890463393203</v>
      </c>
    </row>
    <row r="154" spans="67:69" x14ac:dyDescent="0.2">
      <c r="BO154" s="10">
        <v>120</v>
      </c>
      <c r="BP154" s="49">
        <f t="shared" si="13"/>
        <v>0.15918883148336777</v>
      </c>
      <c r="BQ154" s="49">
        <f t="shared" si="14"/>
        <v>4462.6482351708037</v>
      </c>
    </row>
    <row r="155" spans="67:69" x14ac:dyDescent="0.2">
      <c r="BO155" s="10">
        <v>121</v>
      </c>
      <c r="BP155" s="49">
        <f t="shared" si="13"/>
        <v>0.14954328932209279</v>
      </c>
      <c r="BQ155" s="49">
        <f t="shared" si="14"/>
        <v>4462.7977784601262</v>
      </c>
    </row>
    <row r="156" spans="67:69" x14ac:dyDescent="0.2">
      <c r="BO156" s="10">
        <v>122</v>
      </c>
      <c r="BP156" s="49">
        <f t="shared" si="13"/>
        <v>0.14048218818421118</v>
      </c>
      <c r="BQ156" s="49">
        <f t="shared" si="14"/>
        <v>4462.9382606483105</v>
      </c>
    </row>
    <row r="157" spans="67:69" x14ac:dyDescent="0.2">
      <c r="BO157" s="10">
        <v>123</v>
      </c>
      <c r="BP157" s="49">
        <f t="shared" si="13"/>
        <v>0.13197011572025474</v>
      </c>
      <c r="BQ157" s="49">
        <f t="shared" si="14"/>
        <v>4463.0702307640304</v>
      </c>
    </row>
    <row r="158" spans="67:69" x14ac:dyDescent="0.2">
      <c r="BO158" s="10">
        <v>124</v>
      </c>
      <c r="BP158" s="49">
        <f t="shared" si="13"/>
        <v>0.12397380527971322</v>
      </c>
      <c r="BQ158" s="49">
        <f t="shared" si="14"/>
        <v>4463.1942045693104</v>
      </c>
    </row>
    <row r="159" spans="67:69" x14ac:dyDescent="0.2">
      <c r="BO159" s="10">
        <v>125</v>
      </c>
      <c r="BP159" s="49">
        <f t="shared" si="13"/>
        <v>0.11646200589921393</v>
      </c>
      <c r="BQ159" s="49">
        <f t="shared" si="14"/>
        <v>4463.3106665752093</v>
      </c>
    </row>
    <row r="160" spans="67:69" x14ac:dyDescent="0.2">
      <c r="BO160" s="10">
        <v>126</v>
      </c>
      <c r="BP160" s="49">
        <f t="shared" si="13"/>
        <v>0.10940536016835502</v>
      </c>
      <c r="BQ160" s="49">
        <f t="shared" si="14"/>
        <v>4463.4200719353776</v>
      </c>
    </row>
    <row r="161" spans="67:69" x14ac:dyDescent="0.2">
      <c r="BO161" s="10">
        <v>127</v>
      </c>
      <c r="BP161" s="49">
        <f t="shared" si="13"/>
        <v>0.10277628949587134</v>
      </c>
      <c r="BQ161" s="49">
        <f t="shared" si="14"/>
        <v>4463.5228482248731</v>
      </c>
    </row>
    <row r="162" spans="67:69" x14ac:dyDescent="0.2">
      <c r="BO162" s="10">
        <v>128</v>
      </c>
      <c r="BP162" s="49">
        <f t="shared" si="13"/>
        <v>9.6548886327732591E-2</v>
      </c>
      <c r="BQ162" s="49">
        <f t="shared" si="14"/>
        <v>4463.6193971112007</v>
      </c>
    </row>
    <row r="163" spans="67:69" x14ac:dyDescent="0.2">
      <c r="BO163" s="10">
        <v>129</v>
      </c>
      <c r="BP163" s="49">
        <f t="shared" si="13"/>
        <v>9.0698812895944197E-2</v>
      </c>
      <c r="BQ163" s="49">
        <f t="shared" si="14"/>
        <v>4463.710095924097</v>
      </c>
    </row>
    <row r="164" spans="67:69" x14ac:dyDescent="0.2">
      <c r="BO164" s="10">
        <v>130</v>
      </c>
      <c r="BP164" s="49">
        <f t="shared" si="13"/>
        <v>8.5203206102343054E-2</v>
      </c>
      <c r="BQ164" s="49">
        <f t="shared" si="14"/>
        <v>4463.7952991301991</v>
      </c>
    </row>
    <row r="165" spans="67:69" x14ac:dyDescent="0.2">
      <c r="BO165" s="10">
        <v>131</v>
      </c>
      <c r="BP165" s="49">
        <f t="shared" si="13"/>
        <v>8.0040588165658122E-2</v>
      </c>
      <c r="BQ165" s="49">
        <f t="shared" si="14"/>
        <v>4463.8753397183646</v>
      </c>
    </row>
    <row r="166" spans="67:69" x14ac:dyDescent="0.2">
      <c r="BO166" s="10">
        <v>132</v>
      </c>
      <c r="BP166" s="49">
        <f t="shared" ref="BP166:BP229" si="15">PV(6.45%,BO166,,-288)</f>
        <v>7.5190782682628562E-2</v>
      </c>
      <c r="BQ166" s="49">
        <f t="shared" ref="BQ166:BQ229" si="16">SUM(BQ165,BP166)</f>
        <v>4463.9505305010471</v>
      </c>
    </row>
    <row r="167" spans="67:69" x14ac:dyDescent="0.2">
      <c r="BO167" s="10">
        <v>133</v>
      </c>
      <c r="BP167" s="49">
        <f t="shared" si="15"/>
        <v>7.0634835775132521E-2</v>
      </c>
      <c r="BQ167" s="49">
        <f t="shared" si="16"/>
        <v>4464.0211653368224</v>
      </c>
    </row>
    <row r="168" spans="67:69" x14ac:dyDescent="0.2">
      <c r="BO168" s="10">
        <v>134</v>
      </c>
      <c r="BP168" s="49">
        <f t="shared" si="15"/>
        <v>6.635494201515503E-2</v>
      </c>
      <c r="BQ168" s="49">
        <f t="shared" si="16"/>
        <v>4464.0875202788375</v>
      </c>
    </row>
    <row r="169" spans="67:69" x14ac:dyDescent="0.2">
      <c r="BO169" s="10">
        <v>135</v>
      </c>
      <c r="BP169" s="49">
        <f t="shared" si="15"/>
        <v>6.2334374838097721E-2</v>
      </c>
      <c r="BQ169" s="49">
        <f t="shared" si="16"/>
        <v>4464.1498546536759</v>
      </c>
    </row>
    <row r="170" spans="67:69" x14ac:dyDescent="0.2">
      <c r="BO170" s="10">
        <v>136</v>
      </c>
      <c r="BP170" s="49">
        <f t="shared" si="15"/>
        <v>5.8557421172473194E-2</v>
      </c>
      <c r="BQ170" s="49">
        <f t="shared" si="16"/>
        <v>4464.2084120748486</v>
      </c>
    </row>
    <row r="171" spans="67:69" x14ac:dyDescent="0.2">
      <c r="BO171" s="10">
        <v>137</v>
      </c>
      <c r="BP171" s="49">
        <f t="shared" si="15"/>
        <v>5.5009320030505585E-2</v>
      </c>
      <c r="BQ171" s="49">
        <f t="shared" si="16"/>
        <v>4464.2634213948795</v>
      </c>
    </row>
    <row r="172" spans="67:69" x14ac:dyDescent="0.2">
      <c r="BO172" s="10">
        <v>138</v>
      </c>
      <c r="BP172" s="49">
        <f t="shared" si="15"/>
        <v>5.1676204819638881E-2</v>
      </c>
      <c r="BQ172" s="49">
        <f t="shared" si="16"/>
        <v>4464.3150975996996</v>
      </c>
    </row>
    <row r="173" spans="67:69" x14ac:dyDescent="0.2">
      <c r="BO173" s="10">
        <v>139</v>
      </c>
      <c r="BP173" s="49">
        <f t="shared" si="15"/>
        <v>4.8545049149496367E-2</v>
      </c>
      <c r="BQ173" s="49">
        <f t="shared" si="16"/>
        <v>4464.3636426488492</v>
      </c>
    </row>
    <row r="174" spans="67:69" x14ac:dyDescent="0.2">
      <c r="BO174" s="10">
        <v>140</v>
      </c>
      <c r="BP174" s="49">
        <f t="shared" si="15"/>
        <v>4.5603615922495407E-2</v>
      </c>
      <c r="BQ174" s="49">
        <f t="shared" si="16"/>
        <v>4464.4092462647714</v>
      </c>
    </row>
    <row r="175" spans="67:69" x14ac:dyDescent="0.2">
      <c r="BO175" s="10">
        <v>141</v>
      </c>
      <c r="BP175" s="49">
        <f t="shared" si="15"/>
        <v>4.2840409509154916E-2</v>
      </c>
      <c r="BQ175" s="49">
        <f t="shared" si="16"/>
        <v>4464.4520866742805</v>
      </c>
    </row>
    <row r="176" spans="67:69" x14ac:dyDescent="0.2">
      <c r="BO176" s="10">
        <v>142</v>
      </c>
      <c r="BP176" s="49">
        <f t="shared" si="15"/>
        <v>4.0244630821188274E-2</v>
      </c>
      <c r="BQ176" s="49">
        <f t="shared" si="16"/>
        <v>4464.4923313051013</v>
      </c>
    </row>
    <row r="177" spans="67:69" x14ac:dyDescent="0.2">
      <c r="BO177" s="10">
        <v>143</v>
      </c>
      <c r="BP177" s="49">
        <f t="shared" si="15"/>
        <v>3.7806135106799692E-2</v>
      </c>
      <c r="BQ177" s="49">
        <f t="shared" si="16"/>
        <v>4464.5301374402079</v>
      </c>
    </row>
    <row r="178" spans="67:69" x14ac:dyDescent="0.2">
      <c r="BO178" s="10">
        <v>144</v>
      </c>
      <c r="BP178" s="49">
        <f t="shared" si="15"/>
        <v>3.5515392303240668E-2</v>
      </c>
      <c r="BQ178" s="49">
        <f t="shared" si="16"/>
        <v>4464.5656528325108</v>
      </c>
    </row>
    <row r="179" spans="67:69" x14ac:dyDescent="0.2">
      <c r="BO179" s="10">
        <v>145</v>
      </c>
      <c r="BP179" s="49">
        <f t="shared" si="15"/>
        <v>3.3363449791677477E-2</v>
      </c>
      <c r="BQ179" s="49">
        <f t="shared" si="16"/>
        <v>4464.5990162823027</v>
      </c>
    </row>
    <row r="180" spans="67:69" x14ac:dyDescent="0.2">
      <c r="BO180" s="10">
        <v>146</v>
      </c>
      <c r="BP180" s="49">
        <f t="shared" si="15"/>
        <v>3.1341897408809279E-2</v>
      </c>
      <c r="BQ180" s="49">
        <f t="shared" si="16"/>
        <v>4464.6303581797119</v>
      </c>
    </row>
    <row r="181" spans="67:69" x14ac:dyDescent="0.2">
      <c r="BO181" s="10">
        <v>147</v>
      </c>
      <c r="BP181" s="49">
        <f t="shared" si="15"/>
        <v>2.9442834578496269E-2</v>
      </c>
      <c r="BQ181" s="49">
        <f t="shared" si="16"/>
        <v>4464.6598010142907</v>
      </c>
    </row>
    <row r="182" spans="67:69" x14ac:dyDescent="0.2">
      <c r="BO182" s="10">
        <v>148</v>
      </c>
      <c r="BP182" s="49">
        <f t="shared" si="15"/>
        <v>2.7658839434942479E-2</v>
      </c>
      <c r="BQ182" s="49">
        <f t="shared" si="16"/>
        <v>4464.6874598537261</v>
      </c>
    </row>
    <row r="183" spans="67:69" x14ac:dyDescent="0.2">
      <c r="BO183" s="10">
        <v>149</v>
      </c>
      <c r="BP183" s="49">
        <f t="shared" si="15"/>
        <v>2.5982939816761367E-2</v>
      </c>
      <c r="BQ183" s="49">
        <f t="shared" si="16"/>
        <v>4464.7134427935425</v>
      </c>
    </row>
    <row r="184" spans="67:69" x14ac:dyDescent="0.2">
      <c r="BO184" s="10">
        <v>150</v>
      </c>
      <c r="BP184" s="49">
        <f t="shared" si="15"/>
        <v>2.4408586018563987E-2</v>
      </c>
      <c r="BQ184" s="49">
        <f t="shared" si="16"/>
        <v>4464.7378513795611</v>
      </c>
    </row>
    <row r="185" spans="67:69" x14ac:dyDescent="0.2">
      <c r="BO185" s="10">
        <v>151</v>
      </c>
      <c r="BP185" s="49">
        <f t="shared" si="15"/>
        <v>2.2929625193578197E-2</v>
      </c>
      <c r="BQ185" s="49">
        <f t="shared" si="16"/>
        <v>4464.7607810047548</v>
      </c>
    </row>
    <row r="186" spans="67:69" x14ac:dyDescent="0.2">
      <c r="BO186" s="10">
        <v>152</v>
      </c>
      <c r="BP186" s="49">
        <f t="shared" si="15"/>
        <v>2.1540277307259929E-2</v>
      </c>
      <c r="BQ186" s="49">
        <f t="shared" si="16"/>
        <v>4464.7823212820622</v>
      </c>
    </row>
    <row r="187" spans="67:69" x14ac:dyDescent="0.2">
      <c r="BO187" s="10">
        <v>153</v>
      </c>
      <c r="BP187" s="49">
        <f t="shared" si="15"/>
        <v>2.0235112547919144E-2</v>
      </c>
      <c r="BQ187" s="49">
        <f t="shared" si="16"/>
        <v>4464.8025563946103</v>
      </c>
    </row>
    <row r="188" spans="67:69" x14ac:dyDescent="0.2">
      <c r="BO188" s="10">
        <v>154</v>
      </c>
      <c r="BP188" s="49">
        <f t="shared" si="15"/>
        <v>1.9009030106077171E-2</v>
      </c>
      <c r="BQ188" s="49">
        <f t="shared" si="16"/>
        <v>4464.821565424716</v>
      </c>
    </row>
    <row r="189" spans="67:69" x14ac:dyDescent="0.2">
      <c r="BO189" s="10">
        <v>155</v>
      </c>
      <c r="BP189" s="49">
        <f t="shared" si="15"/>
        <v>1.785723823962158E-2</v>
      </c>
      <c r="BQ189" s="49">
        <f t="shared" si="16"/>
        <v>4464.8394226629553</v>
      </c>
    </row>
    <row r="190" spans="67:69" x14ac:dyDescent="0.2">
      <c r="BO190" s="10">
        <v>156</v>
      </c>
      <c r="BP190" s="49">
        <f t="shared" si="15"/>
        <v>1.6775235546849766E-2</v>
      </c>
      <c r="BQ190" s="49">
        <f t="shared" si="16"/>
        <v>4464.8561978985017</v>
      </c>
    </row>
    <row r="191" spans="67:69" x14ac:dyDescent="0.2">
      <c r="BO191" s="10">
        <v>157</v>
      </c>
      <c r="BP191" s="49">
        <f t="shared" si="15"/>
        <v>1.5758793374213025E-2</v>
      </c>
      <c r="BQ191" s="49">
        <f t="shared" si="16"/>
        <v>4464.8719566918762</v>
      </c>
    </row>
    <row r="192" spans="67:69" x14ac:dyDescent="0.2">
      <c r="BO192" s="10">
        <v>158</v>
      </c>
      <c r="BP192" s="49">
        <f t="shared" si="15"/>
        <v>1.4803939290007539E-2</v>
      </c>
      <c r="BQ192" s="49">
        <f t="shared" si="16"/>
        <v>4464.886760631166</v>
      </c>
    </row>
    <row r="193" spans="67:69" x14ac:dyDescent="0.2">
      <c r="BO193" s="10">
        <v>159</v>
      </c>
      <c r="BP193" s="49">
        <f t="shared" si="15"/>
        <v>1.3906941559424651E-2</v>
      </c>
      <c r="BQ193" s="49">
        <f t="shared" si="16"/>
        <v>4464.9006675727251</v>
      </c>
    </row>
    <row r="194" spans="67:69" x14ac:dyDescent="0.2">
      <c r="BO194" s="10">
        <v>160</v>
      </c>
      <c r="BP194" s="49">
        <f t="shared" si="15"/>
        <v>1.3064294560286191E-2</v>
      </c>
      <c r="BQ194" s="49">
        <f t="shared" si="16"/>
        <v>4464.9137318672856</v>
      </c>
    </row>
    <row r="195" spans="67:69" x14ac:dyDescent="0.2">
      <c r="BO195" s="10">
        <v>161</v>
      </c>
      <c r="BP195" s="49">
        <f t="shared" si="15"/>
        <v>1.2272705082467064E-2</v>
      </c>
      <c r="BQ195" s="49">
        <f t="shared" si="16"/>
        <v>4464.9260045723677</v>
      </c>
    </row>
    <row r="196" spans="67:69" x14ac:dyDescent="0.2">
      <c r="BO196" s="10">
        <v>162</v>
      </c>
      <c r="BP196" s="49">
        <f t="shared" si="15"/>
        <v>1.1529079457460841E-2</v>
      </c>
      <c r="BQ196" s="49">
        <f t="shared" si="16"/>
        <v>4464.9375336518251</v>
      </c>
    </row>
    <row r="197" spans="67:69" x14ac:dyDescent="0.2">
      <c r="BO197" s="10">
        <v>163</v>
      </c>
      <c r="BP197" s="49">
        <f t="shared" si="15"/>
        <v>1.0830511467788486E-2</v>
      </c>
      <c r="BQ197" s="49">
        <f t="shared" si="16"/>
        <v>4464.9483641632933</v>
      </c>
    </row>
    <row r="198" spans="67:69" x14ac:dyDescent="0.2">
      <c r="BO198" s="10">
        <v>164</v>
      </c>
      <c r="BP198" s="49">
        <f t="shared" si="15"/>
        <v>1.0174270988998107E-2</v>
      </c>
      <c r="BQ198" s="49">
        <f t="shared" si="16"/>
        <v>4464.9585384342827</v>
      </c>
    </row>
    <row r="199" spans="67:69" x14ac:dyDescent="0.2">
      <c r="BO199" s="10">
        <v>165</v>
      </c>
      <c r="BP199" s="49">
        <f t="shared" si="15"/>
        <v>9.557793319866701E-3</v>
      </c>
      <c r="BQ199" s="49">
        <f t="shared" si="16"/>
        <v>4464.9680962276025</v>
      </c>
    </row>
    <row r="200" spans="67:69" x14ac:dyDescent="0.2">
      <c r="BO200" s="10">
        <v>166</v>
      </c>
      <c r="BP200" s="49">
        <f t="shared" si="15"/>
        <v>8.9786691591044639E-3</v>
      </c>
      <c r="BQ200" s="49">
        <f t="shared" si="16"/>
        <v>4464.9770748967612</v>
      </c>
    </row>
    <row r="201" spans="67:69" x14ac:dyDescent="0.2">
      <c r="BO201" s="10">
        <v>167</v>
      </c>
      <c r="BP201" s="49">
        <f t="shared" si="15"/>
        <v>8.4346351893888824E-3</v>
      </c>
      <c r="BQ201" s="49">
        <f t="shared" si="16"/>
        <v>4464.9855095319508</v>
      </c>
    </row>
    <row r="202" spans="67:69" x14ac:dyDescent="0.2">
      <c r="BO202" s="10">
        <v>168</v>
      </c>
      <c r="BP202" s="49">
        <f t="shared" si="15"/>
        <v>7.9235652319294345E-3</v>
      </c>
      <c r="BQ202" s="49">
        <f t="shared" si="16"/>
        <v>4464.9934330971828</v>
      </c>
    </row>
    <row r="203" spans="67:69" x14ac:dyDescent="0.2">
      <c r="BO203" s="10">
        <v>169</v>
      </c>
      <c r="BP203" s="49">
        <f t="shared" si="15"/>
        <v>7.4434619369933615E-3</v>
      </c>
      <c r="BQ203" s="49">
        <f t="shared" si="16"/>
        <v>4465.0008765591201</v>
      </c>
    </row>
    <row r="204" spans="67:69" x14ac:dyDescent="0.2">
      <c r="BO204" s="10">
        <v>170</v>
      </c>
      <c r="BP204" s="49">
        <f t="shared" si="15"/>
        <v>6.9924489779176731E-3</v>
      </c>
      <c r="BQ204" s="49">
        <f t="shared" si="16"/>
        <v>4465.0078690080982</v>
      </c>
    </row>
    <row r="205" spans="67:69" x14ac:dyDescent="0.2">
      <c r="BO205" s="10">
        <v>171</v>
      </c>
      <c r="BP205" s="49">
        <f t="shared" si="15"/>
        <v>6.5687637181002087E-3</v>
      </c>
      <c r="BQ205" s="49">
        <f t="shared" si="16"/>
        <v>4465.0144377718161</v>
      </c>
    </row>
    <row r="206" spans="67:69" x14ac:dyDescent="0.2">
      <c r="BO206" s="10">
        <v>172</v>
      </c>
      <c r="BP206" s="49">
        <f t="shared" si="15"/>
        <v>6.1707503223111396E-3</v>
      </c>
      <c r="BQ206" s="49">
        <f t="shared" si="16"/>
        <v>4465.020608522138</v>
      </c>
    </row>
    <row r="207" spans="67:69" x14ac:dyDescent="0.2">
      <c r="BO207" s="10">
        <v>173</v>
      </c>
      <c r="BP207" s="49">
        <f t="shared" si="15"/>
        <v>5.7968532854026679E-3</v>
      </c>
      <c r="BQ207" s="49">
        <f t="shared" si="16"/>
        <v>4465.0264053754236</v>
      </c>
    </row>
    <row r="208" spans="67:69" x14ac:dyDescent="0.2">
      <c r="BO208" s="10">
        <v>174</v>
      </c>
      <c r="BP208" s="49">
        <f t="shared" si="15"/>
        <v>5.4456113531260375E-3</v>
      </c>
      <c r="BQ208" s="49">
        <f t="shared" si="16"/>
        <v>4465.0318509867766</v>
      </c>
    </row>
    <row r="209" spans="67:69" x14ac:dyDescent="0.2">
      <c r="BO209" s="10">
        <v>175</v>
      </c>
      <c r="BP209" s="49">
        <f t="shared" si="15"/>
        <v>5.1156518112973589E-3</v>
      </c>
      <c r="BQ209" s="49">
        <f t="shared" si="16"/>
        <v>4465.0369666385877</v>
      </c>
    </row>
    <row r="210" spans="67:69" x14ac:dyDescent="0.2">
      <c r="BO210" s="10">
        <v>176</v>
      </c>
      <c r="BP210" s="49">
        <f t="shared" si="15"/>
        <v>4.8056851209932914E-3</v>
      </c>
      <c r="BQ210" s="49">
        <f t="shared" si="16"/>
        <v>4465.0417723237088</v>
      </c>
    </row>
    <row r="211" spans="67:69" x14ac:dyDescent="0.2">
      <c r="BO211" s="10">
        <v>177</v>
      </c>
      <c r="BP211" s="49">
        <f t="shared" si="15"/>
        <v>4.5144998788100429E-3</v>
      </c>
      <c r="BQ211" s="49">
        <f t="shared" si="16"/>
        <v>4465.0462868235873</v>
      </c>
    </row>
    <row r="212" spans="67:69" x14ac:dyDescent="0.2">
      <c r="BO212" s="10">
        <v>178</v>
      </c>
      <c r="BP212" s="49">
        <f t="shared" si="15"/>
        <v>4.2409580824894731E-3</v>
      </c>
      <c r="BQ212" s="49">
        <f t="shared" si="16"/>
        <v>4465.0505277816701</v>
      </c>
    </row>
    <row r="213" spans="67:69" x14ac:dyDescent="0.2">
      <c r="BO213" s="10">
        <v>179</v>
      </c>
      <c r="BP213" s="49">
        <f t="shared" si="15"/>
        <v>3.9839906834095561E-3</v>
      </c>
      <c r="BQ213" s="49">
        <f t="shared" si="16"/>
        <v>4465.0545117723532</v>
      </c>
    </row>
    <row r="214" spans="67:69" x14ac:dyDescent="0.2">
      <c r="BO214" s="10">
        <v>180</v>
      </c>
      <c r="BP214" s="49">
        <f t="shared" si="15"/>
        <v>3.7425934085575921E-3</v>
      </c>
      <c r="BQ214" s="49">
        <f t="shared" si="16"/>
        <v>4465.058254365762</v>
      </c>
    </row>
    <row r="215" spans="67:69" x14ac:dyDescent="0.2">
      <c r="BO215" s="10">
        <v>181</v>
      </c>
      <c r="BP215" s="49">
        <f t="shared" si="15"/>
        <v>3.5158228356576716E-3</v>
      </c>
      <c r="BQ215" s="49">
        <f t="shared" si="16"/>
        <v>4465.0617701885976</v>
      </c>
    </row>
    <row r="216" spans="67:69" x14ac:dyDescent="0.2">
      <c r="BO216" s="10">
        <v>182</v>
      </c>
      <c r="BP216" s="49">
        <f t="shared" si="15"/>
        <v>3.3027927061133602E-3</v>
      </c>
      <c r="BQ216" s="49">
        <f t="shared" si="16"/>
        <v>4465.0650729813042</v>
      </c>
    </row>
    <row r="217" spans="67:69" x14ac:dyDescent="0.2">
      <c r="BO217" s="10">
        <v>183</v>
      </c>
      <c r="BP217" s="49">
        <f t="shared" si="15"/>
        <v>3.1026704613559045E-3</v>
      </c>
      <c r="BQ217" s="49">
        <f t="shared" si="16"/>
        <v>4465.0681756517652</v>
      </c>
    </row>
    <row r="218" spans="67:69" x14ac:dyDescent="0.2">
      <c r="BO218" s="10">
        <v>184</v>
      </c>
      <c r="BP218" s="49">
        <f t="shared" si="15"/>
        <v>2.9146739890614413E-3</v>
      </c>
      <c r="BQ218" s="49">
        <f t="shared" si="16"/>
        <v>4465.0710903257541</v>
      </c>
    </row>
    <row r="219" spans="67:69" x14ac:dyDescent="0.2">
      <c r="BO219" s="10">
        <v>185</v>
      </c>
      <c r="BP219" s="49">
        <f t="shared" si="15"/>
        <v>2.7380685665208465E-3</v>
      </c>
      <c r="BQ219" s="49">
        <f t="shared" si="16"/>
        <v>4465.073828394321</v>
      </c>
    </row>
    <row r="220" spans="67:69" x14ac:dyDescent="0.2">
      <c r="BO220" s="10">
        <v>186</v>
      </c>
      <c r="BP220" s="49">
        <f t="shared" si="15"/>
        <v>2.5721639892163895E-3</v>
      </c>
      <c r="BQ220" s="49">
        <f t="shared" si="16"/>
        <v>4465.0764005583105</v>
      </c>
    </row>
    <row r="221" spans="67:69" x14ac:dyDescent="0.2">
      <c r="BO221" s="10">
        <v>187</v>
      </c>
      <c r="BP221" s="49">
        <f t="shared" si="15"/>
        <v>2.4163118733831752E-3</v>
      </c>
      <c r="BQ221" s="49">
        <f t="shared" si="16"/>
        <v>4465.0788168701838</v>
      </c>
    </row>
    <row r="222" spans="67:69" x14ac:dyDescent="0.2">
      <c r="BO222" s="10">
        <v>188</v>
      </c>
      <c r="BP222" s="49">
        <f t="shared" si="15"/>
        <v>2.2699031220133154E-3</v>
      </c>
      <c r="BQ222" s="49">
        <f t="shared" si="16"/>
        <v>4465.0810867733062</v>
      </c>
    </row>
    <row r="223" spans="67:69" x14ac:dyDescent="0.2">
      <c r="BO223" s="10">
        <v>189</v>
      </c>
      <c r="BP223" s="49">
        <f t="shared" si="15"/>
        <v>2.1323655443995452E-3</v>
      </c>
      <c r="BQ223" s="49">
        <f t="shared" si="16"/>
        <v>4465.0832191388508</v>
      </c>
    </row>
    <row r="224" spans="67:69" x14ac:dyDescent="0.2">
      <c r="BO224" s="10">
        <v>190</v>
      </c>
      <c r="BP224" s="49">
        <f t="shared" si="15"/>
        <v>2.0031616199150258E-3</v>
      </c>
      <c r="BQ224" s="49">
        <f t="shared" si="16"/>
        <v>4465.0852223004704</v>
      </c>
    </row>
    <row r="225" spans="67:69" x14ac:dyDescent="0.2">
      <c r="BO225" s="10">
        <v>191</v>
      </c>
      <c r="BP225" s="49">
        <f t="shared" si="15"/>
        <v>1.8817863972898318E-3</v>
      </c>
      <c r="BQ225" s="49">
        <f t="shared" si="16"/>
        <v>4465.0871040868678</v>
      </c>
    </row>
    <row r="226" spans="67:69" x14ac:dyDescent="0.2">
      <c r="BO226" s="10">
        <v>192</v>
      </c>
      <c r="BP226" s="49">
        <f t="shared" si="15"/>
        <v>1.7677655211741025E-3</v>
      </c>
      <c r="BQ226" s="49">
        <f t="shared" si="16"/>
        <v>4465.0888718523893</v>
      </c>
    </row>
    <row r="227" spans="67:69" x14ac:dyDescent="0.2">
      <c r="BO227" s="10">
        <v>193</v>
      </c>
      <c r="BP227" s="49">
        <f t="shared" si="15"/>
        <v>1.6606533782753427E-3</v>
      </c>
      <c r="BQ227" s="49">
        <f t="shared" si="16"/>
        <v>4465.0905325057674</v>
      </c>
    </row>
    <row r="228" spans="67:69" x14ac:dyDescent="0.2">
      <c r="BO228" s="10">
        <v>194</v>
      </c>
      <c r="BP228" s="49">
        <f t="shared" si="15"/>
        <v>1.5600313558246526E-3</v>
      </c>
      <c r="BQ228" s="49">
        <f t="shared" si="16"/>
        <v>4465.0920925371229</v>
      </c>
    </row>
    <row r="229" spans="67:69" x14ac:dyDescent="0.2">
      <c r="BO229" s="10">
        <v>195</v>
      </c>
      <c r="BP229" s="49">
        <f t="shared" si="15"/>
        <v>1.465506205565667E-3</v>
      </c>
      <c r="BQ229" s="49">
        <f t="shared" si="16"/>
        <v>4465.0935580433288</v>
      </c>
    </row>
    <row r="230" spans="67:69" x14ac:dyDescent="0.2">
      <c r="BO230" s="10">
        <v>196</v>
      </c>
      <c r="BP230" s="49">
        <f t="shared" ref="BP230:BP293" si="17">PV(6.45%,BO230,,-288)</f>
        <v>1.3767085068723975E-3</v>
      </c>
      <c r="BQ230" s="49">
        <f t="shared" ref="BQ230:BQ293" si="18">SUM(BQ229,BP230)</f>
        <v>4465.0949347518354</v>
      </c>
    </row>
    <row r="231" spans="67:69" x14ac:dyDescent="0.2">
      <c r="BO231" s="10">
        <v>197</v>
      </c>
      <c r="BP231" s="49">
        <f t="shared" si="17"/>
        <v>1.29329122298957E-3</v>
      </c>
      <c r="BQ231" s="49">
        <f t="shared" si="18"/>
        <v>4465.0962280430585</v>
      </c>
    </row>
    <row r="232" spans="67:69" x14ac:dyDescent="0.2">
      <c r="BO232" s="10">
        <v>198</v>
      </c>
      <c r="BP232" s="49">
        <f t="shared" si="17"/>
        <v>1.2149283447530014E-3</v>
      </c>
      <c r="BQ232" s="49">
        <f t="shared" si="18"/>
        <v>4465.0974429714033</v>
      </c>
    </row>
    <row r="233" spans="67:69" x14ac:dyDescent="0.2">
      <c r="BO233" s="10">
        <v>199</v>
      </c>
      <c r="BP233" s="49">
        <f t="shared" si="17"/>
        <v>1.1413136164894332E-3</v>
      </c>
      <c r="BQ233" s="49">
        <f t="shared" si="18"/>
        <v>4465.0985842850196</v>
      </c>
    </row>
    <row r="234" spans="67:69" x14ac:dyDescent="0.2">
      <c r="BO234" s="10">
        <v>200</v>
      </c>
      <c r="BP234" s="49">
        <f t="shared" si="17"/>
        <v>1.0721593391164238E-3</v>
      </c>
      <c r="BQ234" s="49">
        <f t="shared" si="18"/>
        <v>4465.0996564443585</v>
      </c>
    </row>
    <row r="235" spans="67:69" x14ac:dyDescent="0.2">
      <c r="BO235" s="10">
        <v>201</v>
      </c>
      <c r="BP235" s="49">
        <f t="shared" si="17"/>
        <v>1.0071952457646066E-3</v>
      </c>
      <c r="BQ235" s="49">
        <f t="shared" si="18"/>
        <v>4465.1006636396041</v>
      </c>
    </row>
    <row r="236" spans="67:69" x14ac:dyDescent="0.2">
      <c r="BO236" s="10">
        <v>202</v>
      </c>
      <c r="BP236" s="49">
        <f t="shared" si="17"/>
        <v>9.4616744552804743E-4</v>
      </c>
      <c r="BQ236" s="49">
        <f t="shared" si="18"/>
        <v>4465.1016098070495</v>
      </c>
    </row>
    <row r="237" spans="67:69" x14ac:dyDescent="0.2">
      <c r="BO237" s="10">
        <v>203</v>
      </c>
      <c r="BP237" s="49">
        <f t="shared" si="17"/>
        <v>8.8883743121469943E-4</v>
      </c>
      <c r="BQ237" s="49">
        <f t="shared" si="18"/>
        <v>4465.1024986444809</v>
      </c>
    </row>
    <row r="238" spans="67:69" x14ac:dyDescent="0.2">
      <c r="BO238" s="10">
        <v>204</v>
      </c>
      <c r="BP238" s="49">
        <f t="shared" si="17"/>
        <v>8.3498114721906934E-4</v>
      </c>
      <c r="BQ238" s="49">
        <f t="shared" si="18"/>
        <v>4465.1033336256278</v>
      </c>
    </row>
    <row r="239" spans="67:69" x14ac:dyDescent="0.2">
      <c r="BO239" s="10">
        <v>205</v>
      </c>
      <c r="BP239" s="49">
        <f t="shared" si="17"/>
        <v>7.8438811387418462E-4</v>
      </c>
      <c r="BQ239" s="49">
        <f t="shared" si="18"/>
        <v>4465.1041180137418</v>
      </c>
    </row>
    <row r="240" spans="67:69" x14ac:dyDescent="0.2">
      <c r="BO240" s="10">
        <v>206</v>
      </c>
      <c r="BP240" s="49">
        <f t="shared" si="17"/>
        <v>7.368606048606712E-4</v>
      </c>
      <c r="BQ240" s="49">
        <f t="shared" si="18"/>
        <v>4465.1048548743465</v>
      </c>
    </row>
    <row r="241" spans="67:69" x14ac:dyDescent="0.2">
      <c r="BO241" s="10">
        <v>207</v>
      </c>
      <c r="BP241" s="49">
        <f t="shared" si="17"/>
        <v>6.9221287445812244E-4</v>
      </c>
      <c r="BQ241" s="49">
        <f t="shared" si="18"/>
        <v>4465.1055470872207</v>
      </c>
    </row>
    <row r="242" spans="67:69" x14ac:dyDescent="0.2">
      <c r="BO242" s="10">
        <v>208</v>
      </c>
      <c r="BP242" s="49">
        <f t="shared" si="17"/>
        <v>6.5027043161871526E-4</v>
      </c>
      <c r="BQ242" s="49">
        <f t="shared" si="18"/>
        <v>4465.1061973576525</v>
      </c>
    </row>
    <row r="243" spans="67:69" x14ac:dyDescent="0.2">
      <c r="BO243" s="10">
        <v>209</v>
      </c>
      <c r="BP243" s="49">
        <f t="shared" si="17"/>
        <v>6.1086935802603601E-4</v>
      </c>
      <c r="BQ243" s="49">
        <f t="shared" si="18"/>
        <v>4465.1068082270103</v>
      </c>
    </row>
    <row r="244" spans="67:69" x14ac:dyDescent="0.2">
      <c r="BO244" s="10">
        <v>210</v>
      </c>
      <c r="BP244" s="49">
        <f t="shared" si="17"/>
        <v>5.7385566747396516E-4</v>
      </c>
      <c r="BQ244" s="49">
        <f t="shared" si="18"/>
        <v>4465.1073820826778</v>
      </c>
    </row>
    <row r="245" spans="67:69" x14ac:dyDescent="0.2">
      <c r="BO245" s="10">
        <v>211</v>
      </c>
      <c r="BP245" s="49">
        <f t="shared" si="17"/>
        <v>5.3908470406196824E-4</v>
      </c>
      <c r="BQ245" s="49">
        <f t="shared" si="18"/>
        <v>4465.1079211673814</v>
      </c>
    </row>
    <row r="246" spans="67:69" x14ac:dyDescent="0.2">
      <c r="BO246" s="10">
        <v>212</v>
      </c>
      <c r="BP246" s="49">
        <f t="shared" si="17"/>
        <v>5.0642057685483153E-4</v>
      </c>
      <c r="BQ246" s="49">
        <f t="shared" si="18"/>
        <v>4465.1084275879584</v>
      </c>
    </row>
    <row r="247" spans="67:69" x14ac:dyDescent="0.2">
      <c r="BO247" s="10">
        <v>213</v>
      </c>
      <c r="BP247" s="49">
        <f t="shared" si="17"/>
        <v>4.7573562879739932E-4</v>
      </c>
      <c r="BQ247" s="49">
        <f t="shared" si="18"/>
        <v>4465.1089033235876</v>
      </c>
    </row>
    <row r="248" spans="67:69" x14ac:dyDescent="0.2">
      <c r="BO248" s="10">
        <v>214</v>
      </c>
      <c r="BP248" s="49">
        <f t="shared" si="17"/>
        <v>4.4690993780873583E-4</v>
      </c>
      <c r="BQ248" s="49">
        <f t="shared" si="18"/>
        <v>4465.1093502335252</v>
      </c>
    </row>
    <row r="249" spans="67:69" x14ac:dyDescent="0.2">
      <c r="BO249" s="10">
        <v>215</v>
      </c>
      <c r="BP249" s="49">
        <f t="shared" si="17"/>
        <v>4.1983084810590505E-4</v>
      </c>
      <c r="BQ249" s="49">
        <f t="shared" si="18"/>
        <v>4465.1097700643732</v>
      </c>
    </row>
    <row r="250" spans="67:69" x14ac:dyDescent="0.2">
      <c r="BO250" s="10">
        <v>216</v>
      </c>
      <c r="BP250" s="49">
        <f t="shared" si="17"/>
        <v>3.9439252992569748E-4</v>
      </c>
      <c r="BQ250" s="49">
        <f t="shared" si="18"/>
        <v>4465.1101644569035</v>
      </c>
    </row>
    <row r="251" spans="67:69" x14ac:dyDescent="0.2">
      <c r="BO251" s="10">
        <v>217</v>
      </c>
      <c r="BP251" s="49">
        <f t="shared" si="17"/>
        <v>3.704955659236237E-4</v>
      </c>
      <c r="BQ251" s="49">
        <f t="shared" si="18"/>
        <v>4465.1105349524696</v>
      </c>
    </row>
    <row r="252" spans="67:69" x14ac:dyDescent="0.2">
      <c r="BO252" s="10">
        <v>218</v>
      </c>
      <c r="BP252" s="49">
        <f t="shared" si="17"/>
        <v>3.4804656263374712E-4</v>
      </c>
      <c r="BQ252" s="49">
        <f t="shared" si="18"/>
        <v>4465.1108829990326</v>
      </c>
    </row>
    <row r="253" spans="67:69" x14ac:dyDescent="0.2">
      <c r="BO253" s="10">
        <v>219</v>
      </c>
      <c r="BP253" s="49">
        <f t="shared" si="17"/>
        <v>3.2695778547087563E-4</v>
      </c>
      <c r="BQ253" s="49">
        <f t="shared" si="18"/>
        <v>4465.1112099568181</v>
      </c>
    </row>
    <row r="254" spans="67:69" x14ac:dyDescent="0.2">
      <c r="BO254" s="10">
        <v>220</v>
      </c>
      <c r="BP254" s="49">
        <f t="shared" si="17"/>
        <v>3.0714681584863838E-4</v>
      </c>
      <c r="BQ254" s="49">
        <f t="shared" si="18"/>
        <v>4465.1115171036336</v>
      </c>
    </row>
    <row r="255" spans="67:69" x14ac:dyDescent="0.2">
      <c r="BO255" s="10">
        <v>221</v>
      </c>
      <c r="BP255" s="49">
        <f t="shared" si="17"/>
        <v>2.8853622907340384E-4</v>
      </c>
      <c r="BQ255" s="49">
        <f t="shared" si="18"/>
        <v>4465.1118056398627</v>
      </c>
    </row>
    <row r="256" spans="67:69" x14ac:dyDescent="0.2">
      <c r="BO256" s="10">
        <v>222</v>
      </c>
      <c r="BP256" s="49">
        <f t="shared" si="17"/>
        <v>2.7105329175519378E-4</v>
      </c>
      <c r="BQ256" s="49">
        <f t="shared" si="18"/>
        <v>4465.1120766931544</v>
      </c>
    </row>
    <row r="257" spans="67:69" x14ac:dyDescent="0.2">
      <c r="BO257" s="10">
        <v>223</v>
      </c>
      <c r="BP257" s="49">
        <f t="shared" si="17"/>
        <v>2.5462967755302381E-4</v>
      </c>
      <c r="BQ257" s="49">
        <f t="shared" si="18"/>
        <v>4465.1123313228318</v>
      </c>
    </row>
    <row r="258" spans="67:69" x14ac:dyDescent="0.2">
      <c r="BO258" s="10">
        <v>224</v>
      </c>
      <c r="BP258" s="49">
        <f t="shared" si="17"/>
        <v>2.3920120014375183E-4</v>
      </c>
      <c r="BQ258" s="49">
        <f t="shared" si="18"/>
        <v>4465.112570524032</v>
      </c>
    </row>
    <row r="259" spans="67:69" x14ac:dyDescent="0.2">
      <c r="BO259" s="10">
        <v>225</v>
      </c>
      <c r="BP259" s="49">
        <f t="shared" si="17"/>
        <v>2.2470756237083313E-4</v>
      </c>
      <c r="BQ259" s="49">
        <f t="shared" si="18"/>
        <v>4465.1127952315946</v>
      </c>
    </row>
    <row r="260" spans="67:69" x14ac:dyDescent="0.2">
      <c r="BO260" s="10">
        <v>226</v>
      </c>
      <c r="BP260" s="49">
        <f t="shared" si="17"/>
        <v>2.1109212059260978E-4</v>
      </c>
      <c r="BQ260" s="49">
        <f t="shared" si="18"/>
        <v>4465.1130063237151</v>
      </c>
    </row>
    <row r="261" spans="67:69" x14ac:dyDescent="0.2">
      <c r="BO261" s="10">
        <v>227</v>
      </c>
      <c r="BP261" s="49">
        <f t="shared" si="17"/>
        <v>1.9830166330916843E-4</v>
      </c>
      <c r="BQ261" s="49">
        <f t="shared" si="18"/>
        <v>4465.1132046253788</v>
      </c>
    </row>
    <row r="262" spans="67:69" x14ac:dyDescent="0.2">
      <c r="BO262" s="10">
        <v>228</v>
      </c>
      <c r="BP262" s="49">
        <f t="shared" si="17"/>
        <v>1.8628620320260066E-4</v>
      </c>
      <c r="BQ262" s="49">
        <f t="shared" si="18"/>
        <v>4465.1133909115824</v>
      </c>
    </row>
    <row r="263" spans="67:69" x14ac:dyDescent="0.2">
      <c r="BO263" s="10">
        <v>229</v>
      </c>
      <c r="BP263" s="49">
        <f t="shared" si="17"/>
        <v>1.7499878177792454E-4</v>
      </c>
      <c r="BQ263" s="49">
        <f t="shared" si="18"/>
        <v>4465.1135659103638</v>
      </c>
    </row>
    <row r="264" spans="67:69" x14ac:dyDescent="0.2">
      <c r="BO264" s="10">
        <v>230</v>
      </c>
      <c r="BP264" s="49">
        <f t="shared" si="17"/>
        <v>1.6439528584116911E-4</v>
      </c>
      <c r="BQ264" s="49">
        <f t="shared" si="18"/>
        <v>4465.1137303056494</v>
      </c>
    </row>
    <row r="265" spans="67:69" x14ac:dyDescent="0.2">
      <c r="BO265" s="10">
        <v>231</v>
      </c>
      <c r="BP265" s="49">
        <f t="shared" si="17"/>
        <v>1.5443427509738764E-4</v>
      </c>
      <c r="BQ265" s="49">
        <f t="shared" si="18"/>
        <v>4465.1138847399243</v>
      </c>
    </row>
    <row r="266" spans="67:69" x14ac:dyDescent="0.2">
      <c r="BO266" s="10">
        <v>232</v>
      </c>
      <c r="BP266" s="49">
        <f t="shared" si="17"/>
        <v>1.4507682019482162E-4</v>
      </c>
      <c r="BQ266" s="49">
        <f t="shared" si="18"/>
        <v>4465.1140298167447</v>
      </c>
    </row>
    <row r="267" spans="67:69" x14ac:dyDescent="0.2">
      <c r="BO267" s="10">
        <v>233</v>
      </c>
      <c r="BP267" s="49">
        <f t="shared" si="17"/>
        <v>1.362863505822655E-4</v>
      </c>
      <c r="BQ267" s="49">
        <f t="shared" si="18"/>
        <v>4465.1141661030952</v>
      </c>
    </row>
    <row r="268" spans="67:69" x14ac:dyDescent="0.2">
      <c r="BO268" s="10">
        <v>234</v>
      </c>
      <c r="BP268" s="49">
        <f t="shared" si="17"/>
        <v>1.2802851158503101E-4</v>
      </c>
      <c r="BQ268" s="49">
        <f t="shared" si="18"/>
        <v>4465.1142941316066</v>
      </c>
    </row>
    <row r="269" spans="67:69" x14ac:dyDescent="0.2">
      <c r="BO269" s="10">
        <v>235</v>
      </c>
      <c r="BP269" s="49">
        <f t="shared" si="17"/>
        <v>1.2027103014094035E-4</v>
      </c>
      <c r="BQ269" s="49">
        <f t="shared" si="18"/>
        <v>4465.1144144026366</v>
      </c>
    </row>
    <row r="270" spans="67:69" x14ac:dyDescent="0.2">
      <c r="BO270" s="10">
        <v>236</v>
      </c>
      <c r="BP270" s="49">
        <f t="shared" si="17"/>
        <v>1.1298358867162078E-4</v>
      </c>
      <c r="BQ270" s="49">
        <f t="shared" si="18"/>
        <v>4465.1145273862248</v>
      </c>
    </row>
    <row r="271" spans="67:69" x14ac:dyDescent="0.2">
      <c r="BO271" s="10">
        <v>237</v>
      </c>
      <c r="BP271" s="49">
        <f t="shared" si="17"/>
        <v>1.0613770659616797E-4</v>
      </c>
      <c r="BQ271" s="49">
        <f t="shared" si="18"/>
        <v>4465.1146335239318</v>
      </c>
    </row>
    <row r="272" spans="67:69" x14ac:dyDescent="0.2">
      <c r="BO272" s="10">
        <v>238</v>
      </c>
      <c r="BP272" s="49">
        <f t="shared" si="17"/>
        <v>9.9706629024112688E-5</v>
      </c>
      <c r="BQ272" s="49">
        <f t="shared" si="18"/>
        <v>4465.1147332305609</v>
      </c>
    </row>
    <row r="273" spans="67:69" x14ac:dyDescent="0.2">
      <c r="BO273" s="10">
        <v>239</v>
      </c>
      <c r="BP273" s="49">
        <f t="shared" si="17"/>
        <v>9.3665222192684531E-5</v>
      </c>
      <c r="BQ273" s="49">
        <f t="shared" si="18"/>
        <v>4465.1148268957832</v>
      </c>
    </row>
    <row r="274" spans="67:69" x14ac:dyDescent="0.2">
      <c r="BO274" s="10">
        <v>240</v>
      </c>
      <c r="BP274" s="49">
        <f t="shared" si="17"/>
        <v>8.7989875239722455E-5</v>
      </c>
      <c r="BQ274" s="49">
        <f t="shared" si="18"/>
        <v>4465.1149148856584</v>
      </c>
    </row>
    <row r="275" spans="67:69" x14ac:dyDescent="0.2">
      <c r="BO275" s="10">
        <v>241</v>
      </c>
      <c r="BP275" s="49">
        <f t="shared" si="17"/>
        <v>8.2658407928344228E-5</v>
      </c>
      <c r="BQ275" s="49">
        <f t="shared" si="18"/>
        <v>4465.1149975440667</v>
      </c>
    </row>
    <row r="276" spans="67:69" x14ac:dyDescent="0.2">
      <c r="BO276" s="10">
        <v>242</v>
      </c>
      <c r="BP276" s="49">
        <f t="shared" si="17"/>
        <v>7.7649983962747071E-5</v>
      </c>
      <c r="BQ276" s="49">
        <f t="shared" si="18"/>
        <v>4465.1150751940504</v>
      </c>
    </row>
    <row r="277" spans="67:69" x14ac:dyDescent="0.2">
      <c r="BO277" s="10">
        <v>243</v>
      </c>
      <c r="BP277" s="49">
        <f t="shared" si="17"/>
        <v>7.2945029556361726E-5</v>
      </c>
      <c r="BQ277" s="49">
        <f t="shared" si="18"/>
        <v>4465.1151481390798</v>
      </c>
    </row>
    <row r="278" spans="67:69" x14ac:dyDescent="0.2">
      <c r="BO278" s="10">
        <v>244</v>
      </c>
      <c r="BP278" s="49">
        <f t="shared" si="17"/>
        <v>6.8525156934111538E-5</v>
      </c>
      <c r="BQ278" s="49">
        <f t="shared" si="18"/>
        <v>4465.1152166642369</v>
      </c>
    </row>
    <row r="279" spans="67:69" x14ac:dyDescent="0.2">
      <c r="BO279" s="10">
        <v>245</v>
      </c>
      <c r="BP279" s="49">
        <f t="shared" si="17"/>
        <v>6.4373092469808844E-5</v>
      </c>
      <c r="BQ279" s="49">
        <f t="shared" si="18"/>
        <v>4465.1152810373296</v>
      </c>
    </row>
    <row r="280" spans="67:69" x14ac:dyDescent="0.2">
      <c r="BO280" s="10">
        <v>246</v>
      </c>
      <c r="BP280" s="49">
        <f t="shared" si="17"/>
        <v>6.0472609177838293E-5</v>
      </c>
      <c r="BQ280" s="49">
        <f t="shared" si="18"/>
        <v>4465.1153415099388</v>
      </c>
    </row>
    <row r="281" spans="67:69" x14ac:dyDescent="0.2">
      <c r="BO281" s="10">
        <v>247</v>
      </c>
      <c r="BP281" s="49">
        <f t="shared" si="17"/>
        <v>5.6808463295291951E-5</v>
      </c>
      <c r="BQ281" s="49">
        <f t="shared" si="18"/>
        <v>4465.1153983184022</v>
      </c>
    </row>
    <row r="282" spans="67:69" x14ac:dyDescent="0.2">
      <c r="BO282" s="10">
        <v>248</v>
      </c>
      <c r="BP282" s="49">
        <f t="shared" si="17"/>
        <v>5.3366334706709218E-5</v>
      </c>
      <c r="BQ282" s="49">
        <f t="shared" si="18"/>
        <v>4465.1154516847373</v>
      </c>
    </row>
    <row r="283" spans="67:69" x14ac:dyDescent="0.2">
      <c r="BO283" s="10">
        <v>249</v>
      </c>
      <c r="BP283" s="49">
        <f t="shared" si="17"/>
        <v>5.0132770978590147E-5</v>
      </c>
      <c r="BQ283" s="49">
        <f t="shared" si="18"/>
        <v>4465.1155018175086</v>
      </c>
    </row>
    <row r="284" spans="67:69" x14ac:dyDescent="0.2">
      <c r="BO284" s="10">
        <v>250</v>
      </c>
      <c r="BP284" s="49">
        <f t="shared" si="17"/>
        <v>4.709513478496022E-5</v>
      </c>
      <c r="BQ284" s="49">
        <f t="shared" si="18"/>
        <v>4465.1155489126431</v>
      </c>
    </row>
    <row r="285" spans="67:69" x14ac:dyDescent="0.2">
      <c r="BO285" s="10">
        <v>251</v>
      </c>
      <c r="BP285" s="49">
        <f t="shared" si="17"/>
        <v>4.4241554518515943E-5</v>
      </c>
      <c r="BQ285" s="49">
        <f t="shared" si="18"/>
        <v>4465.115593154198</v>
      </c>
    </row>
    <row r="286" spans="67:69" x14ac:dyDescent="0.2">
      <c r="BO286" s="10">
        <v>252</v>
      </c>
      <c r="BP286" s="49">
        <f t="shared" si="17"/>
        <v>4.1560877894331546E-5</v>
      </c>
      <c r="BQ286" s="49">
        <f t="shared" si="18"/>
        <v>4465.1156347150763</v>
      </c>
    </row>
    <row r="287" spans="67:69" x14ac:dyDescent="0.2">
      <c r="BO287" s="10">
        <v>253</v>
      </c>
      <c r="BP287" s="49">
        <f t="shared" si="17"/>
        <v>3.9042628364801831E-5</v>
      </c>
      <c r="BQ287" s="49">
        <f t="shared" si="18"/>
        <v>4465.1156737577048</v>
      </c>
    </row>
    <row r="288" spans="67:69" x14ac:dyDescent="0.2">
      <c r="BO288" s="10">
        <v>254</v>
      </c>
      <c r="BP288" s="49">
        <f t="shared" si="17"/>
        <v>3.6676964175483166E-5</v>
      </c>
      <c r="BQ288" s="49">
        <f t="shared" si="18"/>
        <v>4465.1157104346694</v>
      </c>
    </row>
    <row r="289" spans="67:69" x14ac:dyDescent="0.2">
      <c r="BO289" s="10">
        <v>255</v>
      </c>
      <c r="BP289" s="49">
        <f t="shared" si="17"/>
        <v>3.4454639901816037E-5</v>
      </c>
      <c r="BQ289" s="49">
        <f t="shared" si="18"/>
        <v>4465.1157448893091</v>
      </c>
    </row>
    <row r="290" spans="67:69" x14ac:dyDescent="0.2">
      <c r="BO290" s="10">
        <v>256</v>
      </c>
      <c r="BP290" s="49">
        <f t="shared" si="17"/>
        <v>3.2366970316407736E-5</v>
      </c>
      <c r="BQ290" s="49">
        <f t="shared" si="18"/>
        <v>4465.1157772562792</v>
      </c>
    </row>
    <row r="291" spans="67:69" x14ac:dyDescent="0.2">
      <c r="BO291" s="10">
        <v>257</v>
      </c>
      <c r="BP291" s="49">
        <f t="shared" si="17"/>
        <v>3.0405796445662504E-5</v>
      </c>
      <c r="BQ291" s="49">
        <f t="shared" si="18"/>
        <v>4465.1158076620759</v>
      </c>
    </row>
    <row r="292" spans="67:69" x14ac:dyDescent="0.2">
      <c r="BO292" s="10">
        <v>258</v>
      </c>
      <c r="BP292" s="49">
        <f t="shared" si="17"/>
        <v>2.8563453683102402E-5</v>
      </c>
      <c r="BQ292" s="49">
        <f t="shared" si="18"/>
        <v>4465.1158362255292</v>
      </c>
    </row>
    <row r="293" spans="67:69" x14ac:dyDescent="0.2">
      <c r="BO293" s="10">
        <v>259</v>
      </c>
      <c r="BP293" s="49">
        <f t="shared" si="17"/>
        <v>2.6832741834760355E-5</v>
      </c>
      <c r="BQ293" s="49">
        <f t="shared" si="18"/>
        <v>4465.1158630582713</v>
      </c>
    </row>
    <row r="294" spans="67:69" x14ac:dyDescent="0.2">
      <c r="BO294" s="10">
        <v>260</v>
      </c>
      <c r="BP294" s="49">
        <f t="shared" ref="BP294:BP357" si="19">PV(6.45%,BO294,,-288)</f>
        <v>2.5206896979577601E-5</v>
      </c>
      <c r="BQ294" s="49">
        <f t="shared" ref="BQ294:BQ357" si="20">SUM(BQ293,BP294)</f>
        <v>4465.115888265168</v>
      </c>
    </row>
    <row r="295" spans="67:69" x14ac:dyDescent="0.2">
      <c r="BO295" s="10">
        <v>261</v>
      </c>
      <c r="BP295" s="49">
        <f t="shared" si="19"/>
        <v>2.3679565034830998E-5</v>
      </c>
      <c r="BQ295" s="49">
        <f t="shared" si="20"/>
        <v>4465.1159119447329</v>
      </c>
    </row>
    <row r="296" spans="67:69" x14ac:dyDescent="0.2">
      <c r="BO296" s="10">
        <v>262</v>
      </c>
      <c r="BP296" s="49">
        <f t="shared" si="19"/>
        <v>2.2244776923279474E-5</v>
      </c>
      <c r="BQ296" s="49">
        <f t="shared" si="20"/>
        <v>4465.11593418951</v>
      </c>
    </row>
    <row r="297" spans="67:69" x14ac:dyDescent="0.2">
      <c r="BO297" s="10">
        <v>263</v>
      </c>
      <c r="BP297" s="49">
        <f t="shared" si="19"/>
        <v>2.0896925244978369E-5</v>
      </c>
      <c r="BQ297" s="49">
        <f t="shared" si="20"/>
        <v>4465.115955086435</v>
      </c>
    </row>
    <row r="298" spans="67:69" x14ac:dyDescent="0.2">
      <c r="BO298" s="10">
        <v>264</v>
      </c>
      <c r="BP298" s="49">
        <f t="shared" si="19"/>
        <v>1.9630742362591237E-5</v>
      </c>
      <c r="BQ298" s="49">
        <f t="shared" si="20"/>
        <v>4465.1159747171769</v>
      </c>
    </row>
    <row r="299" spans="67:69" x14ac:dyDescent="0.2">
      <c r="BO299" s="10">
        <v>265</v>
      </c>
      <c r="BP299" s="49">
        <f t="shared" si="19"/>
        <v>1.8441279814552593E-5</v>
      </c>
      <c r="BQ299" s="49">
        <f t="shared" si="20"/>
        <v>4465.1159931584571</v>
      </c>
    </row>
    <row r="300" spans="67:69" x14ac:dyDescent="0.2">
      <c r="BO300" s="10">
        <v>266</v>
      </c>
      <c r="BP300" s="49">
        <f t="shared" si="19"/>
        <v>1.7323888975624792E-5</v>
      </c>
      <c r="BQ300" s="49">
        <f t="shared" si="20"/>
        <v>4465.1160104823457</v>
      </c>
    </row>
    <row r="301" spans="67:69" x14ac:dyDescent="0.2">
      <c r="BO301" s="10">
        <v>267</v>
      </c>
      <c r="BP301" s="49">
        <f t="shared" si="19"/>
        <v>1.627420288926707E-5</v>
      </c>
      <c r="BQ301" s="49">
        <f t="shared" si="20"/>
        <v>4465.1160267565483</v>
      </c>
    </row>
    <row r="302" spans="67:69" x14ac:dyDescent="0.2">
      <c r="BO302" s="10">
        <v>268</v>
      </c>
      <c r="BP302" s="49">
        <f t="shared" si="19"/>
        <v>1.5288119200814529E-5</v>
      </c>
      <c r="BQ302" s="49">
        <f t="shared" si="20"/>
        <v>4465.1160420446677</v>
      </c>
    </row>
    <row r="303" spans="67:69" x14ac:dyDescent="0.2">
      <c r="BO303" s="10">
        <v>269</v>
      </c>
      <c r="BP303" s="49">
        <f t="shared" si="19"/>
        <v>1.4361784124767055E-5</v>
      </c>
      <c r="BQ303" s="49">
        <f t="shared" si="20"/>
        <v>4465.1160564064521</v>
      </c>
    </row>
    <row r="304" spans="67:69" x14ac:dyDescent="0.2">
      <c r="BO304" s="10">
        <v>270</v>
      </c>
      <c r="BP304" s="49">
        <f t="shared" si="19"/>
        <v>1.3491577383529407E-5</v>
      </c>
      <c r="BQ304" s="49">
        <f t="shared" si="20"/>
        <v>4465.1160698980293</v>
      </c>
    </row>
    <row r="305" spans="67:69" x14ac:dyDescent="0.2">
      <c r="BO305" s="10">
        <v>271</v>
      </c>
      <c r="BP305" s="49">
        <f t="shared" si="19"/>
        <v>1.2674098058740638E-5</v>
      </c>
      <c r="BQ305" s="49">
        <f t="shared" si="20"/>
        <v>4465.1160825721272</v>
      </c>
    </row>
    <row r="306" spans="67:69" x14ac:dyDescent="0.2">
      <c r="BO306" s="10">
        <v>272</v>
      </c>
      <c r="BP306" s="49">
        <f t="shared" si="19"/>
        <v>1.1906151299897265E-5</v>
      </c>
      <c r="BQ306" s="49">
        <f t="shared" si="20"/>
        <v>4465.1160944782787</v>
      </c>
    </row>
    <row r="307" spans="67:69" x14ac:dyDescent="0.2">
      <c r="BO307" s="10">
        <v>273</v>
      </c>
      <c r="BP307" s="49">
        <f t="shared" si="19"/>
        <v>1.1184735838325283E-5</v>
      </c>
      <c r="BQ307" s="49">
        <f t="shared" si="20"/>
        <v>4465.1161056630144</v>
      </c>
    </row>
    <row r="308" spans="67:69" x14ac:dyDescent="0.2">
      <c r="BO308" s="10">
        <v>274</v>
      </c>
      <c r="BP308" s="49">
        <f t="shared" si="19"/>
        <v>1.0507032257703413E-5</v>
      </c>
      <c r="BQ308" s="49">
        <f t="shared" si="20"/>
        <v>4465.1161161700466</v>
      </c>
    </row>
    <row r="309" spans="67:69" x14ac:dyDescent="0.2">
      <c r="BO309" s="10">
        <v>275</v>
      </c>
      <c r="BP309" s="49">
        <f t="shared" si="19"/>
        <v>9.8703919752967713E-6</v>
      </c>
      <c r="BQ309" s="49">
        <f t="shared" si="20"/>
        <v>4465.1161260404388</v>
      </c>
    </row>
    <row r="310" spans="67:69" x14ac:dyDescent="0.2">
      <c r="BO310" s="10">
        <v>276</v>
      </c>
      <c r="BP310" s="49">
        <f t="shared" si="19"/>
        <v>9.2723268908377377E-6</v>
      </c>
      <c r="BQ310" s="49">
        <f t="shared" si="20"/>
        <v>4465.1161353127654</v>
      </c>
    </row>
    <row r="311" spans="67:69" x14ac:dyDescent="0.2">
      <c r="BO311" s="10">
        <v>277</v>
      </c>
      <c r="BP311" s="49">
        <f t="shared" si="19"/>
        <v>8.7104996626000336E-6</v>
      </c>
      <c r="BQ311" s="49">
        <f t="shared" si="20"/>
        <v>4465.1161440232654</v>
      </c>
    </row>
    <row r="312" spans="67:69" x14ac:dyDescent="0.2">
      <c r="BO312" s="10">
        <v>278</v>
      </c>
      <c r="BP312" s="49">
        <f t="shared" si="19"/>
        <v>8.1827145726632551E-6</v>
      </c>
      <c r="BQ312" s="49">
        <f t="shared" si="20"/>
        <v>4465.1161522059801</v>
      </c>
    </row>
    <row r="313" spans="67:69" x14ac:dyDescent="0.2">
      <c r="BO313" s="10">
        <v>279</v>
      </c>
      <c r="BP313" s="49">
        <f t="shared" si="19"/>
        <v>7.6869089456676904E-6</v>
      </c>
      <c r="BQ313" s="49">
        <f t="shared" si="20"/>
        <v>4465.1161598928893</v>
      </c>
    </row>
    <row r="314" spans="67:69" x14ac:dyDescent="0.2">
      <c r="BO314" s="10">
        <v>280</v>
      </c>
      <c r="BP314" s="49">
        <f t="shared" si="19"/>
        <v>7.2211450875224888E-6</v>
      </c>
      <c r="BQ314" s="49">
        <f t="shared" si="20"/>
        <v>4465.1161671140344</v>
      </c>
    </row>
    <row r="315" spans="67:69" x14ac:dyDescent="0.2">
      <c r="BO315" s="10">
        <v>281</v>
      </c>
      <c r="BP315" s="49">
        <f t="shared" si="19"/>
        <v>6.7836027125622251E-6</v>
      </c>
      <c r="BQ315" s="49">
        <f t="shared" si="20"/>
        <v>4465.1161738976371</v>
      </c>
    </row>
    <row r="316" spans="67:69" x14ac:dyDescent="0.2">
      <c r="BO316" s="10">
        <v>282</v>
      </c>
      <c r="BP316" s="49">
        <f t="shared" si="19"/>
        <v>6.3725718295558713E-6</v>
      </c>
      <c r="BQ316" s="49">
        <f t="shared" si="20"/>
        <v>4465.116180270209</v>
      </c>
    </row>
    <row r="317" spans="67:69" x14ac:dyDescent="0.2">
      <c r="BO317" s="10">
        <v>283</v>
      </c>
      <c r="BP317" s="49">
        <f t="shared" si="19"/>
        <v>5.9864460587654975E-6</v>
      </c>
      <c r="BQ317" s="49">
        <f t="shared" si="20"/>
        <v>4465.1161862566551</v>
      </c>
    </row>
    <row r="318" spans="67:69" x14ac:dyDescent="0.2">
      <c r="BO318" s="10">
        <v>284</v>
      </c>
      <c r="BP318" s="49">
        <f t="shared" si="19"/>
        <v>5.6237163539365859E-6</v>
      </c>
      <c r="BQ318" s="49">
        <f t="shared" si="20"/>
        <v>4465.1161918803718</v>
      </c>
    </row>
    <row r="319" spans="67:69" x14ac:dyDescent="0.2">
      <c r="BO319" s="10">
        <v>285</v>
      </c>
      <c r="BP319" s="49">
        <f t="shared" si="19"/>
        <v>5.2829651046844396E-6</v>
      </c>
      <c r="BQ319" s="49">
        <f t="shared" si="20"/>
        <v>4465.1161971633373</v>
      </c>
    </row>
    <row r="320" spans="67:69" x14ac:dyDescent="0.2">
      <c r="BO320" s="10">
        <v>286</v>
      </c>
      <c r="BP320" s="49">
        <f t="shared" si="19"/>
        <v>4.9628605962277504E-6</v>
      </c>
      <c r="BQ320" s="49">
        <f t="shared" si="20"/>
        <v>4465.116202126198</v>
      </c>
    </row>
    <row r="321" spans="67:69" x14ac:dyDescent="0.2">
      <c r="BO321" s="10">
        <v>287</v>
      </c>
      <c r="BP321" s="49">
        <f t="shared" si="19"/>
        <v>4.6621518048170506E-6</v>
      </c>
      <c r="BQ321" s="49">
        <f t="shared" si="20"/>
        <v>4465.1162067883497</v>
      </c>
    </row>
    <row r="322" spans="67:69" x14ac:dyDescent="0.2">
      <c r="BO322" s="10">
        <v>288</v>
      </c>
      <c r="BP322" s="49">
        <f t="shared" si="19"/>
        <v>4.3796635085176616E-6</v>
      </c>
      <c r="BQ322" s="49">
        <f t="shared" si="20"/>
        <v>4465.1162111680133</v>
      </c>
    </row>
    <row r="323" spans="67:69" x14ac:dyDescent="0.2">
      <c r="BO323" s="10">
        <v>289</v>
      </c>
      <c r="BP323" s="49">
        <f t="shared" si="19"/>
        <v>4.1142916942392312E-6</v>
      </c>
      <c r="BQ323" s="49">
        <f t="shared" si="20"/>
        <v>4465.1162152823053</v>
      </c>
    </row>
    <row r="324" spans="67:69" x14ac:dyDescent="0.2">
      <c r="BO324" s="10">
        <v>290</v>
      </c>
      <c r="BP324" s="49">
        <f t="shared" si="19"/>
        <v>3.864999243061748E-6</v>
      </c>
      <c r="BQ324" s="49">
        <f t="shared" si="20"/>
        <v>4465.1162191473049</v>
      </c>
    </row>
    <row r="325" spans="67:69" x14ac:dyDescent="0.2">
      <c r="BO325" s="10">
        <v>291</v>
      </c>
      <c r="BP325" s="49">
        <f t="shared" si="19"/>
        <v>3.6308118769955368E-6</v>
      </c>
      <c r="BQ325" s="49">
        <f t="shared" si="20"/>
        <v>4465.1162227781169</v>
      </c>
    </row>
    <row r="326" spans="67:69" x14ac:dyDescent="0.2">
      <c r="BO326" s="10">
        <v>292</v>
      </c>
      <c r="BP326" s="49">
        <f t="shared" si="19"/>
        <v>3.4108143513344633E-6</v>
      </c>
      <c r="BQ326" s="49">
        <f t="shared" si="20"/>
        <v>4465.1162261889313</v>
      </c>
    </row>
    <row r="327" spans="67:69" x14ac:dyDescent="0.2">
      <c r="BO327" s="10">
        <v>293</v>
      </c>
      <c r="BP327" s="49">
        <f t="shared" si="19"/>
        <v>3.2041468777214307E-6</v>
      </c>
      <c r="BQ327" s="49">
        <f t="shared" si="20"/>
        <v>4465.1162293930784</v>
      </c>
    </row>
    <row r="328" spans="67:69" x14ac:dyDescent="0.2">
      <c r="BO328" s="10">
        <v>294</v>
      </c>
      <c r="BP328" s="49">
        <f t="shared" si="19"/>
        <v>3.0100017639468589E-6</v>
      </c>
      <c r="BQ328" s="49">
        <f t="shared" si="20"/>
        <v>4465.1162324030802</v>
      </c>
    </row>
    <row r="329" spans="67:69" x14ac:dyDescent="0.2">
      <c r="BO329" s="10">
        <v>295</v>
      </c>
      <c r="BP329" s="49">
        <f t="shared" si="19"/>
        <v>2.8276202573479179E-6</v>
      </c>
      <c r="BQ329" s="49">
        <f t="shared" si="20"/>
        <v>4465.1162352307001</v>
      </c>
    </row>
    <row r="330" spans="67:69" x14ac:dyDescent="0.2">
      <c r="BO330" s="10">
        <v>296</v>
      </c>
      <c r="BP330" s="49">
        <f t="shared" si="19"/>
        <v>2.6562895794719755E-6</v>
      </c>
      <c r="BQ330" s="49">
        <f t="shared" si="20"/>
        <v>4465.1162378869894</v>
      </c>
    </row>
    <row r="331" spans="67:69" x14ac:dyDescent="0.2">
      <c r="BO331" s="10">
        <v>297</v>
      </c>
      <c r="BP331" s="49">
        <f t="shared" si="19"/>
        <v>2.4953401404151956E-6</v>
      </c>
      <c r="BQ331" s="49">
        <f t="shared" si="20"/>
        <v>4465.1162403823291</v>
      </c>
    </row>
    <row r="332" spans="67:69" x14ac:dyDescent="0.2">
      <c r="BO332" s="10">
        <v>298</v>
      </c>
      <c r="BP332" s="49">
        <f t="shared" si="19"/>
        <v>2.3441429219494556E-6</v>
      </c>
      <c r="BQ332" s="49">
        <f t="shared" si="20"/>
        <v>4465.1162427264717</v>
      </c>
    </row>
    <row r="333" spans="67:69" x14ac:dyDescent="0.2">
      <c r="BO333" s="10">
        <v>299</v>
      </c>
      <c r="BP333" s="49">
        <f t="shared" si="19"/>
        <v>2.2021070192103858E-6</v>
      </c>
      <c r="BQ333" s="49">
        <f t="shared" si="20"/>
        <v>4465.1162449285785</v>
      </c>
    </row>
    <row r="334" spans="67:69" x14ac:dyDescent="0.2">
      <c r="BO334" s="10">
        <v>300</v>
      </c>
      <c r="BP334" s="49">
        <f t="shared" si="19"/>
        <v>2.0686773313390184E-6</v>
      </c>
      <c r="BQ334" s="49">
        <f t="shared" si="20"/>
        <v>4465.116246997256</v>
      </c>
    </row>
    <row r="335" spans="67:69" x14ac:dyDescent="0.2">
      <c r="BO335" s="10">
        <v>301</v>
      </c>
      <c r="BP335" s="49">
        <f t="shared" si="19"/>
        <v>1.943332392051685E-6</v>
      </c>
      <c r="BQ335" s="49">
        <f t="shared" si="20"/>
        <v>4465.1162489405888</v>
      </c>
    </row>
    <row r="336" spans="67:69" x14ac:dyDescent="0.2">
      <c r="BO336" s="10">
        <v>302</v>
      </c>
      <c r="BP336" s="49">
        <f t="shared" si="19"/>
        <v>1.8255823316596382E-6</v>
      </c>
      <c r="BQ336" s="49">
        <f t="shared" si="20"/>
        <v>4465.1162507661711</v>
      </c>
    </row>
    <row r="337" spans="67:69" x14ac:dyDescent="0.2">
      <c r="BO337" s="10">
        <v>303</v>
      </c>
      <c r="BP337" s="49">
        <f t="shared" si="19"/>
        <v>1.7149669625736388E-6</v>
      </c>
      <c r="BQ337" s="49">
        <f t="shared" si="20"/>
        <v>4465.116252481138</v>
      </c>
    </row>
    <row r="338" spans="67:69" x14ac:dyDescent="0.2">
      <c r="BO338" s="10">
        <v>304</v>
      </c>
      <c r="BP338" s="49">
        <f t="shared" si="19"/>
        <v>1.6110539808113092E-6</v>
      </c>
      <c r="BQ338" s="49">
        <f t="shared" si="20"/>
        <v>4465.1162540921923</v>
      </c>
    </row>
    <row r="339" spans="67:69" x14ac:dyDescent="0.2">
      <c r="BO339" s="10">
        <v>305</v>
      </c>
      <c r="BP339" s="49">
        <f t="shared" si="19"/>
        <v>1.5134372764784492E-6</v>
      </c>
      <c r="BQ339" s="49">
        <f t="shared" si="20"/>
        <v>4465.1162556056297</v>
      </c>
    </row>
    <row r="340" spans="67:69" x14ac:dyDescent="0.2">
      <c r="BO340" s="10">
        <v>306</v>
      </c>
      <c r="BP340" s="49">
        <f t="shared" si="19"/>
        <v>1.4217353466213713E-6</v>
      </c>
      <c r="BQ340" s="49">
        <f t="shared" si="20"/>
        <v>4465.1162570273655</v>
      </c>
    </row>
    <row r="341" spans="67:69" x14ac:dyDescent="0.2">
      <c r="BO341" s="10">
        <v>307</v>
      </c>
      <c r="BP341" s="49">
        <f t="shared" si="19"/>
        <v>1.3355898042474129E-6</v>
      </c>
      <c r="BQ341" s="49">
        <f t="shared" si="20"/>
        <v>4465.1162583629557</v>
      </c>
    </row>
    <row r="342" spans="67:69" x14ac:dyDescent="0.2">
      <c r="BO342" s="10">
        <v>308</v>
      </c>
      <c r="BP342" s="49">
        <f t="shared" si="19"/>
        <v>1.2546639776866256E-6</v>
      </c>
      <c r="BQ342" s="49">
        <f t="shared" si="20"/>
        <v>4465.11625961762</v>
      </c>
    </row>
    <row r="343" spans="67:69" x14ac:dyDescent="0.2">
      <c r="BO343" s="10">
        <v>309</v>
      </c>
      <c r="BP343" s="49">
        <f t="shared" si="19"/>
        <v>1.1786415948206908E-6</v>
      </c>
      <c r="BQ343" s="49">
        <f t="shared" si="20"/>
        <v>4465.1162607962615</v>
      </c>
    </row>
    <row r="344" spans="67:69" x14ac:dyDescent="0.2">
      <c r="BO344" s="10">
        <v>310</v>
      </c>
      <c r="BP344" s="49">
        <f t="shared" si="19"/>
        <v>1.1072255470368163E-6</v>
      </c>
      <c r="BQ344" s="49">
        <f t="shared" si="20"/>
        <v>4465.1162619034867</v>
      </c>
    </row>
    <row r="345" spans="67:69" x14ac:dyDescent="0.2">
      <c r="BO345" s="10">
        <v>311</v>
      </c>
      <c r="BP345" s="49">
        <f t="shared" si="19"/>
        <v>1.0401367280759194E-6</v>
      </c>
      <c r="BQ345" s="49">
        <f t="shared" si="20"/>
        <v>4465.116262943623</v>
      </c>
    </row>
    <row r="346" spans="67:69" x14ac:dyDescent="0.2">
      <c r="BO346" s="10">
        <v>312</v>
      </c>
      <c r="BP346" s="49">
        <f t="shared" si="19"/>
        <v>9.7711294323712494E-7</v>
      </c>
      <c r="BQ346" s="49">
        <f t="shared" si="20"/>
        <v>4465.1162639207359</v>
      </c>
    </row>
    <row r="347" spans="67:69" x14ac:dyDescent="0.2">
      <c r="BO347" s="10">
        <v>313</v>
      </c>
      <c r="BP347" s="49">
        <f t="shared" si="19"/>
        <v>9.1790788467555181E-7</v>
      </c>
      <c r="BQ347" s="49">
        <f t="shared" si="20"/>
        <v>4465.1162648386435</v>
      </c>
    </row>
    <row r="348" spans="67:69" x14ac:dyDescent="0.2">
      <c r="BO348" s="10">
        <v>314</v>
      </c>
      <c r="BP348" s="49">
        <f t="shared" si="19"/>
        <v>8.6229016878868191E-7</v>
      </c>
      <c r="BQ348" s="49">
        <f t="shared" si="20"/>
        <v>4465.1162657009336</v>
      </c>
    </row>
    <row r="349" spans="67:69" x14ac:dyDescent="0.2">
      <c r="BO349" s="10">
        <v>315</v>
      </c>
      <c r="BP349" s="49">
        <f t="shared" si="19"/>
        <v>8.1004243192924559E-7</v>
      </c>
      <c r="BQ349" s="49">
        <f t="shared" si="20"/>
        <v>4465.1162665109759</v>
      </c>
    </row>
    <row r="350" spans="67:69" x14ac:dyDescent="0.2">
      <c r="BO350" s="10">
        <v>316</v>
      </c>
      <c r="BP350" s="49">
        <f t="shared" si="19"/>
        <v>7.6096048091051701E-7</v>
      </c>
      <c r="BQ350" s="49">
        <f t="shared" si="20"/>
        <v>4465.1162672719365</v>
      </c>
    </row>
    <row r="351" spans="67:69" x14ac:dyDescent="0.2">
      <c r="BO351" s="10">
        <v>317</v>
      </c>
      <c r="BP351" s="49">
        <f t="shared" si="19"/>
        <v>7.148524949840461E-7</v>
      </c>
      <c r="BQ351" s="49">
        <f t="shared" si="20"/>
        <v>4465.1162679867894</v>
      </c>
    </row>
    <row r="352" spans="67:69" x14ac:dyDescent="0.2">
      <c r="BO352" s="10">
        <v>318</v>
      </c>
      <c r="BP352" s="49">
        <f t="shared" si="19"/>
        <v>6.7153827617101551E-7</v>
      </c>
      <c r="BQ352" s="49">
        <f t="shared" si="20"/>
        <v>4465.1162686583275</v>
      </c>
    </row>
    <row r="353" spans="67:69" x14ac:dyDescent="0.2">
      <c r="BO353" s="10">
        <v>319</v>
      </c>
      <c r="BP353" s="49">
        <f t="shared" si="19"/>
        <v>6.308485450173938E-7</v>
      </c>
      <c r="BQ353" s="49">
        <f t="shared" si="20"/>
        <v>4465.1162692891758</v>
      </c>
    </row>
    <row r="354" spans="67:69" x14ac:dyDescent="0.2">
      <c r="BO354" s="10">
        <v>320</v>
      </c>
      <c r="BP354" s="49">
        <f t="shared" si="19"/>
        <v>5.9262427902056716E-7</v>
      </c>
      <c r="BQ354" s="49">
        <f t="shared" si="20"/>
        <v>4465.1162698817998</v>
      </c>
    </row>
    <row r="355" spans="67:69" x14ac:dyDescent="0.2">
      <c r="BO355" s="10">
        <v>321</v>
      </c>
      <c r="BP355" s="49">
        <f t="shared" si="19"/>
        <v>5.5671609114191373E-7</v>
      </c>
      <c r="BQ355" s="49">
        <f t="shared" si="20"/>
        <v>4465.116270438516</v>
      </c>
    </row>
    <row r="356" spans="67:69" x14ac:dyDescent="0.2">
      <c r="BO356" s="10">
        <v>322</v>
      </c>
      <c r="BP356" s="49">
        <f t="shared" si="19"/>
        <v>5.2298364597643372E-7</v>
      </c>
      <c r="BQ356" s="49">
        <f t="shared" si="20"/>
        <v>4465.1162709615</v>
      </c>
    </row>
    <row r="357" spans="67:69" x14ac:dyDescent="0.2">
      <c r="BO357" s="10">
        <v>323</v>
      </c>
      <c r="BP357" s="49">
        <f t="shared" si="19"/>
        <v>4.9129511129773019E-7</v>
      </c>
      <c r="BQ357" s="49">
        <f t="shared" si="20"/>
        <v>4465.1162714527954</v>
      </c>
    </row>
    <row r="358" spans="67:69" x14ac:dyDescent="0.2">
      <c r="BO358" s="10">
        <v>324</v>
      </c>
      <c r="BP358" s="49">
        <f t="shared" ref="BP358:BP376" si="21">PV(6.45%,BO358,,-288)</f>
        <v>4.6152664283488038E-7</v>
      </c>
      <c r="BQ358" s="49">
        <f t="shared" ref="BQ358:BQ376" si="22">SUM(BQ357,BP358)</f>
        <v>4465.1162719143222</v>
      </c>
    </row>
    <row r="359" spans="67:69" x14ac:dyDescent="0.2">
      <c r="BO359" s="10">
        <v>325</v>
      </c>
      <c r="BP359" s="49">
        <f t="shared" si="21"/>
        <v>4.3356190026761893E-7</v>
      </c>
      <c r="BQ359" s="49">
        <f t="shared" si="22"/>
        <v>4465.1162723478838</v>
      </c>
    </row>
    <row r="360" spans="67:69" x14ac:dyDescent="0.2">
      <c r="BO360" s="10">
        <v>326</v>
      </c>
      <c r="BP360" s="49">
        <f t="shared" si="21"/>
        <v>4.0729159254825636E-7</v>
      </c>
      <c r="BQ360" s="49">
        <f t="shared" si="22"/>
        <v>4465.1162727551755</v>
      </c>
    </row>
    <row r="361" spans="67:69" x14ac:dyDescent="0.2">
      <c r="BO361" s="10">
        <v>327</v>
      </c>
      <c r="BP361" s="49">
        <f t="shared" si="21"/>
        <v>3.8261305077337381E-7</v>
      </c>
      <c r="BQ361" s="49">
        <f t="shared" si="22"/>
        <v>4465.1162731377881</v>
      </c>
    </row>
    <row r="362" spans="67:69" x14ac:dyDescent="0.2">
      <c r="BO362" s="10">
        <v>328</v>
      </c>
      <c r="BP362" s="49">
        <f t="shared" si="21"/>
        <v>3.5942982693600168E-7</v>
      </c>
      <c r="BQ362" s="49">
        <f t="shared" si="22"/>
        <v>4465.1162734972177</v>
      </c>
    </row>
    <row r="363" spans="67:69" x14ac:dyDescent="0.2">
      <c r="BO363" s="10">
        <v>329</v>
      </c>
      <c r="BP363" s="49">
        <f t="shared" si="21"/>
        <v>3.3765131699013781E-7</v>
      </c>
      <c r="BQ363" s="49">
        <f t="shared" si="22"/>
        <v>4465.1162738348694</v>
      </c>
    </row>
    <row r="364" spans="67:69" x14ac:dyDescent="0.2">
      <c r="BO364" s="10">
        <v>330</v>
      </c>
      <c r="BP364" s="49">
        <f t="shared" si="21"/>
        <v>3.1719240675447415E-7</v>
      </c>
      <c r="BQ364" s="49">
        <f t="shared" si="22"/>
        <v>4465.116274152062</v>
      </c>
    </row>
    <row r="365" spans="67:69" x14ac:dyDescent="0.2">
      <c r="BO365" s="10">
        <v>331</v>
      </c>
      <c r="BP365" s="49">
        <f t="shared" si="21"/>
        <v>2.9797313927146476E-7</v>
      </c>
      <c r="BQ365" s="49">
        <f t="shared" si="22"/>
        <v>4465.1162744500352</v>
      </c>
    </row>
    <row r="366" spans="67:69" x14ac:dyDescent="0.2">
      <c r="BO366" s="10">
        <v>332</v>
      </c>
      <c r="BP366" s="49">
        <f t="shared" si="21"/>
        <v>2.7991840232171413E-7</v>
      </c>
      <c r="BQ366" s="49">
        <f t="shared" si="22"/>
        <v>4465.1162747299541</v>
      </c>
    </row>
    <row r="367" spans="67:69" x14ac:dyDescent="0.2">
      <c r="BO367" s="10">
        <v>333</v>
      </c>
      <c r="BP367" s="49">
        <f t="shared" si="21"/>
        <v>2.6295763487244167E-7</v>
      </c>
      <c r="BQ367" s="49">
        <f t="shared" si="22"/>
        <v>4465.1162749929117</v>
      </c>
    </row>
    <row r="368" spans="67:69" x14ac:dyDescent="0.2">
      <c r="BO368" s="10">
        <v>334</v>
      </c>
      <c r="BP368" s="49">
        <f t="shared" si="21"/>
        <v>2.4702455131276807E-7</v>
      </c>
      <c r="BQ368" s="49">
        <f t="shared" si="22"/>
        <v>4465.1162752399359</v>
      </c>
    </row>
    <row r="369" spans="67:69" x14ac:dyDescent="0.2">
      <c r="BO369" s="10">
        <v>335</v>
      </c>
      <c r="BP369" s="49">
        <f t="shared" si="21"/>
        <v>2.3205688239809124E-7</v>
      </c>
      <c r="BQ369" s="49">
        <f t="shared" si="22"/>
        <v>4465.1162754719926</v>
      </c>
    </row>
    <row r="370" spans="67:69" x14ac:dyDescent="0.2">
      <c r="BO370" s="10">
        <v>336</v>
      </c>
      <c r="BP370" s="49">
        <f t="shared" si="21"/>
        <v>2.1799613189111438E-7</v>
      </c>
      <c r="BQ370" s="49">
        <f t="shared" si="22"/>
        <v>4465.1162756899885</v>
      </c>
    </row>
    <row r="371" spans="67:69" x14ac:dyDescent="0.2">
      <c r="BO371" s="10">
        <v>337</v>
      </c>
      <c r="BP371" s="49">
        <f t="shared" si="21"/>
        <v>2.0478734794843998E-7</v>
      </c>
      <c r="BQ371" s="49">
        <f t="shared" si="22"/>
        <v>4465.1162758947758</v>
      </c>
    </row>
    <row r="372" spans="67:69" x14ac:dyDescent="0.2">
      <c r="BO372" s="10">
        <v>338</v>
      </c>
      <c r="BP372" s="49">
        <f t="shared" si="21"/>
        <v>1.9237890835926727E-7</v>
      </c>
      <c r="BQ372" s="49">
        <f t="shared" si="22"/>
        <v>4465.1162760871548</v>
      </c>
    </row>
    <row r="373" spans="67:69" x14ac:dyDescent="0.2">
      <c r="BO373" s="10">
        <v>339</v>
      </c>
      <c r="BP373" s="49">
        <f t="shared" si="21"/>
        <v>1.8072231879686918E-7</v>
      </c>
      <c r="BQ373" s="49">
        <f t="shared" si="22"/>
        <v>4465.1162762678769</v>
      </c>
    </row>
    <row r="374" spans="67:69" x14ac:dyDescent="0.2">
      <c r="BO374" s="10">
        <v>340</v>
      </c>
      <c r="BP374" s="49">
        <f t="shared" si="21"/>
        <v>1.6977202329438156E-7</v>
      </c>
      <c r="BQ374" s="49">
        <f t="shared" si="22"/>
        <v>4465.1162764376486</v>
      </c>
    </row>
    <row r="375" spans="67:69" x14ac:dyDescent="0.2">
      <c r="BO375" s="10">
        <v>341</v>
      </c>
      <c r="BP375" s="49">
        <f t="shared" si="21"/>
        <v>1.5948522620421001E-7</v>
      </c>
      <c r="BQ375" s="49">
        <f t="shared" si="22"/>
        <v>4465.1162765971339</v>
      </c>
    </row>
    <row r="376" spans="67:69" x14ac:dyDescent="0.2">
      <c r="BO376" s="10">
        <v>342</v>
      </c>
      <c r="BP376" s="49">
        <f t="shared" si="21"/>
        <v>1.498217249452419E-7</v>
      </c>
      <c r="BQ376" s="49">
        <f t="shared" si="22"/>
        <v>4465.1162767469559</v>
      </c>
    </row>
    <row r="377" spans="67:69" x14ac:dyDescent="0.2">
      <c r="BO377" s="10"/>
      <c r="BP377" s="10"/>
      <c r="BQ377" s="10"/>
    </row>
  </sheetData>
  <mergeCells count="28">
    <mergeCell ref="AQ38:AQ39"/>
    <mergeCell ref="AR38:AU39"/>
    <mergeCell ref="AV38:AX39"/>
    <mergeCell ref="AY38:BA39"/>
    <mergeCell ref="BB38:BD39"/>
    <mergeCell ref="AY41:BA41"/>
    <mergeCell ref="BB41:BD41"/>
    <mergeCell ref="BE41:BG41"/>
    <mergeCell ref="AY40:BA40"/>
    <mergeCell ref="BB40:BD40"/>
    <mergeCell ref="BE40:BG40"/>
    <mergeCell ref="BE38:BG39"/>
    <mergeCell ref="AR40:AU40"/>
    <mergeCell ref="AR41:AU41"/>
    <mergeCell ref="AV40:AX40"/>
    <mergeCell ref="AV41:AX41"/>
    <mergeCell ref="BE25:BG26"/>
    <mergeCell ref="AQ25:AQ27"/>
    <mergeCell ref="AR25:AU26"/>
    <mergeCell ref="AY25:BA26"/>
    <mergeCell ref="BB25:BD26"/>
    <mergeCell ref="Q5:V5"/>
    <mergeCell ref="AV25:AX26"/>
    <mergeCell ref="B2:D2"/>
    <mergeCell ref="E2:F2"/>
    <mergeCell ref="G2:H2"/>
    <mergeCell ref="K3:O3"/>
    <mergeCell ref="K4:P4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Arfaz Hussain</cp:lastModifiedBy>
  <dcterms:created xsi:type="dcterms:W3CDTF">2022-12-12T22:43:54Z</dcterms:created>
  <dcterms:modified xsi:type="dcterms:W3CDTF">2022-12-20T07:41:29Z</dcterms:modified>
</cp:coreProperties>
</file>