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fc\Documents\GitHub\i2cner\data\"/>
    </mc:Choice>
  </mc:AlternateContent>
  <xr:revisionPtr revIDLastSave="0" documentId="13_ncr:1_{B02D0D3E-50FF-465D-BCA5-E615D1D23C06}" xr6:coauthVersionLast="40" xr6:coauthVersionMax="40" xr10:uidLastSave="{00000000-0000-0000-0000-000000000000}"/>
  <bookViews>
    <workbookView xWindow="0" yWindow="0" windowWidth="17250" windowHeight="5655" xr2:uid="{ECBC9880-2B97-44EA-9887-629A306A84A1}"/>
  </bookViews>
  <sheets>
    <sheet name="HYD" sheetId="1" r:id="rId1"/>
    <sheet name="CC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" i="1" l="1"/>
  <c r="D5" i="1"/>
  <c r="D4" i="1"/>
  <c r="D3" i="1"/>
  <c r="F4" i="1"/>
  <c r="F5" i="1"/>
  <c r="F3" i="1"/>
  <c r="O5" i="2"/>
  <c r="E13" i="2"/>
</calcChain>
</file>

<file path=xl/sharedStrings.xml><?xml version="1.0" encoding="utf-8"?>
<sst xmlns="http://schemas.openxmlformats.org/spreadsheetml/2006/main" count="81" uniqueCount="70">
  <si>
    <t>H2 Method</t>
  </si>
  <si>
    <t>H2 energy density</t>
  </si>
  <si>
    <t>MJ/kg</t>
  </si>
  <si>
    <t>MJ/m3</t>
  </si>
  <si>
    <t>kWh/kg</t>
  </si>
  <si>
    <t>Efficiency</t>
  </si>
  <si>
    <t>DSCINV</t>
  </si>
  <si>
    <t>300 m3/h</t>
  </si>
  <si>
    <t>Comm IN</t>
  </si>
  <si>
    <t>City Gas</t>
  </si>
  <si>
    <t>Clean water</t>
  </si>
  <si>
    <t>Waste water</t>
  </si>
  <si>
    <t>Out</t>
  </si>
  <si>
    <t>ELC</t>
  </si>
  <si>
    <t>1141.251 GWh</t>
  </si>
  <si>
    <t>Hyd</t>
  </si>
  <si>
    <t>Source: Kato 2016 - Energy tech roadmaps of JPN</t>
  </si>
  <si>
    <t>Steam reforming</t>
  </si>
  <si>
    <t>Alkaline Electrolysis</t>
  </si>
  <si>
    <t>Water</t>
  </si>
  <si>
    <t>Emi</t>
  </si>
  <si>
    <t>102 gCO2/MJ</t>
  </si>
  <si>
    <t>H2 Power</t>
  </si>
  <si>
    <t>H2</t>
  </si>
  <si>
    <t>35-50%</t>
  </si>
  <si>
    <t>INV COST</t>
  </si>
  <si>
    <t>186 million JPY</t>
  </si>
  <si>
    <t>LCOE</t>
  </si>
  <si>
    <t>60 JPY/m3</t>
  </si>
  <si>
    <t>Availability</t>
  </si>
  <si>
    <t>Like fossil fuel plants</t>
  </si>
  <si>
    <t>CCU</t>
  </si>
  <si>
    <t>Targets</t>
  </si>
  <si>
    <t>2000 JPY/tCO2</t>
  </si>
  <si>
    <t>1000 JPY/tCO2</t>
  </si>
  <si>
    <t>MUSD/Mt</t>
  </si>
  <si>
    <t>90-95</t>
  </si>
  <si>
    <t>ELC Cost</t>
  </si>
  <si>
    <t>Capture</t>
  </si>
  <si>
    <t>Liquefaction</t>
  </si>
  <si>
    <t>Geo Injection</t>
  </si>
  <si>
    <t>MJ/t</t>
  </si>
  <si>
    <t>Total</t>
  </si>
  <si>
    <t>GWh/Mt</t>
  </si>
  <si>
    <t>Current Costs</t>
  </si>
  <si>
    <t>Injection</t>
  </si>
  <si>
    <t>Transportation</t>
  </si>
  <si>
    <t>2800 JPY/t</t>
  </si>
  <si>
    <t>800 JPY/t</t>
  </si>
  <si>
    <t xml:space="preserve"> MUSD/Mt</t>
  </si>
  <si>
    <t xml:space="preserve">Total </t>
  </si>
  <si>
    <t>Max Limit</t>
  </si>
  <si>
    <t>Gt</t>
  </si>
  <si>
    <t>Costs</t>
  </si>
  <si>
    <t>monoethanolamine (MEA)</t>
  </si>
  <si>
    <t>1.11 MWh/tCO2</t>
  </si>
  <si>
    <t>1110 GWh/tCO2</t>
  </si>
  <si>
    <t>Must be total</t>
  </si>
  <si>
    <t>JPY/USD</t>
  </si>
  <si>
    <t xml:space="preserve"> JPY/tCO2</t>
  </si>
  <si>
    <t>EXCLUDING ELC</t>
  </si>
  <si>
    <t>Cap Fac</t>
  </si>
  <si>
    <t>Fusina (2009)</t>
  </si>
  <si>
    <t>Cost( JPY/kg)</t>
  </si>
  <si>
    <t>(MUSD/Mt)</t>
  </si>
  <si>
    <t xml:space="preserve">14-36 </t>
  </si>
  <si>
    <t>33.GWh/Mt</t>
  </si>
  <si>
    <t>Amount(t/y)</t>
  </si>
  <si>
    <t>m3</t>
  </si>
  <si>
    <t>GWh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</si>
</sst>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9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851EB-8A83-4629-AF5F-F0859B72869A}">
  <dimension ref="A1:N25"/>
  <sheetViews>
    <sheetView tabSelected="1" workbookViewId="0">
      <selection activeCell="I3" sqref="I3"/>
    </sheetView>
  </sheetViews>
  <sheetFormatPr defaultRowHeight="15" x14ac:dyDescent="0.25"/>
  <cols>
    <col min="1" max="1" width="22.85546875" customWidth="1"/>
    <col min="2" max="2" width="10.28515625" customWidth="1"/>
    <col min="3" max="3" width="12.7109375" customWidth="1"/>
    <col min="4" max="5" width="13.140625" customWidth="1"/>
    <col min="7" max="7" width="10.7109375" customWidth="1"/>
    <col min="8" max="8" width="10.85546875" customWidth="1"/>
  </cols>
  <sheetData>
    <row r="1" spans="1:14" x14ac:dyDescent="0.25">
      <c r="A1" s="4" t="s">
        <v>16</v>
      </c>
      <c r="H1" t="s">
        <v>58</v>
      </c>
      <c r="J1">
        <v>8.8999999999999999E-3</v>
      </c>
    </row>
    <row r="2" spans="1:14" x14ac:dyDescent="0.25">
      <c r="A2" s="2" t="s">
        <v>0</v>
      </c>
      <c r="B2" s="2" t="s">
        <v>8</v>
      </c>
      <c r="C2" s="2" t="s">
        <v>67</v>
      </c>
      <c r="E2" s="2" t="s">
        <v>63</v>
      </c>
      <c r="F2" s="2" t="s">
        <v>64</v>
      </c>
      <c r="G2" s="2" t="s">
        <v>12</v>
      </c>
      <c r="H2" s="2" t="s">
        <v>68</v>
      </c>
      <c r="I2" s="2" t="s">
        <v>69</v>
      </c>
      <c r="J2" s="2" t="s">
        <v>5</v>
      </c>
      <c r="K2" s="2" t="s">
        <v>20</v>
      </c>
      <c r="L2" s="2" t="s">
        <v>25</v>
      </c>
      <c r="M2" s="2" t="s">
        <v>27</v>
      </c>
      <c r="N2" s="2" t="s">
        <v>29</v>
      </c>
    </row>
    <row r="3" spans="1:14" x14ac:dyDescent="0.25">
      <c r="A3" t="s">
        <v>17</v>
      </c>
      <c r="B3" t="s">
        <v>9</v>
      </c>
      <c r="C3">
        <v>441.89</v>
      </c>
      <c r="D3">
        <f>C3*100/(SUM(C3:C5))</f>
        <v>7.9136587576044661</v>
      </c>
      <c r="E3">
        <v>114</v>
      </c>
      <c r="F3">
        <f>E3*$J$1*1000</f>
        <v>1014.5999999999999</v>
      </c>
      <c r="G3" t="s">
        <v>15</v>
      </c>
      <c r="H3">
        <v>1538396</v>
      </c>
      <c r="I3">
        <f>C20*H3*0.0000002777777777778</f>
        <v>5.4271192222226556</v>
      </c>
      <c r="J3" s="1">
        <v>0.7</v>
      </c>
      <c r="K3" t="s">
        <v>21</v>
      </c>
      <c r="L3" t="s">
        <v>26</v>
      </c>
      <c r="M3" t="s">
        <v>28</v>
      </c>
      <c r="N3" s="1">
        <v>1</v>
      </c>
    </row>
    <row r="4" spans="1:14" x14ac:dyDescent="0.25">
      <c r="B4" t="s">
        <v>10</v>
      </c>
      <c r="C4">
        <v>3428</v>
      </c>
      <c r="D4">
        <f>C4*100/(SUM(C3:C5))</f>
        <v>61.390894161597032</v>
      </c>
      <c r="E4">
        <v>300</v>
      </c>
      <c r="F4">
        <f>E4*$J$1*1000</f>
        <v>2670</v>
      </c>
    </row>
    <row r="5" spans="1:14" x14ac:dyDescent="0.25">
      <c r="B5" t="s">
        <v>11</v>
      </c>
      <c r="C5">
        <v>1714</v>
      </c>
      <c r="D5">
        <f>C5*100/(SUM(C3:C5))</f>
        <v>30.695447080798516</v>
      </c>
      <c r="E5">
        <v>200</v>
      </c>
      <c r="F5">
        <f>E5*$J$1*1000</f>
        <v>1780</v>
      </c>
    </row>
    <row r="6" spans="1:14" x14ac:dyDescent="0.25">
      <c r="B6" t="s">
        <v>13</v>
      </c>
      <c r="C6" t="s">
        <v>14</v>
      </c>
      <c r="E6" t="s">
        <v>65</v>
      </c>
    </row>
    <row r="8" spans="1:14" x14ac:dyDescent="0.25">
      <c r="A8" t="s">
        <v>18</v>
      </c>
      <c r="B8" t="s">
        <v>13</v>
      </c>
      <c r="F8" t="s">
        <v>15</v>
      </c>
      <c r="H8" s="1">
        <v>0.62</v>
      </c>
      <c r="M8" s="1">
        <v>1</v>
      </c>
    </row>
    <row r="9" spans="1:14" x14ac:dyDescent="0.25">
      <c r="B9" t="s">
        <v>19</v>
      </c>
    </row>
    <row r="11" spans="1:14" x14ac:dyDescent="0.25">
      <c r="A11" t="s">
        <v>22</v>
      </c>
      <c r="B11" t="s">
        <v>23</v>
      </c>
      <c r="F11" t="s">
        <v>13</v>
      </c>
      <c r="H11" t="s">
        <v>24</v>
      </c>
      <c r="M11" t="s">
        <v>30</v>
      </c>
    </row>
    <row r="19" spans="1:5" x14ac:dyDescent="0.25">
      <c r="A19" t="s">
        <v>1</v>
      </c>
      <c r="C19">
        <v>142</v>
      </c>
      <c r="D19" t="s">
        <v>2</v>
      </c>
    </row>
    <row r="20" spans="1:5" x14ac:dyDescent="0.25">
      <c r="C20">
        <v>12.7</v>
      </c>
      <c r="D20" t="s">
        <v>3</v>
      </c>
    </row>
    <row r="21" spans="1:5" x14ac:dyDescent="0.25">
      <c r="C21">
        <v>33.299999999999997</v>
      </c>
      <c r="D21" t="s">
        <v>4</v>
      </c>
      <c r="E21" t="s">
        <v>66</v>
      </c>
    </row>
    <row r="23" spans="1:5" x14ac:dyDescent="0.25">
      <c r="A23" t="s">
        <v>6</v>
      </c>
      <c r="B23" t="s">
        <v>7</v>
      </c>
    </row>
    <row r="25" spans="1:5" x14ac:dyDescent="0.25">
      <c r="A25" t="s">
        <v>61</v>
      </c>
      <c r="B25" s="1">
        <v>0.42</v>
      </c>
      <c r="C25" t="s">
        <v>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C7BE1D-16BA-4023-AA64-49E118FA5EEE}">
  <dimension ref="A1:P19"/>
  <sheetViews>
    <sheetView workbookViewId="0">
      <selection activeCell="N1" sqref="N1:O1"/>
    </sheetView>
  </sheetViews>
  <sheetFormatPr defaultRowHeight="15" x14ac:dyDescent="0.25"/>
  <cols>
    <col min="1" max="1" width="13.5703125" customWidth="1"/>
    <col min="3" max="3" width="15.140625" customWidth="1"/>
  </cols>
  <sheetData>
    <row r="1" spans="1:16" x14ac:dyDescent="0.25">
      <c r="A1" s="2" t="s">
        <v>31</v>
      </c>
      <c r="N1" t="s">
        <v>58</v>
      </c>
      <c r="O1">
        <v>8.8999999999999999E-3</v>
      </c>
    </row>
    <row r="2" spans="1:16" x14ac:dyDescent="0.25">
      <c r="A2" s="2" t="s">
        <v>32</v>
      </c>
      <c r="B2">
        <v>2020</v>
      </c>
      <c r="C2" t="s">
        <v>33</v>
      </c>
      <c r="E2">
        <v>17.600000000000001</v>
      </c>
      <c r="F2" t="s">
        <v>35</v>
      </c>
    </row>
    <row r="3" spans="1:16" x14ac:dyDescent="0.25">
      <c r="B3">
        <v>2030</v>
      </c>
      <c r="C3" t="s">
        <v>34</v>
      </c>
      <c r="E3">
        <v>8.8000000000000007</v>
      </c>
      <c r="F3" t="s">
        <v>35</v>
      </c>
    </row>
    <row r="5" spans="1:16" x14ac:dyDescent="0.25">
      <c r="A5" s="2" t="s">
        <v>5</v>
      </c>
      <c r="B5" t="s">
        <v>36</v>
      </c>
      <c r="C5" t="s">
        <v>54</v>
      </c>
      <c r="F5" t="s">
        <v>55</v>
      </c>
      <c r="H5" s="3" t="s">
        <v>56</v>
      </c>
      <c r="J5" t="s">
        <v>57</v>
      </c>
      <c r="L5">
        <v>4200</v>
      </c>
      <c r="M5" t="s">
        <v>59</v>
      </c>
      <c r="O5">
        <f>O1*L5</f>
        <v>37.380000000000003</v>
      </c>
      <c r="P5" t="s">
        <v>35</v>
      </c>
    </row>
    <row r="6" spans="1:16" x14ac:dyDescent="0.25">
      <c r="A6" s="2" t="s">
        <v>37</v>
      </c>
      <c r="B6" t="s">
        <v>38</v>
      </c>
      <c r="D6">
        <v>14.7</v>
      </c>
      <c r="E6" t="s">
        <v>41</v>
      </c>
    </row>
    <row r="7" spans="1:16" x14ac:dyDescent="0.25">
      <c r="B7" t="s">
        <v>39</v>
      </c>
      <c r="D7">
        <v>52</v>
      </c>
      <c r="E7" t="s">
        <v>41</v>
      </c>
    </row>
    <row r="8" spans="1:16" x14ac:dyDescent="0.25">
      <c r="B8" t="s">
        <v>40</v>
      </c>
      <c r="D8">
        <v>3.2</v>
      </c>
      <c r="E8" t="s">
        <v>41</v>
      </c>
    </row>
    <row r="9" spans="1:16" x14ac:dyDescent="0.25">
      <c r="B9" s="2" t="s">
        <v>42</v>
      </c>
      <c r="D9">
        <v>19.425999999999998</v>
      </c>
      <c r="E9" t="s">
        <v>43</v>
      </c>
    </row>
    <row r="11" spans="1:16" x14ac:dyDescent="0.25">
      <c r="A11" s="2" t="s">
        <v>44</v>
      </c>
      <c r="B11" t="s">
        <v>45</v>
      </c>
      <c r="D11" t="s">
        <v>47</v>
      </c>
      <c r="E11">
        <v>24.64</v>
      </c>
      <c r="F11" t="s">
        <v>49</v>
      </c>
    </row>
    <row r="12" spans="1:16" x14ac:dyDescent="0.25">
      <c r="B12" t="s">
        <v>46</v>
      </c>
      <c r="D12" t="s">
        <v>48</v>
      </c>
      <c r="E12">
        <v>7.04</v>
      </c>
      <c r="F12" t="s">
        <v>35</v>
      </c>
    </row>
    <row r="13" spans="1:16" x14ac:dyDescent="0.25">
      <c r="B13" s="2" t="s">
        <v>50</v>
      </c>
      <c r="E13">
        <f>E11+E12</f>
        <v>31.68</v>
      </c>
      <c r="F13" t="s">
        <v>35</v>
      </c>
      <c r="G13" t="s">
        <v>60</v>
      </c>
    </row>
    <row r="15" spans="1:16" x14ac:dyDescent="0.25">
      <c r="A15" s="2" t="s">
        <v>51</v>
      </c>
      <c r="B15">
        <v>156</v>
      </c>
      <c r="C15" t="s">
        <v>52</v>
      </c>
    </row>
    <row r="17" spans="1:3" x14ac:dyDescent="0.25">
      <c r="A17" s="2" t="s">
        <v>53</v>
      </c>
      <c r="B17">
        <v>2020</v>
      </c>
      <c r="C17">
        <v>31.68</v>
      </c>
    </row>
    <row r="18" spans="1:3" x14ac:dyDescent="0.25">
      <c r="B18">
        <v>2030</v>
      </c>
      <c r="C18">
        <v>17.600000000000001</v>
      </c>
    </row>
    <row r="19" spans="1:3" x14ac:dyDescent="0.25">
      <c r="B19">
        <v>2040</v>
      </c>
      <c r="C19">
        <v>8.8000000000000007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HYD</vt:lpstr>
      <vt:lpstr>CCS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achubbz</dc:creator>
  <cp:lastModifiedBy>arfc</cp:lastModifiedBy>
  <dcterms:created xsi:type="dcterms:W3CDTF">2018-12-04T05:57:54Z</dcterms:created>
  <dcterms:modified xsi:type="dcterms:W3CDTF">2018-12-04T23:13:31Z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76770603656768</vt:r8>
  </property>
</Properties>
</file>