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3C17ABBB-486C-4BC2-9F39-1FD74970FBE3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3" l="1"/>
  <c r="N12" i="3"/>
  <c r="N13" i="3"/>
  <c r="N14" i="3"/>
  <c r="N10" i="3"/>
  <c r="L14" i="3"/>
  <c r="L13" i="3"/>
  <c r="L12" i="3"/>
  <c r="L11" i="3"/>
  <c r="L10" i="3"/>
  <c r="J14" i="3"/>
  <c r="J13" i="3"/>
  <c r="J12" i="3"/>
  <c r="J11" i="3"/>
  <c r="J10" i="3"/>
  <c r="H14" i="3"/>
  <c r="H13" i="3"/>
  <c r="H12" i="3"/>
  <c r="H11" i="3"/>
  <c r="H10" i="3"/>
  <c r="F14" i="3"/>
  <c r="F13" i="3"/>
  <c r="F12" i="3"/>
  <c r="F11" i="3"/>
  <c r="F10" i="3"/>
  <c r="D11" i="3"/>
  <c r="D12" i="3"/>
  <c r="D13" i="3"/>
  <c r="D14" i="3"/>
  <c r="D10" i="3"/>
  <c r="O5" i="2"/>
  <c r="O6" i="2"/>
  <c r="O7" i="2"/>
  <c r="O8" i="2"/>
  <c r="O9" i="2"/>
  <c r="O10" i="2"/>
  <c r="O11" i="2"/>
  <c r="O12" i="2"/>
  <c r="O13" i="2"/>
  <c r="O14" i="2"/>
  <c r="O4" i="2"/>
  <c r="M14" i="2"/>
  <c r="M6" i="2"/>
  <c r="M8" i="2"/>
  <c r="L8" i="2"/>
  <c r="L14" i="2"/>
  <c r="K14" i="2"/>
  <c r="K4" i="2"/>
  <c r="L4" i="2"/>
  <c r="M4" i="2"/>
  <c r="K5" i="2"/>
  <c r="L5" i="2"/>
  <c r="M5" i="2"/>
  <c r="K6" i="2"/>
  <c r="L6" i="2"/>
  <c r="K7" i="2"/>
  <c r="L7" i="2"/>
  <c r="M7" i="2"/>
  <c r="K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J13" i="2"/>
  <c r="J14" i="2"/>
  <c r="J6" i="2"/>
  <c r="J5" i="2"/>
  <c r="J7" i="2"/>
  <c r="J8" i="2"/>
  <c r="J9" i="2"/>
  <c r="J10" i="2"/>
  <c r="J11" i="2"/>
  <c r="J12" i="2"/>
  <c r="J4" i="2"/>
  <c r="AD15" i="1"/>
  <c r="AD7" i="1"/>
  <c r="AD5" i="1"/>
  <c r="Y4" i="1"/>
  <c r="Z4" i="1" s="1"/>
  <c r="AA4" i="1" s="1"/>
  <c r="AB4" i="1" s="1"/>
  <c r="T4" i="1"/>
  <c r="U4" i="1" s="1"/>
  <c r="V4" i="1" s="1"/>
  <c r="W4" i="1" s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N6" i="1"/>
  <c r="N7" i="1"/>
  <c r="N8" i="1"/>
  <c r="N9" i="1"/>
  <c r="N10" i="1"/>
  <c r="N11" i="1"/>
  <c r="N12" i="1"/>
  <c r="N13" i="1"/>
  <c r="N14" i="1"/>
  <c r="N15" i="1"/>
  <c r="N5" i="1"/>
  <c r="O4" i="1"/>
  <c r="P4" i="1" s="1"/>
  <c r="Q4" i="1" s="1"/>
  <c r="R4" i="1" s="1"/>
  <c r="M5" i="1"/>
  <c r="W5" i="1" s="1"/>
  <c r="L5" i="1"/>
  <c r="V5" i="1" s="1"/>
  <c r="K5" i="1"/>
  <c r="U5" i="1" s="1"/>
  <c r="K6" i="1"/>
  <c r="U6" i="1" s="1"/>
  <c r="L6" i="1"/>
  <c r="V6" i="1" s="1"/>
  <c r="M6" i="1"/>
  <c r="W6" i="1" s="1"/>
  <c r="K7" i="1"/>
  <c r="U7" i="1" s="1"/>
  <c r="L7" i="1"/>
  <c r="V7" i="1" s="1"/>
  <c r="M7" i="1"/>
  <c r="W7" i="1" s="1"/>
  <c r="K8" i="1"/>
  <c r="U8" i="1" s="1"/>
  <c r="L8" i="1"/>
  <c r="V8" i="1" s="1"/>
  <c r="M8" i="1"/>
  <c r="W8" i="1" s="1"/>
  <c r="K9" i="1"/>
  <c r="U9" i="1" s="1"/>
  <c r="L9" i="1"/>
  <c r="V9" i="1" s="1"/>
  <c r="M9" i="1"/>
  <c r="W9" i="1" s="1"/>
  <c r="K10" i="1"/>
  <c r="U10" i="1" s="1"/>
  <c r="L10" i="1"/>
  <c r="V10" i="1" s="1"/>
  <c r="M10" i="1"/>
  <c r="W10" i="1" s="1"/>
  <c r="K11" i="1"/>
  <c r="U11" i="1" s="1"/>
  <c r="L11" i="1"/>
  <c r="V11" i="1" s="1"/>
  <c r="M11" i="1"/>
  <c r="W11" i="1" s="1"/>
  <c r="K12" i="1"/>
  <c r="U12" i="1" s="1"/>
  <c r="L12" i="1"/>
  <c r="V12" i="1" s="1"/>
  <c r="M12" i="1"/>
  <c r="W12" i="1" s="1"/>
  <c r="K13" i="1"/>
  <c r="U13" i="1" s="1"/>
  <c r="L13" i="1"/>
  <c r="V13" i="1" s="1"/>
  <c r="M13" i="1"/>
  <c r="W13" i="1" s="1"/>
  <c r="K14" i="1"/>
  <c r="U14" i="1" s="1"/>
  <c r="L14" i="1"/>
  <c r="V14" i="1" s="1"/>
  <c r="M14" i="1"/>
  <c r="W14" i="1" s="1"/>
  <c r="K15" i="1"/>
  <c r="U15" i="1" s="1"/>
  <c r="L15" i="1"/>
  <c r="V15" i="1" s="1"/>
  <c r="M15" i="1"/>
  <c r="W1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5" i="1"/>
  <c r="T5" i="1" s="1"/>
  <c r="J4" i="1"/>
  <c r="K4" i="1" s="1"/>
  <c r="L4" i="1" s="1"/>
  <c r="M4" i="1" s="1"/>
  <c r="E4" i="1"/>
  <c r="F4" i="1" s="1"/>
  <c r="G4" i="1" s="1"/>
  <c r="H4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5" i="1"/>
  <c r="S5" i="1" s="1"/>
  <c r="S18" i="1" s="1"/>
  <c r="D20" i="1"/>
  <c r="D19" i="1"/>
  <c r="D18" i="1"/>
  <c r="D17" i="1"/>
  <c r="C19" i="1"/>
  <c r="C17" i="1"/>
  <c r="C18" i="1"/>
  <c r="X6" i="1"/>
  <c r="X7" i="1"/>
  <c r="X8" i="1"/>
  <c r="X9" i="1"/>
  <c r="X10" i="1"/>
  <c r="X11" i="1"/>
  <c r="X12" i="1"/>
  <c r="X13" i="1"/>
  <c r="X14" i="1"/>
  <c r="X15" i="1"/>
  <c r="X5" i="1"/>
  <c r="T17" i="1" l="1"/>
  <c r="T18" i="1"/>
  <c r="T19" i="1"/>
  <c r="T20" i="1"/>
  <c r="U17" i="1"/>
  <c r="U18" i="1"/>
  <c r="U19" i="1"/>
  <c r="U20" i="1"/>
  <c r="V17" i="1"/>
  <c r="V18" i="1"/>
  <c r="V19" i="1"/>
  <c r="V20" i="1"/>
  <c r="W17" i="1"/>
  <c r="W18" i="1"/>
  <c r="W19" i="1"/>
  <c r="W20" i="1"/>
  <c r="AB15" i="1"/>
  <c r="AA15" i="1"/>
  <c r="Z15" i="1"/>
  <c r="Y15" i="1"/>
  <c r="AB14" i="1"/>
  <c r="AA14" i="1"/>
  <c r="Z14" i="1"/>
  <c r="Y14" i="1"/>
  <c r="AD14" i="1" s="1"/>
  <c r="AB13" i="1"/>
  <c r="AA13" i="1"/>
  <c r="Z13" i="1"/>
  <c r="Y13" i="1"/>
  <c r="AD13" i="1" s="1"/>
  <c r="AB12" i="1"/>
  <c r="AA12" i="1"/>
  <c r="Z12" i="1"/>
  <c r="Y12" i="1"/>
  <c r="AD12" i="1" s="1"/>
  <c r="AB11" i="1"/>
  <c r="AA11" i="1"/>
  <c r="Z11" i="1"/>
  <c r="Y11" i="1"/>
  <c r="AD11" i="1" s="1"/>
  <c r="AB10" i="1"/>
  <c r="AA10" i="1"/>
  <c r="Z10" i="1"/>
  <c r="Y10" i="1"/>
  <c r="AD10" i="1" s="1"/>
  <c r="AB9" i="1"/>
  <c r="AA9" i="1"/>
  <c r="Z9" i="1"/>
  <c r="Y9" i="1"/>
  <c r="AD9" i="1" s="1"/>
  <c r="AB8" i="1"/>
  <c r="AA8" i="1"/>
  <c r="Z8" i="1"/>
  <c r="Y8" i="1"/>
  <c r="AD8" i="1" s="1"/>
  <c r="AB7" i="1"/>
  <c r="AA7" i="1"/>
  <c r="Z7" i="1"/>
  <c r="Y7" i="1"/>
  <c r="AB6" i="1"/>
  <c r="AA6" i="1"/>
  <c r="Z6" i="1"/>
  <c r="Y6" i="1"/>
  <c r="AD6" i="1" s="1"/>
  <c r="R17" i="1"/>
  <c r="R18" i="1"/>
  <c r="R19" i="1"/>
  <c r="R20" i="1"/>
  <c r="AB5" i="1"/>
  <c r="Q17" i="1"/>
  <c r="Q18" i="1"/>
  <c r="Q19" i="1"/>
  <c r="Q20" i="1"/>
  <c r="AA5" i="1"/>
  <c r="P17" i="1"/>
  <c r="P18" i="1"/>
  <c r="P19" i="1"/>
  <c r="P20" i="1"/>
  <c r="Z5" i="1"/>
  <c r="O17" i="1"/>
  <c r="O18" i="1"/>
  <c r="O19" i="1"/>
  <c r="O20" i="1"/>
  <c r="Y5" i="1"/>
  <c r="X17" i="1"/>
  <c r="X18" i="1"/>
  <c r="X19" i="1"/>
  <c r="X20" i="1"/>
  <c r="S17" i="1"/>
  <c r="S19" i="1"/>
  <c r="S20" i="1"/>
  <c r="N20" i="1"/>
  <c r="N17" i="1"/>
  <c r="N19" i="1"/>
  <c r="N18" i="1"/>
  <c r="Y17" i="1" l="1"/>
  <c r="Y18" i="1"/>
  <c r="Y19" i="1"/>
  <c r="Y20" i="1"/>
  <c r="Z17" i="1"/>
  <c r="Z18" i="1"/>
  <c r="Z19" i="1"/>
  <c r="Z20" i="1"/>
  <c r="AA17" i="1"/>
  <c r="AA18" i="1"/>
  <c r="AA19" i="1"/>
  <c r="AA20" i="1"/>
  <c r="AB17" i="1"/>
  <c r="AB18" i="1"/>
  <c r="AB19" i="1"/>
  <c r="AB20" i="1"/>
</calcChain>
</file>

<file path=xl/sharedStrings.xml><?xml version="1.0" encoding="utf-8"?>
<sst xmlns="http://schemas.openxmlformats.org/spreadsheetml/2006/main" count="84" uniqueCount="54">
  <si>
    <t>Employee Payroll</t>
  </si>
  <si>
    <t>Hours Worked</t>
  </si>
  <si>
    <t>Overtime Hours</t>
  </si>
  <si>
    <t>Pay</t>
  </si>
  <si>
    <t>Overtime Bonus</t>
  </si>
  <si>
    <t>Total Salary</t>
  </si>
  <si>
    <t>Last Name</t>
  </si>
  <si>
    <t>First Name</t>
  </si>
  <si>
    <t>Hourly Wage</t>
  </si>
  <si>
    <t>Januray Pay</t>
  </si>
  <si>
    <t>Myers</t>
  </si>
  <si>
    <t>Michael</t>
  </si>
  <si>
    <t>Duncan</t>
  </si>
  <si>
    <t>David</t>
  </si>
  <si>
    <t>Adams</t>
  </si>
  <si>
    <t>Nicholas</t>
  </si>
  <si>
    <t>Graham</t>
  </si>
  <si>
    <t>Kelly</t>
  </si>
  <si>
    <t>Brooks</t>
  </si>
  <si>
    <t>Timothy</t>
  </si>
  <si>
    <t>Thompson</t>
  </si>
  <si>
    <t>Scott</t>
  </si>
  <si>
    <t>Davis</t>
  </si>
  <si>
    <t>Sue</t>
  </si>
  <si>
    <t>Ward</t>
  </si>
  <si>
    <t>Sheena</t>
  </si>
  <si>
    <t>Holt</t>
  </si>
  <si>
    <t>Yolanda</t>
  </si>
  <si>
    <t>Richardson</t>
  </si>
  <si>
    <t>Jasmine</t>
  </si>
  <si>
    <t>Allen</t>
  </si>
  <si>
    <t>Melanie</t>
  </si>
  <si>
    <t>Maximum</t>
  </si>
  <si>
    <t>Mininum</t>
  </si>
  <si>
    <t>Average</t>
  </si>
  <si>
    <t>Total</t>
  </si>
  <si>
    <t>Gradebook</t>
  </si>
  <si>
    <t>Safety Test</t>
  </si>
  <si>
    <t>Company Philosophy Test</t>
  </si>
  <si>
    <t>Financial Skills Test</t>
  </si>
  <si>
    <t>Drung Test</t>
  </si>
  <si>
    <t>Should Fire?</t>
  </si>
  <si>
    <t>Point Possible</t>
  </si>
  <si>
    <t>Career Decision Time</t>
  </si>
  <si>
    <t>Job</t>
  </si>
  <si>
    <t>Job Market</t>
  </si>
  <si>
    <t>Enjoyment</t>
  </si>
  <si>
    <t>Skills Required</t>
  </si>
  <si>
    <t>Schooling</t>
  </si>
  <si>
    <t>Back-end Engineer</t>
  </si>
  <si>
    <t>Data Scientist</t>
  </si>
  <si>
    <t>Data Analyst</t>
  </si>
  <si>
    <t>Blockchain and Crypto-currencies</t>
  </si>
  <si>
    <t>Cloud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</si>
</sst>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EA9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44" fontId="0" fillId="0" borderId="0" xfId="0" applyNumberFormat="1"/>
    <xf numFmtId="2" fontId="0" fillId="0" borderId="0" xfId="0" applyNumberFormat="1"/>
    <xf numFmtId="16" fontId="1" fillId="2" borderId="0" xfId="0" applyNumberFormat="1" applyFont="1" applyFill="1"/>
    <xf numFmtId="0" fontId="1" fillId="2" borderId="0" xfId="0" applyFont="1" applyFill="1"/>
    <xf numFmtId="16" fontId="0" fillId="3" borderId="0" xfId="0" applyNumberFormat="1" applyFill="1"/>
    <xf numFmtId="44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44" fontId="0" fillId="5" borderId="0" xfId="0" applyNumberFormat="1" applyFill="1"/>
    <xf numFmtId="16" fontId="2" fillId="6" borderId="0" xfId="0" applyNumberFormat="1" applyFont="1" applyFill="1"/>
    <xf numFmtId="44" fontId="2" fillId="6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indent="1"/>
    </xf>
    <xf numFmtId="10" fontId="0" fillId="0" borderId="0" xfId="0" applyNumberFormat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Safety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Sheet2!$D$4:$D$14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</c:v>
                </c:pt>
                <c:pt idx="9">
                  <c:v>9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A-40F5-93E8-72AF53DD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879320"/>
        <c:axId val="1956543399"/>
      </c:barChart>
      <c:catAx>
        <c:axId val="181487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43399"/>
        <c:crosses val="autoZero"/>
        <c:auto val="1"/>
        <c:lblAlgn val="ctr"/>
        <c:lblOffset val="100"/>
        <c:noMultiLvlLbl val="0"/>
      </c:catAx>
      <c:valAx>
        <c:axId val="1956543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7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Sheet2!$E$4:$E$14</c:f>
              <c:numCache>
                <c:formatCode>General</c:formatCode>
                <c:ptCount val="11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8</c:v>
                </c:pt>
                <c:pt idx="4">
                  <c:v>18</c:v>
                </c:pt>
                <c:pt idx="5">
                  <c:v>5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D-4081-854E-F59C2D6B7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613143"/>
        <c:axId val="1369062648"/>
      </c:barChart>
      <c:catAx>
        <c:axId val="1851613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62648"/>
        <c:crosses val="autoZero"/>
        <c:auto val="1"/>
        <c:lblAlgn val="ctr"/>
        <c:lblOffset val="100"/>
        <c:noMultiLvlLbl val="0"/>
      </c:catAx>
      <c:valAx>
        <c:axId val="13690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13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17</xdr:row>
      <xdr:rowOff>0</xdr:rowOff>
    </xdr:from>
    <xdr:to>
      <xdr:col>17</xdr:col>
      <xdr:colOff>361950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1B0CB-A929-0A41-4282-ED659409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47625</xdr:rowOff>
    </xdr:from>
    <xdr:to>
      <xdr:col>10</xdr:col>
      <xdr:colOff>609600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2581F-B450-8273-0B12-97AC25D99EC7}"/>
            </a:ext>
            <a:ext uri="{147F2762-F138-4A5C-976F-8EAC2B608ADB}">
              <a16:predDERef xmlns:a16="http://schemas.microsoft.com/office/drawing/2014/main" pred="{3ED1B0CB-A929-0A41-4282-ED659409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20"/>
  <sheetViews>
    <sheetView workbookViewId="0">
      <selection activeCell="A4" sqref="A4:B15"/>
    </sheetView>
  </sheetViews>
  <sheetFormatPr defaultRowHeight="15"/>
  <cols>
    <col min="1" max="1" width="10.85546875" customWidth="1"/>
    <col min="2" max="2" width="11.28515625" customWidth="1"/>
    <col min="3" max="3" width="12" customWidth="1"/>
    <col min="4" max="8" width="13.140625" customWidth="1"/>
    <col min="9" max="13" width="15.28515625" customWidth="1"/>
    <col min="14" max="18" width="12.42578125" customWidth="1"/>
    <col min="19" max="23" width="14.5703125" customWidth="1"/>
    <col min="24" max="25" width="11.140625" customWidth="1"/>
    <col min="26" max="26" width="10.85546875" customWidth="1"/>
    <col min="27" max="27" width="11.28515625" customWidth="1"/>
    <col min="28" max="28" width="12.5703125" customWidth="1"/>
    <col min="30" max="30" width="13.42578125" customWidth="1"/>
  </cols>
  <sheetData>
    <row r="1" spans="1:30">
      <c r="A1" t="s">
        <v>0</v>
      </c>
    </row>
    <row r="3" spans="1:30">
      <c r="D3" t="s">
        <v>1</v>
      </c>
      <c r="I3" t="s">
        <v>2</v>
      </c>
      <c r="N3" t="s">
        <v>3</v>
      </c>
      <c r="S3" t="s">
        <v>4</v>
      </c>
      <c r="X3" t="s">
        <v>5</v>
      </c>
    </row>
    <row r="4" spans="1:30">
      <c r="A4" t="s">
        <v>6</v>
      </c>
      <c r="B4" t="s">
        <v>7</v>
      </c>
      <c r="C4" t="s">
        <v>8</v>
      </c>
      <c r="D4" s="4">
        <v>44562</v>
      </c>
      <c r="E4" s="4">
        <f>D4+7</f>
        <v>44569</v>
      </c>
      <c r="F4" s="4">
        <f t="shared" ref="F4:H4" si="0">E4+7</f>
        <v>44576</v>
      </c>
      <c r="G4" s="4">
        <f t="shared" si="0"/>
        <v>44583</v>
      </c>
      <c r="H4" s="4">
        <f t="shared" si="0"/>
        <v>44590</v>
      </c>
      <c r="I4" s="8">
        <v>44562</v>
      </c>
      <c r="J4" s="8">
        <f>I4+7</f>
        <v>44569</v>
      </c>
      <c r="K4" s="8">
        <f t="shared" ref="K4:M4" si="1">J4+7</f>
        <v>44576</v>
      </c>
      <c r="L4" s="8">
        <f t="shared" si="1"/>
        <v>44583</v>
      </c>
      <c r="M4" s="8">
        <f t="shared" si="1"/>
        <v>44590</v>
      </c>
      <c r="N4" s="6">
        <v>44562</v>
      </c>
      <c r="O4" s="6">
        <f>N4+7</f>
        <v>44569</v>
      </c>
      <c r="P4" s="6">
        <f t="shared" ref="P4:R4" si="2">O4+7</f>
        <v>44576</v>
      </c>
      <c r="Q4" s="6">
        <f t="shared" si="2"/>
        <v>44583</v>
      </c>
      <c r="R4" s="6">
        <f t="shared" si="2"/>
        <v>44590</v>
      </c>
      <c r="S4" s="10">
        <v>44562</v>
      </c>
      <c r="T4" s="10">
        <f>S4+7</f>
        <v>44569</v>
      </c>
      <c r="U4" s="10">
        <f t="shared" ref="U4:W4" si="3">T4+7</f>
        <v>44576</v>
      </c>
      <c r="V4" s="10">
        <f t="shared" si="3"/>
        <v>44583</v>
      </c>
      <c r="W4" s="10">
        <f t="shared" si="3"/>
        <v>44590</v>
      </c>
      <c r="X4" s="12">
        <v>44562</v>
      </c>
      <c r="Y4" s="12">
        <f>X4+7</f>
        <v>44569</v>
      </c>
      <c r="Z4" s="12">
        <f t="shared" ref="Z4:AB4" si="4">Y4+7</f>
        <v>44576</v>
      </c>
      <c r="AA4" s="12">
        <f t="shared" si="4"/>
        <v>44583</v>
      </c>
      <c r="AB4" s="12">
        <f t="shared" si="4"/>
        <v>44590</v>
      </c>
      <c r="AD4" t="s">
        <v>9</v>
      </c>
    </row>
    <row r="5" spans="1:30">
      <c r="A5" t="s">
        <v>10</v>
      </c>
      <c r="B5" t="s">
        <v>11</v>
      </c>
      <c r="C5" s="2">
        <v>25</v>
      </c>
      <c r="D5" s="5">
        <v>40</v>
      </c>
      <c r="E5" s="5">
        <v>34</v>
      </c>
      <c r="F5" s="5">
        <v>35</v>
      </c>
      <c r="G5" s="5">
        <v>25</v>
      </c>
      <c r="H5" s="5">
        <v>40</v>
      </c>
      <c r="I5" s="9">
        <f>IF(D5&gt;35, D5-35, 0)</f>
        <v>5</v>
      </c>
      <c r="J5" s="9">
        <f>IF(E5-35&gt;0, E5-35, 0)</f>
        <v>0</v>
      </c>
      <c r="K5" s="9">
        <f>IF(F5-35&gt;0, F5-35, 0)</f>
        <v>0</v>
      </c>
      <c r="L5" s="9">
        <f>IF(G5-35&gt;0, G5-35, 0)</f>
        <v>0</v>
      </c>
      <c r="M5" s="9">
        <f>IF(H5-35&gt;0, H5-35, 0)</f>
        <v>5</v>
      </c>
      <c r="N5" s="7">
        <f>$C5*D5</f>
        <v>1000</v>
      </c>
      <c r="O5" s="7">
        <f t="shared" ref="O5:R15" si="5">$C5*E5</f>
        <v>850</v>
      </c>
      <c r="P5" s="7">
        <f t="shared" si="5"/>
        <v>875</v>
      </c>
      <c r="Q5" s="7">
        <f t="shared" si="5"/>
        <v>625</v>
      </c>
      <c r="R5" s="7">
        <f t="shared" si="5"/>
        <v>1000</v>
      </c>
      <c r="S5" s="11">
        <f>0.5*$C5*I5</f>
        <v>62.5</v>
      </c>
      <c r="T5" s="11">
        <f>0.5*$C5*J5</f>
        <v>0</v>
      </c>
      <c r="U5" s="11">
        <f t="shared" ref="U5:W15" si="6">0.5*$C5*K5</f>
        <v>0</v>
      </c>
      <c r="V5" s="11">
        <f t="shared" si="6"/>
        <v>0</v>
      </c>
      <c r="W5" s="11">
        <f t="shared" si="6"/>
        <v>62.5</v>
      </c>
      <c r="X5" s="13">
        <f>SUM(N5+S5)</f>
        <v>1062.5</v>
      </c>
      <c r="Y5" s="13">
        <f t="shared" ref="Y5:AB15" si="7">SUM(O5+T5)</f>
        <v>850</v>
      </c>
      <c r="Z5" s="13">
        <f t="shared" si="7"/>
        <v>875</v>
      </c>
      <c r="AA5" s="13">
        <f t="shared" si="7"/>
        <v>625</v>
      </c>
      <c r="AB5" s="13">
        <f t="shared" si="7"/>
        <v>1062.5</v>
      </c>
      <c r="AD5" s="2">
        <f>SUM(X5:AB5)</f>
        <v>4475</v>
      </c>
    </row>
    <row r="6" spans="1:30">
      <c r="A6" t="s">
        <v>12</v>
      </c>
      <c r="B6" t="s">
        <v>13</v>
      </c>
      <c r="C6" s="2">
        <v>23.8</v>
      </c>
      <c r="D6" s="5">
        <v>38</v>
      </c>
      <c r="E6" s="5">
        <v>32</v>
      </c>
      <c r="F6" s="5">
        <v>32</v>
      </c>
      <c r="G6" s="5">
        <v>34</v>
      </c>
      <c r="H6" s="5">
        <v>32</v>
      </c>
      <c r="I6" s="9">
        <f>IF(D6&gt;35, D6-35, 0)</f>
        <v>3</v>
      </c>
      <c r="J6" s="9">
        <f t="shared" ref="J6:J15" si="8">IF(E6-35&gt;0, E6-35, 0)</f>
        <v>0</v>
      </c>
      <c r="K6" s="9">
        <f t="shared" ref="K6:M15" si="9">IF(F6-35&gt;0, F6-35, 0)</f>
        <v>0</v>
      </c>
      <c r="L6" s="9">
        <f t="shared" si="9"/>
        <v>0</v>
      </c>
      <c r="M6" s="9">
        <f t="shared" si="9"/>
        <v>0</v>
      </c>
      <c r="N6" s="7">
        <f t="shared" ref="N6:N15" si="10">$C6*D6</f>
        <v>904.4</v>
      </c>
      <c r="O6" s="7">
        <f t="shared" si="5"/>
        <v>761.6</v>
      </c>
      <c r="P6" s="7">
        <f t="shared" si="5"/>
        <v>761.6</v>
      </c>
      <c r="Q6" s="7">
        <f t="shared" si="5"/>
        <v>809.2</v>
      </c>
      <c r="R6" s="7">
        <f t="shared" si="5"/>
        <v>761.6</v>
      </c>
      <c r="S6" s="11">
        <f t="shared" ref="S6:S15" si="11">0.5*$C6*I6</f>
        <v>35.700000000000003</v>
      </c>
      <c r="T6" s="11">
        <f t="shared" ref="T6:T15" si="12">0.5*$C6*J6</f>
        <v>0</v>
      </c>
      <c r="U6" s="11">
        <f t="shared" si="6"/>
        <v>0</v>
      </c>
      <c r="V6" s="11">
        <f t="shared" si="6"/>
        <v>0</v>
      </c>
      <c r="W6" s="11">
        <f t="shared" si="6"/>
        <v>0</v>
      </c>
      <c r="X6" s="13">
        <f>SUM(N6+S6)</f>
        <v>940.1</v>
      </c>
      <c r="Y6" s="13">
        <f t="shared" si="7"/>
        <v>761.6</v>
      </c>
      <c r="Z6" s="13">
        <f t="shared" si="7"/>
        <v>761.6</v>
      </c>
      <c r="AA6" s="13">
        <f t="shared" si="7"/>
        <v>809.2</v>
      </c>
      <c r="AB6" s="13">
        <f t="shared" si="7"/>
        <v>761.6</v>
      </c>
      <c r="AD6" s="2">
        <f>SUM(X6:AB6)</f>
        <v>4034.1</v>
      </c>
    </row>
    <row r="7" spans="1:30">
      <c r="A7" t="s">
        <v>14</v>
      </c>
      <c r="B7" t="s">
        <v>15</v>
      </c>
      <c r="C7" s="2">
        <v>20.5</v>
      </c>
      <c r="D7" s="5">
        <v>30</v>
      </c>
      <c r="E7" s="5">
        <v>42</v>
      </c>
      <c r="F7" s="5">
        <v>30</v>
      </c>
      <c r="G7" s="5">
        <v>29</v>
      </c>
      <c r="H7" s="5">
        <v>35</v>
      </c>
      <c r="I7" s="9">
        <f>IF(D7&gt;35, D7-35, 0)</f>
        <v>0</v>
      </c>
      <c r="J7" s="9">
        <f t="shared" si="8"/>
        <v>7</v>
      </c>
      <c r="K7" s="9">
        <f t="shared" si="9"/>
        <v>0</v>
      </c>
      <c r="L7" s="9">
        <f t="shared" si="9"/>
        <v>0</v>
      </c>
      <c r="M7" s="9">
        <f t="shared" si="9"/>
        <v>0</v>
      </c>
      <c r="N7" s="7">
        <f t="shared" si="10"/>
        <v>615</v>
      </c>
      <c r="O7" s="7">
        <f t="shared" si="5"/>
        <v>861</v>
      </c>
      <c r="P7" s="7">
        <f t="shared" si="5"/>
        <v>615</v>
      </c>
      <c r="Q7" s="7">
        <f t="shared" si="5"/>
        <v>594.5</v>
      </c>
      <c r="R7" s="7">
        <f t="shared" si="5"/>
        <v>717.5</v>
      </c>
      <c r="S7" s="11">
        <f t="shared" si="11"/>
        <v>0</v>
      </c>
      <c r="T7" s="11">
        <f t="shared" si="12"/>
        <v>71.75</v>
      </c>
      <c r="U7" s="11">
        <f t="shared" si="6"/>
        <v>0</v>
      </c>
      <c r="V7" s="11">
        <f t="shared" si="6"/>
        <v>0</v>
      </c>
      <c r="W7" s="11">
        <f t="shared" si="6"/>
        <v>0</v>
      </c>
      <c r="X7" s="13">
        <f>SUM(N7+S7)</f>
        <v>615</v>
      </c>
      <c r="Y7" s="13">
        <f t="shared" si="7"/>
        <v>932.75</v>
      </c>
      <c r="Z7" s="13">
        <f t="shared" si="7"/>
        <v>615</v>
      </c>
      <c r="AA7" s="13">
        <f t="shared" si="7"/>
        <v>594.5</v>
      </c>
      <c r="AB7" s="13">
        <f t="shared" si="7"/>
        <v>717.5</v>
      </c>
      <c r="AD7" s="2">
        <f>SUM(X7:AB7)</f>
        <v>3474.75</v>
      </c>
    </row>
    <row r="8" spans="1:30">
      <c r="A8" t="s">
        <v>16</v>
      </c>
      <c r="B8" t="s">
        <v>17</v>
      </c>
      <c r="C8" s="2">
        <v>22</v>
      </c>
      <c r="D8" s="5">
        <v>35</v>
      </c>
      <c r="E8" s="5">
        <v>35</v>
      </c>
      <c r="F8" s="5">
        <v>40</v>
      </c>
      <c r="G8" s="5">
        <v>35</v>
      </c>
      <c r="H8" s="5">
        <v>35</v>
      </c>
      <c r="I8" s="9">
        <f>IF(D8&gt;35, D8-35, 0)</f>
        <v>0</v>
      </c>
      <c r="J8" s="9">
        <f t="shared" si="8"/>
        <v>0</v>
      </c>
      <c r="K8" s="9">
        <f t="shared" si="9"/>
        <v>5</v>
      </c>
      <c r="L8" s="9">
        <f t="shared" si="9"/>
        <v>0</v>
      </c>
      <c r="M8" s="9">
        <f t="shared" si="9"/>
        <v>0</v>
      </c>
      <c r="N8" s="7">
        <f t="shared" si="10"/>
        <v>770</v>
      </c>
      <c r="O8" s="7">
        <f t="shared" si="5"/>
        <v>770</v>
      </c>
      <c r="P8" s="7">
        <f t="shared" si="5"/>
        <v>880</v>
      </c>
      <c r="Q8" s="7">
        <f t="shared" si="5"/>
        <v>770</v>
      </c>
      <c r="R8" s="7">
        <f t="shared" si="5"/>
        <v>770</v>
      </c>
      <c r="S8" s="11">
        <f t="shared" si="11"/>
        <v>0</v>
      </c>
      <c r="T8" s="11">
        <f t="shared" si="12"/>
        <v>0</v>
      </c>
      <c r="U8" s="11">
        <f t="shared" si="6"/>
        <v>55</v>
      </c>
      <c r="V8" s="11">
        <f t="shared" si="6"/>
        <v>0</v>
      </c>
      <c r="W8" s="11">
        <f t="shared" si="6"/>
        <v>0</v>
      </c>
      <c r="X8" s="13">
        <f>SUM(N8+S8)</f>
        <v>770</v>
      </c>
      <c r="Y8" s="13">
        <f t="shared" si="7"/>
        <v>770</v>
      </c>
      <c r="Z8" s="13">
        <f t="shared" si="7"/>
        <v>935</v>
      </c>
      <c r="AA8" s="13">
        <f t="shared" si="7"/>
        <v>770</v>
      </c>
      <c r="AB8" s="13">
        <f t="shared" si="7"/>
        <v>770</v>
      </c>
      <c r="AD8" s="2">
        <f>SUM(X8:AB8)</f>
        <v>4015</v>
      </c>
    </row>
    <row r="9" spans="1:30">
      <c r="A9" t="s">
        <v>18</v>
      </c>
      <c r="B9" t="s">
        <v>19</v>
      </c>
      <c r="C9" s="2">
        <v>24.1</v>
      </c>
      <c r="D9" s="5">
        <v>39</v>
      </c>
      <c r="E9" s="5">
        <v>39</v>
      </c>
      <c r="F9" s="5">
        <v>39</v>
      </c>
      <c r="G9" s="5">
        <v>36</v>
      </c>
      <c r="H9" s="5">
        <v>39</v>
      </c>
      <c r="I9" s="9">
        <f>IF(D9&gt;35, D9-35, 0)</f>
        <v>4</v>
      </c>
      <c r="J9" s="9">
        <f t="shared" si="8"/>
        <v>4</v>
      </c>
      <c r="K9" s="9">
        <f t="shared" si="9"/>
        <v>4</v>
      </c>
      <c r="L9" s="9">
        <f t="shared" si="9"/>
        <v>1</v>
      </c>
      <c r="M9" s="9">
        <f t="shared" si="9"/>
        <v>4</v>
      </c>
      <c r="N9" s="7">
        <f t="shared" si="10"/>
        <v>939.90000000000009</v>
      </c>
      <c r="O9" s="7">
        <f t="shared" si="5"/>
        <v>939.90000000000009</v>
      </c>
      <c r="P9" s="7">
        <f t="shared" si="5"/>
        <v>939.90000000000009</v>
      </c>
      <c r="Q9" s="7">
        <f t="shared" si="5"/>
        <v>867.6</v>
      </c>
      <c r="R9" s="7">
        <f t="shared" si="5"/>
        <v>939.90000000000009</v>
      </c>
      <c r="S9" s="11">
        <f t="shared" si="11"/>
        <v>48.2</v>
      </c>
      <c r="T9" s="11">
        <f t="shared" si="12"/>
        <v>48.2</v>
      </c>
      <c r="U9" s="11">
        <f t="shared" si="6"/>
        <v>48.2</v>
      </c>
      <c r="V9" s="11">
        <f t="shared" si="6"/>
        <v>12.05</v>
      </c>
      <c r="W9" s="11">
        <f t="shared" si="6"/>
        <v>48.2</v>
      </c>
      <c r="X9" s="13">
        <f>SUM(N9+S9)</f>
        <v>988.10000000000014</v>
      </c>
      <c r="Y9" s="13">
        <f t="shared" si="7"/>
        <v>988.10000000000014</v>
      </c>
      <c r="Z9" s="13">
        <f t="shared" si="7"/>
        <v>988.10000000000014</v>
      </c>
      <c r="AA9" s="13">
        <f t="shared" si="7"/>
        <v>879.65</v>
      </c>
      <c r="AB9" s="13">
        <f t="shared" si="7"/>
        <v>988.10000000000014</v>
      </c>
      <c r="AD9" s="2">
        <f>SUM(X9:AB9)</f>
        <v>4832.05</v>
      </c>
    </row>
    <row r="10" spans="1:30">
      <c r="A10" t="s">
        <v>20</v>
      </c>
      <c r="B10" t="s">
        <v>21</v>
      </c>
      <c r="C10" s="2">
        <v>20.3</v>
      </c>
      <c r="D10" s="5">
        <v>29</v>
      </c>
      <c r="E10" s="5">
        <v>22</v>
      </c>
      <c r="F10" s="5">
        <v>24</v>
      </c>
      <c r="G10" s="5">
        <v>37</v>
      </c>
      <c r="H10" s="5">
        <v>37</v>
      </c>
      <c r="I10" s="9">
        <f>IF(D10&gt;35, D10-35, 0)</f>
        <v>0</v>
      </c>
      <c r="J10" s="9">
        <f t="shared" si="8"/>
        <v>0</v>
      </c>
      <c r="K10" s="9">
        <f t="shared" si="9"/>
        <v>0</v>
      </c>
      <c r="L10" s="9">
        <f t="shared" si="9"/>
        <v>2</v>
      </c>
      <c r="M10" s="9">
        <f t="shared" si="9"/>
        <v>2</v>
      </c>
      <c r="N10" s="7">
        <f t="shared" si="10"/>
        <v>588.70000000000005</v>
      </c>
      <c r="O10" s="7">
        <f t="shared" si="5"/>
        <v>446.6</v>
      </c>
      <c r="P10" s="7">
        <f t="shared" si="5"/>
        <v>487.20000000000005</v>
      </c>
      <c r="Q10" s="7">
        <f t="shared" si="5"/>
        <v>751.1</v>
      </c>
      <c r="R10" s="7">
        <f t="shared" si="5"/>
        <v>751.1</v>
      </c>
      <c r="S10" s="11">
        <f t="shared" si="11"/>
        <v>0</v>
      </c>
      <c r="T10" s="11">
        <f t="shared" si="12"/>
        <v>0</v>
      </c>
      <c r="U10" s="11">
        <f t="shared" si="6"/>
        <v>0</v>
      </c>
      <c r="V10" s="11">
        <f t="shared" si="6"/>
        <v>20.3</v>
      </c>
      <c r="W10" s="11">
        <f t="shared" si="6"/>
        <v>20.3</v>
      </c>
      <c r="X10" s="13">
        <f>SUM(N10+S10)</f>
        <v>588.70000000000005</v>
      </c>
      <c r="Y10" s="13">
        <f t="shared" si="7"/>
        <v>446.6</v>
      </c>
      <c r="Z10" s="13">
        <f t="shared" si="7"/>
        <v>487.20000000000005</v>
      </c>
      <c r="AA10" s="13">
        <f>SUM(Q10+V10)</f>
        <v>771.4</v>
      </c>
      <c r="AB10" s="13">
        <f t="shared" si="7"/>
        <v>771.4</v>
      </c>
      <c r="AD10" s="2">
        <f>SUM(X10:AB10)</f>
        <v>3065.3</v>
      </c>
    </row>
    <row r="11" spans="1:30">
      <c r="A11" t="s">
        <v>22</v>
      </c>
      <c r="B11" t="s">
        <v>23</v>
      </c>
      <c r="C11" s="2">
        <v>25.4</v>
      </c>
      <c r="D11" s="5">
        <v>41</v>
      </c>
      <c r="E11" s="5">
        <v>40</v>
      </c>
      <c r="F11" s="5">
        <v>20</v>
      </c>
      <c r="G11" s="5">
        <v>40</v>
      </c>
      <c r="H11" s="5">
        <v>39</v>
      </c>
      <c r="I11" s="9">
        <f>IF(D11&gt;35, D11-35, 0)</f>
        <v>6</v>
      </c>
      <c r="J11" s="9">
        <f t="shared" si="8"/>
        <v>5</v>
      </c>
      <c r="K11" s="9">
        <f t="shared" si="9"/>
        <v>0</v>
      </c>
      <c r="L11" s="9">
        <f t="shared" si="9"/>
        <v>5</v>
      </c>
      <c r="M11" s="9">
        <f t="shared" si="9"/>
        <v>4</v>
      </c>
      <c r="N11" s="7">
        <f t="shared" si="10"/>
        <v>1041.3999999999999</v>
      </c>
      <c r="O11" s="7">
        <f t="shared" si="5"/>
        <v>1016</v>
      </c>
      <c r="P11" s="7">
        <f t="shared" si="5"/>
        <v>508</v>
      </c>
      <c r="Q11" s="7">
        <f t="shared" si="5"/>
        <v>1016</v>
      </c>
      <c r="R11" s="7">
        <f t="shared" si="5"/>
        <v>990.59999999999991</v>
      </c>
      <c r="S11" s="11">
        <f t="shared" si="11"/>
        <v>76.199999999999989</v>
      </c>
      <c r="T11" s="11">
        <f t="shared" si="12"/>
        <v>63.5</v>
      </c>
      <c r="U11" s="11">
        <f t="shared" si="6"/>
        <v>0</v>
      </c>
      <c r="V11" s="11">
        <f t="shared" si="6"/>
        <v>63.5</v>
      </c>
      <c r="W11" s="11">
        <f t="shared" si="6"/>
        <v>50.8</v>
      </c>
      <c r="X11" s="13">
        <f>SUM(N11+S11)</f>
        <v>1117.5999999999999</v>
      </c>
      <c r="Y11" s="13">
        <f t="shared" si="7"/>
        <v>1079.5</v>
      </c>
      <c r="Z11" s="13">
        <f t="shared" si="7"/>
        <v>508</v>
      </c>
      <c r="AA11" s="13">
        <f t="shared" si="7"/>
        <v>1079.5</v>
      </c>
      <c r="AB11" s="13">
        <f t="shared" si="7"/>
        <v>1041.3999999999999</v>
      </c>
      <c r="AD11" s="2">
        <f>SUM(X11:AB11)</f>
        <v>4826</v>
      </c>
    </row>
    <row r="12" spans="1:30">
      <c r="A12" t="s">
        <v>24</v>
      </c>
      <c r="B12" t="s">
        <v>25</v>
      </c>
      <c r="C12" s="2">
        <v>21.3</v>
      </c>
      <c r="D12" s="5">
        <v>33</v>
      </c>
      <c r="E12" s="5">
        <v>33</v>
      </c>
      <c r="F12" s="5">
        <v>34</v>
      </c>
      <c r="G12" s="5">
        <v>36</v>
      </c>
      <c r="H12" s="5">
        <v>30</v>
      </c>
      <c r="I12" s="9">
        <f>IF(D12&gt;35, D12-35, 0)</f>
        <v>0</v>
      </c>
      <c r="J12" s="9">
        <f t="shared" si="8"/>
        <v>0</v>
      </c>
      <c r="K12" s="9">
        <f t="shared" si="9"/>
        <v>0</v>
      </c>
      <c r="L12" s="9">
        <f t="shared" si="9"/>
        <v>1</v>
      </c>
      <c r="M12" s="9">
        <f t="shared" si="9"/>
        <v>0</v>
      </c>
      <c r="N12" s="7">
        <f t="shared" si="10"/>
        <v>702.9</v>
      </c>
      <c r="O12" s="7">
        <f t="shared" si="5"/>
        <v>702.9</v>
      </c>
      <c r="P12" s="7">
        <f t="shared" si="5"/>
        <v>724.2</v>
      </c>
      <c r="Q12" s="7">
        <f t="shared" si="5"/>
        <v>766.80000000000007</v>
      </c>
      <c r="R12" s="7">
        <f t="shared" si="5"/>
        <v>639</v>
      </c>
      <c r="S12" s="11">
        <f t="shared" si="11"/>
        <v>0</v>
      </c>
      <c r="T12" s="11">
        <f t="shared" si="12"/>
        <v>0</v>
      </c>
      <c r="U12" s="11">
        <f t="shared" si="6"/>
        <v>0</v>
      </c>
      <c r="V12" s="11">
        <f t="shared" si="6"/>
        <v>10.65</v>
      </c>
      <c r="W12" s="11">
        <f t="shared" si="6"/>
        <v>0</v>
      </c>
      <c r="X12" s="13">
        <f>SUM(N12+S12)</f>
        <v>702.9</v>
      </c>
      <c r="Y12" s="13">
        <f t="shared" si="7"/>
        <v>702.9</v>
      </c>
      <c r="Z12" s="13">
        <f t="shared" si="7"/>
        <v>724.2</v>
      </c>
      <c r="AA12" s="13">
        <f t="shared" si="7"/>
        <v>777.45</v>
      </c>
      <c r="AB12" s="13">
        <f t="shared" si="7"/>
        <v>639</v>
      </c>
      <c r="AD12" s="2">
        <f>SUM(X12:AB12)</f>
        <v>3546.45</v>
      </c>
    </row>
    <row r="13" spans="1:30">
      <c r="A13" t="s">
        <v>26</v>
      </c>
      <c r="B13" t="s">
        <v>27</v>
      </c>
      <c r="C13" s="2">
        <v>30</v>
      </c>
      <c r="D13" s="5">
        <v>35</v>
      </c>
      <c r="E13" s="5">
        <v>31</v>
      </c>
      <c r="F13" s="5">
        <v>32</v>
      </c>
      <c r="G13" s="5">
        <v>20</v>
      </c>
      <c r="H13" s="5">
        <v>32</v>
      </c>
      <c r="I13" s="9">
        <f>IF(D13&gt;35, D13-35, 0)</f>
        <v>0</v>
      </c>
      <c r="J13" s="9">
        <f t="shared" si="8"/>
        <v>0</v>
      </c>
      <c r="K13" s="9">
        <f t="shared" si="9"/>
        <v>0</v>
      </c>
      <c r="L13" s="9">
        <f t="shared" si="9"/>
        <v>0</v>
      </c>
      <c r="M13" s="9">
        <f t="shared" si="9"/>
        <v>0</v>
      </c>
      <c r="N13" s="7">
        <f t="shared" si="10"/>
        <v>1050</v>
      </c>
      <c r="O13" s="7">
        <f t="shared" si="5"/>
        <v>930</v>
      </c>
      <c r="P13" s="7">
        <f t="shared" si="5"/>
        <v>960</v>
      </c>
      <c r="Q13" s="7">
        <f t="shared" si="5"/>
        <v>600</v>
      </c>
      <c r="R13" s="7">
        <f t="shared" si="5"/>
        <v>960</v>
      </c>
      <c r="S13" s="11">
        <f t="shared" si="11"/>
        <v>0</v>
      </c>
      <c r="T13" s="11">
        <f t="shared" si="12"/>
        <v>0</v>
      </c>
      <c r="U13" s="11">
        <f t="shared" si="6"/>
        <v>0</v>
      </c>
      <c r="V13" s="11">
        <f t="shared" si="6"/>
        <v>0</v>
      </c>
      <c r="W13" s="11">
        <f t="shared" si="6"/>
        <v>0</v>
      </c>
      <c r="X13" s="13">
        <f>SUM(N13+S13)</f>
        <v>1050</v>
      </c>
      <c r="Y13" s="13">
        <f t="shared" si="7"/>
        <v>930</v>
      </c>
      <c r="Z13" s="13">
        <f t="shared" si="7"/>
        <v>960</v>
      </c>
      <c r="AA13" s="13">
        <f t="shared" si="7"/>
        <v>600</v>
      </c>
      <c r="AB13" s="13">
        <f t="shared" si="7"/>
        <v>960</v>
      </c>
      <c r="AD13" s="2">
        <f>SUM(X13:AB13)</f>
        <v>4500</v>
      </c>
    </row>
    <row r="14" spans="1:30">
      <c r="A14" t="s">
        <v>28</v>
      </c>
      <c r="B14" t="s">
        <v>29</v>
      </c>
      <c r="C14" s="2">
        <v>22.5</v>
      </c>
      <c r="D14" s="5">
        <v>32</v>
      </c>
      <c r="E14" s="5">
        <v>30</v>
      </c>
      <c r="F14" s="5">
        <v>30</v>
      </c>
      <c r="G14" s="5">
        <v>30</v>
      </c>
      <c r="H14" s="5">
        <v>24</v>
      </c>
      <c r="I14" s="9">
        <f>IF(D14&gt;35, D14-35, 0)</f>
        <v>0</v>
      </c>
      <c r="J14" s="9">
        <f t="shared" si="8"/>
        <v>0</v>
      </c>
      <c r="K14" s="9">
        <f t="shared" si="9"/>
        <v>0</v>
      </c>
      <c r="L14" s="9">
        <f t="shared" si="9"/>
        <v>0</v>
      </c>
      <c r="M14" s="9">
        <f t="shared" si="9"/>
        <v>0</v>
      </c>
      <c r="N14" s="7">
        <f t="shared" si="10"/>
        <v>720</v>
      </c>
      <c r="O14" s="7">
        <f t="shared" si="5"/>
        <v>675</v>
      </c>
      <c r="P14" s="7">
        <f t="shared" si="5"/>
        <v>675</v>
      </c>
      <c r="Q14" s="7">
        <f t="shared" si="5"/>
        <v>675</v>
      </c>
      <c r="R14" s="7">
        <f t="shared" si="5"/>
        <v>540</v>
      </c>
      <c r="S14" s="11">
        <f t="shared" si="11"/>
        <v>0</v>
      </c>
      <c r="T14" s="11">
        <f t="shared" si="12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3">
        <f>SUM(N14+S14)</f>
        <v>720</v>
      </c>
      <c r="Y14" s="13">
        <f t="shared" si="7"/>
        <v>675</v>
      </c>
      <c r="Z14" s="13">
        <f t="shared" si="7"/>
        <v>675</v>
      </c>
      <c r="AA14" s="13">
        <f t="shared" si="7"/>
        <v>675</v>
      </c>
      <c r="AB14" s="13">
        <f t="shared" si="7"/>
        <v>540</v>
      </c>
      <c r="AD14" s="2">
        <f>SUM(X14:AB14)</f>
        <v>3285</v>
      </c>
    </row>
    <row r="15" spans="1:30">
      <c r="A15" t="s">
        <v>30</v>
      </c>
      <c r="B15" t="s">
        <v>31</v>
      </c>
      <c r="C15" s="2">
        <v>23.5</v>
      </c>
      <c r="D15" s="5">
        <v>34</v>
      </c>
      <c r="E15" s="5">
        <v>32</v>
      </c>
      <c r="F15" s="5">
        <v>35</v>
      </c>
      <c r="G15" s="5">
        <v>34</v>
      </c>
      <c r="H15" s="5">
        <v>20</v>
      </c>
      <c r="I15" s="9">
        <f>IF(D15&gt;35, D15-35, 0)</f>
        <v>0</v>
      </c>
      <c r="J15" s="9">
        <f t="shared" si="8"/>
        <v>0</v>
      </c>
      <c r="K15" s="9">
        <f t="shared" si="9"/>
        <v>0</v>
      </c>
      <c r="L15" s="9">
        <f t="shared" si="9"/>
        <v>0</v>
      </c>
      <c r="M15" s="9">
        <f t="shared" si="9"/>
        <v>0</v>
      </c>
      <c r="N15" s="7">
        <f t="shared" si="10"/>
        <v>799</v>
      </c>
      <c r="O15" s="7">
        <f t="shared" si="5"/>
        <v>752</v>
      </c>
      <c r="P15" s="7">
        <f t="shared" si="5"/>
        <v>822.5</v>
      </c>
      <c r="Q15" s="7">
        <f t="shared" si="5"/>
        <v>799</v>
      </c>
      <c r="R15" s="7">
        <f t="shared" si="5"/>
        <v>470</v>
      </c>
      <c r="S15" s="11">
        <f t="shared" si="11"/>
        <v>0</v>
      </c>
      <c r="T15" s="11">
        <f t="shared" si="12"/>
        <v>0</v>
      </c>
      <c r="U15" s="11">
        <f t="shared" si="6"/>
        <v>0</v>
      </c>
      <c r="V15" s="11">
        <f t="shared" si="6"/>
        <v>0</v>
      </c>
      <c r="W15" s="11">
        <f t="shared" si="6"/>
        <v>0</v>
      </c>
      <c r="X15" s="13">
        <f>SUM(N15+S15)</f>
        <v>799</v>
      </c>
      <c r="Y15" s="13">
        <f t="shared" si="7"/>
        <v>752</v>
      </c>
      <c r="Z15" s="13">
        <f t="shared" si="7"/>
        <v>822.5</v>
      </c>
      <c r="AA15" s="13">
        <f t="shared" si="7"/>
        <v>799</v>
      </c>
      <c r="AB15" s="13">
        <f t="shared" si="7"/>
        <v>470</v>
      </c>
      <c r="AD15" s="2">
        <f>SUM(X15:AB15)</f>
        <v>3642.5</v>
      </c>
    </row>
    <row r="16" spans="1:30">
      <c r="AD16" s="2"/>
    </row>
    <row r="17" spans="1:28">
      <c r="A17" t="s">
        <v>32</v>
      </c>
      <c r="C17" s="2">
        <f>MAX(C5:C15)</f>
        <v>30</v>
      </c>
      <c r="D17" s="3">
        <f>MAX(D5:D15)</f>
        <v>41</v>
      </c>
      <c r="E17" s="3"/>
      <c r="F17" s="3"/>
      <c r="G17" s="3"/>
      <c r="H17" s="3"/>
      <c r="I17" s="3"/>
      <c r="J17" s="3"/>
      <c r="K17" s="3"/>
      <c r="L17" s="3"/>
      <c r="M17" s="3"/>
      <c r="N17" s="1">
        <f>MAX(N5:N15)</f>
        <v>1050</v>
      </c>
      <c r="O17" s="1">
        <f t="shared" ref="O17:R17" si="13">MAX(O5:O15)</f>
        <v>1016</v>
      </c>
      <c r="P17" s="1">
        <f t="shared" si="13"/>
        <v>960</v>
      </c>
      <c r="Q17" s="1">
        <f t="shared" si="13"/>
        <v>1016</v>
      </c>
      <c r="R17" s="1">
        <f t="shared" si="13"/>
        <v>1000</v>
      </c>
      <c r="S17" s="1">
        <f t="shared" ref="S17:X18" si="14">MAX(S5:S15)</f>
        <v>76.199999999999989</v>
      </c>
      <c r="T17" s="1">
        <f t="shared" ref="T17:W17" si="15">MAX(T5:T15)</f>
        <v>71.75</v>
      </c>
      <c r="U17" s="1">
        <f t="shared" si="15"/>
        <v>55</v>
      </c>
      <c r="V17" s="1">
        <f t="shared" si="15"/>
        <v>63.5</v>
      </c>
      <c r="W17" s="1">
        <f t="shared" si="15"/>
        <v>62.5</v>
      </c>
      <c r="X17" s="1">
        <f t="shared" si="14"/>
        <v>1117.5999999999999</v>
      </c>
      <c r="Y17" s="1">
        <f t="shared" ref="Y17:AB17" si="16">MAX(Y5:Y15)</f>
        <v>1079.5</v>
      </c>
      <c r="Z17" s="1">
        <f t="shared" si="16"/>
        <v>988.10000000000014</v>
      </c>
      <c r="AA17" s="1">
        <f t="shared" si="16"/>
        <v>1079.5</v>
      </c>
      <c r="AB17" s="1">
        <f t="shared" si="16"/>
        <v>1062.5</v>
      </c>
    </row>
    <row r="18" spans="1:28">
      <c r="A18" t="s">
        <v>33</v>
      </c>
      <c r="C18" s="2">
        <f>MIN(C5:C15)</f>
        <v>20.3</v>
      </c>
      <c r="D18" s="3">
        <f>MIN(D5:D15)</f>
        <v>29</v>
      </c>
      <c r="E18" s="3"/>
      <c r="F18" s="3"/>
      <c r="G18" s="3"/>
      <c r="H18" s="3"/>
      <c r="I18" s="3"/>
      <c r="J18" s="3"/>
      <c r="K18" s="3"/>
      <c r="L18" s="3"/>
      <c r="M18" s="3"/>
      <c r="N18" s="1">
        <f>MIN(N5:N15)</f>
        <v>588.70000000000005</v>
      </c>
      <c r="O18" s="1">
        <f t="shared" ref="O18:R18" si="17">MIN(O5:O15)</f>
        <v>446.6</v>
      </c>
      <c r="P18" s="1">
        <f t="shared" si="17"/>
        <v>487.20000000000005</v>
      </c>
      <c r="Q18" s="1">
        <f t="shared" si="17"/>
        <v>594.5</v>
      </c>
      <c r="R18" s="1">
        <f t="shared" si="17"/>
        <v>470</v>
      </c>
      <c r="S18" s="1">
        <f t="shared" ref="S18:X18" si="18">MIN(S5:S15)</f>
        <v>0</v>
      </c>
      <c r="T18" s="1">
        <f t="shared" ref="T18:W18" si="19">MIN(T5:T15)</f>
        <v>0</v>
      </c>
      <c r="U18" s="1">
        <f t="shared" si="19"/>
        <v>0</v>
      </c>
      <c r="V18" s="1">
        <f t="shared" si="19"/>
        <v>0</v>
      </c>
      <c r="W18" s="1">
        <f t="shared" si="19"/>
        <v>0</v>
      </c>
      <c r="X18" s="1">
        <f t="shared" si="18"/>
        <v>588.70000000000005</v>
      </c>
      <c r="Y18" s="1">
        <f t="shared" ref="Y18:AB18" si="20">MIN(Y5:Y15)</f>
        <v>446.6</v>
      </c>
      <c r="Z18" s="1">
        <f t="shared" si="20"/>
        <v>487.20000000000005</v>
      </c>
      <c r="AA18" s="1">
        <f t="shared" si="20"/>
        <v>594.5</v>
      </c>
      <c r="AB18" s="1">
        <f t="shared" si="20"/>
        <v>470</v>
      </c>
    </row>
    <row r="19" spans="1:28">
      <c r="A19" t="s">
        <v>34</v>
      </c>
      <c r="C19" s="2">
        <f>AVERAGE(C5:C15)</f>
        <v>23.490909090909096</v>
      </c>
      <c r="D19" s="3">
        <f>AVERAGE(D5:D15)</f>
        <v>35.090909090909093</v>
      </c>
      <c r="E19" s="3"/>
      <c r="F19" s="3"/>
      <c r="G19" s="3"/>
      <c r="H19" s="3"/>
      <c r="I19" s="3"/>
      <c r="J19" s="3"/>
      <c r="K19" s="3"/>
      <c r="L19" s="3"/>
      <c r="M19" s="3"/>
      <c r="N19" s="1">
        <f>AVERAGE(N5:N15)</f>
        <v>830.11818181818171</v>
      </c>
      <c r="O19" s="1">
        <f t="shared" ref="O19:R19" si="21">AVERAGE(O5:O15)</f>
        <v>791.36363636363637</v>
      </c>
      <c r="P19" s="1">
        <f t="shared" si="21"/>
        <v>749.85454545454547</v>
      </c>
      <c r="Q19" s="1">
        <f t="shared" si="21"/>
        <v>752.2</v>
      </c>
      <c r="R19" s="1">
        <f t="shared" si="21"/>
        <v>776.33636363636367</v>
      </c>
      <c r="S19" s="1">
        <f t="shared" ref="S19:X19" si="22">AVERAGE(S5:S15)</f>
        <v>20.236363636363635</v>
      </c>
      <c r="T19" s="1">
        <f t="shared" ref="T19:W19" si="23">AVERAGE(T5:T15)</f>
        <v>16.677272727272726</v>
      </c>
      <c r="U19" s="1">
        <f t="shared" si="23"/>
        <v>9.3818181818181827</v>
      </c>
      <c r="V19" s="1">
        <f t="shared" si="23"/>
        <v>9.6818181818181817</v>
      </c>
      <c r="W19" s="1">
        <f t="shared" si="23"/>
        <v>16.527272727272727</v>
      </c>
      <c r="X19" s="1">
        <f t="shared" si="22"/>
        <v>850.35454545454547</v>
      </c>
      <c r="Y19" s="1">
        <f t="shared" ref="Y19:AB19" si="24">AVERAGE(Y5:Y15)</f>
        <v>808.04090909090917</v>
      </c>
      <c r="Z19" s="1">
        <f t="shared" si="24"/>
        <v>759.23636363636354</v>
      </c>
      <c r="AA19" s="1">
        <f t="shared" si="24"/>
        <v>761.88181818181829</v>
      </c>
      <c r="AB19" s="1">
        <f t="shared" si="24"/>
        <v>792.86363636363637</v>
      </c>
    </row>
    <row r="20" spans="1:28">
      <c r="A20" t="s">
        <v>35</v>
      </c>
      <c r="D20">
        <f>SUM(D5:D15)</f>
        <v>386</v>
      </c>
      <c r="N20" s="2">
        <f>SUM(N5:N15)</f>
        <v>9131.2999999999993</v>
      </c>
      <c r="O20" s="2">
        <f t="shared" ref="O20:R20" si="25">SUM(O5:O15)</f>
        <v>8705</v>
      </c>
      <c r="P20" s="2">
        <f t="shared" si="25"/>
        <v>8248.4</v>
      </c>
      <c r="Q20" s="2">
        <f t="shared" si="25"/>
        <v>8274.2000000000007</v>
      </c>
      <c r="R20" s="2">
        <f t="shared" si="25"/>
        <v>8539.7000000000007</v>
      </c>
      <c r="S20" s="2">
        <f t="shared" ref="S20:X20" si="26">SUM(S5:S15)</f>
        <v>222.6</v>
      </c>
      <c r="T20" s="2">
        <f t="shared" ref="T20:W20" si="27">SUM(T5:T15)</f>
        <v>183.45</v>
      </c>
      <c r="U20" s="2">
        <f t="shared" si="27"/>
        <v>103.2</v>
      </c>
      <c r="V20" s="2">
        <f t="shared" si="27"/>
        <v>106.5</v>
      </c>
      <c r="W20" s="2">
        <f t="shared" si="27"/>
        <v>181.8</v>
      </c>
      <c r="X20" s="2">
        <f t="shared" si="26"/>
        <v>9353.9</v>
      </c>
      <c r="Y20" s="2">
        <f t="shared" ref="Y20:AB20" si="28">SUM(Y5:Y15)</f>
        <v>8888.4500000000007</v>
      </c>
      <c r="Z20" s="2">
        <f t="shared" si="28"/>
        <v>8351.5999999999985</v>
      </c>
      <c r="AA20" s="2">
        <f t="shared" si="28"/>
        <v>8380.7000000000007</v>
      </c>
      <c r="AB20" s="2">
        <f t="shared" si="28"/>
        <v>8721.5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AC03-F6DA-4171-A497-92C0BDEEF58C}">
  <dimension ref="A1:O14"/>
  <sheetViews>
    <sheetView workbookViewId="0">
      <selection activeCell="K36" sqref="K36"/>
    </sheetView>
  </sheetViews>
  <sheetFormatPr defaultRowHeight="15"/>
  <cols>
    <col min="1" max="1" width="11" customWidth="1"/>
    <col min="2" max="2" width="12.7109375" customWidth="1"/>
    <col min="4" max="4" width="13.140625" style="15" customWidth="1"/>
    <col min="5" max="5" width="25.140625" customWidth="1"/>
    <col min="6" max="6" width="18.5703125" customWidth="1"/>
    <col min="7" max="7" width="10.140625" customWidth="1"/>
    <col min="10" max="10" width="12.7109375" customWidth="1"/>
    <col min="11" max="11" width="23.85546875" customWidth="1"/>
    <col min="12" max="12" width="18.5703125" customWidth="1"/>
    <col min="13" max="13" width="11.28515625" customWidth="1"/>
    <col min="15" max="15" width="13" customWidth="1"/>
  </cols>
  <sheetData>
    <row r="1" spans="1:15">
      <c r="A1" t="s">
        <v>36</v>
      </c>
      <c r="D1" s="16" t="s">
        <v>37</v>
      </c>
      <c r="E1" s="14" t="s">
        <v>38</v>
      </c>
      <c r="F1" s="14" t="s">
        <v>39</v>
      </c>
      <c r="G1" s="14" t="s">
        <v>40</v>
      </c>
      <c r="J1" s="16" t="s">
        <v>37</v>
      </c>
      <c r="K1" s="14" t="s">
        <v>38</v>
      </c>
      <c r="L1" s="14" t="s">
        <v>39</v>
      </c>
      <c r="M1" s="14" t="s">
        <v>40</v>
      </c>
      <c r="O1" t="s">
        <v>41</v>
      </c>
    </row>
    <row r="2" spans="1:15">
      <c r="B2" t="s">
        <v>42</v>
      </c>
      <c r="D2" s="15">
        <v>10</v>
      </c>
      <c r="E2">
        <v>20</v>
      </c>
      <c r="F2">
        <v>100</v>
      </c>
      <c r="G2">
        <v>1</v>
      </c>
    </row>
    <row r="3" spans="1:15">
      <c r="A3" t="s">
        <v>6</v>
      </c>
      <c r="B3" t="s">
        <v>7</v>
      </c>
    </row>
    <row r="4" spans="1:15">
      <c r="A4" t="s">
        <v>10</v>
      </c>
      <c r="B4" t="s">
        <v>11</v>
      </c>
      <c r="D4" s="15">
        <v>10</v>
      </c>
      <c r="E4">
        <v>12</v>
      </c>
      <c r="F4">
        <v>45</v>
      </c>
      <c r="G4">
        <v>1</v>
      </c>
      <c r="J4" s="17">
        <f>D4/D$2</f>
        <v>1</v>
      </c>
      <c r="K4" s="17">
        <f t="shared" ref="K4:M14" si="0">E4/E$2</f>
        <v>0.6</v>
      </c>
      <c r="L4" s="17">
        <f t="shared" si="0"/>
        <v>0.45</v>
      </c>
      <c r="M4" s="17">
        <f t="shared" si="0"/>
        <v>1</v>
      </c>
      <c r="O4" t="b">
        <f>OR(J4&lt;0.5,K4&lt;0.5, L4&lt;0.5)</f>
        <v>1</v>
      </c>
    </row>
    <row r="5" spans="1:15">
      <c r="A5" t="s">
        <v>12</v>
      </c>
      <c r="B5" t="s">
        <v>13</v>
      </c>
      <c r="D5" s="15">
        <v>5</v>
      </c>
      <c r="E5">
        <v>20</v>
      </c>
      <c r="F5">
        <v>12</v>
      </c>
      <c r="G5">
        <v>0</v>
      </c>
      <c r="J5" s="17">
        <f>D5/D$2</f>
        <v>0.5</v>
      </c>
      <c r="K5" s="17">
        <f t="shared" si="0"/>
        <v>1</v>
      </c>
      <c r="L5" s="17">
        <f t="shared" si="0"/>
        <v>0.12</v>
      </c>
      <c r="M5" s="17">
        <f t="shared" si="0"/>
        <v>0</v>
      </c>
      <c r="O5" t="b">
        <f t="shared" ref="O5:O14" si="1">OR(J5&lt;0.5,K5&lt;0.5, L5&lt;0.5)</f>
        <v>1</v>
      </c>
    </row>
    <row r="6" spans="1:15">
      <c r="A6" t="s">
        <v>14</v>
      </c>
      <c r="B6" t="s">
        <v>15</v>
      </c>
      <c r="D6" s="15">
        <v>3</v>
      </c>
      <c r="E6">
        <v>15</v>
      </c>
      <c r="F6">
        <v>78</v>
      </c>
      <c r="G6">
        <v>1</v>
      </c>
      <c r="J6" s="17">
        <f>D6/D$2</f>
        <v>0.3</v>
      </c>
      <c r="K6" s="17">
        <f t="shared" si="0"/>
        <v>0.75</v>
      </c>
      <c r="L6" s="17">
        <f t="shared" si="0"/>
        <v>0.78</v>
      </c>
      <c r="M6" s="17">
        <f>G6/G$2</f>
        <v>1</v>
      </c>
      <c r="O6" t="b">
        <f t="shared" si="1"/>
        <v>1</v>
      </c>
    </row>
    <row r="7" spans="1:15">
      <c r="A7" t="s">
        <v>16</v>
      </c>
      <c r="B7" t="s">
        <v>17</v>
      </c>
      <c r="D7" s="15">
        <v>3</v>
      </c>
      <c r="E7">
        <v>8</v>
      </c>
      <c r="F7">
        <v>89</v>
      </c>
      <c r="G7">
        <v>1</v>
      </c>
      <c r="J7" s="17">
        <f t="shared" ref="J5:J14" si="2">D7/D$2</f>
        <v>0.3</v>
      </c>
      <c r="K7" s="17">
        <f t="shared" si="0"/>
        <v>0.4</v>
      </c>
      <c r="L7" s="17">
        <f t="shared" si="0"/>
        <v>0.89</v>
      </c>
      <c r="M7" s="17">
        <f t="shared" si="0"/>
        <v>1</v>
      </c>
      <c r="O7" t="b">
        <f t="shared" si="1"/>
        <v>1</v>
      </c>
    </row>
    <row r="8" spans="1:15">
      <c r="A8" t="s">
        <v>18</v>
      </c>
      <c r="B8" t="s">
        <v>19</v>
      </c>
      <c r="D8" s="15">
        <v>1</v>
      </c>
      <c r="E8">
        <v>18</v>
      </c>
      <c r="F8">
        <v>56</v>
      </c>
      <c r="G8">
        <v>1</v>
      </c>
      <c r="J8" s="17">
        <f t="shared" si="2"/>
        <v>0.1</v>
      </c>
      <c r="K8" s="17">
        <f t="shared" si="0"/>
        <v>0.9</v>
      </c>
      <c r="L8" s="17">
        <f>F8/F$2</f>
        <v>0.56000000000000005</v>
      </c>
      <c r="M8" s="17">
        <f>G8/G$2</f>
        <v>1</v>
      </c>
      <c r="O8" t="b">
        <f t="shared" si="1"/>
        <v>1</v>
      </c>
    </row>
    <row r="9" spans="1:15">
      <c r="A9" t="s">
        <v>20</v>
      </c>
      <c r="B9" t="s">
        <v>21</v>
      </c>
      <c r="D9" s="15">
        <v>5</v>
      </c>
      <c r="E9">
        <v>5</v>
      </c>
      <c r="F9">
        <v>23</v>
      </c>
      <c r="G9">
        <v>1</v>
      </c>
      <c r="J9" s="17">
        <f t="shared" si="2"/>
        <v>0.5</v>
      </c>
      <c r="K9" s="17">
        <f t="shared" si="0"/>
        <v>0.25</v>
      </c>
      <c r="L9" s="17">
        <f t="shared" si="0"/>
        <v>0.23</v>
      </c>
      <c r="M9" s="17">
        <f t="shared" si="0"/>
        <v>1</v>
      </c>
      <c r="O9" t="b">
        <f t="shared" si="1"/>
        <v>1</v>
      </c>
    </row>
    <row r="10" spans="1:15">
      <c r="A10" t="s">
        <v>22</v>
      </c>
      <c r="B10" t="s">
        <v>23</v>
      </c>
      <c r="D10" s="15">
        <v>6</v>
      </c>
      <c r="E10">
        <v>16</v>
      </c>
      <c r="F10">
        <v>65</v>
      </c>
      <c r="G10">
        <v>0</v>
      </c>
      <c r="J10" s="17">
        <f t="shared" si="2"/>
        <v>0.6</v>
      </c>
      <c r="K10" s="17">
        <f t="shared" si="0"/>
        <v>0.8</v>
      </c>
      <c r="L10" s="17">
        <f t="shared" si="0"/>
        <v>0.65</v>
      </c>
      <c r="M10" s="17">
        <f t="shared" si="0"/>
        <v>0</v>
      </c>
      <c r="O10" t="b">
        <f t="shared" si="1"/>
        <v>0</v>
      </c>
    </row>
    <row r="11" spans="1:15">
      <c r="A11" t="s">
        <v>24</v>
      </c>
      <c r="B11" t="s">
        <v>25</v>
      </c>
      <c r="D11" s="15">
        <v>7</v>
      </c>
      <c r="E11">
        <v>13</v>
      </c>
      <c r="F11">
        <v>58</v>
      </c>
      <c r="G11">
        <v>0</v>
      </c>
      <c r="J11" s="17">
        <f t="shared" si="2"/>
        <v>0.7</v>
      </c>
      <c r="K11" s="17">
        <f t="shared" si="0"/>
        <v>0.65</v>
      </c>
      <c r="L11" s="17">
        <f t="shared" si="0"/>
        <v>0.57999999999999996</v>
      </c>
      <c r="M11" s="17">
        <f t="shared" si="0"/>
        <v>0</v>
      </c>
      <c r="O11" t="b">
        <f t="shared" si="1"/>
        <v>0</v>
      </c>
    </row>
    <row r="12" spans="1:15">
      <c r="A12" t="s">
        <v>26</v>
      </c>
      <c r="B12" t="s">
        <v>27</v>
      </c>
      <c r="D12" s="15">
        <v>2</v>
      </c>
      <c r="E12">
        <v>11</v>
      </c>
      <c r="F12">
        <v>78</v>
      </c>
      <c r="G12">
        <v>0</v>
      </c>
      <c r="J12" s="17">
        <f t="shared" si="2"/>
        <v>0.2</v>
      </c>
      <c r="K12" s="17">
        <f t="shared" si="0"/>
        <v>0.55000000000000004</v>
      </c>
      <c r="L12" s="17">
        <f t="shared" si="0"/>
        <v>0.78</v>
      </c>
      <c r="M12" s="17">
        <f t="shared" si="0"/>
        <v>0</v>
      </c>
      <c r="O12" t="b">
        <f t="shared" si="1"/>
        <v>1</v>
      </c>
    </row>
    <row r="13" spans="1:15">
      <c r="A13" t="s">
        <v>28</v>
      </c>
      <c r="B13" t="s">
        <v>29</v>
      </c>
      <c r="D13" s="15">
        <v>9</v>
      </c>
      <c r="E13">
        <v>17</v>
      </c>
      <c r="F13">
        <v>84</v>
      </c>
      <c r="G13">
        <v>1</v>
      </c>
      <c r="J13" s="17">
        <f>D13/D$2</f>
        <v>0.9</v>
      </c>
      <c r="K13" s="17">
        <f t="shared" si="0"/>
        <v>0.85</v>
      </c>
      <c r="L13" s="17">
        <f t="shared" si="0"/>
        <v>0.84</v>
      </c>
      <c r="M13" s="17">
        <f t="shared" si="0"/>
        <v>1</v>
      </c>
      <c r="O13" t="b">
        <f t="shared" si="1"/>
        <v>0</v>
      </c>
    </row>
    <row r="14" spans="1:15">
      <c r="A14" t="s">
        <v>30</v>
      </c>
      <c r="B14" t="s">
        <v>31</v>
      </c>
      <c r="D14" s="15">
        <v>11</v>
      </c>
      <c r="E14">
        <v>15</v>
      </c>
      <c r="F14">
        <v>45</v>
      </c>
      <c r="G14">
        <v>0</v>
      </c>
      <c r="J14" s="17">
        <f>D14/D$2</f>
        <v>1.1000000000000001</v>
      </c>
      <c r="K14" s="17">
        <f>E14/E$2</f>
        <v>0.75</v>
      </c>
      <c r="L14" s="17">
        <f>F14/F$2</f>
        <v>0.45</v>
      </c>
      <c r="M14" s="17">
        <f>G14/G$2</f>
        <v>0</v>
      </c>
      <c r="O14" t="b">
        <f t="shared" si="1"/>
        <v>1</v>
      </c>
    </row>
  </sheetData>
  <conditionalFormatting sqref="D4:D1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1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:M14">
    <cfRule type="cellIs" dxfId="2" priority="2" operator="lessThan">
      <formula>0.5</formula>
    </cfRule>
  </conditionalFormatting>
  <conditionalFormatting sqref="O4:O14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0A87-0AD5-458C-9F08-8BF81B995799}">
  <dimension ref="A1:N14"/>
  <sheetViews>
    <sheetView tabSelected="1" workbookViewId="0">
      <selection activeCell="N10" sqref="N10:N14"/>
    </sheetView>
  </sheetViews>
  <sheetFormatPr defaultRowHeight="15"/>
  <cols>
    <col min="1" max="1" width="19.140625" customWidth="1"/>
    <col min="2" max="2" width="28.85546875" customWidth="1"/>
    <col min="5" max="6" width="11.140625" customWidth="1"/>
    <col min="7" max="8" width="10.85546875" customWidth="1"/>
    <col min="9" max="10" width="13.140625" customWidth="1"/>
    <col min="11" max="11" width="10.140625" customWidth="1"/>
  </cols>
  <sheetData>
    <row r="1" spans="1:14">
      <c r="A1" t="s">
        <v>43</v>
      </c>
    </row>
    <row r="9" spans="1:14">
      <c r="B9" t="s">
        <v>44</v>
      </c>
      <c r="C9" s="18" t="s">
        <v>3</v>
      </c>
      <c r="D9" s="18">
        <v>3</v>
      </c>
      <c r="E9" s="19" t="s">
        <v>45</v>
      </c>
      <c r="F9" s="19">
        <v>5</v>
      </c>
      <c r="G9" s="20" t="s">
        <v>46</v>
      </c>
      <c r="H9" s="20">
        <v>4</v>
      </c>
      <c r="I9" s="21" t="s">
        <v>47</v>
      </c>
      <c r="J9" s="21">
        <v>3</v>
      </c>
      <c r="K9" s="22" t="s">
        <v>48</v>
      </c>
      <c r="L9" s="22">
        <v>1</v>
      </c>
      <c r="N9" t="s">
        <v>35</v>
      </c>
    </row>
    <row r="10" spans="1:14">
      <c r="B10" t="s">
        <v>49</v>
      </c>
      <c r="C10" s="18">
        <v>1</v>
      </c>
      <c r="D10" s="18">
        <f>D$9*C10</f>
        <v>3</v>
      </c>
      <c r="E10" s="19">
        <v>5</v>
      </c>
      <c r="F10" s="19">
        <f>F$9*E10</f>
        <v>25</v>
      </c>
      <c r="G10" s="20">
        <v>2</v>
      </c>
      <c r="H10" s="20">
        <f>H$9*G10</f>
        <v>8</v>
      </c>
      <c r="I10" s="21">
        <v>2</v>
      </c>
      <c r="J10" s="21">
        <f>J$9*I10</f>
        <v>6</v>
      </c>
      <c r="K10" s="22">
        <v>2</v>
      </c>
      <c r="L10" s="22">
        <f>L$9*K10</f>
        <v>2</v>
      </c>
      <c r="N10" s="23">
        <f>D10+F10+H10+J10+L10</f>
        <v>44</v>
      </c>
    </row>
    <row r="11" spans="1:14">
      <c r="B11" t="s">
        <v>50</v>
      </c>
      <c r="C11" s="18">
        <v>5</v>
      </c>
      <c r="D11" s="18">
        <f t="shared" ref="D11:F14" si="0">D$9*C11</f>
        <v>15</v>
      </c>
      <c r="E11" s="19">
        <v>3</v>
      </c>
      <c r="F11" s="19">
        <f t="shared" si="0"/>
        <v>15</v>
      </c>
      <c r="G11" s="20">
        <v>5</v>
      </c>
      <c r="H11" s="20">
        <f t="shared" ref="H11" si="1">H$9*G11</f>
        <v>20</v>
      </c>
      <c r="I11" s="21">
        <v>5</v>
      </c>
      <c r="J11" s="21">
        <f t="shared" ref="J11" si="2">J$9*I11</f>
        <v>15</v>
      </c>
      <c r="K11" s="22">
        <v>4</v>
      </c>
      <c r="L11" s="22">
        <f t="shared" ref="L11" si="3">L$9*K11</f>
        <v>4</v>
      </c>
      <c r="N11" s="23">
        <f t="shared" ref="N11:N14" si="4">D11+F11+H11+J11+L11</f>
        <v>69</v>
      </c>
    </row>
    <row r="12" spans="1:14">
      <c r="B12" t="s">
        <v>51</v>
      </c>
      <c r="C12" s="18">
        <v>3</v>
      </c>
      <c r="D12" s="18">
        <f t="shared" si="0"/>
        <v>9</v>
      </c>
      <c r="E12" s="19">
        <v>3</v>
      </c>
      <c r="F12" s="19">
        <f t="shared" si="0"/>
        <v>15</v>
      </c>
      <c r="G12" s="20">
        <v>4</v>
      </c>
      <c r="H12" s="20">
        <f t="shared" ref="H12" si="5">H$9*G12</f>
        <v>16</v>
      </c>
      <c r="I12" s="21">
        <v>3</v>
      </c>
      <c r="J12" s="21">
        <f t="shared" ref="J12" si="6">J$9*I12</f>
        <v>9</v>
      </c>
      <c r="K12" s="22">
        <v>4</v>
      </c>
      <c r="L12" s="22">
        <f t="shared" ref="L12" si="7">L$9*K12</f>
        <v>4</v>
      </c>
      <c r="N12" s="23">
        <f t="shared" si="4"/>
        <v>53</v>
      </c>
    </row>
    <row r="13" spans="1:14">
      <c r="B13" t="s">
        <v>52</v>
      </c>
      <c r="C13" s="18">
        <v>3</v>
      </c>
      <c r="D13" s="18">
        <f t="shared" si="0"/>
        <v>9</v>
      </c>
      <c r="E13" s="19">
        <v>2</v>
      </c>
      <c r="F13" s="19">
        <f t="shared" si="0"/>
        <v>10</v>
      </c>
      <c r="G13" s="20">
        <v>4</v>
      </c>
      <c r="H13" s="20">
        <f t="shared" ref="H13" si="8">H$9*G13</f>
        <v>16</v>
      </c>
      <c r="I13" s="21">
        <v>4</v>
      </c>
      <c r="J13" s="21">
        <f t="shared" ref="J13" si="9">J$9*I13</f>
        <v>12</v>
      </c>
      <c r="K13" s="22">
        <v>4</v>
      </c>
      <c r="L13" s="22">
        <f t="shared" ref="L13" si="10">L$9*K13</f>
        <v>4</v>
      </c>
      <c r="N13" s="23">
        <f t="shared" si="4"/>
        <v>51</v>
      </c>
    </row>
    <row r="14" spans="1:14">
      <c r="B14" t="s">
        <v>53</v>
      </c>
      <c r="C14" s="18">
        <v>2</v>
      </c>
      <c r="D14" s="18">
        <f t="shared" si="0"/>
        <v>6</v>
      </c>
      <c r="E14" s="19">
        <v>2</v>
      </c>
      <c r="F14" s="19">
        <f t="shared" si="0"/>
        <v>10</v>
      </c>
      <c r="G14" s="20">
        <v>3</v>
      </c>
      <c r="H14" s="20">
        <f t="shared" ref="H14" si="11">H$9*G14</f>
        <v>12</v>
      </c>
      <c r="I14" s="21">
        <v>3</v>
      </c>
      <c r="J14" s="21">
        <f t="shared" ref="J14" si="12">J$9*I14</f>
        <v>9</v>
      </c>
      <c r="K14" s="22">
        <v>3</v>
      </c>
      <c r="L14" s="22">
        <f t="shared" ref="L14" si="13">L$9*K14</f>
        <v>3</v>
      </c>
      <c r="N14" s="23">
        <f t="shared" si="4"/>
        <v>40</v>
      </c>
    </row>
  </sheetData>
  <conditionalFormatting sqref="N10:N14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2022-09-27T06:53:35Z</dcterms:created>
  <dcterms:modified xsi:type="dcterms:W3CDTF">2022-09-27T12:42:32Z</dcterms:modified>
  <cp:category/>
  <cp:contentStatus/>
</cp:coreProperties>
</file>