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 BOM" sheetId="1" r:id="rId4"/>
    <sheet state="visible" name="Predicted and Concurrent Totals" sheetId="2" r:id="rId5"/>
    <sheet state="visible" name="Power Needs" sheetId="3" r:id="rId6"/>
  </sheets>
  <definedNames/>
  <calcPr/>
</workbook>
</file>

<file path=xl/sharedStrings.xml><?xml version="1.0" encoding="utf-8"?>
<sst xmlns="http://schemas.openxmlformats.org/spreadsheetml/2006/main" count="512" uniqueCount="256">
  <si>
    <t>Part</t>
  </si>
  <si>
    <t>Link</t>
  </si>
  <si>
    <t>Supplier</t>
  </si>
  <si>
    <t>Quantity</t>
  </si>
  <si>
    <t>Price Individual Part</t>
  </si>
  <si>
    <t>Price All Parts</t>
  </si>
  <si>
    <t>Description</t>
  </si>
  <si>
    <t>Off the Shelf (Y/N)</t>
  </si>
  <si>
    <t>Contact Info</t>
  </si>
  <si>
    <t>Order Placed</t>
  </si>
  <si>
    <t>Cost Breakdowns</t>
  </si>
  <si>
    <t>Total Spent</t>
  </si>
  <si>
    <t>M3 x 5 SS (50 pcs)</t>
  </si>
  <si>
    <t>https://www.mcmaster.com/products/screws/flat-head-screws~/flat-head-profile~standard/system-of-measurement~metric/metric-316-stainless-steel-hex-drive-flat-head-screws/</t>
  </si>
  <si>
    <t>mcmaster</t>
  </si>
  <si>
    <t xml:space="preserve">M3 x 5mm 316 Stainless </t>
  </si>
  <si>
    <t>Y</t>
  </si>
  <si>
    <t>N/A</t>
  </si>
  <si>
    <t>x</t>
  </si>
  <si>
    <t>Subtotal</t>
  </si>
  <si>
    <t>M3 Screw and Nut Assortment</t>
  </si>
  <si>
    <t>https://www.amazon.com/dp/B0B51BFSWZ/ref=sspa_dk_detail_2?psc=1&amp;pd_rd_i=B0B51BFSWZ&amp;pd_rd_w=AOTFq&amp;content-id=amzn1.sym.8c2f9165-8e93-42a1-8313-73d3809141a2&amp;pf_rd_p=8c2f9165-8e93-42a1-8313-73d3809141a2&amp;pf_rd_r=FJY2F30S8SZP8D12B2QF&amp;pd_rd_wg=l9asT&amp;pd_rd_r=594f0113-1cfb-4b98-894f-7151754a2d90&amp;s=hi&amp;sp_csd=d2lkZ2V0TmFtZT1zcF9kZXRhaWw&amp;smid=A23XVIPJ96UME3</t>
  </si>
  <si>
    <t>Amazon</t>
  </si>
  <si>
    <t>Kadrick Small Metric Screws Suitable for 3D Printer DIY, 400 Pcs M3 Screw and Nut Assortment Hex Socket Head Cap, 12.9 Grade Alloy Steel,Black Zinc Plated</t>
  </si>
  <si>
    <t>M3 x 4.5 Helicoil (10 pcs)</t>
  </si>
  <si>
    <t>https://www.mcmaster.com/products/threaded-inserts/threaded-inserts-2~/stainless-steel-helical-inserts-9/</t>
  </si>
  <si>
    <t>Stainless Steel Helical Insert, M3 x 0.5 Thread Size, 4.5 mm Long</t>
  </si>
  <si>
    <t>M3 x 6 Helicoil (10 pcs)</t>
  </si>
  <si>
    <t>Stainless Steel Helical Insert, M3 x 0.5 Thread Size, 6 mm Long</t>
  </si>
  <si>
    <t>Brushless Motor (2pk)</t>
  </si>
  <si>
    <t>https://shop.tmotor.com/products/mn2806-1?srsltid=AfmBOoozh57T6afbdL2ZfBsIF6jVpLgzYojCQ9jJ76Ek5_aNOYef_ZV3</t>
  </si>
  <si>
    <t>Lab</t>
  </si>
  <si>
    <t>TMOTOR MN4004 300kv AntiGravity UAV Brushless Motor</t>
  </si>
  <si>
    <t>Bearing Output Shaft</t>
  </si>
  <si>
    <t>https://www.123bearing.com/bearing-housing/deep-groove-bearing/single-row/61705-2rs?gad_source=1&amp;gclid=Cj0KCQjwiuC2BhDSARIsALOVfBLTtf_wx8QmTYzEErM5VmS_L0-OCCcSK4K_FfiNdRsoK2PocKlsLKQaAqzOEALw_wcB</t>
  </si>
  <si>
    <t>123-Bearing</t>
  </si>
  <si>
    <t>32mm x 25mm x 4mm
EZO bearing 61705 2RS VA</t>
  </si>
  <si>
    <t>Bearing Motor Shaft and Center Shaft</t>
  </si>
  <si>
    <t>https://www.123bearing.com/bearing-housing/deep-groove-bearing/single-row/mr84-ezo?gad_source=1&amp;gclid=Cj0KCQjwiuC2BhDSARIsALOVfBLP6zc2D7WI78cAX-wvPuipUXAhRfhm4ViEobpSNPHtPp2gaRZUCqoaAl5xEALw_wcB</t>
  </si>
  <si>
    <t>8mm x 4mm x 2mm
EZO bearing MR84 VA</t>
  </si>
  <si>
    <t>Bearing Timing Belt Tensioner</t>
  </si>
  <si>
    <t>https://www.123bearing.com/bearing-housing/deep-groove-bearing/single-row/683-zz-ezo?gad_source=1&amp;gclid=Cj0KCQjwiuC2BhDSARIsALOVfBJvnXByl5luDD8K-qQIBbE7xVEqaPmOi-kKv8cbh-WROOkpH6PaLOsaAo3hEALw_wcB</t>
  </si>
  <si>
    <t>7mm x 3mm x 3mm
EZO bearing 683 2Z VA</t>
  </si>
  <si>
    <t>Y`</t>
  </si>
  <si>
    <t>Timing belt first stage</t>
  </si>
  <si>
    <t>https://www.beltingonline.com/at3-gen-iii-synchroflex-timing-belts-4593</t>
  </si>
  <si>
    <t>Belting Online</t>
  </si>
  <si>
    <t>Timing Belt Conti Synchroflex AT3 GEN III
width: 4mm / length: 150mm / 50 teeth</t>
  </si>
  <si>
    <t>Timing belt second stage</t>
  </si>
  <si>
    <t>Timing Belt Conti Synchroflex AT3 GEN III
width: 6mm / length: 201mm / 67 teeth</t>
  </si>
  <si>
    <t>Encoder Kits</t>
  </si>
  <si>
    <t>https://github.com/open-dynamic-robot-initiative/open_robot_actuator_hardware/blob/master/mechanics/general/details/20210407_ODRI-KIT-new.pdf</t>
  </si>
  <si>
    <t>PWB</t>
  </si>
  <si>
    <t>ODRI Encoder Kit v1.0 #109381</t>
  </si>
  <si>
    <t>N</t>
  </si>
  <si>
    <t>info@pwb-encoders.com</t>
  </si>
  <si>
    <t>M3 x 16mm Plastic Screws (20 pcs)</t>
  </si>
  <si>
    <t>https://www.amazon.com/uxcell-Plastic-Phillips-Machine-Washers/dp/B0B7RGWSQQ?th=1</t>
  </si>
  <si>
    <t>M3 x 16mm Plastic Phillips Machine Screws with Nuts and Flat Washers</t>
  </si>
  <si>
    <t>20 AWG Cu Wire (6 color, 50 ft each)</t>
  </si>
  <si>
    <t>https://www.amazon.com/NAOEVO-Silicone-Electrical-Breadboard-Automotive/dp/B0CML8MQD5/ref=sr_1_10?crid=1TA2ELK27H6TI&amp;dib=eyJ2IjoiMSJ9.29ewf5GYcMdjyDUN8HnY_R4B-rfEHBCaiJl53iv3ScEoi3OdrcTeKxtzkR9iC06ah_4DAj5duxLwZcG85xIdfZEHecT4HWAx5E8BjXzCHNALSuJJpRzslGg0_rxZnbBDwovnyk8OEUEaGVuC5is_Uzlg3i2G-RwN0gTqgJagr8n_OavjkvZuMKA-kzJZPCRStBIPKYfHemEY9uRmNfIvDWgYD5uGJ00xMo7oJjBe4pqOsAffs767YavxgEnpjodW7D-sLs0mu3khAtDJWdCvVZ03LU9O7kPiyW6qEaGkoDs.HEdvn_m6ZMILdNY8iyJL01XLM8ZuS9JF8v-Yw6yQukY&amp;dib_tag=se&amp;keywords=20+awg+copper+wire&amp;qid=1726498191&amp;sprefix=20+awg+copper+wi%2Caps%2C279&amp;sr=8-10</t>
  </si>
  <si>
    <t>NAOEVO 20 Gauge Wire 300ft, 20 AWG Silicone Wire 50ft Each Spool, 6 Colors Flexible Tinned Copper Wire Electrical Wire</t>
  </si>
  <si>
    <t>26 AWG Cu Wire (6 color, 50 ft each)</t>
  </si>
  <si>
    <t>https://www.amazon.com/dp/B089CSCY8S/ref=twister_B0DDXRJX1W?_encoding=UTF8&amp;th=1</t>
  </si>
  <si>
    <t>Fermerry 26 AWG Stranded Wire Spool 50ft Each 6 Colors</t>
  </si>
  <si>
    <t>18 AWG Cu Wire (2 color, 25 ft)</t>
  </si>
  <si>
    <t>https://www.amazon.com/flexible-Electrical-Extension-Stranded-Automotive/dp/B0D12T94T2/ref=sr_1_1_sspa?crid=31AKO6CY3JHEH&amp;dib=eyJ2IjoiMSJ9.YPZ3ddG7MMpGrRNr60X8fJAUrVxr9bNCXnvujCicZWCAOJoEIGaej9OSKZsIxydrb0ml2Mv3DsBDCNc8fZAfJcZlAtBLT2oqXNzBFFNHk2BxiaHy3PQqDQsapKoBRYbhv0ke46lDt-wyslW6gwCpLbhBjNREEMP1DPpkkvVVUfSTl7Df3jm8h8VOMwO8SJiZxB6CNyYVIPA5mhiyX7_A1nKytAYZ-gBJQRmXUAjZ1u23t9bnDMgw1AuTr0J1BzFM7hbs5nrATszlcaJ_b8Av2jpis1I3zGI002gqnLlr-vQ.RK3ZxOd1HNADcvWiFbtCL53ZIe-m84RnuDyTgfLKN4o&amp;dib_tag=se&amp;keywords=Red%2Bblack%2B18%2Bawg%2Bwire&amp;qid=1726501470&amp;sprefix=red%2Bblack%2B18%2Bawg%2Bwi%2Caps%2C219&amp;sr=8-1-spons&amp;sp_csd=d2lkZ2V0TmFtZT1zcF9hdGY&amp;th=1</t>
  </si>
  <si>
    <t>Electrical wire 25FT Black and 25FT Red Extension Cable 18AWG</t>
  </si>
  <si>
    <t>Banana Plugs Connector 2mm (30 pcs)</t>
  </si>
  <si>
    <t>https://www.amazon.com/dp/B0CPWGKM4Z/ref=sspa_dk_detail_1?pd_rd_i=B0CPWGKM4Z&amp;pd_rd_w=an3a8&amp;content-id=amzn1.sym.f2f1cf8f-cab4-44dc-82ba-0ca811fb90cc&amp;pf_rd_p=f2f1cf8f-cab4-44dc-82ba-0ca811fb90cc&amp;pf_rd_r=26TXFCHKE4GYJM2ZQPM7&amp;pd_rd_wg=r3sDs&amp;pd_rd_r=61ed43a5-d0ee-451e-90a7-b5cf4a14207d&amp;s=aht&amp;sp_csd=d2lkZ2V0TmFtZT1zcF9kZXRhaWxfdGhlbWF0aWM&amp;th=1</t>
  </si>
  <si>
    <t>MECCANIXITY 30 Pairs Banana Plugs Connector 2mm Male Female Banana Plug for Speaker Wire RC Battery</t>
  </si>
  <si>
    <t>Wire Splicer (2, 3, 5 Way) Kit</t>
  </si>
  <si>
    <t>https://www.amazon.com/GKEEMARS-Compact-Splicing-Connectors-Circuit/dp/B09VSF5TV2/ref=sr_1_5?crid=16RZ8HYZXQUYM&amp;dib=eyJ2IjoiMSJ9._mMNhpr_5VmLhnyGDmDgDbF_UElQfse4fNaLeW86PVhccp87TjoP5QqWpWJ9tpbL1fmYFoobiHzR1N1hUapBKNV_rM-tGsKkE2I45E0umgF17f12xYNUgOC4vNE7bpBOVz44s9xhe3pslNtgEFIYGuI98wiJS4QMbL_67zBQHPOq-WTwFW_st5TlO0BB5rlTjB4Ydf3D4Pl2m1nclThpx9sUL1RhLW8H21np6NeGpD8.uJd2hhrnEss9ua4j--Q3mm5nTCZEy8uoq87dbxJuVCI&amp;dib_tag=se&amp;keywords=2+channel+wire+splicer&amp;qid=1726501530&amp;sprefix=2+channel+wire+splicer%2Caps%2C175&amp;sr=8-5</t>
  </si>
  <si>
    <t>GKEEMARS 26Pcs Compact Splicing Connectors Wire Connectors Kit 2, 3 and 5 Circuit Inline Splices 24-12 AWG (Grey)</t>
  </si>
  <si>
    <t>Amass XT30 Connector Male Female</t>
  </si>
  <si>
    <t>https://www.amazon.com/10Pairs-Upgrade-Connector-Female-Battery/dp/B08P5HVMYT/ref=sr_1_2?crid=3SH2CAE14KAKY&amp;dib=eyJ2IjoiMSJ9.zBJ5uSMKYC9JtRNpsEEZ64US5LSFP-stYkTenr2RdRrQmLH7IlTLO6Aa05vvCi30tjCnfef_c2QB9-bPYZpykJoYJAe_HfPfnE_RQQF1QcJThZx87MbpfckApasHddpOWMHd5MaHerAUE0w8ElXpWOzcWw8lF_K9b3CyP7Dnf0GEALdhsXjahyW7Ek2WgxGEDB5AqjSF0cj69Jgvd7PFosQYdsau70-ZIYNspZ2v_2M0mPa0wIUg0N44YJ7burFNwNbNZBH0Yf74acpFy9pXHyomW5Doq6xZj6j9Q6CwI3U.DpckSS3gGSHf_w34IUxdY2_CbSoCVWQRqOk_ZuGuQ9M&amp;dib_tag=se&amp;keywords=XT30U+Connector+Receptacle+20+Amps&amp;qid=1726502574&amp;s=hi&amp;sprefix=xt30u+connector+receptacle+20+amps%2Ctools%2C122&amp;sr=1-2</t>
  </si>
  <si>
    <t>10Pairs Amass XT30 Connector Male Female XT30U Bullet Plug Heat Shrink for Battery ESC Charger Lead</t>
  </si>
  <si>
    <t>Ribbon wire 1.27mm pitch</t>
  </si>
  <si>
    <t>https://www.amazon.com/dp/B07FMCCYBM/ref=sspa_dk_detail_2?pd_rd_i=B07FMCCYBM&amp;pd_rd_w=88LJZ&amp;content-id=amzn1.sym.f2f1cf8f-cab4-44dc-82ba-0ca811fb90cc&amp;pf_rd_p=f2f1cf8f-cab4-44dc-82ba-0ca811fb90cc&amp;pf_rd_r=5VFDQ348VGYY78N4D1NT&amp;pd_rd_wg=is85U&amp;pd_rd_r=27861f3f-6890-462b-b905-59c7dd4bb1a0&amp;s=hi&amp;sp_csd=d2lkZ2V0TmFtZT1zcF9kZXRhaWxfdGhlbWF0aWM&amp;th=1</t>
  </si>
  <si>
    <t>uxcell Flat Ribbon Cable 26P Rainbow IDC Wire 1.27mm Pitch 3 Meters Long</t>
  </si>
  <si>
    <t>4mm Banana Plug (female adapter)</t>
  </si>
  <si>
    <t>https://www.amazon.com/Insulated-Safety-Shrouded-Female-Connector/dp/B07KKJQ1Z1/ref=sr_1_3?crid=1MWFGW1O3V7XP&amp;dib=eyJ2IjoiMSJ9.IoBmWpPoFUwzck7nnv7FD3L50U-0GJNZB0LZBSNu9KkGNfZM2-AIrj6_Q9dyKwXwWbYNlIi1hvyRlCvyPOCdbvEMu7p0vlbkR30R9Pdwb1sUyrO-t8VsG3t6ziBQb1vG03wUppC_4NwrVvbfF2bZfpMGULNSb6DSVlP4awKO86ZF9Bd9icQMgVVNha2XDpX9j-mS2Q_krwUqov5TrmfmWrZs_HhdlM9k3lMB1ppEfgk.aSvtam_ieu8dkxMcNgswtsqLFyUxaAxaVmgaYXSaxIw&amp;dib_tag=se&amp;keywords=4mm%2Bbanana%2Bplug%2Bsocket&amp;qid=1726502512&amp;sprefix=4mm%2Bbanana%2Bplug%2Bsocket%2Caps%2C137&amp;sr=8-3&amp;th=1</t>
  </si>
  <si>
    <t>10Pcs Brass Insulated Safety Shrouded 4mm Female Banana Plug Jack Socket Solder Cable Connector</t>
  </si>
  <si>
    <t>4mm Banana Plug (male adapter)</t>
  </si>
  <si>
    <t>https://www.amazon.com/Current-Stackable-Connector-Speaker-Adapter/dp/B07GL5BVNH/ref=sr_1_6?crid=1ET5SXUBTQVFP&amp;dib=eyJ2IjoiMSJ9.qXdy7V9X8sEzYBVoC1wsJt40oqc13T48Qzct0zc36Ek1GAQhdzaKEMQOzgtGuwpsAXtGC6YUcCez89YD7cT-104STlsar8LI0IlcSR7oa5DCUeHEYG_KNASeBNsAMUzlywmXMOe_0o1BkVozuEP7fOcov4WTP6Hx7xltb8D5O7f5oU1wz2asY2FkQY4k1WGDY583MxuW5Qy746GJW4JdmcJ2pYMXTOt0b0osEqLIhBQ.aF3RS0MLgydertrMnDmkLQjKh5DDYr-WhO8xh3wnj7M&amp;dib_tag=se&amp;keywords=male%2Bbanana%2Bplugs%2B4mm&amp;qid=1727583122&amp;sprefix=male%2Bbanana%2Bplugs%2B4mm%2Caps%2C265&amp;sr=8-6&amp;th=1</t>
  </si>
  <si>
    <t>10Pcs 32A High Current Screw Type 4mm Banana Plugs Male Stackable Connector Speaker Cable Adapter</t>
  </si>
  <si>
    <t>Pin Header 2,54 mm pitch</t>
  </si>
  <si>
    <t>already in lab, can only buy in bulk anyways</t>
  </si>
  <si>
    <t>12-Bit Ring LEDs (maybe not)</t>
  </si>
  <si>
    <t>https://www.amazon.com/Stemedu-5050SMD-Individually-Addressable-Raspberry/dp/B0C7CFQXY3/ref=sr_1_11?crid=1BQR8T0AB8SQU&amp;dib=eyJ2IjoiMSJ9.FZsKUMdSkVK99srnTU0pVxw4OXvPTb4XQ4jZdE8ZN2j5efNoX430BpD0koLUmtfFXYN5vim5Z3FBu0M5MrC7Jw3_Q6qgaHXeQGZApazkpNopYfqeW6zVl65hAVzdNhdRvNDoQIIUxGtTAJ-RBdCTZcp3_5DIUPtLwze1ysUmGqmvXmrBIeSSQL1ypfjli5AgvAc7Ji-gBOM9foaW32XM9szr-ELjT57NiAHZFVQ99BILN-49H--rMvFlRSiXDGyfHczJFme9_oaA32k8BbV8XzBsQZUoL94wwbCoHbht13M.U2wcBtJ3iH_TUaJna3eywbFMwn2-pYXwDMtHLwZXHxI&amp;dib_tag=se&amp;keywords=neo+pixel+led&amp;qid=1726502968&amp;sprefix=neo+pixel+led%2Caps%2C144&amp;sr=8-11</t>
  </si>
  <si>
    <t>12 Bits WS2812 5050SMD RGB LED Ring Full Color LED Lamp Individually Addressable Colorful LED Light for Arduino Raspberry Pi Project (Pack of 2)</t>
  </si>
  <si>
    <t>Right Angle Pin Header</t>
  </si>
  <si>
    <t>in our lab already</t>
  </si>
  <si>
    <t>Pitch 2.54mm</t>
  </si>
  <si>
    <t>Orange Pi</t>
  </si>
  <si>
    <t>Master Microcontroller</t>
  </si>
  <si>
    <t>CF-PLA</t>
  </si>
  <si>
    <t>https://us.store.bambulab.com/products/pla-cf?variant=41145212076168</t>
  </si>
  <si>
    <t>Bambu Labs</t>
  </si>
  <si>
    <t>CF-PLA for full reprint</t>
  </si>
  <si>
    <t>ODrive S1</t>
  </si>
  <si>
    <t>https://odriverobotics.com/shop/odrive-s1</t>
  </si>
  <si>
    <t>ODrive Robotics</t>
  </si>
  <si>
    <t>BLDC Servo Controller</t>
  </si>
  <si>
    <t>J11 Connector</t>
  </si>
  <si>
    <t>https://www.digikey.com/en/products/detail/jst-sales-america-inc/PUDP-30V-S/1989468</t>
  </si>
  <si>
    <t>Digikey</t>
  </si>
  <si>
    <t>J11 Crimp Pins</t>
  </si>
  <si>
    <t>https://www.digikey.com/en/products/detail/jst-sales-america-inc./SPUD-002T-P0.5/1989510?utm_adgroup=&amp;utm_source=google&amp;utm_medium=cpc&amp;utm_campaign=Pmax_Shopping_DK%2B%20Supplier_ITECH&amp;utm_term=&amp;utm_content=&amp;utm_id=go_cmp-21147141757_adg-_ad-__dev-c_ext-_prd-1989510_sig-Cj0KCQjw99e4BhDiARIsAISE7P__hMisvvNMTYve_Widx9-1Kzb1rRqg2rn7jBG9FWOGS_O1GTm0Es4aAvcIEALw_wcB&amp;gad_source=1&amp;gclid=Cj0KCQjw99e4BhDiARIsAISE7P__hMisvvNMTYve_Widx9-1Kzb1rRqg2rn7jBG9FWOGS_O1GTm0Es4aAvcIEALw_wcB</t>
  </si>
  <si>
    <t>SPUD-002T-P0.5</t>
  </si>
  <si>
    <t>J16, J17, J1 Pre-crimped connectors</t>
  </si>
  <si>
    <t>https://www.amazon.com/Pre-Crimped-Connectors-Pixhawk2-Pixracer-Silicone/dp/B07PBHN7TM/ref=asc_df_B07PBHN7TM/?tag=hyprod-20&amp;linkCode=df0&amp;hvadid=693418895682&amp;hvpos=&amp;hvnetw=g&amp;hvrand=4381951338110865521&amp;hvpone=&amp;hvptwo=&amp;hvqmt=&amp;hvdev=c&amp;hvdvcmdl=&amp;hvlocint=&amp;hvlocphy=9197915&amp;hvtargid=pla-758799606130&amp;psc=1&amp;mcid=f08e179d375037168aad137e2e6f92bd</t>
  </si>
  <si>
    <t>Assorted Cables</t>
  </si>
  <si>
    <t>SanDisk 32GB microSD</t>
  </si>
  <si>
    <t>https://www.amazon.com/SanDisk-Ultra-UHS-I-Memory-Adapter/dp/B00M55C0NS</t>
  </si>
  <si>
    <t>Orange Pi 5 Memory</t>
  </si>
  <si>
    <t>Braking Resistors (5ct)</t>
  </si>
  <si>
    <t>https://www.amazon.com/Comidox-Aluminum-Housed-Wirewound-Resistor/dp/B077ZMYNBF/ref=sr_1_6?crid=227N982AMU5B8&amp;dib=eyJ2IjoiMSJ9.dHbY6J3ibn8mHLeRXipnnLTuecg0ziLNuA1FNgtf5xhV93zw69fke4d5VXEcB6VGBhRAbdM2D_HV6zfZrm3b2VFT4YYFu_vle5FLbB4DaoBLs5z5Nc94VrxGRqZ3da1M4lROg77PBkcvmsJXcQosZPAnUTCPkaAfxtpB7yyUtpov2oZ0IluW7QAtucio7JcjPEgTIA-V2AbV8bf35CltpYi-NFFVqUR1-3boeU4ma4g.b58RKqC9nPXQQhilnVGzEkGTmCT9PAnatVE1ple4lhE&amp;dib_tag=se&amp;keywords=braking+resistor+2+ohm&amp;qid=1729551643&amp;sprefix=braking+resistor+2+ohm%2Caps%2C123&amp;sr=8-6</t>
  </si>
  <si>
    <t>IMU 6-Axis Board</t>
  </si>
  <si>
    <t>https://www.adafruit.com/product/4438</t>
  </si>
  <si>
    <t>Adafruit</t>
  </si>
  <si>
    <t>Accelerometer and Gyroscope</t>
  </si>
  <si>
    <t>Encoder for Testing</t>
  </si>
  <si>
    <t>https://www.digikey.com/en/products/detail/broadcom-limited/AEDM-5810-Z12/5357134</t>
  </si>
  <si>
    <t>Comperable encoder as from kit</t>
  </si>
  <si>
    <t>Heat Set Insert tip Tool</t>
  </si>
  <si>
    <t>https://www.amazon.com/Vertical-Pressing-Machine-Inserts-Printing/dp/B0D22MLFMD/134-3460923-3496503?psc=1&amp;sp_csd=d2lkZ2V0TmFtZT1zcF9waG9uZV9kZXRhaWxfdGhlbWF0aWM%3D</t>
  </si>
  <si>
    <t>M2.5x6 Socket Head Screws</t>
  </si>
  <si>
    <t>https://www.amazon.com/iexcell-Thread-Stainless-Socket-Screws/dp/B0D7S1CM87?crid=233EHG2WMXODK&amp;dib=eyJ2IjoiMSJ9.Is1H24QO1RN3gk6jRgBSs1WB_x7IhoWRieee0aBfaMQFYXXB65wcHNun4vjtS7TqsKv3Otxi3A3oxYrNpyAmQU6unNuoC0Tj0oO2AafoDt6xrJqegEaE02BxKRXlnUxpkE_kn_cphclF2PV708tuaf4j8fU_q3VwVrcHwUJPcylgVem2oND1ctplFryhlQPXAvcYUvUerHiOYvcCA_Otuw.ibpmFegwmRuj1lbQ-wTbze02O5wGf2pm7e2YSfA3C5Q&amp;dib_tag=se&amp;keywords=m2.5+6+socket+head+screws&amp;qid=1737650678&amp;sprefix=m2.5+6+socket+head+screws%2Caps%2C192&amp;sr=8-3</t>
  </si>
  <si>
    <t>M2.5x10 Socket Head Screws</t>
  </si>
  <si>
    <t>https://www.amazon.com/iexcell-Thread-Socket-Screws-Finish/dp/B0DDXNQ7GT?crid=FSM0ZXU1QOVM&amp;dib=eyJ2IjoiMSJ9.o49bkeFSTK8fJUICLju_SRmVyORDewl3b5Bd09KOZvCjXRcp9g6mbjAsh7FbKpcD55SlxRtrnUjXF4gKOocIflg9NXUtmzK85dDVoLC7A33FtzDbwYoyxlz14xa8P24n0z5CVJ4OJalClznnbJml9IuXS933zD1G_dcAVjY9XrQYztBOHFqqVgYHfx01UteoRXOZ6ny-JuK7FrxdJ_INZpRbj3GXJ6ERutFT2-W0d_k.sw-QcQqAGbKDsoqQ0kVukJBhiRVW-ZHWDACBFvyZAoQ&amp;dib_tag=se&amp;keywords=m2.5+10+socket+head+screws&amp;qid=1737938135&amp;sprefix=m2.5+10+socket+head+screws%2Caps%2C239&amp;sr=8-6</t>
  </si>
  <si>
    <t>10 Pc 20 mm wheels</t>
  </si>
  <si>
    <t>https://www.amazon.com/10pcs-Wheels-Rubber-Model-Accessories/dp/B07SDC8BK9/ref=sr_1_3?crid=2SVWSMC8CID2S&amp;dib=eyJ2IjoiMSJ9.Z2p8Yw19Beeh1zf0qHFstamMaS8vSzJgN91be32puGL9V9jm_XEtmUmq-CSvK1vgqMMf8P81737SkzBCogGiahboE9G9KdvBUK6h2Yl6epjid3R0GqdJ0KnnqKkrACv5jKWRiumGr3Esa7Bt4D_ptCepJSV7QmgE99ZiEqKtRwrK6wZQ5sXbBm4G77MA9MEswhyJQ81--B1PVF4jkyVkr3EBAFbo0KoxfcDgWFO4zxusYxPjr140BGpZN5ejxj_KqGi60GU2kdTajRSwJfC1lpF_xzNVdAg8dq_FXbV0vXsCDWdX7ZSIpqmJxdEz1_tusKOz93GxZ46-dZ-qfpNtOAgNsmP3p1mRuQ7x4QpYa3A68_ZAhT6Mh9TsmRuodIkSNI5oc1Dafp09rYaImqGckt1kqAXmKSMsz0XeK4JGHtK9Fgw3I8qxsvCIfx6PcRc-.MuvLSwsOlOrVH6e0g6ZEQCgdAZxblD-kFyHrV25Efuw&amp;dib_tag=se&amp;keywords=toy+car+wheels+1+inch&amp;qid=1738077382&amp;sprefix=toy+car+wheels+1+inch%2Caps%2C142&amp;sr=8-3</t>
  </si>
  <si>
    <t>80mm x 80mm x 25mm 24V Fan</t>
  </si>
  <si>
    <t>https://www.amazon.com/GDSTIME-80mm-25mm-Brushless-Cooling/dp/B00N1Y3T9G/ref=sr_1_4?crid=1J8NSZEDJZDXB&amp;dib=eyJ2IjoiMSJ9.elobv6NI_jX6GZb4iOoK-ofWxMkxektY-ML2MQqAK2QZ4Y0AGRFjLTq7SCBnc3UWQz9tFWTv14ibZT-WKTndwoiFokPQCmI3dJW1vu_JMDxC9HeEoQrfvOiHfSfgyFNpUC6-wfg5Afrd-br_l7BEc0YIOx2YXSoN12ZWG2mTOIvnYe7nt7qy39kZ_gCQkWeamdUvmIz_fsgY8Y04RaNbbdDl1YLtnS6Etjz7sNUiGCs.hIySqPdMEICnpfpvTOtC80RY7ObdCceecu1IUrPMIbU&amp;dib_tag=se&amp;keywords=80mm+fan+thin+24+V&amp;qid=1739897959&amp;sprefix=80mm+fan+thin+24+v%2Caps%2C241&amp;sr=8-4</t>
  </si>
  <si>
    <t>Untethering Components</t>
  </si>
  <si>
    <t>USB-C Buck Converter</t>
  </si>
  <si>
    <t>https://www.amazon.com/dp/B0CRVW7N2J?ref=cm_sw_r_cso_cp_apin_dp_2XNSHGX0HKXFAXDH611K&amp;ref_=cm_sw_r_cso_cp_apin_dp_2XNSHGX0HKXFAXDH611K&amp;social_share=cm_sw_r_cso_cp_apin_dp_2XNSHGX0HKXFAXDH611K&amp;peakEvent=4&amp;starsLeft=1&amp;skipTwisterOG=1&amp;th=1</t>
  </si>
  <si>
    <t>Spade Crimp Terminals</t>
  </si>
  <si>
    <t>https://www.amazon.com/Baomain-Male-Spade-Quick-Splice-Crimp-Terminals-6-3mm-Crimp-Connector-Non-Insulated-Pack-of-100/dp/B01MQ332R6/</t>
  </si>
  <si>
    <t>Distribution Board</t>
  </si>
  <si>
    <t>https://www.amazon.com/Channel-Pluggable-Terminal-Distribution-HCDC/dp/B0C72HZPTP?th=1</t>
  </si>
  <si>
    <t>WiFi 4 Dongle</t>
  </si>
  <si>
    <t>https://www.amazon.com/GenBasic-Wireless-Network-Dongle-Adapter/dp/B0BNFKJPXS?crid=10XWOEG0Z2DVO&amp;dib=eyJ2IjoiMSJ9.qyvqFwkCgNNEMA0iz_hZeLJ7iI7B90OGqnaykpTB4DFSAzTjmkuISS1wSZQy8BWm0h5bWioV8FSrvWW3K5HhwsttzPxdr7eXgFcvSzcxJJG7lrK40bucua1ZRdumGjnbhNImigRf3i26UszN7-oX-pt-acy3BORxc1brkI_qW9rfHet80z37kdYnoSo4b2IQrkHTKIg8WPiR-JvoXfBruyW_-qJvNn361pw9fdi-8_c.Ke3--0LDOaoh4k6ZdS8UZtk10IZncWNlf1i3JLKPpRU&amp;dib_tag=se&amp;keywords=usb%2Bwifi%2Bdongle%2Blinux&amp;qid=1733170991&amp;sprefix=usb%2Bwifi%2Bdongle%2B%2Caps%2C134&amp;sr=8-4&amp;th=1</t>
  </si>
  <si>
    <t>2-Pack Milwaukee 18V 5Ah</t>
  </si>
  <si>
    <t>https://www.amazon.com/Milwaukee-48-11-1850-Batteries-48-11-1852-pack/dp/B09NNHN8S8?crid=1M3K82SDBMQR6&amp;dib=eyJ2IjoiMSJ9.5a4kmB4d_V2eoyB2q7cNtfl3ly2CrUwbtJWeUhkfzxd8TBpUdA0ix1kQnfTePThY6MeB1tZTneYP-GvqaDYqjOjYHwG4OCCzYR0NXfgNd-j1oL1kOAOehA5E-53KlQcaVAsg2himRwIO0YxyW_GuLd3kw64DgEgqogEpa3VTQAi2lDHlBvIN-5mLoWOJ0EcJYC1o2znYohNR8rWebGMU7Iflk7DAocpgSbGqa4PulV4MplxtiWdS6VlgawL30ZAHHJe-bdnVgZ5xZuVNQbiyMHk01JTWTjxdTWc8gfM3wCA.m_KrFAvdoBkoZZKLgooPg3IBBa7Bbb9N4iCgyll5nGs&amp;dib_tag=se&amp;keywords=milwaukee%2Bbattery%2B5%2Bah&amp;qid=1733169226&amp;sprefix=milwaukee%2Bbattery%2B5%2Ba%2Caps%2C246&amp;sr=8-1&amp;th=1</t>
  </si>
  <si>
    <t>2 Port Milwaukee Chager</t>
  </si>
  <si>
    <t>https://www.amazon.com/Milwaukee-48-59-1802-Simultaneous-Rapid-Charger/dp/B084D7B58S?crid=27B6HG9P6K4DG&amp;dib=eyJ2IjoiMSJ9.qLpFINLgdD5eSYjSkM5uHtK1z_Pw0uETF48iJQV4fFkto73m_AOXUzKK0haVZU2RCxLRHYg-YkS1Lc8mEkL9JPdaPzhdJk-LPrkbN7tY2MoDvuEoV6wtTqf6lPKcxLUHKJ6mHNK7FrhyM1LXo3V3jVyyvZGcDvymCe-TojtKGlYw1vuahqLWKgYfvOH6OwzT9RTe8HMFwBc6kB5IikMzLCnpAAi8EC2GyBJhPcLTSEkfzG9kq1Y7T6oaSF8GmJLI5wprBmW-n_yUqARd8rWVWyn2ieXrONBQMznde5V1Z_4.TSE0aZlZeJQa4HoLPFuPv9bAxkNiDSH2aU3vHwSP-sM&amp;dib_tag=se&amp;keywords=milwaukee+m18+battery+charger&amp;qid=1733283384&amp;sprefix=milwaukee+m18+battery%2Caps%2C159&amp;sr=8-8</t>
  </si>
  <si>
    <t xml:space="preserve">2-Pack Milwaukee Adapter </t>
  </si>
  <si>
    <t>https://www.amazon.com/Milwaukee-Converter-Terminals-Connector-Robotics/dp/B0B4F22W7Q?crid=1H5970L74DHSS&amp;dib=eyJ2IjoiMSJ9.e9Pwq7Nka-S6kRDJzMRZtFt0-z5DxE1L6iJj2xhTi1Eb9lyT-g368rnf7N6Q3fnwexaPscKGSFsnVCdSN0JQtymMISkQSbmX40nqZmuW0YEhK68FnVsLs0MZMnVtyJLSAlZhPTcm6rHbVmxixV7sYKj60ulDhHD0tl_ntJEN7WuONlpvSHuA0Xgf2sKqdavVeYjV1pHf-XjNA2QBBA8lw3fqoMkKGAtVcm2Xxmp7GGiFlsX_kD-wsezp3Bhr-FV0mf7ErZDUmFyK3ZXqiXds1ldTYiv46YHA2XJFoo-L2aw.sKTmv277mXugI9islf8MITYoPju9q9ujrk7k7YCIffk&amp;dib_tag=se&amp;keywords=milwaukee+m18+battery+adapter&amp;qid=1733283425&amp;sprefix=milwaukee+m18+%2Caps%2C154&amp;sr=8-5</t>
  </si>
  <si>
    <t>w/ Switch and 20A Fuses</t>
  </si>
  <si>
    <t>20 4-pin JST wires</t>
  </si>
  <si>
    <t>https://www.amazon.com/dp/B0C2ZQHZ9T?ref=cm_sw_r_cso_cp_apin_dp_WHDJPVEAJ8J30A1S7XFF&amp;ref_=cm_sw_r_cso_cp_apin_dp_WHDJPVEAJ8J30A1S7XFF&amp;social_share=cm_sw_r_cso_cp_apin_dp_WHDJPVEAJ8J30A1S7XFF&amp;starsLeft=1</t>
  </si>
  <si>
    <t>CAN connection</t>
  </si>
  <si>
    <t>Returns</t>
  </si>
  <si>
    <t>Total Returns</t>
  </si>
  <si>
    <t>Precision Resistors 7mΩ ±1%</t>
  </si>
  <si>
    <t>https://www.digikey.com/en/products/detail/bourns-inc/CRE2512-FZ-R007E-3/4900059</t>
  </si>
  <si>
    <t>DigiKey</t>
  </si>
  <si>
    <t>Current sensing</t>
  </si>
  <si>
    <t>Ethernet Port</t>
  </si>
  <si>
    <t>https://www.digikey.com/en/products/detail/te-connectivity-amp-connectors/1-1734264-1/5263528?utm_adgroup=&amp;utm_source=google&amp;utm_medium=cpc&amp;utm_campaign=PMax%20Supplier_Focus%20Supplier&amp;utm_term=&amp;utm_content=&amp;utm_id=go_cmp-20243063242_adg-_ad-__dev-c_ext-_prd-5263528_sig-Cj0KCQjwrp-3BhDgARIsAEWJ6SzH_MfJWUmgtaSW6smhHYbOm6tMkgso5vAfoFRhwT2_g4mDR2Bn5WcaAk2AEALw_wcB&amp;gad_source=1&amp;gclid=Cj0KCQjwrp-3BhDgARIsAEWJ6SzH_MfJWUmgtaSW6smhHYbOm6tMkgso5vAfoFRhwT2_g4mDR2Bn5WcaAk2AEALw_wcB</t>
  </si>
  <si>
    <t>Jack Modular Connector 8p8c (RJ45, Ethernet) 90° Angle (Right) Shielded</t>
  </si>
  <si>
    <t>Pin Header 8 Position 1.27mm pitch</t>
  </si>
  <si>
    <t>https://www.digikey.com/en/products/detail/amphenol-cs-fci/20021111-00008T4LF/2209071?s=N4IgTCBcDaICIEsDmCC0BpApgTwAQDYAGATlQGYB2ARitQDk4QBdAXyA</t>
  </si>
  <si>
    <t>4.5 out of 5 stars</t>
  </si>
  <si>
    <t>5 pin connector</t>
  </si>
  <si>
    <t>https://www.digikey.com/en/products/detail/hirose-electric-co-ltd/DF13-5S-1-25C/241752?s=N4IgTCBcDaIBJgIwA4wFoByAREBdAvkA</t>
  </si>
  <si>
    <t>CONN RCPT HSG 5POS 1.25MM</t>
  </si>
  <si>
    <t>Crimp pins</t>
  </si>
  <si>
    <t>https://www.digikey.com/en/products/detail/hirose-electric-co-ltd/DF13-2630SCF/566967?s=N4IgTCBcDaIBIE4lgMIBUC0A5AIiAugL5A</t>
  </si>
  <si>
    <t>CONN SOCKET 26-30AWG CRIMP TIN</t>
  </si>
  <si>
    <t>Hirose DF13 Right Angle Header 5 Pin</t>
  </si>
  <si>
    <t>https://www.digikey.co.uk/en/products/detail/hirose-electric-co-ltd/DF13-5P-1-25DS-25/15997289</t>
  </si>
  <si>
    <t>DF13-5P-1.25DS(25)</t>
  </si>
  <si>
    <t>USB100v3 JTAG Emulator - BH-USB-100v3D</t>
  </si>
  <si>
    <t>https://www.digikey.com/en/products/detail/olimex-ltd/TMS320-XDS100-V3/3837620</t>
  </si>
  <si>
    <t>USB XDS100 V3 JTAG DEBUGGER</t>
  </si>
  <si>
    <t>Bosch Inertial Measurement Unit</t>
  </si>
  <si>
    <t>https://www.digikey.com/en/products/detail/bosch-sensortec/BMI088/8634936</t>
  </si>
  <si>
    <t>Cheap IMU Alternative</t>
  </si>
  <si>
    <t xml:space="preserve">Total Cost Estimate w/ Untethered Power </t>
  </si>
  <si>
    <t>Total Ordering Information from Purchasing Request Site</t>
  </si>
  <si>
    <t>ODRI Recommended Specs (OLD)</t>
  </si>
  <si>
    <t>w/ Power System Budget of</t>
  </si>
  <si>
    <t>Vendor</t>
  </si>
  <si>
    <t>Date</t>
  </si>
  <si>
    <t>Actuators</t>
  </si>
  <si>
    <t>PWB Encoders</t>
  </si>
  <si>
    <t>Electrical connectors</t>
  </si>
  <si>
    <t>Issues: Dr. Leang recommends ordering extras of components that are likely to break (ODrive &amp; encoder wheels). This will go towards the final $4.7K budget.</t>
  </si>
  <si>
    <t>Fasteners</t>
  </si>
  <si>
    <t>Control system</t>
  </si>
  <si>
    <t>123 Bearing</t>
  </si>
  <si>
    <t>Est. (3 Master, 8 Driver)</t>
  </si>
  <si>
    <t>w/ Battery, Final Chassis</t>
  </si>
  <si>
    <t>~$6.7K</t>
  </si>
  <si>
    <t>McMaster-Carr</t>
  </si>
  <si>
    <t>Digikey (Returned)</t>
  </si>
  <si>
    <t>Milestone</t>
  </si>
  <si>
    <t>ODrive</t>
  </si>
  <si>
    <t>Ordered all structural and electrical connectors</t>
  </si>
  <si>
    <t>Bambu Lab</t>
  </si>
  <si>
    <t>Encoders Arriving</t>
  </si>
  <si>
    <t>Everything Ordered (Tethered Robot)</t>
  </si>
  <si>
    <t>Untethered Power Ordered</t>
  </si>
  <si>
    <t>Odrive</t>
  </si>
  <si>
    <t>As of 4/8</t>
  </si>
  <si>
    <t>Total (+tax&amp;ship):</t>
  </si>
  <si>
    <t>Name</t>
  </si>
  <si>
    <t>Rated Max Power</t>
  </si>
  <si>
    <t>Peak Current</t>
  </si>
  <si>
    <t>Voltage</t>
  </si>
  <si>
    <t>Probably not used in this robot but I'll have it here just in case</t>
  </si>
  <si>
    <t>MN4004 "Antigravity" Brushless Motor kV300</t>
  </si>
  <si>
    <t>https://store.tmotor.com/goods.php?id=438</t>
  </si>
  <si>
    <t>216W</t>
  </si>
  <si>
    <t>9A</t>
  </si>
  <si>
    <t>24V</t>
  </si>
  <si>
    <t>TI Evaluation Board</t>
  </si>
  <si>
    <t>https://github.com/open-dynamic-robot-initiative/open_robot_actuator_hardware/blob/master/electronics/ti_electronics/README.md#texas-instruments-evaluation-board-electronics</t>
  </si>
  <si>
    <t>ORI Custom Driver Board</t>
  </si>
  <si>
    <t>https://github.com/open-dynamic-robot-initiative/open_robot_actuator_hardware/blob/master/electronics/micro_driver_electronics/README.md</t>
  </si>
  <si>
    <t>negligible?</t>
  </si>
  <si>
    <t>TI Launchpad Board</t>
  </si>
  <si>
    <t>https://www.ti.com/tool/LAUNCHXL-F28069M</t>
  </si>
  <si>
    <t>ORI Master Board</t>
  </si>
  <si>
    <t>https://github.com/open-dynamic-robot-initiative/master-board#master-board</t>
  </si>
  <si>
    <t>4-60V</t>
  </si>
  <si>
    <t>TI Booster Board</t>
  </si>
  <si>
    <t>https://www.ti.com/tool/BOOSTXL-DRV8305EVM</t>
  </si>
  <si>
    <t>Orange Pi 5</t>
  </si>
  <si>
    <t>http://www.orangepi.org/html/hardWare/computerAndMicrocontrollers/details/Orange-Pi-5.html</t>
  </si>
  <si>
    <t>20W</t>
  </si>
  <si>
    <t>4A</t>
  </si>
  <si>
    <t>5V</t>
  </si>
  <si>
    <t>TI Boards can't be used due to interfacing with CAN cables and we can't fit 4 on an Orange Pi</t>
  </si>
  <si>
    <t>Appx Power Use</t>
  </si>
  <si>
    <t>Current</t>
  </si>
  <si>
    <t>Combined Power</t>
  </si>
  <si>
    <t>Notes</t>
  </si>
  <si>
    <t>90W</t>
  </si>
  <si>
    <t>3.8A</t>
  </si>
  <si>
    <t>720W</t>
  </si>
  <si>
    <t>~25% power</t>
  </si>
  <si>
    <t>negligible</t>
  </si>
  <si>
    <t>MicroStrain IMU</t>
  </si>
  <si>
    <t>https://www.mouser.com/ProductDetail/MicroStrain-by-HBK/3DM-CX5-AHRS?qs=A6eO%252BMLsxmS7srAAhBK2BQ%3D%3D</t>
  </si>
  <si>
    <t>0.5W</t>
  </si>
  <si>
    <t>0.1A</t>
  </si>
  <si>
    <t>Total Power</t>
  </si>
  <si>
    <t>740.5W</t>
  </si>
  <si>
    <t>Predicted Energy</t>
  </si>
  <si>
    <t>1.481 kWh</t>
  </si>
  <si>
    <t>Energy @ Max</t>
  </si>
  <si>
    <t>3.496 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</si>
</sst>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"/>
    <numFmt numFmtId="166" formatCode="&quot;$&quot;#,##0.000"/>
    <numFmt numFmtId="167" formatCode="m/d"/>
  </numFmts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theme="1"/>
      <name val="Arial"/>
      <scheme val="minor"/>
    </font>
    <font>
      <color rgb="FF0F1111"/>
      <name val="&quot;Amazon Ember&quot;"/>
    </font>
    <font>
      <b/>
      <color theme="1"/>
      <name val="Arial"/>
    </font>
    <font>
      <color rgb="FF000000"/>
      <name val="&quot;Arial&quot;"/>
    </font>
    <font>
      <u/>
      <color rgb="FF0000FF"/>
    </font>
    <font>
      <u/>
      <color rgb="FF0000FF"/>
    </font>
    <font/>
    <font>
      <b/>
      <strike/>
      <color theme="1"/>
      <name val="Arial"/>
      <scheme val="minor"/>
    </font>
    <font>
      <strike/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sz val="9.0"/>
      <color rgb="FF000000"/>
      <name val="&quot;docs-Corbel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2" numFmtId="164" xfId="0" applyAlignment="1" applyFill="1" applyFont="1" applyNumberFormat="1">
      <alignment horizontal="left"/>
    </xf>
    <xf borderId="0" fillId="0" fontId="2" numFmtId="164" xfId="0" applyFont="1" applyNumberFormat="1"/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left"/>
    </xf>
    <xf borderId="0" fillId="2" fontId="2" numFmtId="0" xfId="0" applyFont="1"/>
    <xf borderId="0" fillId="0" fontId="2" numFmtId="4" xfId="0" applyAlignment="1" applyFont="1" applyNumberFormat="1">
      <alignment readingOrder="0"/>
    </xf>
    <xf borderId="0" fillId="2" fontId="2" numFmtId="164" xfId="0" applyFont="1" applyNumberFormat="1"/>
    <xf borderId="0" fillId="0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6" xfId="0" applyAlignment="1" applyFont="1" applyNumberFormat="1">
      <alignment readingOrder="0"/>
    </xf>
    <xf borderId="0" fillId="0" fontId="2" numFmtId="166" xfId="0" applyFont="1" applyNumberFormat="1"/>
    <xf borderId="0" fillId="0" fontId="6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9" numFmtId="0" xfId="0" applyAlignment="1" applyFont="1">
      <alignment readingOrder="0"/>
    </xf>
    <xf borderId="0" fillId="3" fontId="2" numFmtId="164" xfId="0" applyAlignment="1" applyFont="1" applyNumberFormat="1">
      <alignment readingOrder="0"/>
    </xf>
    <xf borderId="0" fillId="3" fontId="2" numFmtId="164" xfId="0" applyFont="1" applyNumberFormat="1"/>
    <xf borderId="0" fillId="3" fontId="10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164" xfId="0" applyAlignment="1" applyFont="1" applyNumberFormat="1">
      <alignment readingOrder="0"/>
    </xf>
    <xf borderId="0" fillId="3" fontId="2" numFmtId="164" xfId="0" applyFont="1" applyNumberFormat="1"/>
    <xf borderId="0" fillId="3" fontId="2" numFmtId="165" xfId="0" applyAlignment="1" applyFont="1" applyNumberFormat="1">
      <alignment readingOrder="0"/>
    </xf>
    <xf borderId="1" fillId="0" fontId="1" numFmtId="0" xfId="0" applyAlignment="1" applyBorder="1" applyFont="1">
      <alignment horizontal="center" readingOrder="0"/>
    </xf>
    <xf borderId="2" fillId="0" fontId="11" numFmtId="0" xfId="0" applyBorder="1" applyFont="1"/>
    <xf borderId="3" fillId="0" fontId="11" numFmtId="0" xfId="0" applyBorder="1" applyFont="1"/>
    <xf borderId="0" fillId="0" fontId="12" numFmtId="0" xfId="0" applyAlignment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3" fillId="0" fontId="2" numFmtId="165" xfId="0" applyAlignment="1" applyBorder="1" applyFont="1" applyNumberFormat="1">
      <alignment horizontal="left" readingOrder="0"/>
    </xf>
    <xf borderId="4" fillId="0" fontId="2" numFmtId="164" xfId="0" applyAlignment="1" applyBorder="1" applyFont="1" applyNumberFormat="1">
      <alignment readingOrder="0"/>
    </xf>
    <xf borderId="4" fillId="0" fontId="2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Font="1"/>
    <xf borderId="0" fillId="2" fontId="2" numFmtId="0" xfId="0" applyAlignment="1" applyFont="1">
      <alignment horizontal="right" readingOrder="0"/>
    </xf>
    <xf borderId="4" fillId="0" fontId="2" numFmtId="167" xfId="0" applyAlignment="1" applyBorder="1" applyFont="1" applyNumberFormat="1">
      <alignment readingOrder="0"/>
    </xf>
    <xf borderId="5" fillId="0" fontId="2" numFmtId="0" xfId="0" applyAlignment="1" applyBorder="1" applyFont="1">
      <alignment readingOrder="0" shrinkToFit="0" vertical="top" wrapText="1"/>
    </xf>
    <xf borderId="6" fillId="0" fontId="11" numFmtId="0" xfId="0" applyBorder="1" applyFont="1"/>
    <xf borderId="7" fillId="0" fontId="11" numFmtId="0" xfId="0" applyBorder="1" applyFont="1"/>
    <xf borderId="8" fillId="0" fontId="11" numFmtId="0" xfId="0" applyBorder="1" applyFont="1"/>
    <xf borderId="9" fillId="0" fontId="11" numFmtId="0" xfId="0" applyBorder="1" applyFont="1"/>
    <xf borderId="0" fillId="0" fontId="13" numFmtId="164" xfId="0" applyAlignment="1" applyFont="1" applyNumberFormat="1">
      <alignment readingOrder="0"/>
    </xf>
    <xf borderId="4" fillId="0" fontId="14" numFmtId="167" xfId="0" applyAlignment="1" applyBorder="1" applyFont="1" applyNumberFormat="1">
      <alignment readingOrder="0" vertical="bottom"/>
    </xf>
    <xf borderId="0" fillId="0" fontId="13" numFmtId="0" xfId="0" applyAlignment="1" applyFont="1">
      <alignment horizontal="right" readingOrder="0"/>
    </xf>
    <xf borderId="10" fillId="0" fontId="11" numFmtId="0" xfId="0" applyBorder="1" applyFont="1"/>
    <xf borderId="11" fillId="0" fontId="11" numFmtId="0" xfId="0" applyBorder="1" applyFont="1"/>
    <xf borderId="12" fillId="0" fontId="11" numFmtId="0" xfId="0" applyBorder="1" applyFont="1"/>
    <xf borderId="4" fillId="4" fontId="15" numFmtId="0" xfId="0" applyAlignment="1" applyBorder="1" applyFill="1" applyFont="1">
      <alignment readingOrder="0"/>
    </xf>
    <xf borderId="4" fillId="4" fontId="15" numFmtId="167" xfId="0" applyAlignment="1" applyBorder="1" applyFont="1" applyNumberFormat="1">
      <alignment readingOrder="0"/>
    </xf>
    <xf borderId="4" fillId="4" fontId="15" numFmtId="164" xfId="0" applyAlignment="1" applyBorder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readingOrder="0"/>
    </xf>
    <xf borderId="13" fillId="0" fontId="2" numFmtId="0" xfId="0" applyAlignment="1" applyBorder="1" applyFont="1">
      <alignment readingOrder="0"/>
    </xf>
    <xf borderId="13" fillId="0" fontId="2" numFmtId="167" xfId="0" applyAlignment="1" applyBorder="1" applyFont="1" applyNumberFormat="1">
      <alignment readingOrder="0"/>
    </xf>
    <xf borderId="13" fillId="0" fontId="2" numFmtId="164" xfId="0" applyAlignment="1" applyBorder="1" applyFont="1" applyNumberFormat="1">
      <alignment readingOrder="0"/>
    </xf>
    <xf borderId="4" fillId="0" fontId="2" numFmtId="4" xfId="0" applyAlignment="1" applyBorder="1" applyFont="1" applyNumberForma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right" readingOrder="0"/>
    </xf>
    <xf borderId="4" fillId="0" fontId="2" numFmtId="164" xfId="0" applyBorder="1" applyFont="1" applyNumberFormat="1"/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GenBasic-Wireless-Network-Dongle-Adapter/dp/B0BNFKJPXS?crid=10XWOEG0Z2DVO&amp;dib=eyJ2IjoiMSJ9.qyvqFwkCgNNEMA0iz_hZeLJ7iI7B90OGqnaykpTB4DFSAzTjmkuISS1wSZQy8BWm0h5bWioV8FSrvWW3K5HhwsttzPxdr7eXgFcvSzcxJJG7lrK40bucua1ZRdumGjnbhNImigRf3i26UszN7-oX-pt-acy3BORxc1brkI_qW9rfHet80z37kdYnoSo4b2IQrkHTKIg8WPiR-JvoXfBruyW_-qJvNn361pw9fdi-8_c.Ke3--0LDOaoh4k6ZdS8UZtk10IZncWNlf1i3JLKPpRU&amp;dib_tag=se&amp;keywords=usb%2Bwifi%2Bdongle%2Blinux&amp;qid=1733170991&amp;sprefix=usb%2Bwifi%2Bdongle%2B%2Caps%2C134&amp;sr=8-4&amp;th=1" TargetMode="External"/><Relationship Id="rId42" Type="http://schemas.openxmlformats.org/officeDocument/2006/relationships/hyperlink" Target="https://www.amazon.com/Milwaukee-48-59-1802-Simultaneous-Rapid-Charger/dp/B084D7B58S?crid=27B6HG9P6K4DG&amp;dib=eyJ2IjoiMSJ9.qLpFINLgdD5eSYjSkM5uHtK1z_Pw0uETF48iJQV4fFkto73m_AOXUzKK0haVZU2RCxLRHYg-YkS1Lc8mEkL9JPdaPzhdJk-LPrkbN7tY2MoDvuEoV6wtTqf6lPKcxLUHKJ6mHNK7FrhyM1LXo3V3jVyyvZGcDvymCe-TojtKGlYw1vuahqLWKgYfvOH6OwzT9RTe8HMFwBc6kB5IikMzLCnpAAi8EC2GyBJhPcLTSEkfzG9kq1Y7T6oaSF8GmJLI5wprBmW-n_yUqARd8rWVWyn2ieXrONBQMznde5V1Z_4.TSE0aZlZeJQa4HoLPFuPv9bAxkNiDSH2aU3vHwSP-sM&amp;dib_tag=se&amp;keywords=milwaukee+m18+battery+charger&amp;qid=1733283384&amp;sprefix=milwaukee+m18+battery%2Caps%2C159&amp;sr=8-8" TargetMode="External"/><Relationship Id="rId41" Type="http://schemas.openxmlformats.org/officeDocument/2006/relationships/hyperlink" Target="https://www.amazon.com/Milwaukee-48-11-1850-Batteries-48-11-1852-pack/dp/B09NNHN8S8?crid=1M3K82SDBMQR6&amp;dib=eyJ2IjoiMSJ9.5a4kmB4d_V2eoyB2q7cNtfl3ly2CrUwbtJWeUhkfzxd8TBpUdA0ix1kQnfTePThY6MeB1tZTneYP-GvqaDYqjOjYHwG4OCCzYR0NXfgNd-j1oL1kOAOehA5E-53KlQcaVAsg2himRwIO0YxyW_GuLd3kw64DgEgqogEpa3VTQAi2lDHlBvIN-5mLoWOJ0EcJYC1o2znYohNR8rWebGMU7Iflk7DAocpgSbGqa4PulV4MplxtiWdS6VlgawL30ZAHHJe-bdnVgZ5xZuVNQbiyMHk01JTWTjxdTWc8gfM3wCA.m_KrFAvdoBkoZZKLgooPg3IBBa7Bbb9N4iCgyll5nGs&amp;dib_tag=se&amp;keywords=milwaukee%2Bbattery%2B5%2Bah&amp;qid=1733169226&amp;sprefix=milwaukee%2Bbattery%2B5%2Ba%2Caps%2C246&amp;sr=8-1&amp;th=1" TargetMode="External"/><Relationship Id="rId44" Type="http://schemas.openxmlformats.org/officeDocument/2006/relationships/hyperlink" Target="https://www.amazon.com/dp/B0C2ZQHZ9T?ref=cm_sw_r_cso_cp_apin_dp_WHDJPVEAJ8J30A1S7XFF&amp;ref_=cm_sw_r_cso_cp_apin_dp_WHDJPVEAJ8J30A1S7XFF&amp;social_share=cm_sw_r_cso_cp_apin_dp_WHDJPVEAJ8J30A1S7XFF&amp;starsLeft=1" TargetMode="External"/><Relationship Id="rId43" Type="http://schemas.openxmlformats.org/officeDocument/2006/relationships/hyperlink" Target="https://www.amazon.com/Milwaukee-Converter-Terminals-Connector-Robotics/dp/B0B4F22W7Q?crid=1H5970L74DHSS&amp;dib=eyJ2IjoiMSJ9.e9Pwq7Nka-S6kRDJzMRZtFt0-z5DxE1L6iJj2xhTi1Eb9lyT-g368rnf7N6Q3fnwexaPscKGSFsnVCdSN0JQtymMISkQSbmX40nqZmuW0YEhK68FnVsLs0MZMnVtyJLSAlZhPTcm6rHbVmxixV7sYKj60ulDhHD0tl_ntJEN7WuONlpvSHuA0Xgf2sKqdavVeYjV1pHf-XjNA2QBBA8lw3fqoMkKGAtVcm2Xxmp7GGiFlsX_kD-wsezp3Bhr-FV0mf7ErZDUmFyK3ZXqiXds1ldTYiv46YHA2XJFoo-L2aw.sKTmv277mXugI9islf8MITYoPju9q9ujrk7k7YCIffk&amp;dib_tag=se&amp;keywords=milwaukee+m18+battery+adapter&amp;qid=1733283425&amp;sprefix=milwaukee+m18+%2Caps%2C154&amp;sr=8-5" TargetMode="External"/><Relationship Id="rId46" Type="http://schemas.openxmlformats.org/officeDocument/2006/relationships/hyperlink" Target="https://www.digikey.com/en/products/detail/te-connectivity-amp-connectors/1-1734264-1/5263528?utm_adgroup=&amp;utm_source=google&amp;utm_medium=cpc&amp;utm_campaign=PMax%20Supplier_Focus%20Supplier&amp;utm_term=&amp;utm_content=&amp;utm_id=go_cmp-20243063242_adg-_ad-__dev-c_ext-_prd-5263528_sig-Cj0KCQjwrp-3BhDgARIsAEWJ6SzH_MfJWUmgtaSW6smhHYbOm6tMkgso5vAfoFRhwT2_g4mDR2Bn5WcaAk2AEALw_wcB&amp;gad_source=1&amp;gclid=Cj0KCQjwrp-3BhDgARIsAEWJ6SzH_MfJWUmgtaSW6smhHYbOm6tMkgso5vAfoFRhwT2_g4mDR2Bn5WcaAk2AEALw_wcB" TargetMode="External"/><Relationship Id="rId45" Type="http://schemas.openxmlformats.org/officeDocument/2006/relationships/hyperlink" Target="https://www.digikey.com/en/products/detail/bourns-inc/CRE2512-FZ-R007E-3/4900059" TargetMode="External"/><Relationship Id="rId1" Type="http://schemas.openxmlformats.org/officeDocument/2006/relationships/hyperlink" Target="https://www.mcmaster.com/products/screws/flat-head-screws~/flat-head-profile~standard/system-of-measurement~metric/metric-316-stainless-steel-hex-drive-flat-head-screws/" TargetMode="External"/><Relationship Id="rId2" Type="http://schemas.openxmlformats.org/officeDocument/2006/relationships/hyperlink" Target="https://www.amazon.com/dp/B0B51BFSWZ/ref=sspa_dk_detail_2?psc=1&amp;pd_rd_i=B0B51BFSWZ&amp;pd_rd_w=AOTFq&amp;content-id=amzn1.sym.8c2f9165-8e93-42a1-8313-73d3809141a2&amp;pf_rd_p=8c2f9165-8e93-42a1-8313-73d3809141a2&amp;pf_rd_r=FJY2F30S8SZP8D12B2QF&amp;pd_rd_wg=l9asT&amp;pd_rd_r=594f0113-1cfb-4b98-894f-7151754a2d90&amp;s=hi&amp;sp_csd=d2lkZ2V0TmFtZT1zcF9kZXRhaWw&amp;smid=A23XVIPJ96UME3" TargetMode="External"/><Relationship Id="rId3" Type="http://schemas.openxmlformats.org/officeDocument/2006/relationships/hyperlink" Target="https://www.mcmaster.com/products/threaded-inserts/threaded-inserts-2~/stainless-steel-helical-inserts-9/" TargetMode="External"/><Relationship Id="rId4" Type="http://schemas.openxmlformats.org/officeDocument/2006/relationships/hyperlink" Target="https://www.mcmaster.com/products/threaded-inserts/threaded-inserts-2~/stainless-steel-helical-inserts-9/" TargetMode="External"/><Relationship Id="rId9" Type="http://schemas.openxmlformats.org/officeDocument/2006/relationships/hyperlink" Target="https://www.beltingonline.com/at3-gen-iii-synchroflex-timing-belts-4593" TargetMode="External"/><Relationship Id="rId48" Type="http://schemas.openxmlformats.org/officeDocument/2006/relationships/hyperlink" Target="https://www.digikey.com/en/products/detail/hirose-electric-co-ltd/DF13-5S-1-25C/241752?s=N4IgTCBcDaIBJgIwA4wFoByAREBdAvkA" TargetMode="External"/><Relationship Id="rId47" Type="http://schemas.openxmlformats.org/officeDocument/2006/relationships/hyperlink" Target="https://www.digikey.com/en/products/detail/amphenol-cs-fci/20021111-00008T4LF/2209071?s=N4IgTCBcDaICIEsDmCC0BpApgTwAQDYAGATlQGYB2ARitQDk4QBdAXyA" TargetMode="External"/><Relationship Id="rId49" Type="http://schemas.openxmlformats.org/officeDocument/2006/relationships/hyperlink" Target="https://www.digikey.com/en/products/detail/hirose-electric-co-ltd/DF13-2630SCF/566967?s=N4IgTCBcDaIBIE4lgMIBUC0A5AIiAugL5A" TargetMode="External"/><Relationship Id="rId5" Type="http://schemas.openxmlformats.org/officeDocument/2006/relationships/hyperlink" Target="https://shop.tmotor.com/products/mn2806-1?srsltid=AfmBOoozh57T6afbdL2ZfBsIF6jVpLgzYojCQ9jJ76Ek5_aNOYef_ZV3" TargetMode="External"/><Relationship Id="rId6" Type="http://schemas.openxmlformats.org/officeDocument/2006/relationships/hyperlink" Target="https://www.123bearing.com/bearing-housing/deep-groove-bearing/single-row/61705-2rs?gad_source=1&amp;gclid=Cj0KCQjwiuC2BhDSARIsALOVfBLTtf_wx8QmTYzEErM5VmS_L0-OCCcSK4K_FfiNdRsoK2PocKlsLKQaAqzOEALw_wcB" TargetMode="External"/><Relationship Id="rId7" Type="http://schemas.openxmlformats.org/officeDocument/2006/relationships/hyperlink" Target="https://www.123bearing.com/bearing-housing/deep-groove-bearing/single-row/mr84-ezo?gad_source=1&amp;gclid=Cj0KCQjwiuC2BhDSARIsALOVfBLP6zc2D7WI78cAX-wvPuipUXAhRfhm4ViEobpSNPHtPp2gaRZUCqoaAl5xEALw_wcB" TargetMode="External"/><Relationship Id="rId8" Type="http://schemas.openxmlformats.org/officeDocument/2006/relationships/hyperlink" Target="https://www.123bearing.com/bearing-housing/deep-groove-bearing/single-row/683-zz-ezo?gad_source=1&amp;gclid=Cj0KCQjwiuC2BhDSARIsALOVfBJvnXByl5luDD8K-qQIBbE7xVEqaPmOi-kKv8cbh-WROOkpH6PaLOsaAo3hEALw_wcB" TargetMode="External"/><Relationship Id="rId31" Type="http://schemas.openxmlformats.org/officeDocument/2006/relationships/hyperlink" Target="https://www.digikey.com/en/products/detail/broadcom-limited/AEDM-5810-Z12/5357134" TargetMode="External"/><Relationship Id="rId30" Type="http://schemas.openxmlformats.org/officeDocument/2006/relationships/hyperlink" Target="https://www.adafruit.com/product/4438" TargetMode="External"/><Relationship Id="rId33" Type="http://schemas.openxmlformats.org/officeDocument/2006/relationships/hyperlink" Target="https://www.amazon.com/iexcell-Thread-Stainless-Socket-Screws/dp/B0D7S1CM87?crid=233EHG2WMXODK&amp;dib=eyJ2IjoiMSJ9.Is1H24QO1RN3gk6jRgBSs1WB_x7IhoWRieee0aBfaMQFYXXB65wcHNun4vjtS7TqsKv3Otxi3A3oxYrNpyAmQU6unNuoC0Tj0oO2AafoDt6xrJqegEaE02BxKRXlnUxpkE_kn_cphclF2PV708tuaf4j8fU_q3VwVrcHwUJPcylgVem2oND1ctplFryhlQPXAvcYUvUerHiOYvcCA_Otuw.ibpmFegwmRuj1lbQ-wTbze02O5wGf2pm7e2YSfA3C5Q&amp;dib_tag=se&amp;keywords=m2.5+6+socket+head+screws&amp;qid=1737650678&amp;sprefix=m2.5+6+socket+head+screws%2Caps%2C192&amp;sr=8-3" TargetMode="External"/><Relationship Id="rId32" Type="http://schemas.openxmlformats.org/officeDocument/2006/relationships/hyperlink" Target="https://www.amazon.com/Vertical-Pressing-Machine-Inserts-Printing/dp/B0D22MLFMD/134-3460923-3496503?psc=1&amp;sp_csd=d2lkZ2V0TmFtZT1zcF9waG9uZV9kZXRhaWxfdGhlbWF0aWM%3D" TargetMode="External"/><Relationship Id="rId35" Type="http://schemas.openxmlformats.org/officeDocument/2006/relationships/hyperlink" Target="https://www.amazon.com/10pcs-Wheels-Rubber-Model-Accessories/dp/B07SDC8BK9/ref=sr_1_3?crid=2SVWSMC8CID2S&amp;dib=eyJ2IjoiMSJ9.Z2p8Yw19Beeh1zf0qHFstamMaS8vSzJgN91be32puGL9V9jm_XEtmUmq-CSvK1vgqMMf8P81737SkzBCogGiahboE9G9KdvBUK6h2Yl6epjid3R0GqdJ0KnnqKkrACv5jKWRiumGr3Esa7Bt4D_ptCepJSV7QmgE99ZiEqKtRwrK6wZQ5sXbBm4G77MA9MEswhyJQ81--B1PVF4jkyVkr3EBAFbo0KoxfcDgWFO4zxusYxPjr140BGpZN5ejxj_KqGi60GU2kdTajRSwJfC1lpF_xzNVdAg8dq_FXbV0vXsCDWdX7ZSIpqmJxdEz1_tusKOz93GxZ46-dZ-qfpNtOAgNsmP3p1mRuQ7x4QpYa3A68_ZAhT6Mh9TsmRuodIkSNI5oc1Dafp09rYaImqGckt1kqAXmKSMsz0XeK4JGHtK9Fgw3I8qxsvCIfx6PcRc-.MuvLSwsOlOrVH6e0g6ZEQCgdAZxblD-kFyHrV25Efuw&amp;dib_tag=se&amp;keywords=toy+car+wheels+1+inch&amp;qid=1738077382&amp;sprefix=toy+car+wheels+1+inch%2Caps%2C142&amp;sr=8-3" TargetMode="External"/><Relationship Id="rId34" Type="http://schemas.openxmlformats.org/officeDocument/2006/relationships/hyperlink" Target="https://www.amazon.com/iexcell-Thread-Socket-Screws-Finish/dp/B0DDXNQ7GT?crid=FSM0ZXU1QOVM&amp;dib=eyJ2IjoiMSJ9.o49bkeFSTK8fJUICLju_SRmVyORDewl3b5Bd09KOZvCjXRcp9g6mbjAsh7FbKpcD55SlxRtrnUjXF4gKOocIflg9NXUtmzK85dDVoLC7A33FtzDbwYoyxlz14xa8P24n0z5CVJ4OJalClznnbJml9IuXS933zD1G_dcAVjY9XrQYztBOHFqqVgYHfx01UteoRXOZ6ny-JuK7FrxdJ_INZpRbj3GXJ6ERutFT2-W0d_k.sw-QcQqAGbKDsoqQ0kVukJBhiRVW-ZHWDACBFvyZAoQ&amp;dib_tag=se&amp;keywords=m2.5+10+socket+head+screws&amp;qid=1737938135&amp;sprefix=m2.5+10+socket+head+screws%2Caps%2C239&amp;sr=8-6" TargetMode="External"/><Relationship Id="rId37" Type="http://schemas.openxmlformats.org/officeDocument/2006/relationships/hyperlink" Target="https://www.amazon.com/dp/B0CRVW7N2J?ref=cm_sw_r_cso_cp_apin_dp_2XNSHGX0HKXFAXDH611K&amp;ref_=cm_sw_r_cso_cp_apin_dp_2XNSHGX0HKXFAXDH611K&amp;social_share=cm_sw_r_cso_cp_apin_dp_2XNSHGX0HKXFAXDH611K&amp;peakEvent=4&amp;starsLeft=1&amp;skipTwisterOG=1&amp;th=1" TargetMode="External"/><Relationship Id="rId36" Type="http://schemas.openxmlformats.org/officeDocument/2006/relationships/hyperlink" Target="https://www.amazon.com/GDSTIME-80mm-25mm-Brushless-Cooling/dp/B00N1Y3T9G/ref=sr_1_4?crid=1J8NSZEDJZDXB&amp;dib=eyJ2IjoiMSJ9.elobv6NI_jX6GZb4iOoK-ofWxMkxektY-ML2MQqAK2QZ4Y0AGRFjLTq7SCBnc3UWQz9tFWTv14ibZT-WKTndwoiFokPQCmI3dJW1vu_JMDxC9HeEoQrfvOiHfSfgyFNpUC6-wfg5Afrd-br_l7BEc0YIOx2YXSoN12ZWG2mTOIvnYe7nt7qy39kZ_gCQkWeamdUvmIz_fsgY8Y04RaNbbdDl1YLtnS6Etjz7sNUiGCs.hIySqPdMEICnpfpvTOtC80RY7ObdCceecu1IUrPMIbU&amp;dib_tag=se&amp;keywords=80mm+fan+thin+24+V&amp;qid=1739897959&amp;sprefix=80mm+fan+thin+24+v%2Caps%2C241&amp;sr=8-4" TargetMode="External"/><Relationship Id="rId39" Type="http://schemas.openxmlformats.org/officeDocument/2006/relationships/hyperlink" Target="https://www.amazon.com/Channel-Pluggable-Terminal-Distribution-HCDC/dp/B0C72HZPTP?th=1" TargetMode="External"/><Relationship Id="rId38" Type="http://schemas.openxmlformats.org/officeDocument/2006/relationships/hyperlink" Target="https://www.amazon.com/Baomain-Male-Spade-Quick-Splice-Crimp-Terminals-6-3mm-Crimp-Connector-Non-Insulated-Pack-of-100/dp/B01MQ332R6/" TargetMode="External"/><Relationship Id="rId20" Type="http://schemas.openxmlformats.org/officeDocument/2006/relationships/hyperlink" Target="https://www.amazon.com/Insulated-Safety-Shrouded-Female-Connector/dp/B07KKJQ1Z1/ref=sr_1_3?crid=1MWFGW1O3V7XP&amp;dib=eyJ2IjoiMSJ9.IoBmWpPoFUwzck7nnv7FD3L50U-0GJNZB0LZBSNu9KkGNfZM2-AIrj6_Q9dyKwXwWbYNlIi1hvyRlCvyPOCdbvEMu7p0vlbkR30R9Pdwb1sUyrO-t8VsG3t6ziBQb1vG03wUppC_4NwrVvbfF2bZfpMGULNSb6DSVlP4awKO86ZF9Bd9icQMgVVNha2XDpX9j-mS2Q_krwUqov5TrmfmWrZs_HhdlM9k3lMB1ppEfgk.aSvtam_ieu8dkxMcNgswtsqLFyUxaAxaVmgaYXSaxIw&amp;dib_tag=se&amp;keywords=4mm%2Bbanana%2Bplug%2Bsocket&amp;qid=1726502512&amp;sprefix=4mm%2Bbanana%2Bplug%2Bsocket%2Caps%2C137&amp;sr=8-3&amp;th=1" TargetMode="External"/><Relationship Id="rId22" Type="http://schemas.openxmlformats.org/officeDocument/2006/relationships/hyperlink" Target="https://www.amazon.com/Stemedu-5050SMD-Individually-Addressable-Raspberry/dp/B0C7CFQXY3/ref=sr_1_11?crid=1BQR8T0AB8SQU&amp;dib=eyJ2IjoiMSJ9.FZsKUMdSkVK99srnTU0pVxw4OXvPTb4XQ4jZdE8ZN2j5efNoX430BpD0koLUmtfFXYN5vim5Z3FBu0M5MrC7Jw3_Q6qgaHXeQGZApazkpNopYfqeW6zVl65hAVzdNhdRvNDoQIIUxGtTAJ-RBdCTZcp3_5DIUPtLwze1ysUmGqmvXmrBIeSSQL1ypfjli5AgvAc7Ji-gBOM9foaW32XM9szr-ELjT57NiAHZFVQ99BILN-49H--rMvFlRSiXDGyfHczJFme9_oaA32k8BbV8XzBsQZUoL94wwbCoHbht13M.U2wcBtJ3iH_TUaJna3eywbFMwn2-pYXwDMtHLwZXHxI&amp;dib_tag=se&amp;keywords=neo+pixel+led&amp;qid=1726502968&amp;sprefix=neo+pixel+led%2Caps%2C144&amp;sr=8-11" TargetMode="External"/><Relationship Id="rId21" Type="http://schemas.openxmlformats.org/officeDocument/2006/relationships/hyperlink" Target="https://www.amazon.com/Current-Stackable-Connector-Speaker-Adapter/dp/B07GL5BVNH/ref=sr_1_6?crid=1ET5SXUBTQVFP&amp;dib=eyJ2IjoiMSJ9.qXdy7V9X8sEzYBVoC1wsJt40oqc13T48Qzct0zc36Ek1GAQhdzaKEMQOzgtGuwpsAXtGC6YUcCez89YD7cT-104STlsar8LI0IlcSR7oa5DCUeHEYG_KNASeBNsAMUzlywmXMOe_0o1BkVozuEP7fOcov4WTP6Hx7xltb8D5O7f5oU1wz2asY2FkQY4k1WGDY583MxuW5Qy746GJW4JdmcJ2pYMXTOt0b0osEqLIhBQ.aF3RS0MLgydertrMnDmkLQjKh5DDYr-WhO8xh3wnj7M&amp;dib_tag=se&amp;keywords=male%2Bbanana%2Bplugs%2B4mm&amp;qid=1727583122&amp;sprefix=male%2Bbanana%2Bplugs%2B4mm%2Caps%2C265&amp;sr=8-6&amp;th=1" TargetMode="External"/><Relationship Id="rId24" Type="http://schemas.openxmlformats.org/officeDocument/2006/relationships/hyperlink" Target="https://odriverobotics.com/shop/odrive-s1" TargetMode="External"/><Relationship Id="rId23" Type="http://schemas.openxmlformats.org/officeDocument/2006/relationships/hyperlink" Target="https://us.store.bambulab.com/products/pla-cf?variant=41145212076168" TargetMode="External"/><Relationship Id="rId26" Type="http://schemas.openxmlformats.org/officeDocument/2006/relationships/hyperlink" Target="https://www.digikey.com/en/products/detail/jst-sales-america-inc./SPUD-002T-P0.5/1989510?utm_adgroup=&amp;utm_source=google&amp;utm_medium=cpc&amp;utm_campaign=Pmax_Shopping_DK%2B%20Supplier_ITECH&amp;utm_term=&amp;utm_content=&amp;utm_id=go_cmp-21147141757_adg-_ad-__dev-c_ext-_prd-1989510_sig-Cj0KCQjw99e4BhDiARIsAISE7P__hMisvvNMTYve_Widx9-1Kzb1rRqg2rn7jBG9FWOGS_O1GTm0Es4aAvcIEALw_wcB&amp;gad_source=1&amp;gclid=Cj0KCQjw99e4BhDiARIsAISE7P__hMisvvNMTYve_Widx9-1Kzb1rRqg2rn7jBG9FWOGS_O1GTm0Es4aAvcIEALw_wcB" TargetMode="External"/><Relationship Id="rId25" Type="http://schemas.openxmlformats.org/officeDocument/2006/relationships/hyperlink" Target="https://www.digikey.com/en/products/detail/jst-sales-america-inc/PUDP-30V-S/1989468" TargetMode="External"/><Relationship Id="rId28" Type="http://schemas.openxmlformats.org/officeDocument/2006/relationships/hyperlink" Target="https://www.amazon.com/SanDisk-Ultra-UHS-I-Memory-Adapter/dp/B00M55C0NS" TargetMode="External"/><Relationship Id="rId27" Type="http://schemas.openxmlformats.org/officeDocument/2006/relationships/hyperlink" Target="https://www.amazon.com/Pre-Crimped-Connectors-Pixhawk2-Pixracer-Silicone/dp/B07PBHN7TM/ref=asc_df_B07PBHN7TM/?tag=hyprod-20&amp;linkCode=df0&amp;hvadid=693418895682&amp;hvpos=&amp;hvnetw=g&amp;hvrand=4381951338110865521&amp;hvpone=&amp;hvptwo=&amp;hvqmt=&amp;hvdev=c&amp;hvdvcmdl=&amp;hvlocint=&amp;hvlocphy=9197915&amp;hvtargid=pla-758799606130&amp;psc=1&amp;mcid=f08e179d375037168aad137e2e6f92bd" TargetMode="External"/><Relationship Id="rId29" Type="http://schemas.openxmlformats.org/officeDocument/2006/relationships/hyperlink" Target="https://www.amazon.com/Comidox-Aluminum-Housed-Wirewound-Resistor/dp/B077ZMYNBF/ref=sr_1_6?crid=227N982AMU5B8&amp;dib=eyJ2IjoiMSJ9.dHbY6J3ibn8mHLeRXipnnLTuecg0ziLNuA1FNgtf5xhV93zw69fke4d5VXEcB6VGBhRAbdM2D_HV6zfZrm3b2VFT4YYFu_vle5FLbB4DaoBLs5z5Nc94VrxGRqZ3da1M4lROg77PBkcvmsJXcQosZPAnUTCPkaAfxtpB7yyUtpov2oZ0IluW7QAtucio7JcjPEgTIA-V2AbV8bf35CltpYi-NFFVqUR1-3boeU4ma4g.b58RKqC9nPXQQhilnVGzEkGTmCT9PAnatVE1ple4lhE&amp;dib_tag=se&amp;keywords=braking+resistor+2+ohm&amp;qid=1729551643&amp;sprefix=braking+resistor+2+ohm%2Caps%2C123&amp;sr=8-6" TargetMode="External"/><Relationship Id="rId51" Type="http://schemas.openxmlformats.org/officeDocument/2006/relationships/hyperlink" Target="https://www.digikey.com/en/products/detail/olimex-ltd/TMS320-XDS100-V3/3837620" TargetMode="External"/><Relationship Id="rId50" Type="http://schemas.openxmlformats.org/officeDocument/2006/relationships/hyperlink" Target="https://www.digikey.co.uk/en/products/detail/hirose-electric-co-ltd/DF13-5P-1-25DS-25/15997289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digikey.com/en/products/detail/bosch-sensortec/BMI088/8634936" TargetMode="External"/><Relationship Id="rId11" Type="http://schemas.openxmlformats.org/officeDocument/2006/relationships/hyperlink" Target="https://github.com/open-dynamic-robot-initiative/open_robot_actuator_hardware/blob/master/mechanics/general/details/20210407_ODRI-KIT-new.pdf" TargetMode="External"/><Relationship Id="rId10" Type="http://schemas.openxmlformats.org/officeDocument/2006/relationships/hyperlink" Target="https://www.beltingonline.com/at3-gen-iii-synchroflex-timing-belts-4593" TargetMode="External"/><Relationship Id="rId13" Type="http://schemas.openxmlformats.org/officeDocument/2006/relationships/hyperlink" Target="https://www.amazon.com/NAOEVO-Silicone-Electrical-Breadboard-Automotive/dp/B0CML8MQD5/ref=sr_1_10?crid=1TA2ELK27H6TI&amp;dib=eyJ2IjoiMSJ9.29ewf5GYcMdjyDUN8HnY_R4B-rfEHBCaiJl53iv3ScEoi3OdrcTeKxtzkR9iC06ah_4DAj5duxLwZcG85xIdfZEHecT4HWAx5E8BjXzCHNALSuJJpRzslGg0_rxZnbBDwovnyk8OEUEaGVuC5is_Uzlg3i2G-RwN0gTqgJagr8n_OavjkvZuMKA-kzJZPCRStBIPKYfHemEY9uRmNfIvDWgYD5uGJ00xMo7oJjBe4pqOsAffs767YavxgEnpjodW7D-sLs0mu3khAtDJWdCvVZ03LU9O7kPiyW6qEaGkoDs.HEdvn_m6ZMILdNY8iyJL01XLM8ZuS9JF8v-Yw6yQukY&amp;dib_tag=se&amp;keywords=20+awg+copper+wire&amp;qid=1726498191&amp;sprefix=20+awg+copper+wi%2Caps%2C279&amp;sr=8-10" TargetMode="External"/><Relationship Id="rId12" Type="http://schemas.openxmlformats.org/officeDocument/2006/relationships/hyperlink" Target="https://www.amazon.com/uxcell-Plastic-Phillips-Machine-Washers/dp/B0B7RGWSQQ?th=1" TargetMode="External"/><Relationship Id="rId15" Type="http://schemas.openxmlformats.org/officeDocument/2006/relationships/hyperlink" Target="https://www.amazon.com/flexible-Electrical-Extension-Stranded-Automotive/dp/B0D12T94T2/ref=sr_1_1_sspa?crid=31AKO6CY3JHEH&amp;dib=eyJ2IjoiMSJ9.YPZ3ddG7MMpGrRNr60X8fJAUrVxr9bNCXnvujCicZWCAOJoEIGaej9OSKZsIxydrb0ml2Mv3DsBDCNc8fZAfJcZlAtBLT2oqXNzBFFNHk2BxiaHy3PQqDQsapKoBRYbhv0ke46lDt-wyslW6gwCpLbhBjNREEMP1DPpkkvVVUfSTl7Df3jm8h8VOMwO8SJiZxB6CNyYVIPA5mhiyX7_A1nKytAYZ-gBJQRmXUAjZ1u23t9bnDMgw1AuTr0J1BzFM7hbs5nrATszlcaJ_b8Av2jpis1I3zGI002gqnLlr-vQ.RK3ZxOd1HNADcvWiFbtCL53ZIe-m84RnuDyTgfLKN4o&amp;dib_tag=se&amp;keywords=Red%2Bblack%2B18%2Bawg%2Bwire&amp;qid=1726501470&amp;sprefix=red%2Bblack%2B18%2Bawg%2Bwi%2Caps%2C219&amp;sr=8-1-spons&amp;sp_csd=d2lkZ2V0TmFtZT1zcF9hdGY&amp;th=1" TargetMode="External"/><Relationship Id="rId14" Type="http://schemas.openxmlformats.org/officeDocument/2006/relationships/hyperlink" Target="https://www.amazon.com/dp/B089CSCY8S/ref=twister_B0DDXRJX1W?_encoding=UTF8&amp;th=1" TargetMode="External"/><Relationship Id="rId17" Type="http://schemas.openxmlformats.org/officeDocument/2006/relationships/hyperlink" Target="https://www.amazon.com/GKEEMARS-Compact-Splicing-Connectors-Circuit/dp/B09VSF5TV2/ref=sr_1_5?crid=16RZ8HYZXQUYM&amp;dib=eyJ2IjoiMSJ9._mMNhpr_5VmLhnyGDmDgDbF_UElQfse4fNaLeW86PVhccp87TjoP5QqWpWJ9tpbL1fmYFoobiHzR1N1hUapBKNV_rM-tGsKkE2I45E0umgF17f12xYNUgOC4vNE7bpBOVz44s9xhe3pslNtgEFIYGuI98wiJS4QMbL_67zBQHPOq-WTwFW_st5TlO0BB5rlTjB4Ydf3D4Pl2m1nclThpx9sUL1RhLW8H21np6NeGpD8.uJd2hhrnEss9ua4j--Q3mm5nTCZEy8uoq87dbxJuVCI&amp;dib_tag=se&amp;keywords=2+channel+wire+splicer&amp;qid=1726501530&amp;sprefix=2+channel+wire+splicer%2Caps%2C175&amp;sr=8-5" TargetMode="External"/><Relationship Id="rId16" Type="http://schemas.openxmlformats.org/officeDocument/2006/relationships/hyperlink" Target="https://www.amazon.com/dp/B0CPWGKM4Z/ref=sspa_dk_detail_1?pd_rd_i=B0CPWGKM4Z&amp;pd_rd_w=an3a8&amp;content-id=amzn1.sym.f2f1cf8f-cab4-44dc-82ba-0ca811fb90cc&amp;pf_rd_p=f2f1cf8f-cab4-44dc-82ba-0ca811fb90cc&amp;pf_rd_r=26TXFCHKE4GYJM2ZQPM7&amp;pd_rd_wg=r3sDs&amp;pd_rd_r=61ed43a5-d0ee-451e-90a7-b5cf4a14207d&amp;s=aht&amp;sp_csd=d2lkZ2V0TmFtZT1zcF9kZXRhaWxfdGhlbWF0aWM&amp;th=1" TargetMode="External"/><Relationship Id="rId19" Type="http://schemas.openxmlformats.org/officeDocument/2006/relationships/hyperlink" Target="https://www.amazon.com/dp/B07FMCCYBM/ref=sspa_dk_detail_2?pd_rd_i=B07FMCCYBM&amp;pd_rd_w=88LJZ&amp;content-id=amzn1.sym.f2f1cf8f-cab4-44dc-82ba-0ca811fb90cc&amp;pf_rd_p=f2f1cf8f-cab4-44dc-82ba-0ca811fb90cc&amp;pf_rd_r=5VFDQ348VGYY78N4D1NT&amp;pd_rd_wg=is85U&amp;pd_rd_r=27861f3f-6890-462b-b905-59c7dd4bb1a0&amp;s=hi&amp;sp_csd=d2lkZ2V0TmFtZT1zcF9kZXRhaWxfdGhlbWF0aWM&amp;th=1" TargetMode="External"/><Relationship Id="rId18" Type="http://schemas.openxmlformats.org/officeDocument/2006/relationships/hyperlink" Target="https://www.amazon.com/10Pairs-Upgrade-Connector-Female-Battery/dp/B08P5HVMYT/ref=sr_1_2?crid=3SH2CAE14KAKY&amp;dib=eyJ2IjoiMSJ9.zBJ5uSMKYC9JtRNpsEEZ64US5LSFP-stYkTenr2RdRrQmLH7IlTLO6Aa05vvCi30tjCnfef_c2QB9-bPYZpykJoYJAe_HfPfnE_RQQF1QcJThZx87MbpfckApasHddpOWMHd5MaHerAUE0w8ElXpWOzcWw8lF_K9b3CyP7Dnf0GEALdhsXjahyW7Ek2WgxGEDB5AqjSF0cj69Jgvd7PFosQYdsau70-ZIYNspZ2v_2M0mPa0wIUg0N44YJ7burFNwNbNZBH0Yf74acpFy9pXHyomW5Doq6xZj6j9Q6CwI3U.DpckSS3gGSHf_w34IUxdY2_CbSoCVWQRqOk_ZuGuQ9M&amp;dib_tag=se&amp;keywords=XT30U+Connector+Receptacle+20+Amps&amp;qid=1726502574&amp;s=hi&amp;sprefix=xt30u+connector+receptacle+20+amps%2Ctools%2C122&amp;sr=1-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.tmotor.com/goods.php?id=438" TargetMode="External"/><Relationship Id="rId2" Type="http://schemas.openxmlformats.org/officeDocument/2006/relationships/hyperlink" Target="https://github.com/open-dynamic-robot-initiative/open_robot_actuator_hardware/blob/master/electronics/ti_electronics/README.md" TargetMode="External"/><Relationship Id="rId3" Type="http://schemas.openxmlformats.org/officeDocument/2006/relationships/hyperlink" Target="https://github.com/open-dynamic-robot-initiative/open_robot_actuator_hardware/blob/master/electronics/micro_driver_electronics/README.md" TargetMode="External"/><Relationship Id="rId4" Type="http://schemas.openxmlformats.org/officeDocument/2006/relationships/hyperlink" Target="https://www.ti.com/tool/LAUNCHXL-F28069M" TargetMode="External"/><Relationship Id="rId9" Type="http://schemas.openxmlformats.org/officeDocument/2006/relationships/hyperlink" Target="https://github.com/open-dynamic-robot-initiative/open_robot_actuator_hardware/blob/master/electronics/micro_driver_electronics/README.md" TargetMode="External"/><Relationship Id="rId5" Type="http://schemas.openxmlformats.org/officeDocument/2006/relationships/hyperlink" Target="https://github.com/open-dynamic-robot-initiative/master-board" TargetMode="External"/><Relationship Id="rId6" Type="http://schemas.openxmlformats.org/officeDocument/2006/relationships/hyperlink" Target="https://www.ti.com/tool/BOOSTXL-DRV8305EVM" TargetMode="External"/><Relationship Id="rId7" Type="http://schemas.openxmlformats.org/officeDocument/2006/relationships/hyperlink" Target="http://www.orangepi.org/html/hardWare/computerAndMicrocontrollers/details/Orange-Pi-5.html" TargetMode="External"/><Relationship Id="rId8" Type="http://schemas.openxmlformats.org/officeDocument/2006/relationships/hyperlink" Target="https://store.tmotor.com/goods.php?id=438" TargetMode="External"/><Relationship Id="rId11" Type="http://schemas.openxmlformats.org/officeDocument/2006/relationships/hyperlink" Target="http://www.orangepi.org/html/hardWare/computerAndMicrocontrollers/details/Orange-Pi-5.html" TargetMode="External"/><Relationship Id="rId10" Type="http://schemas.openxmlformats.org/officeDocument/2006/relationships/hyperlink" Target="https://github.com/open-dynamic-robot-initiative/master-board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www.mouser.com/ProductDetail/MicroStrain-by-HBK/3DM-CX5-AHRS?qs=A6eO%252BMLsxmS7srAAhBK2B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10.38"/>
    <col customWidth="1" min="5" max="5" width="17.13"/>
    <col customWidth="1" min="7" max="7" width="19.0"/>
    <col customWidth="1" min="8" max="8" width="15.38"/>
    <col customWidth="1" min="9" max="9" width="19.5"/>
    <col customWidth="1" min="11" max="11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 t="s">
        <v>13</v>
      </c>
      <c r="C2" s="3" t="s">
        <v>14</v>
      </c>
      <c r="D2" s="3">
        <v>1.0</v>
      </c>
      <c r="E2" s="5">
        <v>5.09</v>
      </c>
      <c r="F2" s="5">
        <v>5.09</v>
      </c>
      <c r="G2" s="3" t="s">
        <v>15</v>
      </c>
      <c r="H2" s="3" t="s">
        <v>16</v>
      </c>
      <c r="I2" s="3" t="s">
        <v>17</v>
      </c>
      <c r="J2" s="3" t="s">
        <v>18</v>
      </c>
      <c r="K2" s="1" t="s">
        <v>19</v>
      </c>
      <c r="L2" s="6">
        <f>'Predicted and Concurrent Totals'!F27</f>
        <v>4431.9</v>
      </c>
    </row>
    <row r="3">
      <c r="A3" s="3" t="s">
        <v>20</v>
      </c>
      <c r="B3" s="7" t="s">
        <v>21</v>
      </c>
      <c r="C3" s="3" t="s">
        <v>22</v>
      </c>
      <c r="D3" s="3">
        <v>1.0</v>
      </c>
      <c r="E3" s="5">
        <v>7.99</v>
      </c>
      <c r="F3" s="5">
        <v>7.99</v>
      </c>
      <c r="G3" s="8" t="s">
        <v>23</v>
      </c>
      <c r="H3" s="3" t="s">
        <v>16</v>
      </c>
      <c r="I3" s="3" t="s">
        <v>17</v>
      </c>
      <c r="J3" s="3" t="s">
        <v>18</v>
      </c>
      <c r="K3" s="9">
        <f>SUM(F2:F49)</f>
        <v>4180.938</v>
      </c>
    </row>
    <row r="4">
      <c r="A4" s="3" t="s">
        <v>24</v>
      </c>
      <c r="B4" s="4" t="s">
        <v>25</v>
      </c>
      <c r="C4" s="3" t="s">
        <v>14</v>
      </c>
      <c r="D4" s="3">
        <v>3.0</v>
      </c>
      <c r="E4" s="6">
        <v>8.98</v>
      </c>
      <c r="F4" s="10">
        <f t="shared" ref="F4:F5" si="1">D4*E4</f>
        <v>26.94</v>
      </c>
      <c r="G4" s="3" t="s">
        <v>26</v>
      </c>
      <c r="H4" s="3" t="s">
        <v>16</v>
      </c>
      <c r="I4" s="3" t="s">
        <v>17</v>
      </c>
      <c r="J4" s="3" t="s">
        <v>18</v>
      </c>
      <c r="K4" s="11"/>
    </row>
    <row r="5">
      <c r="A5" s="3" t="s">
        <v>27</v>
      </c>
      <c r="B5" s="4" t="s">
        <v>25</v>
      </c>
      <c r="C5" s="3" t="s">
        <v>14</v>
      </c>
      <c r="D5" s="3">
        <v>3.0</v>
      </c>
      <c r="E5" s="6">
        <v>11.35</v>
      </c>
      <c r="F5" s="10">
        <f t="shared" si="1"/>
        <v>34.05</v>
      </c>
      <c r="G5" s="3" t="s">
        <v>28</v>
      </c>
      <c r="H5" s="3" t="s">
        <v>16</v>
      </c>
      <c r="I5" s="3" t="s">
        <v>17</v>
      </c>
      <c r="J5" s="3" t="s">
        <v>18</v>
      </c>
      <c r="K5" s="12"/>
    </row>
    <row r="6">
      <c r="A6" s="3" t="s">
        <v>29</v>
      </c>
      <c r="B6" s="7" t="s">
        <v>30</v>
      </c>
      <c r="C6" s="3" t="s">
        <v>31</v>
      </c>
      <c r="D6" s="3">
        <v>4.0</v>
      </c>
      <c r="E6" s="5">
        <v>0.0</v>
      </c>
      <c r="F6" s="5">
        <v>0.0</v>
      </c>
      <c r="G6" s="3" t="s">
        <v>32</v>
      </c>
      <c r="H6" s="3" t="s">
        <v>16</v>
      </c>
      <c r="I6" s="3" t="s">
        <v>17</v>
      </c>
      <c r="J6" s="3" t="s">
        <v>18</v>
      </c>
      <c r="K6" s="11"/>
      <c r="L6" s="13"/>
      <c r="M6" s="13"/>
      <c r="N6" s="13"/>
      <c r="O6" s="13"/>
    </row>
    <row r="7">
      <c r="A7" s="3" t="s">
        <v>33</v>
      </c>
      <c r="B7" s="7" t="s">
        <v>34</v>
      </c>
      <c r="C7" s="3" t="s">
        <v>35</v>
      </c>
      <c r="D7" s="3">
        <v>16.0</v>
      </c>
      <c r="E7" s="5">
        <v>5.02</v>
      </c>
      <c r="F7" s="5">
        <v>92.42</v>
      </c>
      <c r="G7" s="3" t="s">
        <v>36</v>
      </c>
      <c r="H7" s="3" t="s">
        <v>16</v>
      </c>
      <c r="I7" s="3" t="s">
        <v>17</v>
      </c>
      <c r="J7" s="3" t="s">
        <v>18</v>
      </c>
      <c r="K7" s="12"/>
      <c r="L7" s="13"/>
      <c r="M7" s="13"/>
      <c r="N7" s="13"/>
      <c r="O7" s="13"/>
    </row>
    <row r="8">
      <c r="A8" s="3" t="s">
        <v>37</v>
      </c>
      <c r="B8" s="7" t="s">
        <v>38</v>
      </c>
      <c r="C8" s="3" t="s">
        <v>35</v>
      </c>
      <c r="D8" s="3">
        <v>24.0</v>
      </c>
      <c r="E8" s="5">
        <v>8.03</v>
      </c>
      <c r="F8" s="5">
        <v>166.56</v>
      </c>
      <c r="G8" s="3" t="s">
        <v>39</v>
      </c>
      <c r="H8" s="3" t="s">
        <v>16</v>
      </c>
      <c r="I8" s="3" t="s">
        <v>17</v>
      </c>
      <c r="J8" s="3" t="s">
        <v>18</v>
      </c>
      <c r="K8" s="13"/>
      <c r="L8" s="13"/>
      <c r="M8" s="13"/>
      <c r="N8" s="13"/>
      <c r="O8" s="13"/>
    </row>
    <row r="9">
      <c r="A9" s="3" t="s">
        <v>40</v>
      </c>
      <c r="B9" s="7" t="s">
        <v>41</v>
      </c>
      <c r="C9" s="3" t="s">
        <v>35</v>
      </c>
      <c r="D9" s="3">
        <v>16.0</v>
      </c>
      <c r="E9" s="5">
        <v>6.24</v>
      </c>
      <c r="F9" s="5">
        <v>112.64</v>
      </c>
      <c r="G9" s="3" t="s">
        <v>42</v>
      </c>
      <c r="H9" s="3" t="s">
        <v>43</v>
      </c>
      <c r="I9" s="3" t="s">
        <v>17</v>
      </c>
      <c r="J9" s="3" t="s">
        <v>18</v>
      </c>
      <c r="K9" s="13"/>
      <c r="L9" s="13"/>
      <c r="M9" s="13"/>
      <c r="N9" s="13"/>
      <c r="O9" s="13"/>
    </row>
    <row r="10">
      <c r="A10" s="3" t="s">
        <v>44</v>
      </c>
      <c r="B10" s="7" t="s">
        <v>45</v>
      </c>
      <c r="C10" s="3" t="s">
        <v>46</v>
      </c>
      <c r="D10" s="3">
        <v>8.0</v>
      </c>
      <c r="E10" s="5">
        <v>5.96</v>
      </c>
      <c r="F10" s="5">
        <v>47.71</v>
      </c>
      <c r="G10" s="3" t="s">
        <v>47</v>
      </c>
      <c r="H10" s="3" t="s">
        <v>16</v>
      </c>
      <c r="I10" s="3" t="s">
        <v>17</v>
      </c>
      <c r="J10" s="3" t="s">
        <v>18</v>
      </c>
      <c r="K10" s="13"/>
      <c r="L10" s="13"/>
      <c r="M10" s="13"/>
      <c r="N10" s="13"/>
      <c r="O10" s="13"/>
    </row>
    <row r="11">
      <c r="A11" s="3" t="s">
        <v>48</v>
      </c>
      <c r="B11" s="7" t="s">
        <v>45</v>
      </c>
      <c r="C11" s="3" t="s">
        <v>46</v>
      </c>
      <c r="D11" s="3">
        <v>8.0</v>
      </c>
      <c r="E11" s="5">
        <v>8.94</v>
      </c>
      <c r="F11" s="5">
        <v>71.53</v>
      </c>
      <c r="G11" s="3" t="s">
        <v>49</v>
      </c>
      <c r="H11" s="3" t="s">
        <v>16</v>
      </c>
      <c r="I11" s="3" t="s">
        <v>17</v>
      </c>
      <c r="J11" s="3" t="s">
        <v>18</v>
      </c>
      <c r="K11" s="13"/>
      <c r="L11" s="13"/>
      <c r="M11" s="13"/>
      <c r="N11" s="13"/>
      <c r="O11" s="13"/>
    </row>
    <row r="12">
      <c r="A12" s="3" t="s">
        <v>50</v>
      </c>
      <c r="B12" s="4" t="s">
        <v>51</v>
      </c>
      <c r="C12" s="3" t="s">
        <v>52</v>
      </c>
      <c r="D12" s="3">
        <v>8.0</v>
      </c>
      <c r="E12" s="6">
        <v>155.72</v>
      </c>
      <c r="F12" s="14">
        <v>1245.77</v>
      </c>
      <c r="G12" s="3" t="s">
        <v>53</v>
      </c>
      <c r="H12" s="3" t="s">
        <v>54</v>
      </c>
      <c r="I12" s="3" t="s">
        <v>55</v>
      </c>
      <c r="J12" s="3" t="s">
        <v>18</v>
      </c>
      <c r="K12" s="13"/>
      <c r="L12" s="13"/>
      <c r="M12" s="13"/>
      <c r="N12" s="13"/>
      <c r="O12" s="13"/>
    </row>
    <row r="13">
      <c r="A13" s="3" t="s">
        <v>56</v>
      </c>
      <c r="B13" s="7" t="s">
        <v>57</v>
      </c>
      <c r="C13" s="3" t="s">
        <v>22</v>
      </c>
      <c r="D13" s="3">
        <v>1.0</v>
      </c>
      <c r="E13" s="5">
        <v>8.89</v>
      </c>
      <c r="F13" s="5">
        <v>8.89</v>
      </c>
      <c r="G13" s="3" t="s">
        <v>58</v>
      </c>
      <c r="H13" s="3" t="s">
        <v>16</v>
      </c>
      <c r="I13" s="3" t="s">
        <v>17</v>
      </c>
      <c r="J13" s="3" t="s">
        <v>18</v>
      </c>
      <c r="K13" s="13"/>
      <c r="L13" s="13"/>
      <c r="M13" s="13"/>
      <c r="N13" s="13"/>
      <c r="O13" s="13"/>
    </row>
    <row r="14">
      <c r="A14" s="3" t="s">
        <v>59</v>
      </c>
      <c r="B14" s="7" t="s">
        <v>60</v>
      </c>
      <c r="C14" s="3" t="s">
        <v>22</v>
      </c>
      <c r="D14" s="3">
        <v>1.0</v>
      </c>
      <c r="E14" s="5">
        <v>27.99</v>
      </c>
      <c r="F14" s="5">
        <v>27.99</v>
      </c>
      <c r="G14" s="3" t="s">
        <v>61</v>
      </c>
      <c r="H14" s="3" t="s">
        <v>16</v>
      </c>
      <c r="I14" s="3" t="s">
        <v>17</v>
      </c>
      <c r="J14" s="3" t="s">
        <v>18</v>
      </c>
      <c r="K14" s="13"/>
      <c r="L14" s="15"/>
    </row>
    <row r="15">
      <c r="A15" s="3" t="s">
        <v>62</v>
      </c>
      <c r="B15" s="7" t="s">
        <v>63</v>
      </c>
      <c r="C15" s="3" t="s">
        <v>22</v>
      </c>
      <c r="D15" s="3">
        <v>1.0</v>
      </c>
      <c r="E15" s="5">
        <v>24.49</v>
      </c>
      <c r="F15" s="5">
        <v>24.49</v>
      </c>
      <c r="G15" s="3" t="s">
        <v>64</v>
      </c>
      <c r="H15" s="3" t="s">
        <v>16</v>
      </c>
      <c r="I15" s="3" t="s">
        <v>17</v>
      </c>
      <c r="J15" s="3" t="s">
        <v>18</v>
      </c>
      <c r="K15" s="13"/>
      <c r="L15" s="13"/>
    </row>
    <row r="16">
      <c r="A16" s="3" t="s">
        <v>65</v>
      </c>
      <c r="B16" s="7" t="s">
        <v>66</v>
      </c>
      <c r="C16" s="3" t="s">
        <v>22</v>
      </c>
      <c r="D16" s="3">
        <v>1.0</v>
      </c>
      <c r="E16" s="5">
        <v>9.5</v>
      </c>
      <c r="F16" s="5">
        <v>9.5</v>
      </c>
      <c r="G16" s="3" t="s">
        <v>67</v>
      </c>
      <c r="H16" s="3" t="s">
        <v>16</v>
      </c>
      <c r="I16" s="3" t="s">
        <v>17</v>
      </c>
      <c r="J16" s="3" t="s">
        <v>18</v>
      </c>
      <c r="K16" s="13"/>
      <c r="L16" s="13"/>
    </row>
    <row r="17">
      <c r="A17" s="3" t="s">
        <v>68</v>
      </c>
      <c r="B17" s="4" t="s">
        <v>69</v>
      </c>
      <c r="C17" s="3" t="s">
        <v>22</v>
      </c>
      <c r="D17" s="3">
        <v>1.0</v>
      </c>
      <c r="E17" s="5">
        <v>10.49</v>
      </c>
      <c r="F17" s="5">
        <v>10.49</v>
      </c>
      <c r="G17" s="3" t="s">
        <v>70</v>
      </c>
      <c r="H17" s="3" t="s">
        <v>16</v>
      </c>
      <c r="I17" s="3" t="s">
        <v>17</v>
      </c>
      <c r="J17" s="3" t="s">
        <v>18</v>
      </c>
      <c r="K17" s="13"/>
      <c r="L17" s="13"/>
    </row>
    <row r="18">
      <c r="A18" s="3" t="s">
        <v>71</v>
      </c>
      <c r="B18" s="4" t="s">
        <v>72</v>
      </c>
      <c r="C18" s="3" t="s">
        <v>22</v>
      </c>
      <c r="D18" s="3">
        <v>1.0</v>
      </c>
      <c r="E18" s="6">
        <v>14.98</v>
      </c>
      <c r="F18" s="10">
        <f>D18*E18</f>
        <v>14.98</v>
      </c>
      <c r="G18" s="16" t="s">
        <v>73</v>
      </c>
      <c r="H18" s="3" t="s">
        <v>16</v>
      </c>
      <c r="I18" s="3" t="s">
        <v>17</v>
      </c>
      <c r="J18" s="3" t="s">
        <v>18</v>
      </c>
      <c r="K18" s="13"/>
      <c r="L18" s="13"/>
    </row>
    <row r="19">
      <c r="A19" s="3" t="s">
        <v>74</v>
      </c>
      <c r="B19" s="7" t="s">
        <v>75</v>
      </c>
      <c r="C19" s="3" t="s">
        <v>22</v>
      </c>
      <c r="D19" s="3">
        <v>1.0</v>
      </c>
      <c r="E19" s="6">
        <v>8.58</v>
      </c>
      <c r="F19" s="6">
        <v>8.59</v>
      </c>
      <c r="G19" s="16" t="s">
        <v>76</v>
      </c>
      <c r="H19" s="3" t="s">
        <v>16</v>
      </c>
      <c r="I19" s="3" t="s">
        <v>17</v>
      </c>
      <c r="J19" s="3" t="s">
        <v>18</v>
      </c>
      <c r="K19" s="13"/>
      <c r="L19" s="17"/>
    </row>
    <row r="20">
      <c r="A20" s="3" t="s">
        <v>77</v>
      </c>
      <c r="B20" s="7" t="s">
        <v>78</v>
      </c>
      <c r="C20" s="3" t="s">
        <v>22</v>
      </c>
      <c r="D20" s="3">
        <v>1.0</v>
      </c>
      <c r="E20" s="5">
        <v>13.99</v>
      </c>
      <c r="F20" s="5">
        <v>13.99</v>
      </c>
      <c r="G20" s="3" t="s">
        <v>79</v>
      </c>
      <c r="H20" s="3" t="s">
        <v>16</v>
      </c>
      <c r="I20" s="3" t="s">
        <v>17</v>
      </c>
      <c r="J20" s="3" t="s">
        <v>18</v>
      </c>
      <c r="K20" s="13"/>
      <c r="L20" s="13"/>
    </row>
    <row r="21">
      <c r="A21" s="3" t="s">
        <v>80</v>
      </c>
      <c r="B21" s="4" t="s">
        <v>81</v>
      </c>
      <c r="C21" s="3" t="s">
        <v>22</v>
      </c>
      <c r="D21" s="3">
        <v>1.0</v>
      </c>
      <c r="E21" s="6">
        <v>9.9</v>
      </c>
      <c r="F21" s="10">
        <f>D21*E21</f>
        <v>9.9</v>
      </c>
      <c r="G21" s="16" t="s">
        <v>82</v>
      </c>
      <c r="H21" s="3" t="s">
        <v>16</v>
      </c>
      <c r="I21" s="3" t="s">
        <v>17</v>
      </c>
      <c r="J21" s="3" t="s">
        <v>18</v>
      </c>
      <c r="K21" s="13"/>
      <c r="L21" s="17"/>
    </row>
    <row r="22">
      <c r="A22" s="3" t="s">
        <v>83</v>
      </c>
      <c r="B22" s="4" t="s">
        <v>84</v>
      </c>
      <c r="C22" s="3" t="s">
        <v>22</v>
      </c>
      <c r="D22" s="3">
        <v>1.0</v>
      </c>
      <c r="E22" s="3">
        <v>9.99</v>
      </c>
      <c r="F22" s="3">
        <v>9.99</v>
      </c>
      <c r="G22" s="3" t="s">
        <v>85</v>
      </c>
      <c r="H22" s="3" t="s">
        <v>16</v>
      </c>
      <c r="I22" s="3" t="s">
        <v>17</v>
      </c>
      <c r="J22" s="3" t="s">
        <v>18</v>
      </c>
      <c r="K22" s="13"/>
      <c r="L22" s="13"/>
    </row>
    <row r="23">
      <c r="A23" s="3" t="s">
        <v>86</v>
      </c>
      <c r="B23" s="3" t="s">
        <v>87</v>
      </c>
      <c r="D23" s="3">
        <v>1.0</v>
      </c>
      <c r="E23" s="3">
        <v>1.0</v>
      </c>
      <c r="F23" s="6">
        <f>D23*E23</f>
        <v>1</v>
      </c>
      <c r="H23" s="3" t="s">
        <v>16</v>
      </c>
      <c r="I23" s="3" t="s">
        <v>17</v>
      </c>
      <c r="J23" s="3" t="s">
        <v>18</v>
      </c>
      <c r="K23" s="13"/>
      <c r="L23" s="17"/>
    </row>
    <row r="24">
      <c r="A24" s="3" t="s">
        <v>88</v>
      </c>
      <c r="B24" s="4" t="s">
        <v>89</v>
      </c>
      <c r="C24" s="3" t="s">
        <v>22</v>
      </c>
      <c r="D24" s="3">
        <v>1.0</v>
      </c>
      <c r="E24" s="6">
        <v>8.99</v>
      </c>
      <c r="F24" s="6">
        <v>8.99</v>
      </c>
      <c r="G24" s="16" t="s">
        <v>90</v>
      </c>
      <c r="H24" s="3" t="s">
        <v>16</v>
      </c>
      <c r="I24" s="3" t="s">
        <v>17</v>
      </c>
      <c r="J24" s="3" t="s">
        <v>18</v>
      </c>
      <c r="K24" s="13"/>
      <c r="L24" s="13"/>
    </row>
    <row r="25">
      <c r="A25" s="3" t="s">
        <v>91</v>
      </c>
      <c r="B25" s="3" t="s">
        <v>92</v>
      </c>
      <c r="E25" s="18">
        <v>0.0</v>
      </c>
      <c r="G25" s="3" t="s">
        <v>93</v>
      </c>
      <c r="H25" s="3" t="s">
        <v>16</v>
      </c>
      <c r="I25" s="3" t="s">
        <v>17</v>
      </c>
      <c r="J25" s="3" t="s">
        <v>18</v>
      </c>
    </row>
    <row r="26">
      <c r="A26" s="3" t="s">
        <v>94</v>
      </c>
      <c r="C26" s="3" t="s">
        <v>22</v>
      </c>
      <c r="D26" s="3">
        <v>1.0</v>
      </c>
      <c r="E26" s="5">
        <v>127.99</v>
      </c>
      <c r="F26" s="6">
        <v>127.99</v>
      </c>
      <c r="G26" s="3" t="s">
        <v>95</v>
      </c>
      <c r="H26" s="3" t="s">
        <v>16</v>
      </c>
      <c r="I26" s="3" t="s">
        <v>17</v>
      </c>
      <c r="J26" s="3" t="s">
        <v>18</v>
      </c>
    </row>
    <row r="27">
      <c r="A27" s="3" t="s">
        <v>96</v>
      </c>
      <c r="B27" s="4" t="s">
        <v>97</v>
      </c>
      <c r="C27" s="3" t="s">
        <v>98</v>
      </c>
      <c r="D27" s="3">
        <v>2.0</v>
      </c>
      <c r="E27" s="3">
        <v>34.99</v>
      </c>
      <c r="F27" s="19">
        <f>D27 * E27</f>
        <v>69.98</v>
      </c>
      <c r="G27" s="3" t="s">
        <v>99</v>
      </c>
      <c r="H27" s="3" t="s">
        <v>16</v>
      </c>
      <c r="I27" s="3" t="s">
        <v>17</v>
      </c>
      <c r="J27" s="3" t="s">
        <v>18</v>
      </c>
    </row>
    <row r="28">
      <c r="A28" s="3" t="s">
        <v>100</v>
      </c>
      <c r="B28" s="4" t="s">
        <v>101</v>
      </c>
      <c r="C28" s="3" t="s">
        <v>102</v>
      </c>
      <c r="D28" s="3">
        <v>10.0</v>
      </c>
      <c r="E28" s="18">
        <v>149.0</v>
      </c>
      <c r="F28" s="20">
        <f t="shared" ref="F28:F30" si="2">E28*D28</f>
        <v>1490</v>
      </c>
      <c r="G28" s="3" t="s">
        <v>103</v>
      </c>
      <c r="H28" s="3" t="s">
        <v>16</v>
      </c>
      <c r="I28" s="3" t="s">
        <v>17</v>
      </c>
      <c r="J28" s="3" t="s">
        <v>18</v>
      </c>
    </row>
    <row r="29">
      <c r="A29" s="3" t="s">
        <v>104</v>
      </c>
      <c r="B29" s="7" t="s">
        <v>105</v>
      </c>
      <c r="C29" s="3" t="s">
        <v>106</v>
      </c>
      <c r="D29" s="3">
        <v>12.0</v>
      </c>
      <c r="E29" s="6">
        <v>0.65</v>
      </c>
      <c r="F29" s="6">
        <f t="shared" si="2"/>
        <v>7.8</v>
      </c>
      <c r="H29" s="3" t="s">
        <v>16</v>
      </c>
      <c r="I29" s="3" t="s">
        <v>17</v>
      </c>
      <c r="J29" s="3" t="s">
        <v>18</v>
      </c>
    </row>
    <row r="30">
      <c r="A30" s="3" t="s">
        <v>107</v>
      </c>
      <c r="B30" s="4" t="s">
        <v>108</v>
      </c>
      <c r="C30" s="3" t="s">
        <v>106</v>
      </c>
      <c r="D30" s="3">
        <v>450.0</v>
      </c>
      <c r="E30" s="21">
        <v>0.03184</v>
      </c>
      <c r="F30" s="22">
        <f t="shared" si="2"/>
        <v>14.328</v>
      </c>
      <c r="G30" s="3" t="s">
        <v>109</v>
      </c>
      <c r="H30" s="3" t="s">
        <v>16</v>
      </c>
      <c r="I30" s="3" t="s">
        <v>17</v>
      </c>
      <c r="J30" s="3" t="s">
        <v>18</v>
      </c>
    </row>
    <row r="31">
      <c r="A31" s="3" t="s">
        <v>110</v>
      </c>
      <c r="B31" s="7" t="s">
        <v>111</v>
      </c>
      <c r="C31" s="3" t="s">
        <v>22</v>
      </c>
      <c r="D31" s="3">
        <v>1.0</v>
      </c>
      <c r="E31" s="6">
        <v>18.99</v>
      </c>
      <c r="F31" s="23">
        <v>18.99</v>
      </c>
      <c r="G31" s="3" t="s">
        <v>112</v>
      </c>
      <c r="H31" s="3" t="s">
        <v>16</v>
      </c>
      <c r="I31" s="3" t="s">
        <v>17</v>
      </c>
      <c r="J31" s="3" t="s">
        <v>18</v>
      </c>
    </row>
    <row r="32">
      <c r="A32" s="3" t="s">
        <v>113</v>
      </c>
      <c r="B32" s="4" t="s">
        <v>114</v>
      </c>
      <c r="C32" s="3" t="s">
        <v>22</v>
      </c>
      <c r="D32" s="3">
        <v>1.0</v>
      </c>
      <c r="E32" s="6">
        <v>7.85</v>
      </c>
      <c r="F32" s="6">
        <v>7.85</v>
      </c>
      <c r="G32" s="3" t="s">
        <v>115</v>
      </c>
      <c r="H32" s="3" t="s">
        <v>16</v>
      </c>
      <c r="I32" s="3" t="s">
        <v>17</v>
      </c>
      <c r="J32" s="3" t="s">
        <v>18</v>
      </c>
    </row>
    <row r="33">
      <c r="A33" s="3" t="s">
        <v>116</v>
      </c>
      <c r="B33" s="4" t="s">
        <v>117</v>
      </c>
      <c r="C33" s="3" t="s">
        <v>22</v>
      </c>
      <c r="D33" s="3">
        <v>2.0</v>
      </c>
      <c r="E33" s="6">
        <v>9.99</v>
      </c>
      <c r="F33" s="10">
        <f t="shared" ref="F33:F34" si="3">E33*D33</f>
        <v>19.98</v>
      </c>
      <c r="H33" s="3" t="s">
        <v>16</v>
      </c>
      <c r="I33" s="3" t="s">
        <v>17</v>
      </c>
      <c r="J33" s="3" t="s">
        <v>18</v>
      </c>
    </row>
    <row r="34">
      <c r="A34" s="3" t="s">
        <v>118</v>
      </c>
      <c r="B34" s="4" t="s">
        <v>119</v>
      </c>
      <c r="C34" s="3" t="s">
        <v>120</v>
      </c>
      <c r="D34" s="3">
        <v>1.0</v>
      </c>
      <c r="E34" s="6">
        <v>11.95</v>
      </c>
      <c r="F34" s="10">
        <f t="shared" si="3"/>
        <v>11.95</v>
      </c>
      <c r="G34" s="3" t="s">
        <v>121</v>
      </c>
      <c r="H34" s="3" t="s">
        <v>16</v>
      </c>
      <c r="I34" s="3" t="s">
        <v>17</v>
      </c>
      <c r="J34" s="3" t="s">
        <v>18</v>
      </c>
    </row>
    <row r="35">
      <c r="A35" s="3" t="s">
        <v>122</v>
      </c>
      <c r="B35" s="7" t="s">
        <v>123</v>
      </c>
      <c r="C35" s="3" t="s">
        <v>106</v>
      </c>
      <c r="D35" s="3">
        <v>1.0</v>
      </c>
      <c r="E35" s="6">
        <v>65.9</v>
      </c>
      <c r="F35" s="6">
        <v>65.9</v>
      </c>
      <c r="G35" s="3" t="s">
        <v>124</v>
      </c>
      <c r="H35" s="3" t="s">
        <v>16</v>
      </c>
      <c r="I35" s="3" t="s">
        <v>17</v>
      </c>
      <c r="J35" s="3" t="s">
        <v>18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125</v>
      </c>
      <c r="B36" s="7" t="s">
        <v>126</v>
      </c>
      <c r="C36" s="3" t="s">
        <v>22</v>
      </c>
      <c r="D36" s="3">
        <v>1.0</v>
      </c>
      <c r="E36" s="6">
        <v>38.99</v>
      </c>
      <c r="F36" s="6">
        <v>38.99</v>
      </c>
      <c r="H36" s="3" t="s">
        <v>16</v>
      </c>
      <c r="I36" s="3" t="s">
        <v>17</v>
      </c>
      <c r="J36" s="3" t="s">
        <v>18</v>
      </c>
    </row>
    <row r="37">
      <c r="A37" s="3" t="s">
        <v>127</v>
      </c>
      <c r="B37" s="4" t="s">
        <v>128</v>
      </c>
      <c r="C37" s="3" t="s">
        <v>22</v>
      </c>
      <c r="D37" s="3">
        <v>1.0</v>
      </c>
      <c r="E37" s="6">
        <v>7.28</v>
      </c>
      <c r="F37" s="6">
        <v>7.28</v>
      </c>
      <c r="H37" s="3" t="s">
        <v>16</v>
      </c>
      <c r="I37" s="3" t="s">
        <v>17</v>
      </c>
      <c r="J37" s="3" t="s">
        <v>18</v>
      </c>
      <c r="L37" s="13"/>
    </row>
    <row r="38">
      <c r="A38" s="3" t="s">
        <v>129</v>
      </c>
      <c r="B38" s="4" t="s">
        <v>130</v>
      </c>
      <c r="C38" s="3" t="s">
        <v>22</v>
      </c>
      <c r="D38" s="3">
        <v>1.0</v>
      </c>
      <c r="E38" s="6">
        <v>6.28</v>
      </c>
      <c r="F38" s="6">
        <v>6.28</v>
      </c>
      <c r="H38" s="3" t="s">
        <v>16</v>
      </c>
      <c r="I38" s="3" t="s">
        <v>17</v>
      </c>
      <c r="J38" s="3" t="s">
        <v>18</v>
      </c>
      <c r="L38" s="13"/>
    </row>
    <row r="39">
      <c r="A39" s="3" t="s">
        <v>131</v>
      </c>
      <c r="B39" s="4" t="s">
        <v>132</v>
      </c>
      <c r="C39" s="3" t="s">
        <v>22</v>
      </c>
      <c r="D39" s="3">
        <v>2.0</v>
      </c>
      <c r="E39" s="6">
        <v>6.99</v>
      </c>
      <c r="F39" s="10">
        <f>D39*E39</f>
        <v>13.98</v>
      </c>
      <c r="H39" s="3" t="s">
        <v>16</v>
      </c>
      <c r="I39" s="3" t="s">
        <v>17</v>
      </c>
      <c r="J39" s="3" t="s">
        <v>18</v>
      </c>
      <c r="L39" s="13"/>
    </row>
    <row r="40">
      <c r="A40" s="3" t="s">
        <v>133</v>
      </c>
      <c r="B40" s="4" t="s">
        <v>134</v>
      </c>
      <c r="C40" s="3" t="s">
        <v>22</v>
      </c>
      <c r="D40" s="3">
        <v>1.0</v>
      </c>
      <c r="E40" s="6">
        <v>8.59</v>
      </c>
      <c r="F40" s="6">
        <v>8.59</v>
      </c>
      <c r="H40" s="3" t="s">
        <v>16</v>
      </c>
      <c r="I40" s="3" t="s">
        <v>17</v>
      </c>
      <c r="J40" s="3" t="s">
        <v>18</v>
      </c>
      <c r="L40" s="13"/>
    </row>
    <row r="41">
      <c r="A41" s="24" t="s">
        <v>135</v>
      </c>
      <c r="L41" s="13"/>
    </row>
    <row r="42">
      <c r="A42" s="25" t="s">
        <v>0</v>
      </c>
      <c r="B42" s="25" t="s">
        <v>1</v>
      </c>
      <c r="C42" s="25" t="s">
        <v>2</v>
      </c>
      <c r="D42" s="25" t="s">
        <v>3</v>
      </c>
      <c r="E42" s="25" t="s">
        <v>4</v>
      </c>
      <c r="F42" s="25" t="s">
        <v>5</v>
      </c>
      <c r="G42" s="25" t="s">
        <v>6</v>
      </c>
      <c r="H42" s="25" t="s">
        <v>7</v>
      </c>
      <c r="I42" s="25" t="s">
        <v>8</v>
      </c>
      <c r="J42" s="25" t="s">
        <v>9</v>
      </c>
    </row>
    <row r="43">
      <c r="A43" s="3" t="s">
        <v>136</v>
      </c>
      <c r="B43" s="4" t="s">
        <v>137</v>
      </c>
      <c r="C43" s="3" t="s">
        <v>22</v>
      </c>
      <c r="D43" s="3">
        <v>1.0</v>
      </c>
      <c r="E43" s="3">
        <v>9.99</v>
      </c>
      <c r="F43" s="3">
        <v>9.99</v>
      </c>
      <c r="H43" s="3" t="s">
        <v>16</v>
      </c>
      <c r="I43" s="3" t="s">
        <v>17</v>
      </c>
      <c r="J43" s="3" t="s">
        <v>18</v>
      </c>
    </row>
    <row r="44">
      <c r="A44" s="3" t="s">
        <v>138</v>
      </c>
      <c r="B44" s="4" t="s">
        <v>139</v>
      </c>
      <c r="C44" s="3" t="s">
        <v>22</v>
      </c>
      <c r="D44" s="3">
        <v>1.0</v>
      </c>
      <c r="E44" s="3">
        <v>6.59</v>
      </c>
      <c r="F44" s="26">
        <v>6.59</v>
      </c>
      <c r="H44" s="3" t="s">
        <v>16</v>
      </c>
      <c r="I44" s="3" t="s">
        <v>17</v>
      </c>
      <c r="J44" s="3" t="s">
        <v>18</v>
      </c>
    </row>
    <row r="45">
      <c r="A45" s="3" t="s">
        <v>140</v>
      </c>
      <c r="B45" s="4" t="s">
        <v>141</v>
      </c>
      <c r="C45" s="3" t="s">
        <v>22</v>
      </c>
      <c r="D45" s="3">
        <v>2.0</v>
      </c>
      <c r="E45" s="3">
        <v>30.0</v>
      </c>
      <c r="F45" s="3">
        <v>60.0</v>
      </c>
      <c r="H45" s="3" t="s">
        <v>16</v>
      </c>
      <c r="I45" s="3" t="s">
        <v>17</v>
      </c>
      <c r="J45" s="3" t="s">
        <v>18</v>
      </c>
    </row>
    <row r="46">
      <c r="A46" s="3" t="s">
        <v>142</v>
      </c>
      <c r="B46" s="4" t="s">
        <v>143</v>
      </c>
      <c r="C46" s="3" t="s">
        <v>22</v>
      </c>
      <c r="D46" s="3">
        <v>1.0</v>
      </c>
      <c r="E46" s="3">
        <v>10.0</v>
      </c>
      <c r="F46" s="3">
        <v>10.0</v>
      </c>
      <c r="H46" s="3" t="s">
        <v>16</v>
      </c>
      <c r="I46" s="3" t="s">
        <v>17</v>
      </c>
      <c r="J46" s="3" t="s">
        <v>18</v>
      </c>
    </row>
    <row r="47">
      <c r="A47" s="3" t="s">
        <v>144</v>
      </c>
      <c r="B47" s="4" t="s">
        <v>145</v>
      </c>
      <c r="C47" s="3" t="s">
        <v>22</v>
      </c>
      <c r="D47" s="3">
        <v>1.0</v>
      </c>
      <c r="E47" s="3">
        <v>128.98</v>
      </c>
      <c r="F47" s="3">
        <v>128.98</v>
      </c>
      <c r="H47" s="3" t="s">
        <v>16</v>
      </c>
      <c r="I47" s="3" t="s">
        <v>17</v>
      </c>
      <c r="J47" s="3" t="s">
        <v>18</v>
      </c>
    </row>
    <row r="48">
      <c r="A48" s="3" t="s">
        <v>146</v>
      </c>
      <c r="B48" s="4" t="s">
        <v>147</v>
      </c>
      <c r="C48" s="3" t="s">
        <v>22</v>
      </c>
      <c r="D48" s="3">
        <v>1.0</v>
      </c>
      <c r="E48" s="3">
        <v>79.0</v>
      </c>
      <c r="F48" s="3">
        <v>79.0</v>
      </c>
      <c r="H48" s="3" t="s">
        <v>16</v>
      </c>
      <c r="I48" s="3" t="s">
        <v>17</v>
      </c>
      <c r="J48" s="3" t="s">
        <v>18</v>
      </c>
    </row>
    <row r="49">
      <c r="A49" s="3" t="s">
        <v>148</v>
      </c>
      <c r="B49" s="4" t="s">
        <v>149</v>
      </c>
      <c r="C49" s="3" t="s">
        <v>22</v>
      </c>
      <c r="D49" s="3">
        <v>1.0</v>
      </c>
      <c r="E49" s="3">
        <v>16.99</v>
      </c>
      <c r="F49" s="3">
        <v>16.99</v>
      </c>
      <c r="G49" s="3" t="s">
        <v>150</v>
      </c>
      <c r="H49" s="3" t="s">
        <v>16</v>
      </c>
      <c r="I49" s="3" t="s">
        <v>17</v>
      </c>
      <c r="J49" s="3" t="s">
        <v>18</v>
      </c>
    </row>
    <row r="50">
      <c r="A50" s="3" t="s">
        <v>151</v>
      </c>
      <c r="B50" s="4" t="s">
        <v>152</v>
      </c>
      <c r="C50" s="3" t="s">
        <v>22</v>
      </c>
      <c r="D50" s="3">
        <v>1.0</v>
      </c>
      <c r="E50" s="3">
        <v>9.99</v>
      </c>
      <c r="F50" s="3">
        <v>9.99</v>
      </c>
      <c r="G50" s="3" t="s">
        <v>153</v>
      </c>
      <c r="H50" s="3" t="s">
        <v>16</v>
      </c>
      <c r="I50" s="3" t="s">
        <v>17</v>
      </c>
    </row>
    <row r="58">
      <c r="A58" s="24" t="s">
        <v>154</v>
      </c>
      <c r="K58" s="1" t="s">
        <v>155</v>
      </c>
    </row>
    <row r="59">
      <c r="A59" s="27" t="s">
        <v>156</v>
      </c>
      <c r="B59" s="28" t="s">
        <v>157</v>
      </c>
      <c r="C59" s="27" t="s">
        <v>158</v>
      </c>
      <c r="D59" s="27">
        <v>30.0</v>
      </c>
      <c r="E59" s="29">
        <v>0.3164</v>
      </c>
      <c r="F59" s="30">
        <f>E59*D59</f>
        <v>9.492</v>
      </c>
      <c r="G59" s="27" t="s">
        <v>159</v>
      </c>
      <c r="H59" s="27" t="s">
        <v>16</v>
      </c>
      <c r="I59" s="27" t="s">
        <v>17</v>
      </c>
      <c r="J59" s="27" t="s">
        <v>18</v>
      </c>
      <c r="K59" s="10">
        <f>SUM(F59:F66)</f>
        <v>110.792</v>
      </c>
    </row>
    <row r="60">
      <c r="A60" s="27" t="s">
        <v>160</v>
      </c>
      <c r="B60" s="31" t="s">
        <v>161</v>
      </c>
      <c r="C60" s="27" t="s">
        <v>158</v>
      </c>
      <c r="D60" s="27">
        <v>2.0</v>
      </c>
      <c r="E60" s="29">
        <v>0.94</v>
      </c>
      <c r="F60" s="29">
        <v>1.88</v>
      </c>
      <c r="G60" s="27" t="s">
        <v>162</v>
      </c>
      <c r="H60" s="32" t="s">
        <v>16</v>
      </c>
      <c r="I60" s="27" t="s">
        <v>17</v>
      </c>
      <c r="J60" s="27" t="s">
        <v>18</v>
      </c>
      <c r="K60" s="13"/>
    </row>
    <row r="61">
      <c r="A61" s="27" t="s">
        <v>163</v>
      </c>
      <c r="B61" s="28" t="s">
        <v>164</v>
      </c>
      <c r="C61" s="27" t="s">
        <v>158</v>
      </c>
      <c r="D61" s="27">
        <v>4.0</v>
      </c>
      <c r="E61" s="27">
        <v>0.82</v>
      </c>
      <c r="F61" s="29">
        <f t="shared" ref="F61:F63" si="4">D61*E61</f>
        <v>3.28</v>
      </c>
      <c r="G61" s="27" t="s">
        <v>165</v>
      </c>
      <c r="H61" s="27" t="s">
        <v>16</v>
      </c>
      <c r="I61" s="27" t="s">
        <v>17</v>
      </c>
      <c r="J61" s="27" t="s">
        <v>18</v>
      </c>
      <c r="K61" s="13"/>
    </row>
    <row r="62">
      <c r="A62" s="27" t="s">
        <v>166</v>
      </c>
      <c r="B62" s="28" t="s">
        <v>167</v>
      </c>
      <c r="C62" s="27" t="s">
        <v>106</v>
      </c>
      <c r="D62" s="27">
        <v>40.0</v>
      </c>
      <c r="E62" s="33">
        <v>0.168</v>
      </c>
      <c r="F62" s="34">
        <f t="shared" si="4"/>
        <v>6.72</v>
      </c>
      <c r="G62" s="27" t="s">
        <v>168</v>
      </c>
      <c r="H62" s="27" t="s">
        <v>16</v>
      </c>
      <c r="I62" s="27" t="s">
        <v>17</v>
      </c>
      <c r="J62" s="27" t="s">
        <v>18</v>
      </c>
      <c r="K62" s="13"/>
    </row>
    <row r="63">
      <c r="A63" s="27" t="s">
        <v>169</v>
      </c>
      <c r="B63" s="28" t="s">
        <v>170</v>
      </c>
      <c r="C63" s="27" t="s">
        <v>106</v>
      </c>
      <c r="D63" s="27">
        <v>200.0</v>
      </c>
      <c r="E63" s="29">
        <v>0.048</v>
      </c>
      <c r="F63" s="30">
        <f t="shared" si="4"/>
        <v>9.6</v>
      </c>
      <c r="G63" s="27" t="s">
        <v>171</v>
      </c>
      <c r="H63" s="27" t="s">
        <v>16</v>
      </c>
      <c r="I63" s="27" t="s">
        <v>17</v>
      </c>
      <c r="J63" s="27" t="s">
        <v>18</v>
      </c>
      <c r="K63" s="13"/>
    </row>
    <row r="64">
      <c r="A64" s="27" t="s">
        <v>172</v>
      </c>
      <c r="B64" s="31" t="s">
        <v>173</v>
      </c>
      <c r="C64" s="27" t="s">
        <v>158</v>
      </c>
      <c r="D64" s="27">
        <v>20.0</v>
      </c>
      <c r="E64" s="29">
        <v>0.501</v>
      </c>
      <c r="F64" s="29">
        <v>10.02</v>
      </c>
      <c r="G64" s="27" t="s">
        <v>174</v>
      </c>
      <c r="H64" s="32" t="s">
        <v>16</v>
      </c>
      <c r="I64" s="27" t="s">
        <v>17</v>
      </c>
      <c r="J64" s="27" t="s">
        <v>18</v>
      </c>
      <c r="K64" s="13"/>
    </row>
    <row r="65">
      <c r="A65" s="27" t="s">
        <v>175</v>
      </c>
      <c r="B65" s="28" t="s">
        <v>176</v>
      </c>
      <c r="C65" s="27" t="s">
        <v>106</v>
      </c>
      <c r="D65" s="27">
        <v>1.0</v>
      </c>
      <c r="E65" s="35">
        <v>62.86</v>
      </c>
      <c r="F65" s="29">
        <f t="shared" ref="F65:F66" si="5">D65*E65</f>
        <v>62.86</v>
      </c>
      <c r="G65" s="27" t="s">
        <v>177</v>
      </c>
      <c r="H65" s="27" t="s">
        <v>16</v>
      </c>
      <c r="I65" s="27" t="s">
        <v>17</v>
      </c>
      <c r="J65" s="27" t="s">
        <v>18</v>
      </c>
    </row>
    <row r="66">
      <c r="A66" s="27" t="s">
        <v>178</v>
      </c>
      <c r="B66" s="28" t="s">
        <v>179</v>
      </c>
      <c r="C66" s="27" t="s">
        <v>158</v>
      </c>
      <c r="D66" s="27">
        <v>1.0</v>
      </c>
      <c r="E66" s="29">
        <v>6.94</v>
      </c>
      <c r="F66" s="30">
        <f t="shared" si="5"/>
        <v>6.94</v>
      </c>
      <c r="G66" s="27" t="s">
        <v>180</v>
      </c>
      <c r="H66" s="27" t="s">
        <v>16</v>
      </c>
      <c r="I66" s="27" t="s">
        <v>17</v>
      </c>
      <c r="J66" s="27" t="s">
        <v>18</v>
      </c>
    </row>
  </sheetData>
  <mergeCells count="2">
    <mergeCell ref="A41:J41"/>
    <mergeCell ref="A58:J58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4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3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9"/>
    <hyperlink r:id="rId46" ref="B60"/>
    <hyperlink r:id="rId47" ref="B61"/>
    <hyperlink r:id="rId48" ref="B62"/>
    <hyperlink r:id="rId49" ref="B63"/>
    <hyperlink r:id="rId50" ref="B64"/>
    <hyperlink r:id="rId51" ref="B65"/>
    <hyperlink r:id="rId52" ref="B66"/>
  </hyperlinks>
  <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4" max="4" width="10.88"/>
    <col customWidth="1" min="5" max="5" width="27.63"/>
    <col customWidth="1" min="6" max="6" width="16.0"/>
    <col customWidth="1" min="9" max="9" width="27.63"/>
    <col customWidth="1" min="11" max="11" width="27.63"/>
  </cols>
  <sheetData>
    <row r="1">
      <c r="A1" s="36" t="s">
        <v>181</v>
      </c>
      <c r="B1" s="37"/>
      <c r="C1" s="38"/>
      <c r="E1" s="36" t="s">
        <v>182</v>
      </c>
      <c r="F1" s="37"/>
      <c r="G1" s="38"/>
      <c r="I1" s="39" t="s">
        <v>183</v>
      </c>
    </row>
    <row r="2">
      <c r="A2" s="40" t="s">
        <v>184</v>
      </c>
      <c r="B2" s="41">
        <v>1000.0</v>
      </c>
      <c r="C2" s="42">
        <v>4733.75</v>
      </c>
      <c r="E2" s="43" t="s">
        <v>185</v>
      </c>
      <c r="F2" s="43" t="s">
        <v>186</v>
      </c>
      <c r="G2" s="43" t="s">
        <v>19</v>
      </c>
      <c r="I2" s="44" t="s">
        <v>187</v>
      </c>
      <c r="J2" s="45" t="str">
        <f>'Actuators (OLD)'!L2</f>
        <v>#REF!</v>
      </c>
    </row>
    <row r="3">
      <c r="A3" s="46"/>
      <c r="B3" s="46"/>
      <c r="C3" s="46"/>
      <c r="E3" s="43" t="s">
        <v>188</v>
      </c>
      <c r="F3" s="47">
        <v>45556.0</v>
      </c>
      <c r="G3" s="42">
        <v>1245.77</v>
      </c>
      <c r="I3" s="44" t="s">
        <v>189</v>
      </c>
      <c r="J3" s="45" t="str">
        <f>'Electrical Connectors (OLD)'!L2</f>
        <v>#REF!</v>
      </c>
    </row>
    <row r="4">
      <c r="A4" s="48" t="s">
        <v>190</v>
      </c>
      <c r="B4" s="49"/>
      <c r="C4" s="50"/>
      <c r="E4" s="43" t="s">
        <v>22</v>
      </c>
      <c r="F4" s="47">
        <v>45563.0</v>
      </c>
      <c r="G4" s="42">
        <v>134.74</v>
      </c>
      <c r="I4" s="44" t="s">
        <v>191</v>
      </c>
      <c r="J4" s="45" t="str">
        <f>'Fasteners (OLD)'!K2</f>
        <v>#REF!</v>
      </c>
    </row>
    <row r="5">
      <c r="A5" s="51"/>
      <c r="C5" s="52"/>
      <c r="E5" s="43" t="s">
        <v>22</v>
      </c>
      <c r="F5" s="47">
        <v>45565.0</v>
      </c>
      <c r="G5" s="42">
        <v>9.99</v>
      </c>
      <c r="I5" s="44" t="s">
        <v>192</v>
      </c>
      <c r="J5" s="45" t="str">
        <f>'ControlSystems (OLD)'!J3</f>
        <v>#REF!</v>
      </c>
    </row>
    <row r="6">
      <c r="A6" s="51"/>
      <c r="C6" s="52"/>
      <c r="E6" s="43" t="s">
        <v>193</v>
      </c>
      <c r="F6" s="47">
        <v>45565.0</v>
      </c>
      <c r="G6" s="42">
        <v>382.61</v>
      </c>
      <c r="I6" s="44" t="s">
        <v>194</v>
      </c>
      <c r="J6" s="53">
        <v>5565.22</v>
      </c>
    </row>
    <row r="7">
      <c r="A7" s="51"/>
      <c r="C7" s="52"/>
      <c r="E7" s="43" t="s">
        <v>46</v>
      </c>
      <c r="F7" s="54">
        <v>45565.0</v>
      </c>
      <c r="G7" s="42">
        <v>202.61</v>
      </c>
      <c r="I7" s="44" t="s">
        <v>195</v>
      </c>
      <c r="J7" s="55" t="s">
        <v>196</v>
      </c>
    </row>
    <row r="8">
      <c r="A8" s="51"/>
      <c r="C8" s="52"/>
      <c r="E8" s="43" t="s">
        <v>197</v>
      </c>
      <c r="F8" s="47">
        <v>45565.0</v>
      </c>
      <c r="G8" s="42">
        <v>76.1</v>
      </c>
    </row>
    <row r="9">
      <c r="A9" s="51"/>
      <c r="C9" s="52"/>
      <c r="E9" s="43" t="s">
        <v>22</v>
      </c>
      <c r="F9" s="47">
        <v>45565.0</v>
      </c>
      <c r="G9" s="42">
        <v>7.99</v>
      </c>
    </row>
    <row r="10">
      <c r="A10" s="56"/>
      <c r="B10" s="57"/>
      <c r="C10" s="58"/>
      <c r="E10" s="59" t="s">
        <v>198</v>
      </c>
      <c r="F10" s="60">
        <v>45565.0</v>
      </c>
      <c r="G10" s="61">
        <f>14.49</f>
        <v>14.49</v>
      </c>
    </row>
    <row r="11">
      <c r="E11" s="43" t="s">
        <v>22</v>
      </c>
      <c r="F11" s="47">
        <v>45575.0</v>
      </c>
      <c r="G11" s="42">
        <v>127.99</v>
      </c>
    </row>
    <row r="12">
      <c r="A12" s="3" t="s">
        <v>199</v>
      </c>
      <c r="C12" s="3" t="s">
        <v>186</v>
      </c>
      <c r="E12" s="43" t="s">
        <v>200</v>
      </c>
      <c r="F12" s="47">
        <v>45586.0</v>
      </c>
      <c r="G12" s="42">
        <v>156.61</v>
      </c>
    </row>
    <row r="13">
      <c r="A13" s="62" t="s">
        <v>201</v>
      </c>
      <c r="C13" s="63">
        <v>45586.0</v>
      </c>
      <c r="E13" s="43" t="s">
        <v>202</v>
      </c>
      <c r="F13" s="47">
        <v>45586.0</v>
      </c>
      <c r="G13" s="42">
        <v>69.98</v>
      </c>
    </row>
    <row r="14">
      <c r="A14" s="62" t="s">
        <v>203</v>
      </c>
      <c r="C14" s="63">
        <v>45608.0</v>
      </c>
      <c r="E14" s="43" t="s">
        <v>120</v>
      </c>
      <c r="F14" s="47">
        <v>45586.0</v>
      </c>
      <c r="G14" s="42">
        <v>21.33</v>
      </c>
    </row>
    <row r="15">
      <c r="A15" s="3" t="s">
        <v>204</v>
      </c>
      <c r="C15" s="63">
        <v>45608.0</v>
      </c>
      <c r="E15" s="43" t="s">
        <v>106</v>
      </c>
      <c r="F15" s="47">
        <v>45586.0</v>
      </c>
      <c r="G15" s="42">
        <v>93.15</v>
      </c>
    </row>
    <row r="16">
      <c r="A16" s="3" t="s">
        <v>205</v>
      </c>
      <c r="C16" s="63">
        <v>45629.0</v>
      </c>
      <c r="E16" s="64" t="s">
        <v>22</v>
      </c>
      <c r="F16" s="65">
        <v>45586.0</v>
      </c>
      <c r="G16" s="66">
        <v>119.8</v>
      </c>
    </row>
    <row r="17">
      <c r="E17" s="43" t="s">
        <v>22</v>
      </c>
      <c r="F17" s="47">
        <v>45607.0</v>
      </c>
      <c r="G17" s="42">
        <v>19.98</v>
      </c>
    </row>
    <row r="18">
      <c r="E18" s="43" t="s">
        <v>200</v>
      </c>
      <c r="F18" s="47">
        <v>45607.0</v>
      </c>
      <c r="G18" s="67">
        <v>1050.61</v>
      </c>
    </row>
    <row r="19">
      <c r="E19" s="43" t="s">
        <v>22</v>
      </c>
      <c r="F19" s="47">
        <v>45629.0</v>
      </c>
      <c r="G19" s="42">
        <v>315.03</v>
      </c>
    </row>
    <row r="20">
      <c r="E20" s="43" t="s">
        <v>22</v>
      </c>
      <c r="F20" s="47">
        <v>45683.0</v>
      </c>
      <c r="G20" s="42">
        <v>13.56</v>
      </c>
    </row>
    <row r="21">
      <c r="E21" s="43" t="s">
        <v>22</v>
      </c>
      <c r="F21" s="47">
        <v>45685.0</v>
      </c>
      <c r="G21" s="42">
        <v>13.98</v>
      </c>
    </row>
    <row r="22">
      <c r="E22" s="43" t="s">
        <v>206</v>
      </c>
      <c r="F22" s="47">
        <v>45694.0</v>
      </c>
      <c r="G22" s="42">
        <v>337.0</v>
      </c>
    </row>
    <row r="23">
      <c r="E23" s="43" t="s">
        <v>22</v>
      </c>
      <c r="F23" s="47">
        <v>45694.0</v>
      </c>
      <c r="G23" s="42">
        <v>9.99</v>
      </c>
    </row>
    <row r="24">
      <c r="E24" s="43" t="s">
        <v>22</v>
      </c>
      <c r="F24" s="47">
        <v>45712.0</v>
      </c>
      <c r="G24" s="42">
        <v>8.59</v>
      </c>
    </row>
    <row r="25">
      <c r="E25" s="68"/>
      <c r="F25" s="68"/>
      <c r="G25" s="68"/>
    </row>
    <row r="26">
      <c r="E26" s="68"/>
      <c r="F26" s="69" t="s">
        <v>207</v>
      </c>
      <c r="G26" s="68"/>
    </row>
    <row r="27">
      <c r="E27" s="70" t="s">
        <v>208</v>
      </c>
      <c r="F27" s="71">
        <f>SUM(G:G)</f>
        <v>4431.9</v>
      </c>
      <c r="G27" s="72"/>
    </row>
  </sheetData>
  <mergeCells count="8">
    <mergeCell ref="A1:C1"/>
    <mergeCell ref="E1:G1"/>
    <mergeCell ref="I1:J1"/>
    <mergeCell ref="A4:C10"/>
    <mergeCell ref="A13:B13"/>
    <mergeCell ref="A14:B14"/>
    <mergeCell ref="A15:B15"/>
    <mergeCell ref="A16:B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3" max="3" width="13.88"/>
    <col customWidth="1" min="6" max="6" width="13.5"/>
    <col customWidth="1" min="7" max="7" width="13.25"/>
  </cols>
  <sheetData>
    <row r="1">
      <c r="A1" s="3" t="s">
        <v>209</v>
      </c>
      <c r="B1" s="3" t="s">
        <v>1</v>
      </c>
      <c r="C1" s="3" t="s">
        <v>210</v>
      </c>
      <c r="D1" s="3" t="s">
        <v>3</v>
      </c>
      <c r="E1" s="3" t="s">
        <v>211</v>
      </c>
      <c r="F1" s="3" t="s">
        <v>212</v>
      </c>
      <c r="H1" s="3" t="s">
        <v>213</v>
      </c>
    </row>
    <row r="2">
      <c r="A2" s="3" t="s">
        <v>214</v>
      </c>
      <c r="B2" s="7" t="s">
        <v>215</v>
      </c>
      <c r="C2" s="3" t="s">
        <v>216</v>
      </c>
      <c r="D2" s="3">
        <v>8.0</v>
      </c>
      <c r="E2" s="3" t="s">
        <v>217</v>
      </c>
      <c r="F2" s="3" t="s">
        <v>218</v>
      </c>
      <c r="H2" s="3" t="s">
        <v>219</v>
      </c>
      <c r="I2" s="4" t="s">
        <v>220</v>
      </c>
      <c r="M2" s="3" t="s">
        <v>218</v>
      </c>
    </row>
    <row r="3">
      <c r="A3" s="3" t="s">
        <v>221</v>
      </c>
      <c r="B3" s="4" t="s">
        <v>222</v>
      </c>
      <c r="C3" s="3" t="s">
        <v>223</v>
      </c>
      <c r="D3" s="3">
        <v>1.0</v>
      </c>
      <c r="F3" s="3" t="s">
        <v>218</v>
      </c>
      <c r="H3" s="3" t="s">
        <v>224</v>
      </c>
      <c r="I3" s="4" t="s">
        <v>225</v>
      </c>
    </row>
    <row r="4">
      <c r="A4" s="3" t="s">
        <v>226</v>
      </c>
      <c r="B4" s="4" t="s">
        <v>227</v>
      </c>
      <c r="C4" s="3" t="s">
        <v>223</v>
      </c>
      <c r="D4" s="3">
        <v>1.0</v>
      </c>
      <c r="F4" s="3" t="s">
        <v>228</v>
      </c>
      <c r="H4" s="3" t="s">
        <v>229</v>
      </c>
      <c r="I4" s="4" t="s">
        <v>230</v>
      </c>
    </row>
    <row r="5">
      <c r="A5" s="3" t="s">
        <v>231</v>
      </c>
      <c r="B5" s="7" t="s">
        <v>232</v>
      </c>
      <c r="C5" s="3" t="s">
        <v>233</v>
      </c>
      <c r="D5" s="3">
        <v>1.0</v>
      </c>
      <c r="E5" s="3" t="s">
        <v>234</v>
      </c>
      <c r="F5" s="3" t="s">
        <v>235</v>
      </c>
      <c r="H5" s="3" t="s">
        <v>236</v>
      </c>
    </row>
    <row r="7">
      <c r="A7" s="3" t="s">
        <v>209</v>
      </c>
      <c r="B7" s="3" t="s">
        <v>1</v>
      </c>
      <c r="C7" s="3" t="s">
        <v>237</v>
      </c>
      <c r="D7" s="3" t="s">
        <v>3</v>
      </c>
      <c r="E7" s="3" t="s">
        <v>238</v>
      </c>
      <c r="F7" s="3" t="s">
        <v>212</v>
      </c>
      <c r="G7" s="3" t="s">
        <v>239</v>
      </c>
      <c r="H7" s="3" t="s">
        <v>240</v>
      </c>
    </row>
    <row r="8">
      <c r="A8" s="3" t="s">
        <v>214</v>
      </c>
      <c r="B8" s="7" t="s">
        <v>215</v>
      </c>
      <c r="C8" s="3" t="s">
        <v>241</v>
      </c>
      <c r="D8" s="3">
        <v>8.0</v>
      </c>
      <c r="E8" s="3" t="s">
        <v>242</v>
      </c>
      <c r="F8" s="3" t="s">
        <v>218</v>
      </c>
      <c r="G8" s="3" t="s">
        <v>243</v>
      </c>
      <c r="H8" s="3" t="s">
        <v>244</v>
      </c>
    </row>
    <row r="9">
      <c r="A9" s="3" t="s">
        <v>221</v>
      </c>
      <c r="B9" s="4" t="s">
        <v>222</v>
      </c>
      <c r="C9" s="3" t="s">
        <v>245</v>
      </c>
      <c r="D9" s="3">
        <v>1.0</v>
      </c>
      <c r="F9" s="3" t="s">
        <v>218</v>
      </c>
    </row>
    <row r="10">
      <c r="A10" s="3" t="s">
        <v>226</v>
      </c>
      <c r="B10" s="4" t="s">
        <v>227</v>
      </c>
      <c r="C10" s="3" t="s">
        <v>245</v>
      </c>
      <c r="D10" s="3">
        <v>1.0</v>
      </c>
      <c r="F10" s="3" t="s">
        <v>228</v>
      </c>
    </row>
    <row r="11">
      <c r="A11" s="3" t="s">
        <v>231</v>
      </c>
      <c r="B11" s="7" t="s">
        <v>232</v>
      </c>
      <c r="C11" s="3" t="s">
        <v>233</v>
      </c>
      <c r="D11" s="3">
        <v>1.0</v>
      </c>
      <c r="E11" s="3" t="s">
        <v>234</v>
      </c>
      <c r="F11" s="3" t="s">
        <v>235</v>
      </c>
      <c r="G11" s="3" t="s">
        <v>233</v>
      </c>
    </row>
    <row r="12">
      <c r="A12" s="3" t="s">
        <v>246</v>
      </c>
      <c r="B12" s="4" t="s">
        <v>247</v>
      </c>
      <c r="C12" s="3" t="s">
        <v>248</v>
      </c>
      <c r="D12" s="3">
        <v>1.0</v>
      </c>
      <c r="E12" s="3" t="s">
        <v>249</v>
      </c>
      <c r="F12" s="3" t="s">
        <v>235</v>
      </c>
      <c r="G12" s="3" t="s">
        <v>248</v>
      </c>
    </row>
    <row r="14">
      <c r="F14" s="3" t="s">
        <v>250</v>
      </c>
      <c r="G14" s="3" t="s">
        <v>251</v>
      </c>
    </row>
    <row r="15">
      <c r="F15" s="3" t="s">
        <v>252</v>
      </c>
      <c r="G15" s="3" t="s">
        <v>253</v>
      </c>
    </row>
    <row r="16">
      <c r="F16" s="3" t="s">
        <v>254</v>
      </c>
      <c r="G16" s="3" t="s">
        <v>255</v>
      </c>
    </row>
  </sheetData>
  <hyperlinks>
    <hyperlink r:id="rId1" ref="B2"/>
    <hyperlink r:id="rId2" location="texas-instruments-evaluation-board-electronics" ref="I2"/>
    <hyperlink r:id="rId3" ref="B3"/>
    <hyperlink r:id="rId4" ref="I3"/>
    <hyperlink r:id="rId5" location="master-board" ref="B4"/>
    <hyperlink r:id="rId6" ref="I4"/>
    <hyperlink r:id="rId7" ref="B5"/>
    <hyperlink r:id="rId8" ref="B8"/>
    <hyperlink r:id="rId9" ref="B9"/>
    <hyperlink r:id="rId10" location="master-board" ref="B10"/>
    <hyperlink r:id="rId11" ref="B11"/>
    <hyperlink r:id="rId12" ref="B12"/>
  </hyperlinks>
  <drawing r:id="rId13"/>
</worksheet>
</file>