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 activeTab="1"/>
  </bookViews>
  <sheets>
    <sheet name="First Table" sheetId="1" r:id="rId1"/>
    <sheet name="Results 1994-1997" sheetId="4" r:id="rId2"/>
    <sheet name="Plan1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5" i="4" l="1"/>
  <c r="G5" i="4"/>
  <c r="G11" i="4" s="1"/>
  <c r="F5" i="4"/>
  <c r="F13" i="4" s="1"/>
  <c r="E5" i="4"/>
  <c r="D5" i="4"/>
  <c r="E7" i="4" l="1"/>
  <c r="E9" i="4"/>
  <c r="F9" i="4"/>
  <c r="F11" i="4"/>
  <c r="H13" i="4"/>
  <c r="H19" i="4"/>
  <c r="E11" i="4"/>
  <c r="E13" i="4"/>
  <c r="H7" i="4"/>
  <c r="H9" i="4"/>
  <c r="H11" i="4"/>
  <c r="H17" i="4"/>
  <c r="H15" i="4"/>
  <c r="G9" i="4"/>
  <c r="G7" i="4"/>
  <c r="G17" i="4"/>
  <c r="G19" i="4"/>
  <c r="G13" i="4"/>
  <c r="G15" i="4"/>
  <c r="E17" i="4"/>
  <c r="E15" i="4"/>
  <c r="E19" i="4"/>
  <c r="F7" i="4"/>
  <c r="F17" i="4"/>
  <c r="F19" i="4"/>
  <c r="F15" i="4"/>
  <c r="D15" i="4"/>
  <c r="D17" i="4"/>
  <c r="D19" i="4"/>
  <c r="D7" i="4"/>
  <c r="D9" i="4"/>
  <c r="D11" i="4"/>
  <c r="D13" i="4"/>
  <c r="I24" i="1" l="1"/>
  <c r="I25" i="1"/>
  <c r="I26" i="1"/>
  <c r="H24" i="1"/>
  <c r="H25" i="1"/>
  <c r="H26" i="1"/>
  <c r="G24" i="1"/>
  <c r="G25" i="1"/>
  <c r="G26" i="1"/>
  <c r="F24" i="1"/>
  <c r="F25" i="1"/>
  <c r="F26" i="1"/>
  <c r="E24" i="1"/>
  <c r="E25" i="1"/>
  <c r="E26" i="1"/>
  <c r="D24" i="1"/>
  <c r="D25" i="1"/>
  <c r="D26" i="1"/>
  <c r="I23" i="1"/>
  <c r="H23" i="1"/>
  <c r="G23" i="1"/>
  <c r="F23" i="1"/>
  <c r="E23" i="1"/>
  <c r="D23" i="1"/>
  <c r="E22" i="1" l="1"/>
  <c r="F22" i="1"/>
  <c r="G22" i="1"/>
  <c r="H22" i="1"/>
  <c r="I22" i="1"/>
  <c r="D22" i="1"/>
</calcChain>
</file>

<file path=xl/sharedStrings.xml><?xml version="1.0" encoding="utf-8"?>
<sst xmlns="http://schemas.openxmlformats.org/spreadsheetml/2006/main" count="60" uniqueCount="32">
  <si>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</si>
  <si>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</si>
  <si>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</si>
  <si>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</si>
  <si>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</si>
  <si>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</si>
  <si>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</si>
  <si>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</si>
  <si>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</si>
  <si>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</si>
  <si>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</si>
  <si>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</si>
  <si>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</si>
  <si>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</si>
  <si>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</si>
  <si>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</si>
  <si>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</si>
  <si>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</si>
  <si>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</si>
  <si>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</si>
  <si>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</si>
  <si>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</si>
  <si>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</si>
  <si>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1994 - 1996</t>
  </si>
  <si>
    <t>Time Score DF 0.8 (Total Success)</t>
  </si>
  <si>
    <t>Time Score DF 0.8 (%)</t>
  </si>
  <si>
    <t>Time Score DF 0.5 (Total Success)</t>
  </si>
  <si>
    <t>Time Score DF 0.5 (%)</t>
  </si>
  <si>
    <t>Time Score DF 0.2 (%)</t>
  </si>
  <si>
    <t>Time Score DF 0.2 (Total Success)</t>
  </si>
  <si>
    <t>1997 - 1997</t>
  </si>
  <si>
    <t>AUTHORS CORE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</si>
</sst>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.0_-;\-* #,##0.0_-;_-* &quot;-&quot;???_-;_-@_-"/>
    <numFmt numFmtId="167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H14" sqref="H14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2" spans="2:12" ht="32.25" customHeight="1" thickBot="1" x14ac:dyDescent="0.3">
      <c r="B2" s="30" t="s">
        <v>23</v>
      </c>
      <c r="C2" s="30"/>
      <c r="D2" s="30"/>
      <c r="E2" s="30"/>
      <c r="F2" s="30" t="s">
        <v>30</v>
      </c>
      <c r="G2" s="30"/>
      <c r="H2" s="30"/>
      <c r="I2" s="30"/>
    </row>
    <row r="3" spans="2:12" ht="21" x14ac:dyDescent="0.25">
      <c r="B3" s="24" t="s">
        <v>10</v>
      </c>
      <c r="C3" s="25"/>
      <c r="D3" s="25"/>
      <c r="E3" s="25"/>
      <c r="F3" s="25"/>
      <c r="G3" s="25"/>
      <c r="H3" s="25"/>
      <c r="I3" s="26"/>
      <c r="L3" s="14"/>
    </row>
    <row r="4" spans="2:12" x14ac:dyDescent="0.25">
      <c r="B4" s="3"/>
      <c r="C4" s="1"/>
      <c r="D4" s="2" t="s">
        <v>0</v>
      </c>
      <c r="E4" s="2" t="s">
        <v>1</v>
      </c>
      <c r="F4" s="2" t="s">
        <v>2</v>
      </c>
      <c r="G4" s="2" t="s">
        <v>0</v>
      </c>
      <c r="H4" s="2" t="s">
        <v>3</v>
      </c>
      <c r="I4" s="4" t="s">
        <v>4</v>
      </c>
    </row>
    <row r="5" spans="2:12" x14ac:dyDescent="0.25">
      <c r="B5" s="5" t="s">
        <v>5</v>
      </c>
      <c r="C5" s="1"/>
      <c r="D5" s="1">
        <v>2122</v>
      </c>
      <c r="E5" s="1">
        <v>3287</v>
      </c>
      <c r="F5" s="1">
        <v>5724</v>
      </c>
      <c r="G5" s="1">
        <v>486</v>
      </c>
      <c r="H5" s="1">
        <v>519</v>
      </c>
      <c r="I5" s="6">
        <v>400</v>
      </c>
    </row>
    <row r="6" spans="2:12" x14ac:dyDescent="0.25">
      <c r="B6" s="5" t="s">
        <v>6</v>
      </c>
      <c r="C6" s="1"/>
      <c r="D6" s="1">
        <v>5241</v>
      </c>
      <c r="E6" s="1">
        <v>9498</v>
      </c>
      <c r="F6" s="1">
        <v>15842</v>
      </c>
      <c r="G6" s="1">
        <v>1438</v>
      </c>
      <c r="H6" s="1">
        <v>2311</v>
      </c>
      <c r="I6" s="6">
        <v>1576</v>
      </c>
    </row>
    <row r="7" spans="2:12" x14ac:dyDescent="0.25">
      <c r="B7" s="5" t="s">
        <v>7</v>
      </c>
      <c r="C7" s="1"/>
      <c r="D7" s="1">
        <v>5414</v>
      </c>
      <c r="E7" s="1">
        <v>10254</v>
      </c>
      <c r="F7" s="1">
        <v>47806</v>
      </c>
      <c r="G7" s="1">
        <v>1790</v>
      </c>
      <c r="H7" s="1">
        <v>6654</v>
      </c>
      <c r="I7" s="6">
        <v>3294</v>
      </c>
    </row>
    <row r="8" spans="2:12" x14ac:dyDescent="0.25">
      <c r="B8" s="5" t="s">
        <v>8</v>
      </c>
      <c r="C8" s="1"/>
      <c r="D8" s="1">
        <v>5469</v>
      </c>
      <c r="E8" s="1">
        <v>6700</v>
      </c>
      <c r="F8" s="1">
        <v>19881</v>
      </c>
      <c r="G8" s="1">
        <v>1253</v>
      </c>
      <c r="H8" s="1">
        <v>1899</v>
      </c>
      <c r="I8" s="6">
        <v>1150</v>
      </c>
    </row>
    <row r="9" spans="2:12" x14ac:dyDescent="0.25">
      <c r="B9" s="5" t="s">
        <v>9</v>
      </c>
      <c r="C9" s="1"/>
      <c r="D9" s="1">
        <v>5343</v>
      </c>
      <c r="E9" s="1">
        <v>5816</v>
      </c>
      <c r="F9" s="1">
        <v>41852</v>
      </c>
      <c r="G9" s="1">
        <v>1561</v>
      </c>
      <c r="H9" s="1">
        <v>6178</v>
      </c>
      <c r="I9" s="6">
        <v>5751</v>
      </c>
    </row>
    <row r="10" spans="2:12" ht="36" customHeight="1" x14ac:dyDescent="0.25">
      <c r="B10" s="3"/>
      <c r="C10" s="1"/>
      <c r="D10" s="1"/>
      <c r="E10" s="1"/>
      <c r="F10" s="1"/>
      <c r="G10" s="1"/>
      <c r="H10" s="1"/>
      <c r="I10" s="6"/>
    </row>
    <row r="11" spans="2:12" ht="21" x14ac:dyDescent="0.25">
      <c r="B11" s="27" t="s">
        <v>12</v>
      </c>
      <c r="C11" s="28"/>
      <c r="D11" s="28"/>
      <c r="E11" s="28"/>
      <c r="F11" s="28"/>
      <c r="G11" s="28"/>
      <c r="H11" s="28"/>
      <c r="I11" s="29"/>
    </row>
    <row r="12" spans="2:12" x14ac:dyDescent="0.25">
      <c r="B12" s="3"/>
      <c r="C12" s="1"/>
      <c r="D12" s="2" t="s">
        <v>0</v>
      </c>
      <c r="E12" s="2" t="s">
        <v>1</v>
      </c>
      <c r="F12" s="2" t="s">
        <v>2</v>
      </c>
      <c r="G12" s="2" t="s">
        <v>0</v>
      </c>
      <c r="H12" s="2" t="s">
        <v>3</v>
      </c>
      <c r="I12" s="4" t="s">
        <v>4</v>
      </c>
    </row>
    <row r="13" spans="2:12" x14ac:dyDescent="0.25">
      <c r="B13" s="5" t="s">
        <v>5</v>
      </c>
      <c r="C13" s="1"/>
      <c r="D13" s="1">
        <v>2122</v>
      </c>
      <c r="E13" s="1">
        <v>3287</v>
      </c>
      <c r="F13" s="1">
        <v>5722</v>
      </c>
      <c r="G13" s="1">
        <v>408</v>
      </c>
      <c r="H13" s="1">
        <v>388</v>
      </c>
      <c r="I13" s="6">
        <v>284</v>
      </c>
    </row>
    <row r="14" spans="2:12" x14ac:dyDescent="0.25">
      <c r="B14" s="5" t="s">
        <v>6</v>
      </c>
      <c r="C14" s="1"/>
      <c r="D14" s="1">
        <v>5241</v>
      </c>
      <c r="E14" s="1">
        <v>9498</v>
      </c>
      <c r="F14" s="1">
        <v>15834</v>
      </c>
      <c r="G14" s="1">
        <v>1208</v>
      </c>
      <c r="H14" s="1">
        <v>1743</v>
      </c>
      <c r="I14" s="6">
        <v>644</v>
      </c>
    </row>
    <row r="15" spans="2:12" x14ac:dyDescent="0.25">
      <c r="B15" s="5" t="s">
        <v>7</v>
      </c>
      <c r="C15" s="1"/>
      <c r="D15" s="1">
        <v>5414</v>
      </c>
      <c r="E15" s="1">
        <v>10254</v>
      </c>
      <c r="F15" s="1">
        <v>47800</v>
      </c>
      <c r="G15" s="1">
        <v>1583</v>
      </c>
      <c r="H15" s="1">
        <v>5847</v>
      </c>
      <c r="I15" s="6">
        <v>1569</v>
      </c>
    </row>
    <row r="16" spans="2:12" x14ac:dyDescent="0.25">
      <c r="B16" s="5" t="s">
        <v>8</v>
      </c>
      <c r="C16" s="1"/>
      <c r="D16" s="1">
        <v>5469</v>
      </c>
      <c r="E16" s="1">
        <v>6700</v>
      </c>
      <c r="F16" s="1">
        <v>19878</v>
      </c>
      <c r="G16" s="1">
        <v>1117</v>
      </c>
      <c r="H16" s="1">
        <v>1478</v>
      </c>
      <c r="I16" s="6">
        <v>523</v>
      </c>
    </row>
    <row r="17" spans="2:12" x14ac:dyDescent="0.25">
      <c r="B17" s="5" t="s">
        <v>9</v>
      </c>
      <c r="C17" s="1"/>
      <c r="D17" s="1">
        <v>5343</v>
      </c>
      <c r="E17" s="1">
        <v>5816</v>
      </c>
      <c r="F17" s="1">
        <v>41848</v>
      </c>
      <c r="G17" s="1">
        <v>1485</v>
      </c>
      <c r="H17" s="1">
        <v>5402</v>
      </c>
      <c r="I17" s="6">
        <v>2570</v>
      </c>
    </row>
    <row r="18" spans="2:12" ht="24.75" customHeight="1" x14ac:dyDescent="0.25">
      <c r="B18" s="3"/>
      <c r="C18" s="1"/>
      <c r="D18" s="1"/>
      <c r="E18" s="1"/>
      <c r="F18" s="1"/>
      <c r="G18" s="1"/>
      <c r="H18" s="1"/>
      <c r="I18" s="6"/>
    </row>
    <row r="19" spans="2:12" ht="21" x14ac:dyDescent="0.25">
      <c r="B19" s="27" t="s">
        <v>11</v>
      </c>
      <c r="C19" s="28"/>
      <c r="D19" s="28"/>
      <c r="E19" s="28"/>
      <c r="F19" s="28"/>
      <c r="G19" s="28"/>
      <c r="H19" s="28"/>
      <c r="I19" s="29"/>
      <c r="L19" s="15"/>
    </row>
    <row r="20" spans="2:12" x14ac:dyDescent="0.25">
      <c r="B20" s="3"/>
      <c r="C20" s="1"/>
      <c r="D20" s="2" t="s">
        <v>0</v>
      </c>
      <c r="E20" s="2" t="s">
        <v>1</v>
      </c>
      <c r="F20" s="2" t="s">
        <v>2</v>
      </c>
      <c r="G20" s="2" t="s">
        <v>0</v>
      </c>
      <c r="H20" s="2" t="s">
        <v>3</v>
      </c>
      <c r="I20" s="4" t="s">
        <v>4</v>
      </c>
    </row>
    <row r="21" spans="2:12" x14ac:dyDescent="0.25">
      <c r="B21" s="3"/>
      <c r="C21" s="1"/>
      <c r="D21" s="2"/>
      <c r="E21" s="2"/>
      <c r="F21" s="2"/>
      <c r="G21" s="2"/>
      <c r="H21" s="2"/>
      <c r="I21" s="4"/>
    </row>
    <row r="22" spans="2:12" x14ac:dyDescent="0.25">
      <c r="B22" s="5" t="s">
        <v>5</v>
      </c>
      <c r="C22" s="1"/>
      <c r="D22" s="1">
        <f>D5-D13</f>
        <v>0</v>
      </c>
      <c r="E22" s="1">
        <f t="shared" ref="E22:I22" si="0">E5-E13</f>
        <v>0</v>
      </c>
      <c r="F22" s="1">
        <f t="shared" si="0"/>
        <v>2</v>
      </c>
      <c r="G22" s="1">
        <f t="shared" si="0"/>
        <v>78</v>
      </c>
      <c r="H22" s="1">
        <f t="shared" si="0"/>
        <v>131</v>
      </c>
      <c r="I22" s="6">
        <f t="shared" si="0"/>
        <v>116</v>
      </c>
    </row>
    <row r="23" spans="2:12" x14ac:dyDescent="0.25">
      <c r="B23" s="10" t="s">
        <v>6</v>
      </c>
      <c r="C23" s="11"/>
      <c r="D23" s="12">
        <f>D6-D14</f>
        <v>0</v>
      </c>
      <c r="E23" s="12">
        <f>E6-E14</f>
        <v>0</v>
      </c>
      <c r="F23" s="12">
        <f>F6-F14</f>
        <v>8</v>
      </c>
      <c r="G23" s="12">
        <f>G6-G14</f>
        <v>230</v>
      </c>
      <c r="H23" s="12">
        <f>H6-H14</f>
        <v>568</v>
      </c>
      <c r="I23" s="13">
        <f>I6-I14</f>
        <v>932</v>
      </c>
    </row>
    <row r="24" spans="2:12" x14ac:dyDescent="0.25">
      <c r="B24" s="8" t="s">
        <v>7</v>
      </c>
      <c r="C24" s="9"/>
      <c r="D24" s="1">
        <f t="shared" ref="D24:I26" si="1">D7-D15</f>
        <v>0</v>
      </c>
      <c r="E24" s="1">
        <f t="shared" si="1"/>
        <v>0</v>
      </c>
      <c r="F24" s="1">
        <f t="shared" si="1"/>
        <v>6</v>
      </c>
      <c r="G24" s="1">
        <f t="shared" si="1"/>
        <v>207</v>
      </c>
      <c r="H24" s="1">
        <f t="shared" si="1"/>
        <v>807</v>
      </c>
      <c r="I24" s="6">
        <f t="shared" si="1"/>
        <v>1725</v>
      </c>
    </row>
    <row r="25" spans="2:12" x14ac:dyDescent="0.25">
      <c r="B25" s="16" t="s">
        <v>8</v>
      </c>
      <c r="C25" s="17"/>
      <c r="D25" s="18">
        <f t="shared" si="1"/>
        <v>0</v>
      </c>
      <c r="E25" s="18">
        <f t="shared" si="1"/>
        <v>0</v>
      </c>
      <c r="F25" s="18">
        <f t="shared" si="1"/>
        <v>3</v>
      </c>
      <c r="G25" s="18">
        <f t="shared" si="1"/>
        <v>136</v>
      </c>
      <c r="H25" s="18">
        <f t="shared" si="1"/>
        <v>421</v>
      </c>
      <c r="I25" s="19">
        <f t="shared" si="1"/>
        <v>627</v>
      </c>
    </row>
    <row r="26" spans="2:12" ht="15.75" thickBot="1" x14ac:dyDescent="0.3">
      <c r="B26" s="5" t="s">
        <v>9</v>
      </c>
      <c r="C26" s="7"/>
      <c r="D26" s="1">
        <f t="shared" si="1"/>
        <v>0</v>
      </c>
      <c r="E26" s="1">
        <f t="shared" si="1"/>
        <v>0</v>
      </c>
      <c r="F26" s="1">
        <f t="shared" si="1"/>
        <v>4</v>
      </c>
      <c r="G26" s="1">
        <f t="shared" si="1"/>
        <v>76</v>
      </c>
      <c r="H26" s="1">
        <f t="shared" si="1"/>
        <v>776</v>
      </c>
      <c r="I26" s="6">
        <f t="shared" si="1"/>
        <v>3181</v>
      </c>
    </row>
  </sheetData>
  <mergeCells count="5">
    <mergeCell ref="B3:I3"/>
    <mergeCell ref="B11:I11"/>
    <mergeCell ref="B19:I19"/>
    <mergeCell ref="B2:E2"/>
    <mergeCell ref="F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E16" sqref="E16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31" t="s">
        <v>31</v>
      </c>
      <c r="D2" s="31"/>
      <c r="E2" s="31"/>
      <c r="F2" s="31"/>
      <c r="G2" s="31"/>
      <c r="H2" s="31"/>
    </row>
    <row r="4" spans="3:8" x14ac:dyDescent="0.25">
      <c r="C4" s="14" t="s">
        <v>13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3:8" x14ac:dyDescent="0.25">
      <c r="C5" t="s">
        <v>14</v>
      </c>
      <c r="D5" s="20">
        <f xml:space="preserve"> ( 'First Table'!I13 / ( ( ('First Table'!G13 * ('First Table'!G13 - 1))/2) - 'First Table'!H13) *100)</f>
        <v>0.34365924491771538</v>
      </c>
      <c r="E5" s="20">
        <f xml:space="preserve"> ( 'First Table'!I14 / ( ( ('First Table'!G14 * ('First Table'!G14 - 1))/2) - 'First Table'!H14)*100)</f>
        <v>8.8548505743965569E-2</v>
      </c>
      <c r="F5" s="20">
        <f xml:space="preserve"> ( 'First Table'!I15 / ( ( ('First Table'!G15 * ('First Table'!G15 - 1))/2) - 'First Table'!H15)*100)</f>
        <v>0.12589203614521635</v>
      </c>
      <c r="G5">
        <f xml:space="preserve"> ( 'First Table'!I16 / ( ( ('First Table'!G16 * ('First Table'!G16 - 1))/2) - 'First Table'!H16)*100 )</f>
        <v>8.4109564367135833E-2</v>
      </c>
      <c r="H5" s="20">
        <f xml:space="preserve"> ( 'First Table'!I17 / ( ( ('First Table'!G17 * ('First Table'!G17 - 1))/2) - 'First Table'!H17) *100)</f>
        <v>0.23438896529584083</v>
      </c>
    </row>
    <row r="6" spans="3:8" x14ac:dyDescent="0.25">
      <c r="C6" t="s">
        <v>15</v>
      </c>
      <c r="D6">
        <v>32</v>
      </c>
      <c r="E6">
        <v>35</v>
      </c>
      <c r="F6">
        <v>66</v>
      </c>
      <c r="G6">
        <v>34</v>
      </c>
      <c r="H6">
        <v>186</v>
      </c>
    </row>
    <row r="7" spans="3:8" x14ac:dyDescent="0.25">
      <c r="C7" t="s">
        <v>16</v>
      </c>
      <c r="D7" s="21">
        <f>((D6/ 'First Table'!I13  )*100)/D5</f>
        <v>32.787145407657214</v>
      </c>
      <c r="E7" s="22">
        <f>((E6/   'First Table'!I14    )*100)/E5</f>
        <v>61.37633337834189</v>
      </c>
      <c r="F7" s="22">
        <f>((F6/   'First Table'!I15    )*100)/F5</f>
        <v>33.413558830446981</v>
      </c>
      <c r="G7">
        <f>((G6/   'First Table'!I16    )*100)/G5</f>
        <v>77.291519363577549</v>
      </c>
      <c r="H7" s="22">
        <f>((H6/   'First Table'!I17    )*100)/H5</f>
        <v>30.877537585731808</v>
      </c>
    </row>
    <row r="8" spans="3:8" x14ac:dyDescent="0.25">
      <c r="C8" t="s">
        <v>18</v>
      </c>
      <c r="D8">
        <v>30</v>
      </c>
      <c r="E8">
        <v>41</v>
      </c>
      <c r="F8">
        <v>68</v>
      </c>
      <c r="G8">
        <v>36</v>
      </c>
      <c r="H8">
        <v>197</v>
      </c>
    </row>
    <row r="9" spans="3:8" x14ac:dyDescent="0.25">
      <c r="C9" t="s">
        <v>17</v>
      </c>
      <c r="D9" s="22">
        <f>((D8/ 'First Table'!I13  )*100)/D5</f>
        <v>30.737948819678635</v>
      </c>
      <c r="E9" s="22">
        <f>((E8/   'First Table'!I14    )*100)/E5</f>
        <v>71.897990528914775</v>
      </c>
      <c r="F9" s="22">
        <f>((F8/   'First Table'!I15    )*100)/F5</f>
        <v>34.426090916218101</v>
      </c>
      <c r="G9">
        <f>((G8/ 'First Table'!I16  )*100)/G5</f>
        <v>81.838079326140928</v>
      </c>
      <c r="H9" s="22">
        <f>((H8/   'First Table'!I17    )*100)/H5</f>
        <v>32.703628518221322</v>
      </c>
    </row>
    <row r="10" spans="3:8" x14ac:dyDescent="0.25">
      <c r="C10" t="s">
        <v>19</v>
      </c>
      <c r="D10">
        <v>33</v>
      </c>
      <c r="E10">
        <v>33</v>
      </c>
      <c r="F10">
        <v>55</v>
      </c>
      <c r="G10">
        <v>39</v>
      </c>
      <c r="H10">
        <v>170</v>
      </c>
    </row>
    <row r="11" spans="3:8" x14ac:dyDescent="0.25">
      <c r="C11" t="s">
        <v>20</v>
      </c>
      <c r="D11" s="22">
        <f>((D10/ 'First Table'!I13  )*100)/D5</f>
        <v>33.811743701646499</v>
      </c>
      <c r="E11" s="22">
        <f>((E10/   'First Table'!I14    )*100)/E5</f>
        <v>57.869114328150921</v>
      </c>
      <c r="F11" s="22">
        <f>((F10/   'First Table'!I15    )*100)/F5</f>
        <v>27.84463235870582</v>
      </c>
      <c r="G11">
        <f>((G10/ 'First Table'!I16  )*100)/G5</f>
        <v>88.65791926998601</v>
      </c>
      <c r="H11" s="22">
        <f>((H10/   'First Table'!I17    )*100)/H5</f>
        <v>28.221405320292511</v>
      </c>
    </row>
    <row r="12" spans="3:8" x14ac:dyDescent="0.25">
      <c r="C12" t="s">
        <v>21</v>
      </c>
      <c r="D12">
        <v>9</v>
      </c>
      <c r="E12">
        <v>5</v>
      </c>
      <c r="F12">
        <v>52</v>
      </c>
      <c r="G12">
        <v>4</v>
      </c>
      <c r="H12">
        <v>22</v>
      </c>
    </row>
    <row r="13" spans="3:8" x14ac:dyDescent="0.25">
      <c r="C13" t="s">
        <v>22</v>
      </c>
      <c r="D13" s="22">
        <f>((D12/ 'First Table'!I13  )*100)/D5</f>
        <v>9.2213846459035906</v>
      </c>
      <c r="E13" s="22">
        <f>((E12/   'First Table'!I14    )*100)/E5</f>
        <v>8.7680476254774131</v>
      </c>
      <c r="F13" s="22">
        <f>((F12/   'First Table'!I15    )*100)/F5</f>
        <v>26.325834230049136</v>
      </c>
      <c r="G13">
        <f>((G12/ 'First Table'!I16  )*100)/G5</f>
        <v>9.0931199251267696</v>
      </c>
      <c r="H13" s="22">
        <f>((H12/   'First Table'!I17    )*100)/H5</f>
        <v>3.6521818649790312</v>
      </c>
    </row>
    <row r="14" spans="3:8" x14ac:dyDescent="0.25">
      <c r="C14" t="s">
        <v>24</v>
      </c>
      <c r="D14">
        <v>29</v>
      </c>
      <c r="E14">
        <v>32</v>
      </c>
      <c r="F14">
        <v>80</v>
      </c>
      <c r="G14">
        <v>42</v>
      </c>
      <c r="H14">
        <v>153</v>
      </c>
    </row>
    <row r="15" spans="3:8" x14ac:dyDescent="0.25">
      <c r="C15" t="s">
        <v>25</v>
      </c>
      <c r="D15" s="22">
        <f>((D14/ 'First Table'!I13  )*100)/D5</f>
        <v>29.71335052568935</v>
      </c>
      <c r="E15" s="22">
        <f>((E14/   'First Table'!I14   )*100)/E5</f>
        <v>56.115504803055437</v>
      </c>
      <c r="F15" s="22">
        <f>((F14/   'First Table'!I15    )*100)/F5</f>
        <v>40.501283430844829</v>
      </c>
      <c r="G15">
        <f>((G14/ 'First Table'!I16  )*100)/G5</f>
        <v>95.477759213831078</v>
      </c>
      <c r="H15" s="22">
        <f>((H14/   'First Table'!I17    )*100)/H5</f>
        <v>25.399264788263256</v>
      </c>
    </row>
    <row r="16" spans="3:8" x14ac:dyDescent="0.25">
      <c r="C16" t="s">
        <v>26</v>
      </c>
      <c r="D16">
        <v>31</v>
      </c>
      <c r="E16">
        <v>38</v>
      </c>
      <c r="F16">
        <v>80</v>
      </c>
      <c r="G16">
        <v>47</v>
      </c>
      <c r="H16">
        <v>159</v>
      </c>
    </row>
    <row r="17" spans="3:8" x14ac:dyDescent="0.25">
      <c r="C17" t="s">
        <v>27</v>
      </c>
      <c r="D17" s="23">
        <f>((D16/ 'First Table'!I13  )*100)/D5</f>
        <v>31.762547113667921</v>
      </c>
      <c r="E17" s="23">
        <f>((E16/   'First Table'!I14   )*100)/E5</f>
        <v>66.637161953628336</v>
      </c>
      <c r="F17" s="23">
        <f>((F16/   'First Table'!I15    )*100)/F5</f>
        <v>40.501283430844829</v>
      </c>
      <c r="G17">
        <f>((G16/ 'First Table'!I16  )*100)/G5</f>
        <v>106.84415912023954</v>
      </c>
      <c r="H17" s="23">
        <f>((H16/   'First Table'!I17    )*100)/H5</f>
        <v>26.395314387802994</v>
      </c>
    </row>
    <row r="18" spans="3:8" x14ac:dyDescent="0.25">
      <c r="C18" t="s">
        <v>29</v>
      </c>
      <c r="D18">
        <v>34</v>
      </c>
      <c r="E18">
        <v>44</v>
      </c>
      <c r="F18">
        <v>82</v>
      </c>
      <c r="G18">
        <v>48</v>
      </c>
      <c r="H18">
        <v>145</v>
      </c>
    </row>
    <row r="19" spans="3:8" x14ac:dyDescent="0.25">
      <c r="C19" t="s">
        <v>28</v>
      </c>
      <c r="D19" s="23">
        <f>((D18/ 'First Table'!I13  )*100)/D5</f>
        <v>34.836341995635784</v>
      </c>
      <c r="E19" s="23">
        <f>((E18/   'First Table'!I14   )*100)/E5</f>
        <v>77.158819104201228</v>
      </c>
      <c r="F19" s="23">
        <f>((F18/   'First Table'!I15    )*100)/F5</f>
        <v>41.513815516615949</v>
      </c>
      <c r="G19">
        <f>((G18/ 'First Table'!I16  )*100)/G5</f>
        <v>109.11743910152123</v>
      </c>
      <c r="H19" s="23">
        <f>((H18/   'First Table'!I17    )*100)/H5</f>
        <v>24.071198655543611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First Table</vt:lpstr>
      <vt:lpstr>Results 1994-1997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2016-05-10T14:19:35Z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