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<sst xmlns="http://schemas.openxmlformats.org/spreadsheetml/2006/main" count="60" uniqueCount="32">
  <si>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</si>
  <si>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</si>
  <si>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</si>
  <si>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</si>
  <si>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</si>
  <si>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</si>
  <si>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</si>
  <si>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</si>
  <si>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</si>
  <si>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</si>
  <si>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</si>
  <si>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</si>
  <si>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</si>
  <si>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</si>
  <si>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</si>
  <si>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</si>
  <si>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</si>
  <si>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</si>
  <si>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</si>
  <si>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</si>
  <si>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</si>
  <si>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</si>
  <si>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</si>
  <si>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</si>
  <si>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</si>
  <si>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</si>
  <si>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</si>
  <si>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</si>
  <si>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</si>
  <si>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</si>
  <si>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1997 - 1998</t>
  </si>
  <si>
    <t>AUTHORS CORE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</si>
</sst>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G14" sqref="G14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0" t="s">
        <v>23</v>
      </c>
      <c r="C2" s="30"/>
      <c r="D2" s="30"/>
      <c r="E2" s="30"/>
      <c r="F2" s="30" t="s">
        <v>30</v>
      </c>
      <c r="G2" s="30"/>
      <c r="H2" s="30"/>
      <c r="I2" s="30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607</v>
      </c>
      <c r="H13" s="1">
        <v>656</v>
      </c>
      <c r="I13" s="6">
        <v>470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1783</v>
      </c>
      <c r="H14" s="1">
        <v>2686</v>
      </c>
      <c r="I14" s="6">
        <v>1440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2141</v>
      </c>
      <c r="H15" s="1">
        <v>7655</v>
      </c>
      <c r="I15" s="6">
        <v>2931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1716</v>
      </c>
      <c r="H16" s="1">
        <v>2576</v>
      </c>
      <c r="I16" s="6">
        <v>1245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2067</v>
      </c>
      <c r="H17" s="1">
        <v>7923</v>
      </c>
      <c r="I17" s="6">
        <v>5657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-121</v>
      </c>
      <c r="H22" s="1">
        <f t="shared" si="0"/>
        <v>-137</v>
      </c>
      <c r="I22" s="6">
        <f t="shared" si="0"/>
        <v>-70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-345</v>
      </c>
      <c r="H23" s="12">
        <f>H6-H14</f>
        <v>-375</v>
      </c>
      <c r="I23" s="13">
        <f>I6-I14</f>
        <v>136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-351</v>
      </c>
      <c r="H24" s="1">
        <f t="shared" si="1"/>
        <v>-1001</v>
      </c>
      <c r="I24" s="6">
        <f t="shared" si="1"/>
        <v>363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-463</v>
      </c>
      <c r="H25" s="18">
        <f t="shared" si="1"/>
        <v>-677</v>
      </c>
      <c r="I25" s="19">
        <f t="shared" si="1"/>
        <v>-95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-506</v>
      </c>
      <c r="H26" s="1">
        <f t="shared" si="1"/>
        <v>-1745</v>
      </c>
      <c r="I26" s="6">
        <f t="shared" si="1"/>
        <v>94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E19" sqref="E19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1" t="s">
        <v>31</v>
      </c>
      <c r="D2" s="31"/>
      <c r="E2" s="31"/>
      <c r="F2" s="31"/>
      <c r="G2" s="31"/>
      <c r="H2" s="31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0.25645922571140151</v>
      </c>
      <c r="E5" s="20">
        <f xml:space="preserve"> ( 'First Table'!I14 / ( ( ('First Table'!G14 * ('First Table'!G14 - 1))/2) - 'First Table'!H14)*100)</f>
        <v>9.079634065525953E-2</v>
      </c>
      <c r="F5" s="20">
        <f xml:space="preserve"> ( 'First Table'!I15 / ( ( ('First Table'!G15 * ('First Table'!G15 - 1))/2) - 'First Table'!H15)*100)</f>
        <v>0.12837161633924093</v>
      </c>
      <c r="G5">
        <f xml:space="preserve"> ( 'First Table'!I16 / ( ( ('First Table'!G16 * ('First Table'!G16 - 1))/2) - 'First Table'!H16)*100 )</f>
        <v>8.4757647590636226E-2</v>
      </c>
      <c r="H5" s="20">
        <f xml:space="preserve"> ( 'First Table'!I17 / ( ( ('First Table'!G17 * ('First Table'!G17 - 1))/2) - 'First Table'!H17) *100)</f>
        <v>0.26592544121905448</v>
      </c>
    </row>
    <row r="6" spans="3:8" x14ac:dyDescent="0.25">
      <c r="C6" t="s">
        <v>15</v>
      </c>
      <c r="D6">
        <v>42</v>
      </c>
      <c r="E6">
        <v>94</v>
      </c>
      <c r="F6">
        <v>152</v>
      </c>
      <c r="G6">
        <v>74</v>
      </c>
      <c r="H6">
        <v>428</v>
      </c>
    </row>
    <row r="7" spans="3:8" x14ac:dyDescent="0.25">
      <c r="C7" t="s">
        <v>16</v>
      </c>
      <c r="D7" s="21">
        <f>((D6/ 'First Table'!I13  )*100)/D5</f>
        <v>34.844409234947946</v>
      </c>
      <c r="E7" s="22">
        <f>((E6/   'First Table'!I14    )*100)/E5</f>
        <v>71.894723186728413</v>
      </c>
      <c r="F7" s="22">
        <f>((F6/   'First Table'!I15    )*100)/F5</f>
        <v>40.397897229360709</v>
      </c>
      <c r="G7">
        <f>((G6/   'First Table'!I16    )*100)/G5</f>
        <v>70.126711504653144</v>
      </c>
      <c r="H7" s="22">
        <f>((H6/   'First Table'!I17    )*100)/H5</f>
        <v>28.451010883845395</v>
      </c>
    </row>
    <row r="8" spans="3:8" x14ac:dyDescent="0.25">
      <c r="C8" t="s">
        <v>18</v>
      </c>
      <c r="D8">
        <v>39</v>
      </c>
      <c r="E8">
        <v>99</v>
      </c>
      <c r="F8">
        <v>161</v>
      </c>
      <c r="G8">
        <v>73</v>
      </c>
      <c r="H8">
        <v>452</v>
      </c>
    </row>
    <row r="9" spans="3:8" x14ac:dyDescent="0.25">
      <c r="C9" t="s">
        <v>17</v>
      </c>
      <c r="D9" s="22">
        <f>((D8/ 'First Table'!I13  )*100)/D5</f>
        <v>32.35552286102309</v>
      </c>
      <c r="E9" s="22">
        <f>((E8/   'First Table'!I14    )*100)/E5</f>
        <v>75.718910590277787</v>
      </c>
      <c r="F9" s="22">
        <f>((F8/   'First Table'!I15    )*100)/F5</f>
        <v>42.789877986362328</v>
      </c>
      <c r="G9">
        <f>((G8/ 'First Table'!I16  )*100)/G5</f>
        <v>69.179053241076758</v>
      </c>
      <c r="H9" s="22">
        <f>((H8/   'First Table'!I17    )*100)/H5</f>
        <v>30.046394671724578</v>
      </c>
    </row>
    <row r="10" spans="3:8" x14ac:dyDescent="0.25">
      <c r="C10" t="s">
        <v>19</v>
      </c>
      <c r="D10">
        <v>37</v>
      </c>
      <c r="E10">
        <v>71</v>
      </c>
      <c r="F10">
        <v>142</v>
      </c>
      <c r="G10">
        <v>75</v>
      </c>
      <c r="H10">
        <v>387</v>
      </c>
    </row>
    <row r="11" spans="3:8" x14ac:dyDescent="0.25">
      <c r="C11" t="s">
        <v>20</v>
      </c>
      <c r="D11" s="22">
        <f>((D10/ 'First Table'!I13  )*100)/D5</f>
        <v>30.696265278406521</v>
      </c>
      <c r="E11" s="22">
        <f>((E10/   'First Table'!I14    )*100)/E5</f>
        <v>54.303461130401239</v>
      </c>
      <c r="F11" s="22">
        <f>((F10/   'First Table'!I15    )*100)/F5</f>
        <v>37.740140832692241</v>
      </c>
      <c r="G11">
        <f>((G10/ 'First Table'!I16  )*100)/G5</f>
        <v>71.074369768229545</v>
      </c>
      <c r="H11" s="22">
        <f>((H10/   'First Table'!I17    )*100)/H5</f>
        <v>25.725563579551789</v>
      </c>
    </row>
    <row r="12" spans="3:8" x14ac:dyDescent="0.25">
      <c r="C12" t="s">
        <v>21</v>
      </c>
      <c r="D12">
        <v>11</v>
      </c>
      <c r="E12">
        <v>16</v>
      </c>
      <c r="F12">
        <v>70</v>
      </c>
      <c r="G12">
        <v>9</v>
      </c>
      <c r="H12">
        <v>77</v>
      </c>
    </row>
    <row r="13" spans="3:8" x14ac:dyDescent="0.25">
      <c r="C13" t="s">
        <v>22</v>
      </c>
      <c r="D13" s="22">
        <f>((D12/ 'First Table'!I13  )*100)/D5</f>
        <v>9.1259167043911287</v>
      </c>
      <c r="E13" s="22">
        <f>((E12/   'First Table'!I14    )*100)/E5</f>
        <v>12.237399691358027</v>
      </c>
      <c r="F13" s="22">
        <f>((F12/   'First Table'!I15    )*100)/F5</f>
        <v>18.604294776679271</v>
      </c>
      <c r="G13">
        <f>((G12/ 'First Table'!I16  )*100)/G5</f>
        <v>8.5289243721875447</v>
      </c>
      <c r="H13" s="22">
        <f>((H12/   'First Table'!I17    )*100)/H5</f>
        <v>5.1185229861123727</v>
      </c>
    </row>
    <row r="14" spans="3:8" x14ac:dyDescent="0.25">
      <c r="C14" t="s">
        <v>24</v>
      </c>
      <c r="D14">
        <v>38</v>
      </c>
      <c r="E14">
        <v>71</v>
      </c>
      <c r="F14">
        <v>155</v>
      </c>
      <c r="G14">
        <v>78</v>
      </c>
      <c r="H14">
        <v>394</v>
      </c>
    </row>
    <row r="15" spans="3:8" x14ac:dyDescent="0.25">
      <c r="C15" t="s">
        <v>25</v>
      </c>
      <c r="D15" s="22">
        <f>((D14/ 'First Table'!I13  )*100)/D5</f>
        <v>31.525894069714806</v>
      </c>
      <c r="E15" s="22">
        <f>((E14/   'First Table'!I14   )*100)/E5</f>
        <v>54.303461130401239</v>
      </c>
      <c r="F15" s="22">
        <f>((F14/   'First Table'!I15    )*100)/F5</f>
        <v>41.195224148361248</v>
      </c>
      <c r="G15">
        <f>((G14/ 'First Table'!I16  )*100)/G5</f>
        <v>73.917344558958732</v>
      </c>
      <c r="H15" s="22">
        <f>((H14/   'First Table'!I17    )*100)/H5</f>
        <v>26.190883851016554</v>
      </c>
    </row>
    <row r="16" spans="3:8" x14ac:dyDescent="0.25">
      <c r="C16" t="s">
        <v>26</v>
      </c>
      <c r="D16">
        <v>43</v>
      </c>
      <c r="E16">
        <v>84</v>
      </c>
      <c r="F16">
        <v>157</v>
      </c>
      <c r="G16">
        <v>92</v>
      </c>
      <c r="H16">
        <v>417</v>
      </c>
    </row>
    <row r="17" spans="3:8" x14ac:dyDescent="0.25">
      <c r="C17" t="s">
        <v>27</v>
      </c>
      <c r="D17" s="23">
        <f>((D16/ 'First Table'!I13  )*100)/D5</f>
        <v>35.674038026256227</v>
      </c>
      <c r="E17" s="23">
        <f>((E16/   'First Table'!I14   )*100)/E5</f>
        <v>64.246348379629623</v>
      </c>
      <c r="F17" s="23">
        <f>((F16/   'First Table'!I15    )*100)/F5</f>
        <v>41.726775427694939</v>
      </c>
      <c r="G17">
        <f>((G16/ 'First Table'!I16  )*100)/G5</f>
        <v>87.184560249028237</v>
      </c>
      <c r="H17" s="23">
        <f>((H16/   'First Table'!I17    )*100)/H5</f>
        <v>27.719793314400768</v>
      </c>
    </row>
    <row r="18" spans="3:8" x14ac:dyDescent="0.25">
      <c r="C18" t="s">
        <v>29</v>
      </c>
      <c r="D18">
        <v>44</v>
      </c>
      <c r="E18">
        <v>93</v>
      </c>
      <c r="F18">
        <v>159</v>
      </c>
      <c r="G18">
        <v>98</v>
      </c>
      <c r="H18">
        <v>385</v>
      </c>
    </row>
    <row r="19" spans="3:8" x14ac:dyDescent="0.25">
      <c r="C19" t="s">
        <v>28</v>
      </c>
      <c r="D19" s="23">
        <f>((D18/ 'First Table'!I13  )*100)/D5</f>
        <v>36.503666817564515</v>
      </c>
      <c r="E19" s="23">
        <f>((E18/   'First Table'!I14   )*100)/E5</f>
        <v>71.129885706018527</v>
      </c>
      <c r="F19" s="23">
        <f>((F18/   'First Table'!I15    )*100)/F5</f>
        <v>42.25832670702863</v>
      </c>
      <c r="G19">
        <f>((G18/ 'First Table'!I16  )*100)/G5</f>
        <v>92.870509830486597</v>
      </c>
      <c r="H19" s="23">
        <f>((H18/   'First Table'!I17    )*100)/H5</f>
        <v>25.592614930561858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1994-1998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2016-05-09T18:49:35Z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