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20" windowWidth="18720" windowHeight="7455" activeTab="1"/>
  </bookViews>
  <sheets>
    <sheet name="First Table" sheetId="1" r:id="rId1"/>
    <sheet name="Results 1994-1999" sheetId="4" r:id="rId2"/>
    <sheet name="Plan1" sheetId="8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H5" i="4"/>
  <c r="G5"/>
  <c r="G11" s="1"/>
  <c r="F5"/>
  <c r="F13" s="1"/>
  <c r="E5"/>
  <c r="D5"/>
  <c r="E7" l="1"/>
  <c r="E9"/>
  <c r="F9"/>
  <c r="F11"/>
  <c r="H13"/>
  <c r="H19"/>
  <c r="E11"/>
  <c r="E13"/>
  <c r="H7"/>
  <c r="H9"/>
  <c r="H11"/>
  <c r="H17"/>
  <c r="H15"/>
  <c r="G9"/>
  <c r="G7"/>
  <c r="G17"/>
  <c r="G19"/>
  <c r="G13"/>
  <c r="G15"/>
  <c r="E17"/>
  <c r="E15"/>
  <c r="E19"/>
  <c r="F7"/>
  <c r="F17"/>
  <c r="F19"/>
  <c r="F15"/>
  <c r="D15"/>
  <c r="D17"/>
  <c r="D19"/>
  <c r="D7"/>
  <c r="D9"/>
  <c r="D11"/>
  <c r="D13"/>
  <c r="I24" i="1" l="1"/>
  <c r="I25"/>
  <c r="I26"/>
  <c r="H24"/>
  <c r="H25"/>
  <c r="H26"/>
  <c r="G24"/>
  <c r="G25"/>
  <c r="G26"/>
  <c r="F24"/>
  <c r="F25"/>
  <c r="F26"/>
  <c r="E24"/>
  <c r="E25"/>
  <c r="E26"/>
  <c r="D24"/>
  <c r="D25"/>
  <c r="D26"/>
  <c r="I23"/>
  <c r="H23"/>
  <c r="G23"/>
  <c r="F23"/>
  <c r="E23"/>
  <c r="D23"/>
  <c r="E22" l="1"/>
  <c r="F22"/>
  <c r="G22"/>
  <c r="H22"/>
  <c r="I22"/>
  <c r="D22"/>
</calcChain>
</file>

<file path=xl/sharedStrings.xml><?xml version="1.0" encoding="utf-8"?>
<sst xmlns="http://schemas.openxmlformats.org/spreadsheetml/2006/main" count="60" uniqueCount="32">
  <si>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</si>
  <si>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</si>
  <si>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</si>
  <si>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</si>
  <si>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</si>
  <si>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</si>
  <si>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</si>
  <si>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</si>
  <si>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</si>
  <si>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</si>
  <si>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Article Data</t>
  </si>
  <si>
    <t>Diferences</t>
  </si>
  <si>
    <t>My PredLig Results</t>
  </si>
  <si>
    <t>Predictor</t>
  </si>
  <si>
    <t>probability that a random prediction is correct (%)</t>
  </si>
  <si>
    <t>Common Neighbors (Total Success)</t>
  </si>
  <si>
    <t>Common Neighbors (%)</t>
  </si>
  <si>
    <t>Adamic Adar similarity (%)</t>
  </si>
  <si>
    <t>Adamic Adar similarity (Total Success)</t>
  </si>
  <si>
    <t>Jaccard similarity coefficient (Total Success)</t>
  </si>
  <si>
    <t>Jaccard similarity coefficient (%)</t>
  </si>
  <si>
    <t>Preferential Attachment (Total Success)</t>
  </si>
  <si>
    <t>Preferential Attachment (%)</t>
  </si>
  <si>
    <t>1994 - 1996</t>
  </si>
  <si>
    <t>Time Score DF 0.8 (Total Success)</t>
  </si>
  <si>
    <t>Time Score DF 0.8 (%)</t>
  </si>
  <si>
    <t>Time Score DF 0.5 (Total Success)</t>
  </si>
  <si>
    <t>Time Score DF 0.5 (%)</t>
  </si>
  <si>
    <t>Time Score DF 0.2 (%)</t>
  </si>
  <si>
    <t>Time Score DF 0.2 (Total Success)</t>
  </si>
  <si>
    <t>AUTHORS CORE = 2</t>
  </si>
  <si>
    <t>1997 - 1999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</si>
</sst>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64" formatCode="_-* #,##0.000_-;\-* #,##0.000_-;_-* &quot;-&quot;??_-;_-@_-"/>
    <numFmt numFmtId="165" formatCode="_-* #,##0.0_-;\-* #,##0.0_-;_-* &quot;-&quot;??_-;_-@_-"/>
    <numFmt numFmtId="166" formatCode="_-* #,##0.0_-;\-* #,##0.0_-;_-* &quot;-&quot;???_-;_-@_-"/>
    <numFmt numFmtId="167" formatCode="_-* #,##0.000_-;\-* #,##0.000_-;_-* &quot;-&quot;???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1" fillId="0" borderId="6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1" fillId="0" borderId="0" xfId="0" applyFont="1"/>
    <xf numFmtId="0" fontId="1" fillId="0" borderId="0" xfId="0" applyFont="1" applyFill="1" applyBorder="1"/>
    <xf numFmtId="0" fontId="4" fillId="3" borderId="8" xfId="0" applyFont="1" applyFill="1" applyBorder="1"/>
    <xf numFmtId="0" fontId="5" fillId="3" borderId="9" xfId="0" applyFont="1" applyFill="1" applyBorder="1"/>
    <xf numFmtId="0" fontId="5" fillId="3" borderId="1" xfId="0" applyFont="1" applyFill="1" applyBorder="1"/>
    <xf numFmtId="0" fontId="5" fillId="3" borderId="6" xfId="0" applyFont="1" applyFill="1" applyBorder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26"/>
  <sheetViews>
    <sheetView workbookViewId="0">
      <selection activeCell="I14" sqref="I14"/>
    </sheetView>
  </sheetViews>
  <sheetFormatPr defaultRowHeight="15"/>
  <cols>
    <col min="2" max="2" width="9.42578125" bestFit="1" customWidth="1"/>
    <col min="6" max="6" width="14" bestFit="1" customWidth="1"/>
    <col min="8" max="8" width="6" bestFit="1" customWidth="1"/>
    <col min="9" max="9" width="5.85546875" bestFit="1" customWidth="1"/>
    <col min="19" max="19" width="35.140625" customWidth="1"/>
  </cols>
  <sheetData>
    <row r="2" spans="2:12" ht="32.25" customHeight="1" thickBot="1">
      <c r="B2" s="30" t="s">
        <v>23</v>
      </c>
      <c r="C2" s="30"/>
      <c r="D2" s="30"/>
      <c r="E2" s="30"/>
      <c r="F2" s="30" t="s">
        <v>31</v>
      </c>
      <c r="G2" s="30"/>
      <c r="H2" s="30"/>
      <c r="I2" s="30"/>
    </row>
    <row r="3" spans="2:12" ht="21">
      <c r="B3" s="24" t="s">
        <v>10</v>
      </c>
      <c r="C3" s="25"/>
      <c r="D3" s="25"/>
      <c r="E3" s="25"/>
      <c r="F3" s="25"/>
      <c r="G3" s="25"/>
      <c r="H3" s="25"/>
      <c r="I3" s="26"/>
      <c r="L3" s="14"/>
    </row>
    <row r="4" spans="2:12">
      <c r="B4" s="3"/>
      <c r="C4" s="1"/>
      <c r="D4" s="2" t="s">
        <v>0</v>
      </c>
      <c r="E4" s="2" t="s">
        <v>1</v>
      </c>
      <c r="F4" s="2" t="s">
        <v>2</v>
      </c>
      <c r="G4" s="2" t="s">
        <v>0</v>
      </c>
      <c r="H4" s="2" t="s">
        <v>3</v>
      </c>
      <c r="I4" s="4" t="s">
        <v>4</v>
      </c>
    </row>
    <row r="5" spans="2:12">
      <c r="B5" s="5" t="s">
        <v>5</v>
      </c>
      <c r="C5" s="1"/>
      <c r="D5" s="1">
        <v>2122</v>
      </c>
      <c r="E5" s="1">
        <v>3287</v>
      </c>
      <c r="F5" s="1">
        <v>5724</v>
      </c>
      <c r="G5" s="1">
        <v>486</v>
      </c>
      <c r="H5" s="1">
        <v>519</v>
      </c>
      <c r="I5" s="6">
        <v>400</v>
      </c>
    </row>
    <row r="6" spans="2:12">
      <c r="B6" s="5" t="s">
        <v>6</v>
      </c>
      <c r="C6" s="1"/>
      <c r="D6" s="1">
        <v>5241</v>
      </c>
      <c r="E6" s="1">
        <v>9498</v>
      </c>
      <c r="F6" s="1">
        <v>15842</v>
      </c>
      <c r="G6" s="1">
        <v>1438</v>
      </c>
      <c r="H6" s="1">
        <v>2311</v>
      </c>
      <c r="I6" s="6">
        <v>1576</v>
      </c>
    </row>
    <row r="7" spans="2:12">
      <c r="B7" s="5" t="s">
        <v>7</v>
      </c>
      <c r="C7" s="1"/>
      <c r="D7" s="1">
        <v>5414</v>
      </c>
      <c r="E7" s="1">
        <v>10254</v>
      </c>
      <c r="F7" s="1">
        <v>47806</v>
      </c>
      <c r="G7" s="1">
        <v>1790</v>
      </c>
      <c r="H7" s="1">
        <v>6654</v>
      </c>
      <c r="I7" s="6">
        <v>3294</v>
      </c>
    </row>
    <row r="8" spans="2:12">
      <c r="B8" s="5" t="s">
        <v>8</v>
      </c>
      <c r="C8" s="1"/>
      <c r="D8" s="1">
        <v>5469</v>
      </c>
      <c r="E8" s="1">
        <v>6700</v>
      </c>
      <c r="F8" s="1">
        <v>19881</v>
      </c>
      <c r="G8" s="1">
        <v>1253</v>
      </c>
      <c r="H8" s="1">
        <v>1899</v>
      </c>
      <c r="I8" s="6">
        <v>1150</v>
      </c>
    </row>
    <row r="9" spans="2:12">
      <c r="B9" s="5" t="s">
        <v>9</v>
      </c>
      <c r="C9" s="1"/>
      <c r="D9" s="1">
        <v>5343</v>
      </c>
      <c r="E9" s="1">
        <v>5816</v>
      </c>
      <c r="F9" s="1">
        <v>41852</v>
      </c>
      <c r="G9" s="1">
        <v>1561</v>
      </c>
      <c r="H9" s="1">
        <v>6178</v>
      </c>
      <c r="I9" s="6">
        <v>5751</v>
      </c>
    </row>
    <row r="10" spans="2:12" ht="36" customHeight="1">
      <c r="B10" s="3"/>
      <c r="C10" s="1"/>
      <c r="D10" s="1"/>
      <c r="E10" s="1"/>
      <c r="F10" s="1"/>
      <c r="G10" s="1"/>
      <c r="H10" s="1"/>
      <c r="I10" s="6"/>
    </row>
    <row r="11" spans="2:12" ht="21">
      <c r="B11" s="27" t="s">
        <v>12</v>
      </c>
      <c r="C11" s="28"/>
      <c r="D11" s="28"/>
      <c r="E11" s="28"/>
      <c r="F11" s="28"/>
      <c r="G11" s="28"/>
      <c r="H11" s="28"/>
      <c r="I11" s="29"/>
    </row>
    <row r="12" spans="2:12">
      <c r="B12" s="3"/>
      <c r="C12" s="1"/>
      <c r="D12" s="2" t="s">
        <v>0</v>
      </c>
      <c r="E12" s="2" t="s">
        <v>1</v>
      </c>
      <c r="F12" s="2" t="s">
        <v>2</v>
      </c>
      <c r="G12" s="2" t="s">
        <v>0</v>
      </c>
      <c r="H12" s="2" t="s">
        <v>3</v>
      </c>
      <c r="I12" s="4" t="s">
        <v>4</v>
      </c>
    </row>
    <row r="13" spans="2:12">
      <c r="B13" s="5" t="s">
        <v>5</v>
      </c>
      <c r="C13" s="1"/>
      <c r="D13" s="1">
        <v>2122</v>
      </c>
      <c r="E13" s="1">
        <v>3287</v>
      </c>
      <c r="F13" s="1">
        <v>5722</v>
      </c>
      <c r="G13" s="1">
        <v>709</v>
      </c>
      <c r="H13" s="1">
        <v>820</v>
      </c>
      <c r="I13" s="6">
        <v>628</v>
      </c>
    </row>
    <row r="14" spans="2:12">
      <c r="B14" s="5" t="s">
        <v>6</v>
      </c>
      <c r="C14" s="1"/>
      <c r="D14" s="1">
        <v>5241</v>
      </c>
      <c r="E14" s="1">
        <v>9498</v>
      </c>
      <c r="F14" s="1">
        <v>15834</v>
      </c>
      <c r="G14" s="1">
        <v>2002</v>
      </c>
      <c r="H14" s="1">
        <v>3117</v>
      </c>
      <c r="I14" s="6">
        <v>2103</v>
      </c>
    </row>
    <row r="15" spans="2:12">
      <c r="B15" s="5" t="s">
        <v>7</v>
      </c>
      <c r="C15" s="1"/>
      <c r="D15" s="1">
        <v>5414</v>
      </c>
      <c r="E15" s="1">
        <v>10254</v>
      </c>
      <c r="F15" s="1">
        <v>47800</v>
      </c>
      <c r="G15" s="1">
        <v>2354</v>
      </c>
      <c r="H15" s="1">
        <v>8388</v>
      </c>
      <c r="I15" s="6">
        <v>4357</v>
      </c>
    </row>
    <row r="16" spans="2:12">
      <c r="B16" s="5" t="s">
        <v>8</v>
      </c>
      <c r="C16" s="1"/>
      <c r="D16" s="1">
        <v>5469</v>
      </c>
      <c r="E16" s="1">
        <v>6700</v>
      </c>
      <c r="F16" s="1">
        <v>19878</v>
      </c>
      <c r="G16" s="1">
        <v>1947</v>
      </c>
      <c r="H16" s="1">
        <v>3008</v>
      </c>
      <c r="I16" s="6">
        <v>1928</v>
      </c>
    </row>
    <row r="17" spans="2:12">
      <c r="B17" s="5" t="s">
        <v>9</v>
      </c>
      <c r="C17" s="1"/>
      <c r="D17" s="1">
        <v>5343</v>
      </c>
      <c r="E17" s="1">
        <v>5816</v>
      </c>
      <c r="F17" s="1">
        <v>41848</v>
      </c>
      <c r="G17" s="1">
        <v>2272</v>
      </c>
      <c r="H17" s="1">
        <v>8887</v>
      </c>
      <c r="I17" s="6">
        <v>9244</v>
      </c>
    </row>
    <row r="18" spans="2:12" ht="24.75" customHeight="1">
      <c r="B18" s="3"/>
      <c r="C18" s="1"/>
      <c r="D18" s="1"/>
      <c r="E18" s="1"/>
      <c r="F18" s="1"/>
      <c r="G18" s="1"/>
      <c r="H18" s="1"/>
      <c r="I18" s="6"/>
    </row>
    <row r="19" spans="2:12" ht="21">
      <c r="B19" s="27" t="s">
        <v>11</v>
      </c>
      <c r="C19" s="28"/>
      <c r="D19" s="28"/>
      <c r="E19" s="28"/>
      <c r="F19" s="28"/>
      <c r="G19" s="28"/>
      <c r="H19" s="28"/>
      <c r="I19" s="29"/>
      <c r="L19" s="15"/>
    </row>
    <row r="20" spans="2:12">
      <c r="B20" s="3"/>
      <c r="C20" s="1"/>
      <c r="D20" s="2" t="s">
        <v>0</v>
      </c>
      <c r="E20" s="2" t="s">
        <v>1</v>
      </c>
      <c r="F20" s="2" t="s">
        <v>2</v>
      </c>
      <c r="G20" s="2" t="s">
        <v>0</v>
      </c>
      <c r="H20" s="2" t="s">
        <v>3</v>
      </c>
      <c r="I20" s="4" t="s">
        <v>4</v>
      </c>
    </row>
    <row r="21" spans="2:12">
      <c r="B21" s="3"/>
      <c r="C21" s="1"/>
      <c r="D21" s="2"/>
      <c r="E21" s="2"/>
      <c r="F21" s="2"/>
      <c r="G21" s="2"/>
      <c r="H21" s="2"/>
      <c r="I21" s="4"/>
    </row>
    <row r="22" spans="2:12">
      <c r="B22" s="5" t="s">
        <v>5</v>
      </c>
      <c r="C22" s="1"/>
      <c r="D22" s="1">
        <f>D5-D13</f>
        <v>0</v>
      </c>
      <c r="E22" s="1">
        <f t="shared" ref="E22:I22" si="0">E5-E13</f>
        <v>0</v>
      </c>
      <c r="F22" s="1">
        <f t="shared" si="0"/>
        <v>2</v>
      </c>
      <c r="G22" s="1">
        <f t="shared" si="0"/>
        <v>-223</v>
      </c>
      <c r="H22" s="1">
        <f t="shared" si="0"/>
        <v>-301</v>
      </c>
      <c r="I22" s="6">
        <f t="shared" si="0"/>
        <v>-228</v>
      </c>
    </row>
    <row r="23" spans="2:12">
      <c r="B23" s="10" t="s">
        <v>6</v>
      </c>
      <c r="C23" s="11"/>
      <c r="D23" s="12">
        <f>D6-D14</f>
        <v>0</v>
      </c>
      <c r="E23" s="12">
        <f>E6-E14</f>
        <v>0</v>
      </c>
      <c r="F23" s="12">
        <f>F6-F14</f>
        <v>8</v>
      </c>
      <c r="G23" s="12">
        <f>G6-G14</f>
        <v>-564</v>
      </c>
      <c r="H23" s="12">
        <f>H6-H14</f>
        <v>-806</v>
      </c>
      <c r="I23" s="13">
        <f>I6-I14</f>
        <v>-527</v>
      </c>
    </row>
    <row r="24" spans="2:12">
      <c r="B24" s="8" t="s">
        <v>7</v>
      </c>
      <c r="C24" s="9"/>
      <c r="D24" s="1">
        <f t="shared" ref="D24:I26" si="1">D7-D15</f>
        <v>0</v>
      </c>
      <c r="E24" s="1">
        <f t="shared" si="1"/>
        <v>0</v>
      </c>
      <c r="F24" s="1">
        <f t="shared" si="1"/>
        <v>6</v>
      </c>
      <c r="G24" s="1">
        <f t="shared" si="1"/>
        <v>-564</v>
      </c>
      <c r="H24" s="1">
        <f t="shared" si="1"/>
        <v>-1734</v>
      </c>
      <c r="I24" s="6">
        <f t="shared" si="1"/>
        <v>-1063</v>
      </c>
    </row>
    <row r="25" spans="2:12">
      <c r="B25" s="16" t="s">
        <v>8</v>
      </c>
      <c r="C25" s="17"/>
      <c r="D25" s="18">
        <f t="shared" si="1"/>
        <v>0</v>
      </c>
      <c r="E25" s="18">
        <f t="shared" si="1"/>
        <v>0</v>
      </c>
      <c r="F25" s="18">
        <f t="shared" si="1"/>
        <v>3</v>
      </c>
      <c r="G25" s="18">
        <f t="shared" si="1"/>
        <v>-694</v>
      </c>
      <c r="H25" s="18">
        <f t="shared" si="1"/>
        <v>-1109</v>
      </c>
      <c r="I25" s="19">
        <f t="shared" si="1"/>
        <v>-778</v>
      </c>
    </row>
    <row r="26" spans="2:12" ht="15.75" thickBot="1">
      <c r="B26" s="5" t="s">
        <v>9</v>
      </c>
      <c r="C26" s="7"/>
      <c r="D26" s="1">
        <f t="shared" si="1"/>
        <v>0</v>
      </c>
      <c r="E26" s="1">
        <f t="shared" si="1"/>
        <v>0</v>
      </c>
      <c r="F26" s="1">
        <f t="shared" si="1"/>
        <v>4</v>
      </c>
      <c r="G26" s="1">
        <f t="shared" si="1"/>
        <v>-711</v>
      </c>
      <c r="H26" s="1">
        <f t="shared" si="1"/>
        <v>-2709</v>
      </c>
      <c r="I26" s="6">
        <f t="shared" si="1"/>
        <v>-3493</v>
      </c>
    </row>
  </sheetData>
  <mergeCells count="5">
    <mergeCell ref="B3:I3"/>
    <mergeCell ref="B11:I11"/>
    <mergeCell ref="B19:I19"/>
    <mergeCell ref="B2:E2"/>
    <mergeCell ref="F2:I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H19"/>
  <sheetViews>
    <sheetView tabSelected="1" workbookViewId="0">
      <selection activeCell="E21" sqref="E21"/>
    </sheetView>
  </sheetViews>
  <sheetFormatPr defaultRowHeight="15"/>
  <cols>
    <col min="3" max="3" width="44.5703125" bestFit="1" customWidth="1"/>
    <col min="4" max="4" width="10.140625" bestFit="1" customWidth="1"/>
  </cols>
  <sheetData>
    <row r="2" spans="3:8">
      <c r="C2" s="31" t="s">
        <v>30</v>
      </c>
      <c r="D2" s="31"/>
      <c r="E2" s="31"/>
      <c r="F2" s="31"/>
      <c r="G2" s="31"/>
      <c r="H2" s="31"/>
    </row>
    <row r="4" spans="3:8">
      <c r="C4" s="14" t="s">
        <v>13</v>
      </c>
      <c r="D4" s="14" t="s">
        <v>5</v>
      </c>
      <c r="E4" s="14" t="s">
        <v>6</v>
      </c>
      <c r="F4" s="14" t="s">
        <v>7</v>
      </c>
      <c r="G4" s="14" t="s">
        <v>8</v>
      </c>
      <c r="H4" s="14" t="s">
        <v>9</v>
      </c>
    </row>
    <row r="5" spans="3:8">
      <c r="C5" t="s">
        <v>14</v>
      </c>
      <c r="D5" s="20">
        <f xml:space="preserve"> ( 'First Table'!I13 / ( ( ('First Table'!G13 * ('First Table'!G13 - 1))/2) - 'First Table'!H13) *100)</f>
        <v>0.25103331387958394</v>
      </c>
      <c r="E5" s="20">
        <f xml:space="preserve"> ( 'First Table'!I14 / ( ( ('First Table'!G14 * ('First Table'!G14 - 1))/2) - 'First Table'!H14)*100)</f>
        <v>0.10515609905374511</v>
      </c>
      <c r="F5" s="20">
        <f xml:space="preserve"> ( 'First Table'!I15 / ( ( ('First Table'!G15 * ('First Table'!G15 - 1))/2) - 'First Table'!H15)*100)</f>
        <v>0.15779982782180824</v>
      </c>
      <c r="G5">
        <f xml:space="preserve"> ( 'First Table'!I16 / ( ( ('First Table'!G16 * ('First Table'!G16 - 1))/2) - 'First Table'!H16)*100 )</f>
        <v>0.10193383500147772</v>
      </c>
      <c r="H5" s="20">
        <f xml:space="preserve"> ( 'First Table'!I17 / ( ( ('First Table'!G17 * ('First Table'!G17 - 1))/2) - 'First Table'!H17) *100)</f>
        <v>0.35955314902668994</v>
      </c>
    </row>
    <row r="6" spans="3:8">
      <c r="C6" t="s">
        <v>15</v>
      </c>
      <c r="D6">
        <v>52</v>
      </c>
      <c r="E6">
        <v>134</v>
      </c>
      <c r="F6">
        <v>218</v>
      </c>
      <c r="G6">
        <v>116</v>
      </c>
      <c r="H6">
        <v>756</v>
      </c>
    </row>
    <row r="7" spans="3:8">
      <c r="C7" t="s">
        <v>16</v>
      </c>
      <c r="D7" s="21">
        <f>((D6/ 'First Table'!I13  )*100)/D5</f>
        <v>32.984684977078174</v>
      </c>
      <c r="E7" s="22">
        <f>((E6/   'First Table'!I14    )*100)/E5</f>
        <v>60.594200391669268</v>
      </c>
      <c r="F7" s="22">
        <f>((F6/   'First Table'!I15    )*100)/F5</f>
        <v>31.707529753945135</v>
      </c>
      <c r="G7">
        <f>((G6/   'First Table'!I16    )*100)/G5</f>
        <v>59.024537929787712</v>
      </c>
      <c r="H7" s="22">
        <f>((H6/   'First Table'!I17    )*100)/H5</f>
        <v>22.74567146458315</v>
      </c>
    </row>
    <row r="8" spans="3:8">
      <c r="C8" t="s">
        <v>18</v>
      </c>
      <c r="D8">
        <v>45</v>
      </c>
      <c r="E8">
        <v>146</v>
      </c>
      <c r="F8">
        <v>258</v>
      </c>
      <c r="G8">
        <v>121</v>
      </c>
      <c r="H8">
        <v>811</v>
      </c>
    </row>
    <row r="9" spans="3:8">
      <c r="C9" t="s">
        <v>17</v>
      </c>
      <c r="D9" s="22">
        <f>((D8/ 'First Table'!I13  )*100)/D5</f>
        <v>28.5444389224715</v>
      </c>
      <c r="E9" s="22">
        <f>((E8/   'First Table'!I14    )*100)/E5</f>
        <v>66.020546695400839</v>
      </c>
      <c r="F9" s="22">
        <f>((F8/   'First Table'!I15    )*100)/F5</f>
        <v>37.52542512164149</v>
      </c>
      <c r="G9">
        <f>((G8/ 'First Table'!I16  )*100)/G5</f>
        <v>61.568699047450977</v>
      </c>
      <c r="H9" s="22">
        <f>((H8/   'First Table'!I17    )*100)/H5</f>
        <v>24.400449150498591</v>
      </c>
    </row>
    <row r="10" spans="3:8">
      <c r="C10" t="s">
        <v>19</v>
      </c>
      <c r="D10">
        <v>43</v>
      </c>
      <c r="E10">
        <v>131</v>
      </c>
      <c r="F10">
        <v>233</v>
      </c>
      <c r="G10">
        <v>108</v>
      </c>
      <c r="H10">
        <v>702</v>
      </c>
    </row>
    <row r="11" spans="3:8">
      <c r="C11" t="s">
        <v>20</v>
      </c>
      <c r="D11" s="22">
        <f>((D10/ 'First Table'!I13  )*100)/D5</f>
        <v>27.27579719258388</v>
      </c>
      <c r="E11" s="22">
        <f>((E10/   'First Table'!I14    )*100)/E5</f>
        <v>59.237613815736374</v>
      </c>
      <c r="F11" s="22">
        <f>((F10/   'First Table'!I15    )*100)/F5</f>
        <v>33.889240516831272</v>
      </c>
      <c r="G11">
        <f>((G10/ 'First Table'!I16  )*100)/G5</f>
        <v>54.953880141526497</v>
      </c>
      <c r="H11" s="22">
        <f>((H10/   'First Table'!I17    )*100)/H5</f>
        <v>21.120980645684355</v>
      </c>
    </row>
    <row r="12" spans="3:8">
      <c r="C12" t="s">
        <v>21</v>
      </c>
      <c r="D12">
        <v>11</v>
      </c>
      <c r="E12">
        <v>21</v>
      </c>
      <c r="F12">
        <v>125</v>
      </c>
      <c r="G12">
        <v>12</v>
      </c>
      <c r="H12">
        <v>169</v>
      </c>
    </row>
    <row r="13" spans="3:8">
      <c r="C13" t="s">
        <v>22</v>
      </c>
      <c r="D13" s="22">
        <f>((D12/ 'First Table'!I13  )*100)/D5</f>
        <v>6.9775295143819225</v>
      </c>
      <c r="E13" s="22">
        <f>((E12/   'First Table'!I14    )*100)/E5</f>
        <v>9.4961060315302586</v>
      </c>
      <c r="F13" s="22">
        <f>((F12/   'First Table'!I15    )*100)/F5</f>
        <v>18.180923024051111</v>
      </c>
      <c r="G13">
        <f>((G12/ 'First Table'!I16  )*100)/G5</f>
        <v>6.1059866823918325</v>
      </c>
      <c r="H13" s="22">
        <f>((H12/   'First Table'!I17    )*100)/H5</f>
        <v>5.0846805258129004</v>
      </c>
    </row>
    <row r="14" spans="3:8">
      <c r="C14" t="s">
        <v>24</v>
      </c>
      <c r="D14">
        <v>46</v>
      </c>
      <c r="E14">
        <v>114</v>
      </c>
      <c r="F14">
        <v>219</v>
      </c>
      <c r="G14">
        <v>125</v>
      </c>
      <c r="H14">
        <v>671</v>
      </c>
    </row>
    <row r="15" spans="3:8">
      <c r="C15" t="s">
        <v>25</v>
      </c>
      <c r="D15" s="22">
        <f>((D14/ 'First Table'!I13  )*100)/D5</f>
        <v>29.178759787415313</v>
      </c>
      <c r="E15" s="22">
        <f>((E14/   'First Table'!I14   )*100)/E5</f>
        <v>51.55028988544997</v>
      </c>
      <c r="F15" s="22">
        <f>((F14/   'First Table'!I15    )*100)/F5</f>
        <v>31.852977138137547</v>
      </c>
      <c r="G15">
        <f>((G14/ 'First Table'!I16  )*100)/G5</f>
        <v>63.604027941581592</v>
      </c>
      <c r="H15" s="22">
        <f>((H14/   'First Table'!I17    )*100)/H5</f>
        <v>20.188287768168379</v>
      </c>
    </row>
    <row r="16" spans="3:8">
      <c r="C16" t="s">
        <v>26</v>
      </c>
      <c r="D16">
        <v>50</v>
      </c>
      <c r="E16">
        <v>130</v>
      </c>
      <c r="F16">
        <v>224</v>
      </c>
      <c r="G16">
        <v>144</v>
      </c>
      <c r="H16">
        <v>720</v>
      </c>
    </row>
    <row r="17" spans="3:8">
      <c r="C17" t="s">
        <v>27</v>
      </c>
      <c r="D17" s="23">
        <f>((D16/ 'First Table'!I13  )*100)/D5</f>
        <v>31.716043247190555</v>
      </c>
      <c r="E17" s="23">
        <f>((E16/   'First Table'!I14   )*100)/E5</f>
        <v>58.785418290425405</v>
      </c>
      <c r="F17" s="23">
        <f>((F16/   'First Table'!I15    )*100)/F5</f>
        <v>32.580214059099589</v>
      </c>
      <c r="G17">
        <f>((G16/ 'First Table'!I16  )*100)/G5</f>
        <v>73.271840188701987</v>
      </c>
      <c r="H17" s="23">
        <f>((H16/   'First Table'!I17    )*100)/H5</f>
        <v>21.662544251983952</v>
      </c>
    </row>
    <row r="18" spans="3:8">
      <c r="C18" t="s">
        <v>29</v>
      </c>
      <c r="D18">
        <v>51</v>
      </c>
      <c r="E18">
        <v>143</v>
      </c>
      <c r="F18">
        <v>229</v>
      </c>
      <c r="G18">
        <v>147</v>
      </c>
      <c r="H18">
        <v>738</v>
      </c>
    </row>
    <row r="19" spans="3:8">
      <c r="C19" t="s">
        <v>28</v>
      </c>
      <c r="D19" s="23">
        <f>((D18/ 'First Table'!I13  )*100)/D5</f>
        <v>32.350364112134365</v>
      </c>
      <c r="E19" s="23">
        <f>((E18/   'First Table'!I14   )*100)/E5</f>
        <v>64.663960119467944</v>
      </c>
      <c r="F19" s="23">
        <f>((F18/   'First Table'!I15    )*100)/F5</f>
        <v>33.307450980061638</v>
      </c>
      <c r="G19">
        <f>((G18/ 'First Table'!I16  )*100)/G5</f>
        <v>74.798336859299951</v>
      </c>
      <c r="H19" s="23">
        <f>((H18/   'First Table'!I17    )*100)/H5</f>
        <v>22.20410785828355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Table</vt:lpstr>
      <vt:lpstr>Results 1994-1999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mac</cp:lastModifiedBy>
  <dcterms:created xsi:type="dcterms:W3CDTF">2016-04-19T17:08:44Z</dcterms:created>
  <dcterms:modified xsi:type="dcterms:W3CDTF">2016-05-11T01:59:19Z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5d42593d-a3eb-4694-8af4-27304ff99247</vt:lpwstr>
  </property>
</Properties>
</file>