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ji/Documents/"/>
    </mc:Choice>
  </mc:AlternateContent>
  <xr:revisionPtr revIDLastSave="0" documentId="13_ncr:1_{B6ED070E-0B05-F147-8C09-D70CE11A44E8}" xr6:coauthVersionLast="47" xr6:coauthVersionMax="47" xr10:uidLastSave="{00000000-0000-0000-0000-000000000000}"/>
  <bookViews>
    <workbookView xWindow="0" yWindow="500" windowWidth="28800" windowHeight="16500" xr2:uid="{86C43AF4-2F33-7943-B17F-3869540467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C9" i="2"/>
  <c r="G49" i="1"/>
  <c r="G41" i="1"/>
  <c r="C43" i="1"/>
  <c r="C44" i="1" s="1"/>
  <c r="C45" i="1" s="1"/>
  <c r="C46" i="1" s="1"/>
  <c r="E42" i="1"/>
  <c r="F42" i="1" s="1"/>
  <c r="H29" i="1"/>
  <c r="H30" i="1"/>
  <c r="H16" i="1"/>
  <c r="H17" i="1"/>
  <c r="H18" i="1"/>
  <c r="H19" i="1"/>
  <c r="H20" i="1"/>
  <c r="H21" i="1"/>
  <c r="H22" i="1"/>
  <c r="H23" i="1"/>
  <c r="H24" i="1"/>
  <c r="H25" i="1"/>
  <c r="H26" i="1"/>
  <c r="H27" i="1"/>
  <c r="H31" i="1"/>
  <c r="H32" i="1"/>
  <c r="H33" i="1"/>
  <c r="H34" i="1"/>
  <c r="H35" i="1"/>
  <c r="H36" i="1"/>
  <c r="H37" i="1"/>
  <c r="H38" i="1"/>
  <c r="H39" i="1"/>
  <c r="H40" i="1"/>
  <c r="H4" i="1"/>
  <c r="H5" i="1"/>
  <c r="H6" i="1"/>
  <c r="H7" i="1"/>
  <c r="H8" i="1"/>
  <c r="H9" i="1"/>
  <c r="H10" i="1"/>
  <c r="H11" i="1"/>
  <c r="H12" i="1"/>
  <c r="H13" i="1"/>
  <c r="H14" i="1"/>
  <c r="H3" i="1"/>
  <c r="E32" i="1"/>
  <c r="E33" i="1"/>
  <c r="I33" i="1" s="1"/>
  <c r="E34" i="1"/>
  <c r="I34" i="1" s="1"/>
  <c r="E35" i="1"/>
  <c r="E36" i="1"/>
  <c r="E37" i="1"/>
  <c r="I37" i="1" s="1"/>
  <c r="E38" i="1"/>
  <c r="I38" i="1" s="1"/>
  <c r="E39" i="1"/>
  <c r="E40" i="1"/>
  <c r="E31" i="1"/>
  <c r="E19" i="1"/>
  <c r="E20" i="1"/>
  <c r="E21" i="1"/>
  <c r="E22" i="1"/>
  <c r="I22" i="1" s="1"/>
  <c r="E23" i="1"/>
  <c r="I23" i="1" s="1"/>
  <c r="E24" i="1"/>
  <c r="E25" i="1"/>
  <c r="E26" i="1"/>
  <c r="I26" i="1" s="1"/>
  <c r="E27" i="1"/>
  <c r="I27" i="1" s="1"/>
  <c r="E18" i="1"/>
  <c r="E6" i="1"/>
  <c r="E7" i="1"/>
  <c r="I7" i="1" s="1"/>
  <c r="E8" i="1"/>
  <c r="I8" i="1" s="1"/>
  <c r="E9" i="1"/>
  <c r="E10" i="1"/>
  <c r="E11" i="1"/>
  <c r="I11" i="1" s="1"/>
  <c r="E12" i="1"/>
  <c r="I12" i="1" s="1"/>
  <c r="E13" i="1"/>
  <c r="E14" i="1"/>
  <c r="E5" i="1"/>
  <c r="G42" i="1" l="1"/>
  <c r="I25" i="1"/>
  <c r="E43" i="1"/>
  <c r="F43" i="1" s="1"/>
  <c r="G43" i="1" s="1"/>
  <c r="I14" i="1"/>
  <c r="I21" i="1"/>
  <c r="I36" i="1"/>
  <c r="I13" i="1"/>
  <c r="I20" i="1"/>
  <c r="I35" i="1"/>
  <c r="I6" i="1"/>
  <c r="I40" i="1"/>
  <c r="I32" i="1"/>
  <c r="E44" i="1"/>
  <c r="I19" i="1"/>
  <c r="I9" i="1"/>
  <c r="I39" i="1"/>
  <c r="C47" i="1"/>
  <c r="C48" i="1" s="1"/>
  <c r="I10" i="1"/>
  <c r="I24" i="1"/>
  <c r="C49" i="1" l="1"/>
  <c r="E45" i="1"/>
  <c r="F44" i="1"/>
  <c r="G44" i="1" s="1"/>
  <c r="C50" i="1" l="1"/>
  <c r="C51" i="1" s="1"/>
  <c r="C52" i="1" s="1"/>
  <c r="C53" i="1" s="1"/>
  <c r="E46" i="1"/>
  <c r="F45" i="1"/>
  <c r="G45" i="1" s="1"/>
  <c r="G46" i="1" l="1"/>
  <c r="E47" i="1"/>
  <c r="F46" i="1"/>
  <c r="F47" i="1" l="1"/>
  <c r="G47" i="1" s="1"/>
  <c r="E48" i="1"/>
  <c r="E49" i="1" l="1"/>
  <c r="F48" i="1"/>
  <c r="G48" i="1" s="1"/>
  <c r="E50" i="1" l="1"/>
  <c r="F49" i="1"/>
  <c r="E51" i="1" l="1"/>
  <c r="F50" i="1"/>
  <c r="G50" i="1" s="1"/>
  <c r="E52" i="1" l="1"/>
  <c r="F51" i="1"/>
  <c r="G51" i="1" s="1"/>
  <c r="E53" i="1" l="1"/>
  <c r="F53" i="1" s="1"/>
  <c r="F52" i="1"/>
  <c r="G52" i="1" s="1"/>
  <c r="G53" i="1" s="1"/>
</calcChain>
</file>

<file path=xl/sharedStrings.xml><?xml version="1.0" encoding="utf-8"?>
<sst xmlns="http://schemas.openxmlformats.org/spreadsheetml/2006/main" count="63" uniqueCount="15">
  <si>
    <t>City</t>
  </si>
  <si>
    <t>Indianapolis</t>
  </si>
  <si>
    <t>Oklahoma City</t>
  </si>
  <si>
    <t>Toronto</t>
  </si>
  <si>
    <t>Operating Costs</t>
  </si>
  <si>
    <t>Year</t>
  </si>
  <si>
    <t>Revenue</t>
  </si>
  <si>
    <t>Operating Income</t>
  </si>
  <si>
    <t>YoY % revenue growth</t>
  </si>
  <si>
    <t>Total Costs</t>
  </si>
  <si>
    <t>Kansas</t>
  </si>
  <si>
    <t>Net Cash Flow</t>
  </si>
  <si>
    <t>average yoy % revenue growth (Indianapolis)</t>
  </si>
  <si>
    <t>average yoy % operating costs (Indianapolis)</t>
  </si>
  <si>
    <t>YoY % Operating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</si>
</sst>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EF6B-D0B3-DB4E-921C-679129C67B32}">
  <dimension ref="A1:Q53"/>
  <sheetViews>
    <sheetView tabSelected="1" zoomScale="139" workbookViewId="0">
      <selection activeCell="C43" sqref="C43"/>
    </sheetView>
  </sheetViews>
  <sheetFormatPr baseColWidth="10" defaultRowHeight="16" x14ac:dyDescent="0.2"/>
  <cols>
    <col min="1" max="1" width="13.33203125" bestFit="1" customWidth="1"/>
    <col min="2" max="2" width="19.33203125" bestFit="1" customWidth="1"/>
    <col min="3" max="3" width="17" bestFit="1" customWidth="1"/>
    <col min="4" max="4" width="17" customWidth="1"/>
    <col min="5" max="5" width="23.1640625" bestFit="1" customWidth="1"/>
    <col min="6" max="7" width="23.1640625" customWidth="1"/>
    <col min="8" max="8" width="19.83203125" bestFit="1" customWidth="1"/>
    <col min="9" max="9" width="20" bestFit="1" customWidth="1"/>
  </cols>
  <sheetData>
    <row r="1" spans="1:17" x14ac:dyDescent="0.2">
      <c r="A1" t="s">
        <v>0</v>
      </c>
      <c r="B1" t="s">
        <v>5</v>
      </c>
      <c r="C1" t="s">
        <v>6</v>
      </c>
      <c r="D1" t="s">
        <v>7</v>
      </c>
      <c r="E1" t="s">
        <v>4</v>
      </c>
      <c r="F1" t="s">
        <v>9</v>
      </c>
      <c r="G1" t="s">
        <v>11</v>
      </c>
      <c r="H1" t="s">
        <v>8</v>
      </c>
      <c r="I1" t="s">
        <v>14</v>
      </c>
    </row>
    <row r="2" spans="1:17" ht="20" x14ac:dyDescent="0.2">
      <c r="A2" t="s">
        <v>1</v>
      </c>
      <c r="B2">
        <v>2011</v>
      </c>
      <c r="C2">
        <v>101</v>
      </c>
      <c r="E2" s="1"/>
      <c r="F2" s="1"/>
      <c r="G2" s="1"/>
      <c r="H2" s="1"/>
      <c r="I2" s="1"/>
      <c r="K2" s="1"/>
      <c r="L2" s="1"/>
      <c r="M2" s="1"/>
      <c r="N2" s="1"/>
      <c r="O2" s="1"/>
      <c r="P2" s="1"/>
      <c r="Q2" s="1"/>
    </row>
    <row r="3" spans="1:17" x14ac:dyDescent="0.2">
      <c r="A3" t="s">
        <v>1</v>
      </c>
      <c r="B3">
        <v>2012</v>
      </c>
      <c r="C3">
        <v>98</v>
      </c>
      <c r="H3">
        <f t="shared" ref="H3:H14" si="0" xml:space="preserve"> ((C3-C2)/C2) * 100</f>
        <v>-2.9702970297029703</v>
      </c>
    </row>
    <row r="4" spans="1:17" x14ac:dyDescent="0.2">
      <c r="A4" t="s">
        <v>1</v>
      </c>
      <c r="B4">
        <v>2013</v>
      </c>
      <c r="C4">
        <v>121</v>
      </c>
      <c r="H4">
        <f t="shared" si="0"/>
        <v>23.469387755102041</v>
      </c>
    </row>
    <row r="5" spans="1:17" x14ac:dyDescent="0.2">
      <c r="A5" t="s">
        <v>1</v>
      </c>
      <c r="B5">
        <v>2014</v>
      </c>
      <c r="C5">
        <v>139</v>
      </c>
      <c r="D5">
        <v>25</v>
      </c>
      <c r="E5">
        <f xml:space="preserve"> C5-D5</f>
        <v>114</v>
      </c>
      <c r="H5">
        <f t="shared" si="0"/>
        <v>14.87603305785124</v>
      </c>
    </row>
    <row r="6" spans="1:17" x14ac:dyDescent="0.2">
      <c r="A6" t="s">
        <v>1</v>
      </c>
      <c r="B6">
        <v>2015</v>
      </c>
      <c r="C6">
        <v>138</v>
      </c>
      <c r="D6">
        <v>19</v>
      </c>
      <c r="E6">
        <f t="shared" ref="E6:E14" si="1" xml:space="preserve"> C6-D6</f>
        <v>119</v>
      </c>
      <c r="H6">
        <f t="shared" si="0"/>
        <v>-0.71942446043165476</v>
      </c>
      <c r="I6">
        <f t="shared" ref="I6:I14" si="2" xml:space="preserve"> ((E6-E5)/E5) * 100</f>
        <v>4.3859649122807012</v>
      </c>
    </row>
    <row r="7" spans="1:17" x14ac:dyDescent="0.2">
      <c r="A7" t="s">
        <v>1</v>
      </c>
      <c r="B7">
        <v>2016</v>
      </c>
      <c r="C7">
        <v>157</v>
      </c>
      <c r="D7">
        <v>23.9</v>
      </c>
      <c r="E7">
        <f t="shared" si="1"/>
        <v>133.1</v>
      </c>
      <c r="H7">
        <f t="shared" si="0"/>
        <v>13.768115942028986</v>
      </c>
      <c r="I7">
        <f t="shared" si="2"/>
        <v>11.848739495798315</v>
      </c>
    </row>
    <row r="8" spans="1:17" x14ac:dyDescent="0.2">
      <c r="A8" t="s">
        <v>1</v>
      </c>
      <c r="B8">
        <v>2017</v>
      </c>
      <c r="C8">
        <v>205</v>
      </c>
      <c r="D8">
        <v>29</v>
      </c>
      <c r="E8">
        <f t="shared" si="1"/>
        <v>176</v>
      </c>
      <c r="H8">
        <f t="shared" si="0"/>
        <v>30.573248407643312</v>
      </c>
      <c r="I8">
        <f t="shared" si="2"/>
        <v>32.231404958677686</v>
      </c>
    </row>
    <row r="9" spans="1:17" x14ac:dyDescent="0.2">
      <c r="A9" t="s">
        <v>1</v>
      </c>
      <c r="B9">
        <v>2018</v>
      </c>
      <c r="C9">
        <v>222</v>
      </c>
      <c r="D9">
        <v>50</v>
      </c>
      <c r="E9">
        <f t="shared" si="1"/>
        <v>172</v>
      </c>
      <c r="H9">
        <f t="shared" si="0"/>
        <v>8.2926829268292686</v>
      </c>
      <c r="I9">
        <f t="shared" si="2"/>
        <v>-2.2727272727272729</v>
      </c>
    </row>
    <row r="10" spans="1:17" x14ac:dyDescent="0.2">
      <c r="A10" t="s">
        <v>1</v>
      </c>
      <c r="B10">
        <v>2019</v>
      </c>
      <c r="C10">
        <v>243</v>
      </c>
      <c r="D10">
        <v>55</v>
      </c>
      <c r="E10">
        <f t="shared" si="1"/>
        <v>188</v>
      </c>
      <c r="H10">
        <f t="shared" si="0"/>
        <v>9.4594594594594597</v>
      </c>
      <c r="I10">
        <f t="shared" si="2"/>
        <v>9.3023255813953494</v>
      </c>
    </row>
    <row r="11" spans="1:17" x14ac:dyDescent="0.2">
      <c r="A11" t="s">
        <v>1</v>
      </c>
      <c r="B11">
        <v>2020</v>
      </c>
      <c r="C11">
        <v>217</v>
      </c>
      <c r="D11">
        <v>39</v>
      </c>
      <c r="E11">
        <f t="shared" si="1"/>
        <v>178</v>
      </c>
      <c r="H11">
        <f t="shared" si="0"/>
        <v>-10.699588477366255</v>
      </c>
      <c r="I11">
        <f t="shared" si="2"/>
        <v>-5.3191489361702127</v>
      </c>
    </row>
    <row r="12" spans="1:17" x14ac:dyDescent="0.2">
      <c r="A12" t="s">
        <v>1</v>
      </c>
      <c r="B12">
        <v>2021</v>
      </c>
      <c r="C12">
        <v>179</v>
      </c>
      <c r="D12">
        <v>4.0999999999999996</v>
      </c>
      <c r="E12">
        <f t="shared" si="1"/>
        <v>174.9</v>
      </c>
      <c r="H12">
        <f t="shared" si="0"/>
        <v>-17.511520737327189</v>
      </c>
      <c r="I12">
        <f t="shared" si="2"/>
        <v>-1.7415730337078619</v>
      </c>
    </row>
    <row r="13" spans="1:17" x14ac:dyDescent="0.2">
      <c r="A13" t="s">
        <v>1</v>
      </c>
      <c r="B13">
        <v>2022</v>
      </c>
      <c r="C13">
        <v>264</v>
      </c>
      <c r="D13">
        <v>65</v>
      </c>
      <c r="E13">
        <f t="shared" si="1"/>
        <v>199</v>
      </c>
      <c r="H13">
        <f t="shared" si="0"/>
        <v>47.486033519553075</v>
      </c>
      <c r="I13">
        <f t="shared" si="2"/>
        <v>13.779302458547738</v>
      </c>
    </row>
    <row r="14" spans="1:17" x14ac:dyDescent="0.2">
      <c r="A14" t="s">
        <v>1</v>
      </c>
      <c r="B14">
        <v>2023</v>
      </c>
      <c r="C14">
        <v>263</v>
      </c>
      <c r="D14">
        <v>68</v>
      </c>
      <c r="E14">
        <f t="shared" si="1"/>
        <v>195</v>
      </c>
      <c r="H14">
        <f t="shared" si="0"/>
        <v>-0.37878787878787878</v>
      </c>
      <c r="I14">
        <f t="shared" si="2"/>
        <v>-2.0100502512562812</v>
      </c>
    </row>
    <row r="15" spans="1:17" x14ac:dyDescent="0.2">
      <c r="A15" t="s">
        <v>2</v>
      </c>
      <c r="B15">
        <v>2011</v>
      </c>
      <c r="C15">
        <v>126</v>
      </c>
    </row>
    <row r="16" spans="1:17" x14ac:dyDescent="0.2">
      <c r="A16" t="s">
        <v>2</v>
      </c>
      <c r="B16">
        <v>2012</v>
      </c>
      <c r="C16">
        <v>127</v>
      </c>
      <c r="H16">
        <f t="shared" ref="H16:H27" si="3" xml:space="preserve"> ((C16-C15)/C15) * 100</f>
        <v>0.79365079365079361</v>
      </c>
    </row>
    <row r="17" spans="1:9" x14ac:dyDescent="0.2">
      <c r="A17" t="s">
        <v>2</v>
      </c>
      <c r="B17">
        <v>2013</v>
      </c>
      <c r="C17">
        <v>144</v>
      </c>
      <c r="H17">
        <f t="shared" si="3"/>
        <v>13.385826771653544</v>
      </c>
    </row>
    <row r="18" spans="1:9" x14ac:dyDescent="0.2">
      <c r="A18" t="s">
        <v>2</v>
      </c>
      <c r="B18">
        <v>2014</v>
      </c>
      <c r="C18">
        <v>152</v>
      </c>
      <c r="D18">
        <v>30.8</v>
      </c>
      <c r="E18">
        <f xml:space="preserve"> C18 - D18</f>
        <v>121.2</v>
      </c>
      <c r="H18">
        <f t="shared" si="3"/>
        <v>5.5555555555555554</v>
      </c>
    </row>
    <row r="19" spans="1:9" x14ac:dyDescent="0.2">
      <c r="A19" t="s">
        <v>2</v>
      </c>
      <c r="B19">
        <v>2015</v>
      </c>
      <c r="C19">
        <v>157</v>
      </c>
      <c r="D19">
        <v>21</v>
      </c>
      <c r="E19">
        <f t="shared" ref="E19:E27" si="4" xml:space="preserve"> C19 - D19</f>
        <v>136</v>
      </c>
      <c r="H19">
        <f t="shared" si="3"/>
        <v>3.2894736842105261</v>
      </c>
      <c r="I19">
        <f t="shared" ref="I19:I27" si="5" xml:space="preserve"> ((E19-E18)/E18) * 100</f>
        <v>12.211221122112208</v>
      </c>
    </row>
    <row r="20" spans="1:9" x14ac:dyDescent="0.2">
      <c r="A20" t="s">
        <v>2</v>
      </c>
      <c r="B20">
        <v>2016</v>
      </c>
      <c r="C20">
        <v>187</v>
      </c>
      <c r="D20">
        <v>-8.4</v>
      </c>
      <c r="E20">
        <f t="shared" si="4"/>
        <v>195.4</v>
      </c>
      <c r="H20">
        <f t="shared" si="3"/>
        <v>19.108280254777071</v>
      </c>
      <c r="I20">
        <f t="shared" si="5"/>
        <v>43.676470588235297</v>
      </c>
    </row>
    <row r="21" spans="1:9" x14ac:dyDescent="0.2">
      <c r="A21" t="s">
        <v>2</v>
      </c>
      <c r="B21">
        <v>2017</v>
      </c>
      <c r="C21">
        <v>222</v>
      </c>
      <c r="D21">
        <v>64</v>
      </c>
      <c r="E21">
        <f t="shared" si="4"/>
        <v>158</v>
      </c>
      <c r="H21">
        <f t="shared" si="3"/>
        <v>18.71657754010695</v>
      </c>
      <c r="I21">
        <f t="shared" si="5"/>
        <v>-19.140225179119756</v>
      </c>
    </row>
    <row r="22" spans="1:9" x14ac:dyDescent="0.2">
      <c r="A22" t="s">
        <v>2</v>
      </c>
      <c r="B22">
        <v>2018</v>
      </c>
      <c r="C22">
        <v>241</v>
      </c>
      <c r="D22">
        <v>10</v>
      </c>
      <c r="E22">
        <f t="shared" si="4"/>
        <v>231</v>
      </c>
      <c r="H22">
        <f t="shared" si="3"/>
        <v>8.5585585585585591</v>
      </c>
      <c r="I22">
        <f t="shared" si="5"/>
        <v>46.202531645569621</v>
      </c>
    </row>
    <row r="23" spans="1:9" x14ac:dyDescent="0.2">
      <c r="A23" t="s">
        <v>2</v>
      </c>
      <c r="B23">
        <v>2019</v>
      </c>
      <c r="C23">
        <v>258</v>
      </c>
      <c r="D23">
        <v>-23</v>
      </c>
      <c r="E23">
        <f t="shared" si="4"/>
        <v>281</v>
      </c>
      <c r="H23">
        <f t="shared" si="3"/>
        <v>7.0539419087136928</v>
      </c>
      <c r="I23">
        <f t="shared" si="5"/>
        <v>21.645021645021643</v>
      </c>
    </row>
    <row r="24" spans="1:9" x14ac:dyDescent="0.2">
      <c r="A24" t="s">
        <v>2</v>
      </c>
      <c r="B24">
        <v>2020</v>
      </c>
      <c r="C24">
        <v>236</v>
      </c>
      <c r="D24">
        <v>51</v>
      </c>
      <c r="E24">
        <f t="shared" si="4"/>
        <v>185</v>
      </c>
      <c r="H24">
        <f t="shared" si="3"/>
        <v>-8.5271317829457356</v>
      </c>
      <c r="I24">
        <f t="shared" si="5"/>
        <v>-34.163701067615662</v>
      </c>
    </row>
    <row r="25" spans="1:9" x14ac:dyDescent="0.2">
      <c r="A25" t="s">
        <v>2</v>
      </c>
      <c r="B25">
        <v>2021</v>
      </c>
      <c r="C25">
        <v>183</v>
      </c>
      <c r="D25">
        <v>48</v>
      </c>
      <c r="E25">
        <f t="shared" si="4"/>
        <v>135</v>
      </c>
      <c r="H25">
        <f t="shared" si="3"/>
        <v>-22.457627118644069</v>
      </c>
      <c r="I25">
        <f t="shared" si="5"/>
        <v>-27.027027027027028</v>
      </c>
    </row>
    <row r="26" spans="1:9" x14ac:dyDescent="0.2">
      <c r="A26" t="s">
        <v>2</v>
      </c>
      <c r="B26">
        <v>2022</v>
      </c>
      <c r="C26">
        <v>274</v>
      </c>
      <c r="D26">
        <v>129</v>
      </c>
      <c r="E26">
        <f t="shared" si="4"/>
        <v>145</v>
      </c>
      <c r="H26">
        <f t="shared" si="3"/>
        <v>49.72677595628415</v>
      </c>
      <c r="I26">
        <f t="shared" si="5"/>
        <v>7.4074074074074066</v>
      </c>
    </row>
    <row r="27" spans="1:9" x14ac:dyDescent="0.2">
      <c r="A27" t="s">
        <v>2</v>
      </c>
      <c r="B27">
        <v>2023</v>
      </c>
      <c r="C27">
        <v>267</v>
      </c>
      <c r="D27">
        <v>49</v>
      </c>
      <c r="E27">
        <f t="shared" si="4"/>
        <v>218</v>
      </c>
      <c r="H27">
        <f t="shared" si="3"/>
        <v>-2.5547445255474455</v>
      </c>
      <c r="I27">
        <f t="shared" si="5"/>
        <v>50.344827586206897</v>
      </c>
    </row>
    <row r="28" spans="1:9" x14ac:dyDescent="0.2">
      <c r="A28" t="s">
        <v>3</v>
      </c>
      <c r="B28">
        <v>2011</v>
      </c>
      <c r="C28">
        <v>134</v>
      </c>
    </row>
    <row r="29" spans="1:9" x14ac:dyDescent="0.2">
      <c r="A29" t="s">
        <v>3</v>
      </c>
      <c r="B29">
        <v>2012</v>
      </c>
      <c r="C29">
        <v>121</v>
      </c>
      <c r="H29">
        <f t="shared" ref="H29:H40" si="6" xml:space="preserve"> ((C29-C28)/C28) * 100</f>
        <v>-9.7014925373134329</v>
      </c>
    </row>
    <row r="30" spans="1:9" x14ac:dyDescent="0.2">
      <c r="A30" t="s">
        <v>3</v>
      </c>
      <c r="B30">
        <v>2013</v>
      </c>
      <c r="C30">
        <v>149</v>
      </c>
      <c r="H30">
        <f t="shared" si="6"/>
        <v>23.140495867768596</v>
      </c>
    </row>
    <row r="31" spans="1:9" x14ac:dyDescent="0.2">
      <c r="A31" t="s">
        <v>3</v>
      </c>
      <c r="B31">
        <v>2014</v>
      </c>
      <c r="C31">
        <v>151</v>
      </c>
      <c r="D31">
        <v>17.899999999999999</v>
      </c>
      <c r="E31">
        <f xml:space="preserve"> C31 - D31</f>
        <v>133.1</v>
      </c>
      <c r="H31">
        <f t="shared" si="6"/>
        <v>1.3422818791946309</v>
      </c>
    </row>
    <row r="32" spans="1:9" x14ac:dyDescent="0.2">
      <c r="A32" t="s">
        <v>3</v>
      </c>
      <c r="B32">
        <v>2015</v>
      </c>
      <c r="C32">
        <v>163</v>
      </c>
      <c r="D32">
        <v>23</v>
      </c>
      <c r="E32">
        <f t="shared" ref="E32:E40" si="7" xml:space="preserve"> C32 - D32</f>
        <v>140</v>
      </c>
      <c r="H32">
        <f t="shared" si="6"/>
        <v>7.9470198675496695</v>
      </c>
      <c r="I32">
        <f t="shared" ref="I32:I40" si="8" xml:space="preserve"> ((E32-E31)/E31) * 100</f>
        <v>5.1840721262208911</v>
      </c>
    </row>
    <row r="33" spans="1:9" x14ac:dyDescent="0.2">
      <c r="A33" t="s">
        <v>3</v>
      </c>
      <c r="B33">
        <v>2016</v>
      </c>
      <c r="C33">
        <v>193</v>
      </c>
      <c r="D33">
        <v>46.1</v>
      </c>
      <c r="E33">
        <f t="shared" si="7"/>
        <v>146.9</v>
      </c>
      <c r="H33">
        <f t="shared" si="6"/>
        <v>18.404907975460123</v>
      </c>
      <c r="I33">
        <f t="shared" si="8"/>
        <v>4.9285714285714333</v>
      </c>
    </row>
    <row r="34" spans="1:9" x14ac:dyDescent="0.2">
      <c r="A34" t="s">
        <v>3</v>
      </c>
      <c r="B34">
        <v>2017</v>
      </c>
      <c r="C34">
        <v>250</v>
      </c>
      <c r="D34">
        <v>51</v>
      </c>
      <c r="E34">
        <f t="shared" si="7"/>
        <v>199</v>
      </c>
      <c r="H34">
        <f t="shared" si="6"/>
        <v>29.533678756476682</v>
      </c>
      <c r="I34">
        <f t="shared" si="8"/>
        <v>35.466303607896521</v>
      </c>
    </row>
    <row r="35" spans="1:9" x14ac:dyDescent="0.2">
      <c r="A35" t="s">
        <v>3</v>
      </c>
      <c r="B35">
        <v>2018</v>
      </c>
      <c r="C35">
        <v>275</v>
      </c>
      <c r="D35">
        <v>76</v>
      </c>
      <c r="E35">
        <f t="shared" si="7"/>
        <v>199</v>
      </c>
      <c r="H35">
        <f t="shared" si="6"/>
        <v>10</v>
      </c>
      <c r="I35">
        <f t="shared" si="8"/>
        <v>0</v>
      </c>
    </row>
    <row r="36" spans="1:9" x14ac:dyDescent="0.2">
      <c r="A36" t="s">
        <v>3</v>
      </c>
      <c r="B36">
        <v>2019</v>
      </c>
      <c r="C36">
        <v>334</v>
      </c>
      <c r="D36">
        <v>79</v>
      </c>
      <c r="E36">
        <f t="shared" si="7"/>
        <v>255</v>
      </c>
      <c r="H36">
        <f t="shared" si="6"/>
        <v>21.454545454545453</v>
      </c>
      <c r="I36">
        <f t="shared" si="8"/>
        <v>28.140703517587941</v>
      </c>
    </row>
    <row r="37" spans="1:9" x14ac:dyDescent="0.2">
      <c r="A37" t="s">
        <v>3</v>
      </c>
      <c r="B37">
        <v>2020</v>
      </c>
      <c r="C37">
        <v>264</v>
      </c>
      <c r="D37">
        <v>79</v>
      </c>
      <c r="E37">
        <f t="shared" si="7"/>
        <v>185</v>
      </c>
      <c r="H37">
        <f t="shared" si="6"/>
        <v>-20.958083832335326</v>
      </c>
      <c r="I37">
        <f t="shared" si="8"/>
        <v>-27.450980392156865</v>
      </c>
    </row>
    <row r="38" spans="1:9" x14ac:dyDescent="0.2">
      <c r="A38" t="s">
        <v>3</v>
      </c>
      <c r="B38">
        <v>2021</v>
      </c>
      <c r="C38">
        <v>194</v>
      </c>
      <c r="D38">
        <v>2.1</v>
      </c>
      <c r="E38">
        <f t="shared" si="7"/>
        <v>191.9</v>
      </c>
      <c r="H38">
        <f t="shared" si="6"/>
        <v>-26.515151515151516</v>
      </c>
      <c r="I38">
        <f t="shared" si="8"/>
        <v>3.7297297297297325</v>
      </c>
    </row>
    <row r="39" spans="1:9" x14ac:dyDescent="0.2">
      <c r="A39" t="s">
        <v>3</v>
      </c>
      <c r="B39">
        <v>2022</v>
      </c>
      <c r="C39">
        <v>299</v>
      </c>
      <c r="D39">
        <v>86</v>
      </c>
      <c r="E39">
        <f t="shared" si="7"/>
        <v>213</v>
      </c>
      <c r="H39">
        <f t="shared" si="6"/>
        <v>54.123711340206185</v>
      </c>
      <c r="I39">
        <f t="shared" si="8"/>
        <v>10.995310057321518</v>
      </c>
    </row>
    <row r="40" spans="1:9" x14ac:dyDescent="0.2">
      <c r="A40" t="s">
        <v>3</v>
      </c>
      <c r="B40">
        <v>2023</v>
      </c>
      <c r="C40">
        <v>305</v>
      </c>
      <c r="D40">
        <v>75</v>
      </c>
      <c r="E40">
        <f t="shared" si="7"/>
        <v>230</v>
      </c>
      <c r="H40">
        <f t="shared" si="6"/>
        <v>2.0066889632107023</v>
      </c>
      <c r="I40">
        <f t="shared" si="8"/>
        <v>7.981220657276995</v>
      </c>
    </row>
    <row r="41" spans="1:9" x14ac:dyDescent="0.2">
      <c r="A41" t="s">
        <v>10</v>
      </c>
      <c r="B41">
        <v>2024</v>
      </c>
      <c r="F41">
        <v>1318</v>
      </c>
      <c r="G41">
        <f xml:space="preserve"> C41-F41</f>
        <v>-1318</v>
      </c>
    </row>
    <row r="42" spans="1:9" x14ac:dyDescent="0.2">
      <c r="A42" t="s">
        <v>10</v>
      </c>
      <c r="B42">
        <v>2025</v>
      </c>
      <c r="C42">
        <v>298</v>
      </c>
      <c r="E42">
        <f xml:space="preserve"> 127+39</f>
        <v>166</v>
      </c>
      <c r="F42">
        <f xml:space="preserve"> E42</f>
        <v>166</v>
      </c>
      <c r="G42">
        <f t="shared" ref="G42:G47" si="9" xml:space="preserve"> (C42 - F42) +  G41</f>
        <v>-1186</v>
      </c>
    </row>
    <row r="43" spans="1:9" x14ac:dyDescent="0.2">
      <c r="A43" t="s">
        <v>10</v>
      </c>
      <c r="B43">
        <v>2026</v>
      </c>
      <c r="C43">
        <f xml:space="preserve"> 1.09637 * C42</f>
        <v>326.71826000000004</v>
      </c>
      <c r="E43">
        <f xml:space="preserve"> 1.06689 * E42</f>
        <v>177.10373999999999</v>
      </c>
      <c r="F43">
        <f t="shared" ref="F43:F53" si="10" xml:space="preserve"> E43</f>
        <v>177.10373999999999</v>
      </c>
      <c r="G43">
        <f t="shared" si="9"/>
        <v>-1036.3854799999999</v>
      </c>
    </row>
    <row r="44" spans="1:9" x14ac:dyDescent="0.2">
      <c r="A44" t="s">
        <v>10</v>
      </c>
      <c r="B44">
        <v>2027</v>
      </c>
      <c r="C44">
        <f xml:space="preserve"> 1.09637 * C43</f>
        <v>358.20409871620006</v>
      </c>
      <c r="E44">
        <f t="shared" ref="E44:E53" si="11" xml:space="preserve"> 1.06689 * E43</f>
        <v>188.95020916859997</v>
      </c>
      <c r="F44">
        <f t="shared" si="10"/>
        <v>188.95020916859997</v>
      </c>
      <c r="G44">
        <f t="shared" si="9"/>
        <v>-867.13159045239979</v>
      </c>
    </row>
    <row r="45" spans="1:9" x14ac:dyDescent="0.2">
      <c r="A45" t="s">
        <v>10</v>
      </c>
      <c r="B45">
        <v>2028</v>
      </c>
      <c r="C45">
        <f xml:space="preserve"> 1.09637 * C44</f>
        <v>392.72422770948032</v>
      </c>
      <c r="E45">
        <f t="shared" si="11"/>
        <v>201.58908865988761</v>
      </c>
      <c r="F45">
        <f t="shared" si="10"/>
        <v>201.58908865988761</v>
      </c>
      <c r="G45">
        <f t="shared" si="9"/>
        <v>-675.99645140280711</v>
      </c>
    </row>
    <row r="46" spans="1:9" x14ac:dyDescent="0.2">
      <c r="A46" t="s">
        <v>10</v>
      </c>
      <c r="B46">
        <v>2029</v>
      </c>
      <c r="C46">
        <f xml:space="preserve"> 1.09637 * C45</f>
        <v>430.57106153384296</v>
      </c>
      <c r="E46">
        <f t="shared" si="11"/>
        <v>215.07338280034747</v>
      </c>
      <c r="F46">
        <f t="shared" si="10"/>
        <v>215.07338280034747</v>
      </c>
      <c r="G46">
        <f t="shared" si="9"/>
        <v>-460.49877266931162</v>
      </c>
    </row>
    <row r="47" spans="1:9" x14ac:dyDescent="0.2">
      <c r="A47" t="s">
        <v>10</v>
      </c>
      <c r="B47">
        <v>2030</v>
      </c>
      <c r="C47">
        <f t="shared" ref="C47:C53" si="12" xml:space="preserve"> 1.09637 * C46</f>
        <v>472.06519473385941</v>
      </c>
      <c r="E47">
        <f t="shared" si="11"/>
        <v>229.4596413758627</v>
      </c>
      <c r="F47">
        <f t="shared" si="10"/>
        <v>229.4596413758627</v>
      </c>
      <c r="G47">
        <f t="shared" si="9"/>
        <v>-217.89321931131491</v>
      </c>
    </row>
    <row r="48" spans="1:9" x14ac:dyDescent="0.2">
      <c r="A48" t="s">
        <v>10</v>
      </c>
      <c r="B48">
        <v>2031</v>
      </c>
      <c r="C48">
        <f t="shared" si="12"/>
        <v>517.55811755036143</v>
      </c>
      <c r="E48">
        <f t="shared" si="11"/>
        <v>244.80819678749413</v>
      </c>
      <c r="F48">
        <f t="shared" si="10"/>
        <v>244.80819678749413</v>
      </c>
      <c r="G48">
        <f xml:space="preserve"> (C48-F48) + G47</f>
        <v>54.856701451552397</v>
      </c>
    </row>
    <row r="49" spans="1:7" x14ac:dyDescent="0.2">
      <c r="A49" t="s">
        <v>10</v>
      </c>
      <c r="B49">
        <v>2032</v>
      </c>
      <c r="C49">
        <f t="shared" si="12"/>
        <v>567.43519333868983</v>
      </c>
      <c r="E49">
        <f t="shared" si="11"/>
        <v>261.18341707060961</v>
      </c>
      <c r="F49">
        <f t="shared" si="10"/>
        <v>261.18341707060961</v>
      </c>
      <c r="G49">
        <f xml:space="preserve"> (C49 - F49) +  G48</f>
        <v>361.10847771963262</v>
      </c>
    </row>
    <row r="50" spans="1:7" x14ac:dyDescent="0.2">
      <c r="A50" t="s">
        <v>10</v>
      </c>
      <c r="B50">
        <v>2033</v>
      </c>
      <c r="C50">
        <f t="shared" si="12"/>
        <v>622.11892292073935</v>
      </c>
      <c r="E50">
        <f t="shared" si="11"/>
        <v>278.65397583846266</v>
      </c>
      <c r="F50">
        <f t="shared" si="10"/>
        <v>278.65397583846266</v>
      </c>
      <c r="G50">
        <f xml:space="preserve"> (C50-F50) + G49</f>
        <v>704.57342480190937</v>
      </c>
    </row>
    <row r="51" spans="1:7" x14ac:dyDescent="0.2">
      <c r="A51" t="s">
        <v>10</v>
      </c>
      <c r="B51">
        <v>2034</v>
      </c>
      <c r="C51">
        <f t="shared" si="12"/>
        <v>682.07252352261105</v>
      </c>
      <c r="E51">
        <f t="shared" si="11"/>
        <v>297.29314028229737</v>
      </c>
      <c r="F51">
        <f t="shared" si="10"/>
        <v>297.29314028229737</v>
      </c>
      <c r="G51">
        <f xml:space="preserve"> (C51 - F51) +  G50</f>
        <v>1089.3528080422229</v>
      </c>
    </row>
    <row r="52" spans="1:7" x14ac:dyDescent="0.2">
      <c r="A52" t="s">
        <v>10</v>
      </c>
      <c r="B52">
        <v>2035</v>
      </c>
      <c r="C52">
        <f t="shared" si="12"/>
        <v>747.80385261448509</v>
      </c>
      <c r="E52">
        <f t="shared" si="11"/>
        <v>317.17907843578018</v>
      </c>
      <c r="F52">
        <f t="shared" si="10"/>
        <v>317.17907843578018</v>
      </c>
      <c r="G52">
        <f xml:space="preserve"> (C52-F52) + G51</f>
        <v>1519.9775822209278</v>
      </c>
    </row>
    <row r="53" spans="1:7" x14ac:dyDescent="0.2">
      <c r="A53" t="s">
        <v>10</v>
      </c>
      <c r="B53">
        <v>2036</v>
      </c>
      <c r="C53">
        <f t="shared" si="12"/>
        <v>819.86970989094311</v>
      </c>
      <c r="E53">
        <f t="shared" si="11"/>
        <v>338.39518699234947</v>
      </c>
      <c r="F53">
        <f t="shared" si="10"/>
        <v>338.39518699234947</v>
      </c>
      <c r="G53">
        <f xml:space="preserve"> (C53 - F53) +  G52</f>
        <v>2001.4521051195215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C9B0-EA22-434E-A432-1808A969C8CC}">
  <dimension ref="B9:C10"/>
  <sheetViews>
    <sheetView zoomScale="150" workbookViewId="0">
      <selection activeCell="C13" sqref="C13"/>
    </sheetView>
  </sheetViews>
  <sheetFormatPr baseColWidth="10" defaultRowHeight="16" x14ac:dyDescent="0.2"/>
  <cols>
    <col min="2" max="2" width="38.6640625" bestFit="1" customWidth="1"/>
  </cols>
  <sheetData>
    <row r="9" spans="2:3" x14ac:dyDescent="0.2">
      <c r="B9" t="s">
        <v>12</v>
      </c>
      <c r="C9">
        <f xml:space="preserve"> AVERAGE(Sheet1!H3:H14)</f>
        <v>9.63711187373762</v>
      </c>
    </row>
    <row r="10" spans="2:3" x14ac:dyDescent="0.2">
      <c r="B10" t="s">
        <v>13</v>
      </c>
      <c r="C10">
        <f xml:space="preserve"> AVERAGE(Sheet1!I6:I14)</f>
        <v>6.6893597680931292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2024-04-09T05:03:43Z</dcterms:created>
  <dcterms:modified xsi:type="dcterms:W3CDTF">2024-04-09T20:29:53Z</dcterms:modified>
</cp:coreProperties>
</file>