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ham/Downloads/RM/Group Assignment 1/"/>
    </mc:Choice>
  </mc:AlternateContent>
  <xr:revisionPtr revIDLastSave="0" documentId="13_ncr:1_{CF7EE55B-45D6-D74B-B032-F26FC55C3E8B}" xr6:coauthVersionLast="47" xr6:coauthVersionMax="47" xr10:uidLastSave="{00000000-0000-0000-0000-000000000000}"/>
  <bookViews>
    <workbookView xWindow="0" yWindow="740" windowWidth="29400" windowHeight="16480" tabRatio="500" xr2:uid="{00000000-000D-0000-FFFF-FFFF00000000}"/>
  </bookViews>
  <sheets>
    <sheet name="Historic Increment Summary" sheetId="5" r:id="rId1"/>
    <sheet name="Sheet6" sheetId="10" r:id="rId2"/>
    <sheet name="Increment Computation" sheetId="4" r:id="rId3"/>
    <sheet name="Jump - Pivot" sheetId="8" r:id="rId4"/>
  </sheets>
  <calcPr calcId="191029"/>
  <pivotCaches>
    <pivotCache cacheId="4" r:id="rId5"/>
    <pivotCache cacheId="15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5" l="1"/>
  <c r="C36" i="5" s="1"/>
  <c r="C37" i="5" s="1"/>
  <c r="C38" i="5" s="1"/>
  <c r="C39" i="5" s="1"/>
  <c r="C40" i="5" s="1"/>
  <c r="D32" i="5"/>
  <c r="D31" i="5" s="1"/>
  <c r="D30" i="5" s="1"/>
  <c r="D29" i="5" s="1"/>
  <c r="D28" i="5" s="1"/>
  <c r="D27" i="5" s="1"/>
  <c r="F35" i="5"/>
  <c r="F34" i="5" s="1"/>
  <c r="F33" i="5" s="1"/>
  <c r="F32" i="5" s="1"/>
  <c r="F31" i="5" s="1"/>
  <c r="F30" i="5" s="1"/>
  <c r="F29" i="5" s="1"/>
  <c r="F28" i="5" s="1"/>
  <c r="F27" i="5" s="1"/>
  <c r="O5" i="4"/>
  <c r="Q5" i="4" s="1"/>
  <c r="O6" i="4"/>
  <c r="Q6" i="4" s="1"/>
  <c r="O7" i="4"/>
  <c r="R7" i="4" s="1"/>
  <c r="O8" i="4"/>
  <c r="R8" i="4" s="1"/>
  <c r="O9" i="4"/>
  <c r="P9" i="4" s="1"/>
  <c r="O10" i="4"/>
  <c r="R10" i="4" s="1"/>
  <c r="O11" i="4"/>
  <c r="P11" i="4" s="1"/>
  <c r="O12" i="4"/>
  <c r="P12" i="4" s="1"/>
  <c r="O13" i="4"/>
  <c r="Q13" i="4" s="1"/>
  <c r="O14" i="4"/>
  <c r="Q14" i="4" s="1"/>
  <c r="O15" i="4"/>
  <c r="R15" i="4" s="1"/>
  <c r="O16" i="4"/>
  <c r="P16" i="4" s="1"/>
  <c r="O17" i="4"/>
  <c r="P17" i="4" s="1"/>
  <c r="O18" i="4"/>
  <c r="R18" i="4" s="1"/>
  <c r="O19" i="4"/>
  <c r="P19" i="4" s="1"/>
  <c r="O20" i="4"/>
  <c r="P20" i="4" s="1"/>
  <c r="O21" i="4"/>
  <c r="Q21" i="4" s="1"/>
  <c r="O22" i="4"/>
  <c r="Q22" i="4" s="1"/>
  <c r="O23" i="4"/>
  <c r="R23" i="4" s="1"/>
  <c r="O24" i="4"/>
  <c r="R24" i="4" s="1"/>
  <c r="O25" i="4"/>
  <c r="P25" i="4" s="1"/>
  <c r="O26" i="4"/>
  <c r="R26" i="4" s="1"/>
  <c r="O27" i="4"/>
  <c r="P27" i="4" s="1"/>
  <c r="O28" i="4"/>
  <c r="P28" i="4" s="1"/>
  <c r="O29" i="4"/>
  <c r="Q29" i="4" s="1"/>
  <c r="O30" i="4"/>
  <c r="Q30" i="4" s="1"/>
  <c r="O31" i="4"/>
  <c r="R31" i="4" s="1"/>
  <c r="O32" i="4"/>
  <c r="R32" i="4" s="1"/>
  <c r="O33" i="4"/>
  <c r="P33" i="4" s="1"/>
  <c r="O34" i="4"/>
  <c r="R34" i="4" s="1"/>
  <c r="O35" i="4"/>
  <c r="P35" i="4" s="1"/>
  <c r="O36" i="4"/>
  <c r="P36" i="4" s="1"/>
  <c r="O37" i="4"/>
  <c r="Q37" i="4" s="1"/>
  <c r="O38" i="4"/>
  <c r="Q38" i="4" s="1"/>
  <c r="O39" i="4"/>
  <c r="R39" i="4" s="1"/>
  <c r="O40" i="4"/>
  <c r="P40" i="4" s="1"/>
  <c r="O41" i="4"/>
  <c r="P41" i="4" s="1"/>
  <c r="O42" i="4"/>
  <c r="R42" i="4" s="1"/>
  <c r="O43" i="4"/>
  <c r="P43" i="4" s="1"/>
  <c r="O44" i="4"/>
  <c r="P44" i="4" s="1"/>
  <c r="O45" i="4"/>
  <c r="Q45" i="4" s="1"/>
  <c r="O46" i="4"/>
  <c r="Q46" i="4" s="1"/>
  <c r="O47" i="4"/>
  <c r="R47" i="4" s="1"/>
  <c r="O48" i="4"/>
  <c r="R48" i="4" s="1"/>
  <c r="O49" i="4"/>
  <c r="P49" i="4" s="1"/>
  <c r="O50" i="4"/>
  <c r="R50" i="4" s="1"/>
  <c r="O51" i="4"/>
  <c r="P51" i="4" s="1"/>
  <c r="O52" i="4"/>
  <c r="P52" i="4" s="1"/>
  <c r="O53" i="4"/>
  <c r="Q53" i="4" s="1"/>
  <c r="O54" i="4"/>
  <c r="Q54" i="4" s="1"/>
  <c r="O55" i="4"/>
  <c r="R55" i="4" s="1"/>
  <c r="O56" i="4"/>
  <c r="R56" i="4" s="1"/>
  <c r="O57" i="4"/>
  <c r="P57" i="4" s="1"/>
  <c r="O58" i="4"/>
  <c r="R58" i="4" s="1"/>
  <c r="O59" i="4"/>
  <c r="P59" i="4" s="1"/>
  <c r="O60" i="4"/>
  <c r="P60" i="4" s="1"/>
  <c r="O61" i="4"/>
  <c r="Q61" i="4" s="1"/>
  <c r="O62" i="4"/>
  <c r="Q62" i="4" s="1"/>
  <c r="O63" i="4"/>
  <c r="R63" i="4" s="1"/>
  <c r="O64" i="4"/>
  <c r="P64" i="4" s="1"/>
  <c r="O65" i="4"/>
  <c r="P65" i="4" s="1"/>
  <c r="O66" i="4"/>
  <c r="R66" i="4" s="1"/>
  <c r="O67" i="4"/>
  <c r="P67" i="4" s="1"/>
  <c r="O68" i="4"/>
  <c r="P68" i="4" s="1"/>
  <c r="O69" i="4"/>
  <c r="Q69" i="4" s="1"/>
  <c r="O70" i="4"/>
  <c r="Q70" i="4" s="1"/>
  <c r="O71" i="4"/>
  <c r="R71" i="4" s="1"/>
  <c r="O72" i="4"/>
  <c r="R72" i="4" s="1"/>
  <c r="O73" i="4"/>
  <c r="P73" i="4" s="1"/>
  <c r="O74" i="4"/>
  <c r="R74" i="4" s="1"/>
  <c r="O75" i="4"/>
  <c r="P75" i="4" s="1"/>
  <c r="O76" i="4"/>
  <c r="P76" i="4" s="1"/>
  <c r="O77" i="4"/>
  <c r="Q77" i="4" s="1"/>
  <c r="O78" i="4"/>
  <c r="Q78" i="4" s="1"/>
  <c r="O79" i="4"/>
  <c r="R79" i="4" s="1"/>
  <c r="O80" i="4"/>
  <c r="P80" i="4" s="1"/>
  <c r="O81" i="4"/>
  <c r="P81" i="4" s="1"/>
  <c r="O82" i="4"/>
  <c r="R82" i="4" s="1"/>
  <c r="O83" i="4"/>
  <c r="P83" i="4" s="1"/>
  <c r="O84" i="4"/>
  <c r="P84" i="4" s="1"/>
  <c r="O85" i="4"/>
  <c r="Q85" i="4" s="1"/>
  <c r="O86" i="4"/>
  <c r="Q86" i="4" s="1"/>
  <c r="O87" i="4"/>
  <c r="R87" i="4" s="1"/>
  <c r="O88" i="4"/>
  <c r="P88" i="4" s="1"/>
  <c r="O89" i="4"/>
  <c r="P89" i="4" s="1"/>
  <c r="O90" i="4"/>
  <c r="R90" i="4" s="1"/>
  <c r="O91" i="4"/>
  <c r="P91" i="4" s="1"/>
  <c r="O92" i="4"/>
  <c r="P92" i="4" s="1"/>
  <c r="O93" i="4"/>
  <c r="Q93" i="4" s="1"/>
  <c r="O94" i="4"/>
  <c r="Q94" i="4" s="1"/>
  <c r="O95" i="4"/>
  <c r="R95" i="4" s="1"/>
  <c r="O96" i="4"/>
  <c r="R96" i="4" s="1"/>
  <c r="O97" i="4"/>
  <c r="P97" i="4" s="1"/>
  <c r="O98" i="4"/>
  <c r="R98" i="4" s="1"/>
  <c r="O99" i="4"/>
  <c r="P99" i="4" s="1"/>
  <c r="O100" i="4"/>
  <c r="P100" i="4" s="1"/>
  <c r="O101" i="4"/>
  <c r="Q101" i="4" s="1"/>
  <c r="O102" i="4"/>
  <c r="Q102" i="4" s="1"/>
  <c r="O103" i="4"/>
  <c r="R103" i="4" s="1"/>
  <c r="O104" i="4"/>
  <c r="R104" i="4" s="1"/>
  <c r="O105" i="4"/>
  <c r="P105" i="4" s="1"/>
  <c r="O106" i="4"/>
  <c r="R106" i="4" s="1"/>
  <c r="O107" i="4"/>
  <c r="P107" i="4" s="1"/>
  <c r="O108" i="4"/>
  <c r="P108" i="4" s="1"/>
  <c r="O109" i="4"/>
  <c r="Q109" i="4" s="1"/>
  <c r="O110" i="4"/>
  <c r="Q110" i="4" s="1"/>
  <c r="O111" i="4"/>
  <c r="R111" i="4" s="1"/>
  <c r="O112" i="4"/>
  <c r="P112" i="4" s="1"/>
  <c r="O113" i="4"/>
  <c r="P113" i="4" s="1"/>
  <c r="O114" i="4"/>
  <c r="R114" i="4" s="1"/>
  <c r="O115" i="4"/>
  <c r="P115" i="4" s="1"/>
  <c r="O116" i="4"/>
  <c r="P116" i="4" s="1"/>
  <c r="O117" i="4"/>
  <c r="Q117" i="4" s="1"/>
  <c r="O118" i="4"/>
  <c r="Q118" i="4" s="1"/>
  <c r="O119" i="4"/>
  <c r="R119" i="4" s="1"/>
  <c r="O120" i="4"/>
  <c r="R120" i="4" s="1"/>
  <c r="O121" i="4"/>
  <c r="P121" i="4" s="1"/>
  <c r="O122" i="4"/>
  <c r="R122" i="4" s="1"/>
  <c r="O123" i="4"/>
  <c r="P123" i="4" s="1"/>
  <c r="O124" i="4"/>
  <c r="P124" i="4" s="1"/>
  <c r="O125" i="4"/>
  <c r="Q125" i="4" s="1"/>
  <c r="O126" i="4"/>
  <c r="Q126" i="4" s="1"/>
  <c r="O127" i="4"/>
  <c r="R127" i="4" s="1"/>
  <c r="O128" i="4"/>
  <c r="R128" i="4" s="1"/>
  <c r="O129" i="4"/>
  <c r="P129" i="4" s="1"/>
  <c r="O130" i="4"/>
  <c r="R130" i="4" s="1"/>
  <c r="O131" i="4"/>
  <c r="P131" i="4" s="1"/>
  <c r="O132" i="4"/>
  <c r="P132" i="4" s="1"/>
  <c r="O133" i="4"/>
  <c r="Q133" i="4" s="1"/>
  <c r="O134" i="4"/>
  <c r="Q134" i="4" s="1"/>
  <c r="O135" i="4"/>
  <c r="R135" i="4" s="1"/>
  <c r="O136" i="4"/>
  <c r="P136" i="4" s="1"/>
  <c r="O137" i="4"/>
  <c r="P137" i="4" s="1"/>
  <c r="O138" i="4"/>
  <c r="R138" i="4" s="1"/>
  <c r="O139" i="4"/>
  <c r="P139" i="4" s="1"/>
  <c r="O140" i="4"/>
  <c r="P140" i="4" s="1"/>
  <c r="O141" i="4"/>
  <c r="Q141" i="4" s="1"/>
  <c r="O142" i="4"/>
  <c r="Q142" i="4" s="1"/>
  <c r="O143" i="4"/>
  <c r="R143" i="4" s="1"/>
  <c r="O144" i="4"/>
  <c r="R144" i="4" s="1"/>
  <c r="O145" i="4"/>
  <c r="P145" i="4" s="1"/>
  <c r="O146" i="4"/>
  <c r="R146" i="4" s="1"/>
  <c r="O147" i="4"/>
  <c r="P147" i="4" s="1"/>
  <c r="O148" i="4"/>
  <c r="P148" i="4" s="1"/>
  <c r="O149" i="4"/>
  <c r="Q149" i="4" s="1"/>
  <c r="O150" i="4"/>
  <c r="R150" i="4" s="1"/>
  <c r="O151" i="4"/>
  <c r="R151" i="4" s="1"/>
  <c r="O152" i="4"/>
  <c r="P152" i="4" s="1"/>
  <c r="O153" i="4"/>
  <c r="P153" i="4" s="1"/>
  <c r="O154" i="4"/>
  <c r="R154" i="4" s="1"/>
  <c r="O155" i="4"/>
  <c r="P155" i="4" s="1"/>
  <c r="O156" i="4"/>
  <c r="P156" i="4" s="1"/>
  <c r="O157" i="4"/>
  <c r="Q157" i="4" s="1"/>
  <c r="O158" i="4"/>
  <c r="Q158" i="4" s="1"/>
  <c r="O159" i="4"/>
  <c r="R159" i="4" s="1"/>
  <c r="O160" i="4"/>
  <c r="P160" i="4" s="1"/>
  <c r="O161" i="4"/>
  <c r="P161" i="4" s="1"/>
  <c r="O162" i="4"/>
  <c r="R162" i="4" s="1"/>
  <c r="O163" i="4"/>
  <c r="P163" i="4" s="1"/>
  <c r="O164" i="4"/>
  <c r="P164" i="4" s="1"/>
  <c r="O165" i="4"/>
  <c r="Q165" i="4" s="1"/>
  <c r="O166" i="4"/>
  <c r="Q166" i="4" s="1"/>
  <c r="O167" i="4"/>
  <c r="R167" i="4" s="1"/>
  <c r="O168" i="4"/>
  <c r="R168" i="4" s="1"/>
  <c r="O169" i="4"/>
  <c r="P169" i="4" s="1"/>
  <c r="O170" i="4"/>
  <c r="R170" i="4" s="1"/>
  <c r="O171" i="4"/>
  <c r="P171" i="4" s="1"/>
  <c r="O172" i="4"/>
  <c r="P172" i="4" s="1"/>
  <c r="O173" i="4"/>
  <c r="Q173" i="4" s="1"/>
  <c r="O174" i="4"/>
  <c r="Q174" i="4" s="1"/>
  <c r="O175" i="4"/>
  <c r="R175" i="4" s="1"/>
  <c r="O176" i="4"/>
  <c r="P176" i="4" s="1"/>
  <c r="O177" i="4"/>
  <c r="P177" i="4" s="1"/>
  <c r="O178" i="4"/>
  <c r="R178" i="4" s="1"/>
  <c r="O179" i="4"/>
  <c r="P179" i="4" s="1"/>
  <c r="O180" i="4"/>
  <c r="P180" i="4" s="1"/>
  <c r="O181" i="4"/>
  <c r="Q181" i="4" s="1"/>
  <c r="O182" i="4"/>
  <c r="Q182" i="4" s="1"/>
  <c r="O183" i="4"/>
  <c r="R183" i="4" s="1"/>
  <c r="O184" i="4"/>
  <c r="P184" i="4" s="1"/>
  <c r="O185" i="4"/>
  <c r="P185" i="4" s="1"/>
  <c r="O186" i="4"/>
  <c r="R186" i="4" s="1"/>
  <c r="O187" i="4"/>
  <c r="P187" i="4" s="1"/>
  <c r="O188" i="4"/>
  <c r="P188" i="4" s="1"/>
  <c r="O189" i="4"/>
  <c r="Q189" i="4" s="1"/>
  <c r="O190" i="4"/>
  <c r="R190" i="4" s="1"/>
  <c r="O191" i="4"/>
  <c r="R191" i="4" s="1"/>
  <c r="O192" i="4"/>
  <c r="R192" i="4" s="1"/>
  <c r="O193" i="4"/>
  <c r="P193" i="4" s="1"/>
  <c r="O194" i="4"/>
  <c r="R194" i="4" s="1"/>
  <c r="O195" i="4"/>
  <c r="P195" i="4" s="1"/>
  <c r="O196" i="4"/>
  <c r="P196" i="4" s="1"/>
  <c r="O197" i="4"/>
  <c r="Q197" i="4" s="1"/>
  <c r="O198" i="4"/>
  <c r="R198" i="4" s="1"/>
  <c r="O199" i="4"/>
  <c r="R199" i="4" s="1"/>
  <c r="O200" i="4"/>
  <c r="P200" i="4" s="1"/>
  <c r="O201" i="4"/>
  <c r="P201" i="4" s="1"/>
  <c r="O202" i="4"/>
  <c r="R202" i="4" s="1"/>
  <c r="O203" i="4"/>
  <c r="P203" i="4" s="1"/>
  <c r="O204" i="4"/>
  <c r="P204" i="4" s="1"/>
  <c r="O205" i="4"/>
  <c r="Q205" i="4" s="1"/>
  <c r="O206" i="4"/>
  <c r="R206" i="4" s="1"/>
  <c r="O207" i="4"/>
  <c r="R207" i="4" s="1"/>
  <c r="O208" i="4"/>
  <c r="P208" i="4" s="1"/>
  <c r="O209" i="4"/>
  <c r="P209" i="4" s="1"/>
  <c r="O210" i="4"/>
  <c r="R210" i="4" s="1"/>
  <c r="O211" i="4"/>
  <c r="P211" i="4" s="1"/>
  <c r="O212" i="4"/>
  <c r="P212" i="4" s="1"/>
  <c r="O213" i="4"/>
  <c r="Q213" i="4" s="1"/>
  <c r="O214" i="4"/>
  <c r="R214" i="4" s="1"/>
  <c r="O215" i="4"/>
  <c r="R215" i="4" s="1"/>
  <c r="O216" i="4"/>
  <c r="R216" i="4" s="1"/>
  <c r="O217" i="4"/>
  <c r="P217" i="4" s="1"/>
  <c r="O218" i="4"/>
  <c r="R218" i="4" s="1"/>
  <c r="O219" i="4"/>
  <c r="P219" i="4" s="1"/>
  <c r="O220" i="4"/>
  <c r="P220" i="4" s="1"/>
  <c r="O221" i="4"/>
  <c r="Q221" i="4" s="1"/>
  <c r="O222" i="4"/>
  <c r="R222" i="4" s="1"/>
  <c r="O223" i="4"/>
  <c r="R223" i="4" s="1"/>
  <c r="O224" i="4"/>
  <c r="P224" i="4" s="1"/>
  <c r="O225" i="4"/>
  <c r="P225" i="4" s="1"/>
  <c r="O226" i="4"/>
  <c r="R226" i="4" s="1"/>
  <c r="O227" i="4"/>
  <c r="P227" i="4" s="1"/>
  <c r="O228" i="4"/>
  <c r="P228" i="4" s="1"/>
  <c r="O4" i="4"/>
  <c r="Q4" i="4" s="1"/>
  <c r="E33" i="5"/>
  <c r="E32" i="5" s="1"/>
  <c r="E31" i="5" s="1"/>
  <c r="E30" i="5" s="1"/>
  <c r="E29" i="5" s="1"/>
  <c r="E28" i="5" s="1"/>
  <c r="E27" i="5" s="1"/>
  <c r="P216" i="4" l="1"/>
  <c r="P194" i="4"/>
  <c r="P175" i="4"/>
  <c r="P151" i="4"/>
  <c r="P128" i="4"/>
  <c r="P104" i="4"/>
  <c r="P79" i="4"/>
  <c r="P56" i="4"/>
  <c r="P32" i="4"/>
  <c r="P10" i="4"/>
  <c r="R211" i="4"/>
  <c r="R187" i="4"/>
  <c r="R163" i="4"/>
  <c r="R139" i="4"/>
  <c r="R115" i="4"/>
  <c r="R89" i="4"/>
  <c r="R65" i="4"/>
  <c r="R40" i="4"/>
  <c r="R16" i="4"/>
  <c r="Q224" i="4"/>
  <c r="Q216" i="4"/>
  <c r="Q208" i="4"/>
  <c r="Q200" i="4"/>
  <c r="Q192" i="4"/>
  <c r="Q184" i="4"/>
  <c r="Q176" i="4"/>
  <c r="Q168" i="4"/>
  <c r="Q160" i="4"/>
  <c r="Q152" i="4"/>
  <c r="Q144" i="4"/>
  <c r="Q136" i="4"/>
  <c r="Q128" i="4"/>
  <c r="Q120" i="4"/>
  <c r="Q112" i="4"/>
  <c r="Q104" i="4"/>
  <c r="Q96" i="4"/>
  <c r="Q88" i="4"/>
  <c r="Q80" i="4"/>
  <c r="Q72" i="4"/>
  <c r="Q64" i="4"/>
  <c r="Q56" i="4"/>
  <c r="Q48" i="4"/>
  <c r="Q40" i="4"/>
  <c r="Q32" i="4"/>
  <c r="Q24" i="4"/>
  <c r="Q16" i="4"/>
  <c r="Q8" i="4"/>
  <c r="P215" i="4"/>
  <c r="P192" i="4"/>
  <c r="P170" i="4"/>
  <c r="P146" i="4"/>
  <c r="P122" i="4"/>
  <c r="P98" i="4"/>
  <c r="P74" i="4"/>
  <c r="P55" i="4"/>
  <c r="P31" i="4"/>
  <c r="P8" i="4"/>
  <c r="R209" i="4"/>
  <c r="R185" i="4"/>
  <c r="R160" i="4"/>
  <c r="R136" i="4"/>
  <c r="R112" i="4"/>
  <c r="R88" i="4"/>
  <c r="R64" i="4"/>
  <c r="R35" i="4"/>
  <c r="R11" i="4"/>
  <c r="Q223" i="4"/>
  <c r="Q215" i="4"/>
  <c r="Q207" i="4"/>
  <c r="Q199" i="4"/>
  <c r="Q191" i="4"/>
  <c r="Q183" i="4"/>
  <c r="Q175" i="4"/>
  <c r="Q167" i="4"/>
  <c r="Q159" i="4"/>
  <c r="Q151" i="4"/>
  <c r="Q143" i="4"/>
  <c r="Q135" i="4"/>
  <c r="Q127" i="4"/>
  <c r="Q119" i="4"/>
  <c r="Q111" i="4"/>
  <c r="Q103" i="4"/>
  <c r="Q95" i="4"/>
  <c r="Q87" i="4"/>
  <c r="Q79" i="4"/>
  <c r="Q71" i="4"/>
  <c r="Q63" i="4"/>
  <c r="Q55" i="4"/>
  <c r="Q47" i="4"/>
  <c r="Q39" i="4"/>
  <c r="Q31" i="4"/>
  <c r="Q23" i="4"/>
  <c r="Q15" i="4"/>
  <c r="Q7" i="4"/>
  <c r="P210" i="4"/>
  <c r="P191" i="4"/>
  <c r="P168" i="4"/>
  <c r="P144" i="4"/>
  <c r="P120" i="4"/>
  <c r="P96" i="4"/>
  <c r="P72" i="4"/>
  <c r="P50" i="4"/>
  <c r="P26" i="4"/>
  <c r="P7" i="4"/>
  <c r="R208" i="4"/>
  <c r="R184" i="4"/>
  <c r="R155" i="4"/>
  <c r="R131" i="4"/>
  <c r="R107" i="4"/>
  <c r="R83" i="4"/>
  <c r="R59" i="4"/>
  <c r="Q222" i="4"/>
  <c r="Q214" i="4"/>
  <c r="Q206" i="4"/>
  <c r="Q198" i="4"/>
  <c r="Q190" i="4"/>
  <c r="Q150" i="4"/>
  <c r="P186" i="4"/>
  <c r="P162" i="4"/>
  <c r="P143" i="4"/>
  <c r="P119" i="4"/>
  <c r="P95" i="4"/>
  <c r="P71" i="4"/>
  <c r="P48" i="4"/>
  <c r="P24" i="4"/>
  <c r="R227" i="4"/>
  <c r="R203" i="4"/>
  <c r="R179" i="4"/>
  <c r="R153" i="4"/>
  <c r="R129" i="4"/>
  <c r="R105" i="4"/>
  <c r="R81" i="4"/>
  <c r="R57" i="4"/>
  <c r="R27" i="4"/>
  <c r="P226" i="4"/>
  <c r="P207" i="4"/>
  <c r="P138" i="4"/>
  <c r="P114" i="4"/>
  <c r="P90" i="4"/>
  <c r="P66" i="4"/>
  <c r="P47" i="4"/>
  <c r="P23" i="4"/>
  <c r="R224" i="4"/>
  <c r="R200" i="4"/>
  <c r="R176" i="4"/>
  <c r="R152" i="4"/>
  <c r="R80" i="4"/>
  <c r="R25" i="4"/>
  <c r="Q228" i="4"/>
  <c r="Q220" i="4"/>
  <c r="Q212" i="4"/>
  <c r="Q204" i="4"/>
  <c r="Q196" i="4"/>
  <c r="Q188" i="4"/>
  <c r="Q180" i="4"/>
  <c r="Q172" i="4"/>
  <c r="Q164" i="4"/>
  <c r="Q156" i="4"/>
  <c r="Q148" i="4"/>
  <c r="Q140" i="4"/>
  <c r="Q132" i="4"/>
  <c r="Q124" i="4"/>
  <c r="Q116" i="4"/>
  <c r="Q108" i="4"/>
  <c r="Q100" i="4"/>
  <c r="Q92" i="4"/>
  <c r="Q84" i="4"/>
  <c r="Q76" i="4"/>
  <c r="Q68" i="4"/>
  <c r="Q60" i="4"/>
  <c r="Q52" i="4"/>
  <c r="Q44" i="4"/>
  <c r="Q36" i="4"/>
  <c r="Q28" i="4"/>
  <c r="Q20" i="4"/>
  <c r="Q12" i="4"/>
  <c r="P202" i="4"/>
  <c r="P183" i="4"/>
  <c r="P159" i="4"/>
  <c r="P42" i="4"/>
  <c r="P18" i="4"/>
  <c r="R219" i="4"/>
  <c r="R195" i="4"/>
  <c r="R171" i="4"/>
  <c r="R147" i="4"/>
  <c r="R123" i="4"/>
  <c r="R99" i="4"/>
  <c r="R75" i="4"/>
  <c r="R51" i="4"/>
  <c r="Q227" i="4"/>
  <c r="Q219" i="4"/>
  <c r="Q211" i="4"/>
  <c r="Q203" i="4"/>
  <c r="Q195" i="4"/>
  <c r="Q187" i="4"/>
  <c r="Q179" i="4"/>
  <c r="Q171" i="4"/>
  <c r="Q163" i="4"/>
  <c r="Q155" i="4"/>
  <c r="Q147" i="4"/>
  <c r="Q139" i="4"/>
  <c r="Q131" i="4"/>
  <c r="Q123" i="4"/>
  <c r="Q115" i="4"/>
  <c r="Q107" i="4"/>
  <c r="Q99" i="4"/>
  <c r="Q91" i="4"/>
  <c r="Q83" i="4"/>
  <c r="Q75" i="4"/>
  <c r="Q67" i="4"/>
  <c r="Q59" i="4"/>
  <c r="Q51" i="4"/>
  <c r="Q43" i="4"/>
  <c r="Q35" i="4"/>
  <c r="Q27" i="4"/>
  <c r="Q19" i="4"/>
  <c r="Q11" i="4"/>
  <c r="P223" i="4"/>
  <c r="P178" i="4"/>
  <c r="P154" i="4"/>
  <c r="P135" i="4"/>
  <c r="P111" i="4"/>
  <c r="P82" i="4"/>
  <c r="P63" i="4"/>
  <c r="R217" i="4"/>
  <c r="R193" i="4"/>
  <c r="R169" i="4"/>
  <c r="R145" i="4"/>
  <c r="R121" i="4"/>
  <c r="R19" i="4"/>
  <c r="Q226" i="4"/>
  <c r="Q218" i="4"/>
  <c r="Q210" i="4"/>
  <c r="Q202" i="4"/>
  <c r="Q194" i="4"/>
  <c r="Q186" i="4"/>
  <c r="Q178" i="4"/>
  <c r="Q170" i="4"/>
  <c r="Q162" i="4"/>
  <c r="Q154" i="4"/>
  <c r="Q146" i="4"/>
  <c r="Q138" i="4"/>
  <c r="Q130" i="4"/>
  <c r="Q122" i="4"/>
  <c r="Q114" i="4"/>
  <c r="Q106" i="4"/>
  <c r="Q98" i="4"/>
  <c r="Q90" i="4"/>
  <c r="Q82" i="4"/>
  <c r="Q74" i="4"/>
  <c r="Q66" i="4"/>
  <c r="Q58" i="4"/>
  <c r="Q50" i="4"/>
  <c r="Q42" i="4"/>
  <c r="Q34" i="4"/>
  <c r="Q26" i="4"/>
  <c r="Q18" i="4"/>
  <c r="Q10" i="4"/>
  <c r="P218" i="4"/>
  <c r="P199" i="4"/>
  <c r="P130" i="4"/>
  <c r="P106" i="4"/>
  <c r="P58" i="4"/>
  <c r="P34" i="4"/>
  <c r="P15" i="4"/>
  <c r="R91" i="4"/>
  <c r="R67" i="4"/>
  <c r="R43" i="4"/>
  <c r="R17" i="4"/>
  <c r="Q225" i="4"/>
  <c r="Q217" i="4"/>
  <c r="Q209" i="4"/>
  <c r="Q201" i="4"/>
  <c r="Q193" i="4"/>
  <c r="Q185" i="4"/>
  <c r="Q177" i="4"/>
  <c r="Q169" i="4"/>
  <c r="Q161" i="4"/>
  <c r="Q153" i="4"/>
  <c r="Q145" i="4"/>
  <c r="Q137" i="4"/>
  <c r="Q129" i="4"/>
  <c r="Q121" i="4"/>
  <c r="Q113" i="4"/>
  <c r="Q105" i="4"/>
  <c r="Q97" i="4"/>
  <c r="Q89" i="4"/>
  <c r="Q81" i="4"/>
  <c r="Q73" i="4"/>
  <c r="Q65" i="4"/>
  <c r="Q57" i="4"/>
  <c r="Q49" i="4"/>
  <c r="Q41" i="4"/>
  <c r="Q33" i="4"/>
  <c r="Q25" i="4"/>
  <c r="Q17" i="4"/>
  <c r="Q9" i="4"/>
  <c r="R45" i="4"/>
  <c r="P45" i="4"/>
  <c r="R70" i="4"/>
  <c r="P70" i="4"/>
  <c r="R41" i="4"/>
  <c r="R182" i="4"/>
  <c r="P182" i="4"/>
  <c r="P166" i="4"/>
  <c r="R166" i="4"/>
  <c r="R134" i="4"/>
  <c r="P134" i="4"/>
  <c r="R102" i="4"/>
  <c r="P102" i="4"/>
  <c r="R54" i="4"/>
  <c r="P54" i="4"/>
  <c r="R30" i="4"/>
  <c r="P30" i="4"/>
  <c r="R6" i="4"/>
  <c r="P6" i="4"/>
  <c r="R221" i="4"/>
  <c r="P221" i="4"/>
  <c r="R181" i="4"/>
  <c r="P181" i="4"/>
  <c r="R149" i="4"/>
  <c r="P149" i="4"/>
  <c r="R101" i="4"/>
  <c r="P101" i="4"/>
  <c r="R69" i="4"/>
  <c r="P69" i="4"/>
  <c r="R21" i="4"/>
  <c r="P21" i="4"/>
  <c r="P198" i="4"/>
  <c r="R117" i="4"/>
  <c r="P117" i="4"/>
  <c r="P118" i="4"/>
  <c r="R118" i="4"/>
  <c r="P86" i="4"/>
  <c r="R86" i="4"/>
  <c r="R46" i="4"/>
  <c r="P46" i="4"/>
  <c r="R14" i="4"/>
  <c r="P14" i="4"/>
  <c r="R4" i="4"/>
  <c r="P4" i="4"/>
  <c r="R197" i="4"/>
  <c r="P197" i="4"/>
  <c r="R157" i="4"/>
  <c r="P157" i="4"/>
  <c r="R133" i="4"/>
  <c r="P133" i="4"/>
  <c r="R93" i="4"/>
  <c r="P93" i="4"/>
  <c r="R53" i="4"/>
  <c r="P53" i="4"/>
  <c r="R13" i="4"/>
  <c r="P13" i="4"/>
  <c r="P214" i="4"/>
  <c r="P222" i="4"/>
  <c r="P206" i="4"/>
  <c r="P190" i="4"/>
  <c r="P150" i="4"/>
  <c r="P87" i="4"/>
  <c r="R225" i="4"/>
  <c r="R161" i="4"/>
  <c r="R97" i="4"/>
  <c r="R33" i="4"/>
  <c r="R158" i="4"/>
  <c r="P158" i="4"/>
  <c r="R126" i="4"/>
  <c r="P126" i="4"/>
  <c r="R94" i="4"/>
  <c r="P94" i="4"/>
  <c r="P62" i="4"/>
  <c r="R62" i="4"/>
  <c r="P22" i="4"/>
  <c r="R22" i="4"/>
  <c r="R205" i="4"/>
  <c r="P205" i="4"/>
  <c r="R173" i="4"/>
  <c r="P173" i="4"/>
  <c r="R141" i="4"/>
  <c r="P141" i="4"/>
  <c r="R109" i="4"/>
  <c r="P109" i="4"/>
  <c r="R77" i="4"/>
  <c r="P77" i="4"/>
  <c r="R37" i="4"/>
  <c r="P37" i="4"/>
  <c r="R5" i="4"/>
  <c r="P5" i="4"/>
  <c r="P167" i="4"/>
  <c r="P127" i="4"/>
  <c r="R201" i="4"/>
  <c r="R137" i="4"/>
  <c r="R73" i="4"/>
  <c r="R9" i="4"/>
  <c r="P174" i="4"/>
  <c r="R174" i="4"/>
  <c r="P142" i="4"/>
  <c r="R142" i="4"/>
  <c r="R110" i="4"/>
  <c r="P110" i="4"/>
  <c r="R78" i="4"/>
  <c r="P78" i="4"/>
  <c r="P38" i="4"/>
  <c r="R38" i="4"/>
  <c r="R213" i="4"/>
  <c r="P213" i="4"/>
  <c r="R189" i="4"/>
  <c r="P189" i="4"/>
  <c r="R165" i="4"/>
  <c r="P165" i="4"/>
  <c r="R125" i="4"/>
  <c r="P125" i="4"/>
  <c r="R85" i="4"/>
  <c r="P85" i="4"/>
  <c r="R61" i="4"/>
  <c r="P61" i="4"/>
  <c r="R29" i="4"/>
  <c r="P29" i="4"/>
  <c r="P103" i="4"/>
  <c r="P39" i="4"/>
  <c r="R177" i="4"/>
  <c r="R113" i="4"/>
  <c r="R49" i="4"/>
  <c r="R228" i="4"/>
  <c r="R220" i="4"/>
  <c r="R212" i="4"/>
  <c r="R204" i="4"/>
  <c r="R196" i="4"/>
  <c r="R188" i="4"/>
  <c r="R180" i="4"/>
  <c r="R172" i="4"/>
  <c r="R164" i="4"/>
  <c r="R156" i="4"/>
  <c r="R148" i="4"/>
  <c r="R140" i="4"/>
  <c r="R132" i="4"/>
  <c r="R124" i="4"/>
  <c r="R116" i="4"/>
  <c r="R108" i="4"/>
  <c r="R100" i="4"/>
  <c r="R92" i="4"/>
  <c r="R84" i="4"/>
  <c r="R76" i="4"/>
  <c r="R68" i="4"/>
  <c r="R60" i="4"/>
  <c r="R52" i="4"/>
  <c r="R44" i="4"/>
  <c r="R36" i="4"/>
  <c r="R28" i="4"/>
  <c r="R20" i="4"/>
  <c r="R12" i="4"/>
  <c r="J228" i="4"/>
  <c r="I228" i="4"/>
  <c r="H228" i="4"/>
  <c r="G228" i="4"/>
  <c r="J227" i="4"/>
  <c r="I227" i="4"/>
  <c r="H227" i="4"/>
  <c r="G227" i="4"/>
  <c r="J226" i="4"/>
  <c r="I226" i="4"/>
  <c r="H226" i="4"/>
  <c r="G226" i="4"/>
  <c r="J225" i="4"/>
  <c r="N225" i="4" s="1"/>
  <c r="I225" i="4"/>
  <c r="M225" i="4" s="1"/>
  <c r="H225" i="4"/>
  <c r="G225" i="4"/>
  <c r="J224" i="4"/>
  <c r="I224" i="4"/>
  <c r="H224" i="4"/>
  <c r="G224" i="4"/>
  <c r="J223" i="4"/>
  <c r="I223" i="4"/>
  <c r="M224" i="4" s="1"/>
  <c r="H223" i="4"/>
  <c r="G223" i="4"/>
  <c r="J222" i="4"/>
  <c r="I222" i="4"/>
  <c r="H222" i="4"/>
  <c r="G222" i="4"/>
  <c r="J221" i="4"/>
  <c r="I221" i="4"/>
  <c r="M221" i="4" s="1"/>
  <c r="H221" i="4"/>
  <c r="G221" i="4"/>
  <c r="J220" i="4"/>
  <c r="I220" i="4"/>
  <c r="H220" i="4"/>
  <c r="G220" i="4"/>
  <c r="J219" i="4"/>
  <c r="I219" i="4"/>
  <c r="M219" i="4" s="1"/>
  <c r="H219" i="4"/>
  <c r="G219" i="4"/>
  <c r="J218" i="4"/>
  <c r="I218" i="4"/>
  <c r="H218" i="4"/>
  <c r="G218" i="4"/>
  <c r="J217" i="4"/>
  <c r="N217" i="4" s="1"/>
  <c r="I217" i="4"/>
  <c r="H217" i="4"/>
  <c r="G217" i="4"/>
  <c r="J216" i="4"/>
  <c r="I216" i="4"/>
  <c r="H216" i="4"/>
  <c r="G216" i="4"/>
  <c r="J215" i="4"/>
  <c r="N216" i="4" s="1"/>
  <c r="I215" i="4"/>
  <c r="H215" i="4"/>
  <c r="G215" i="4"/>
  <c r="J214" i="4"/>
  <c r="I214" i="4"/>
  <c r="H214" i="4"/>
  <c r="G214" i="4"/>
  <c r="K214" i="4" s="1"/>
  <c r="F214" i="4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J213" i="4"/>
  <c r="I213" i="4"/>
  <c r="H213" i="4"/>
  <c r="G213" i="4"/>
  <c r="J212" i="4"/>
  <c r="I212" i="4"/>
  <c r="H212" i="4"/>
  <c r="G212" i="4"/>
  <c r="J211" i="4"/>
  <c r="I211" i="4"/>
  <c r="H211" i="4"/>
  <c r="G211" i="4"/>
  <c r="J210" i="4"/>
  <c r="I210" i="4"/>
  <c r="H210" i="4"/>
  <c r="G210" i="4"/>
  <c r="J209" i="4"/>
  <c r="I209" i="4"/>
  <c r="H209" i="4"/>
  <c r="G209" i="4"/>
  <c r="J208" i="4"/>
  <c r="I208" i="4"/>
  <c r="H208" i="4"/>
  <c r="G208" i="4"/>
  <c r="J207" i="4"/>
  <c r="I207" i="4"/>
  <c r="H207" i="4"/>
  <c r="G207" i="4"/>
  <c r="J206" i="4"/>
  <c r="I206" i="4"/>
  <c r="H206" i="4"/>
  <c r="G206" i="4"/>
  <c r="J205" i="4"/>
  <c r="I205" i="4"/>
  <c r="H205" i="4"/>
  <c r="G205" i="4"/>
  <c r="J204" i="4"/>
  <c r="I204" i="4"/>
  <c r="H204" i="4"/>
  <c r="G204" i="4"/>
  <c r="J203" i="4"/>
  <c r="I203" i="4"/>
  <c r="H203" i="4"/>
  <c r="G203" i="4"/>
  <c r="J202" i="4"/>
  <c r="I202" i="4"/>
  <c r="H202" i="4"/>
  <c r="G202" i="4"/>
  <c r="J201" i="4"/>
  <c r="I201" i="4"/>
  <c r="H201" i="4"/>
  <c r="G201" i="4"/>
  <c r="J200" i="4"/>
  <c r="I200" i="4"/>
  <c r="H200" i="4"/>
  <c r="G200" i="4"/>
  <c r="J199" i="4"/>
  <c r="I199" i="4"/>
  <c r="H199" i="4"/>
  <c r="G199" i="4"/>
  <c r="F199" i="4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J198" i="4"/>
  <c r="I198" i="4"/>
  <c r="H198" i="4"/>
  <c r="G198" i="4"/>
  <c r="J197" i="4"/>
  <c r="I197" i="4"/>
  <c r="H197" i="4"/>
  <c r="G197" i="4"/>
  <c r="J196" i="4"/>
  <c r="I196" i="4"/>
  <c r="H196" i="4"/>
  <c r="G196" i="4"/>
  <c r="J195" i="4"/>
  <c r="I195" i="4"/>
  <c r="H195" i="4"/>
  <c r="G195" i="4"/>
  <c r="J194" i="4"/>
  <c r="I194" i="4"/>
  <c r="H194" i="4"/>
  <c r="G194" i="4"/>
  <c r="J193" i="4"/>
  <c r="I193" i="4"/>
  <c r="H193" i="4"/>
  <c r="G193" i="4"/>
  <c r="J192" i="4"/>
  <c r="I192" i="4"/>
  <c r="H192" i="4"/>
  <c r="G192" i="4"/>
  <c r="J191" i="4"/>
  <c r="I191" i="4"/>
  <c r="H191" i="4"/>
  <c r="G191" i="4"/>
  <c r="J190" i="4"/>
  <c r="I190" i="4"/>
  <c r="H190" i="4"/>
  <c r="G190" i="4"/>
  <c r="J189" i="4"/>
  <c r="I189" i="4"/>
  <c r="H189" i="4"/>
  <c r="G189" i="4"/>
  <c r="J188" i="4"/>
  <c r="I188" i="4"/>
  <c r="H188" i="4"/>
  <c r="G188" i="4"/>
  <c r="J187" i="4"/>
  <c r="I187" i="4"/>
  <c r="H187" i="4"/>
  <c r="G187" i="4"/>
  <c r="J186" i="4"/>
  <c r="I186" i="4"/>
  <c r="H186" i="4"/>
  <c r="G186" i="4"/>
  <c r="J185" i="4"/>
  <c r="I185" i="4"/>
  <c r="H185" i="4"/>
  <c r="G185" i="4"/>
  <c r="J184" i="4"/>
  <c r="I184" i="4"/>
  <c r="H184" i="4"/>
  <c r="G184" i="4"/>
  <c r="F184" i="4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J183" i="4"/>
  <c r="I183" i="4"/>
  <c r="H183" i="4"/>
  <c r="G183" i="4"/>
  <c r="J182" i="4"/>
  <c r="I182" i="4"/>
  <c r="H182" i="4"/>
  <c r="G182" i="4"/>
  <c r="J181" i="4"/>
  <c r="I181" i="4"/>
  <c r="H181" i="4"/>
  <c r="G181" i="4"/>
  <c r="J180" i="4"/>
  <c r="I180" i="4"/>
  <c r="H180" i="4"/>
  <c r="G180" i="4"/>
  <c r="J179" i="4"/>
  <c r="I179" i="4"/>
  <c r="H179" i="4"/>
  <c r="G179" i="4"/>
  <c r="J178" i="4"/>
  <c r="I178" i="4"/>
  <c r="H178" i="4"/>
  <c r="G178" i="4"/>
  <c r="J177" i="4"/>
  <c r="I177" i="4"/>
  <c r="H177" i="4"/>
  <c r="G177" i="4"/>
  <c r="J176" i="4"/>
  <c r="I176" i="4"/>
  <c r="H176" i="4"/>
  <c r="G176" i="4"/>
  <c r="J175" i="4"/>
  <c r="I175" i="4"/>
  <c r="H175" i="4"/>
  <c r="G175" i="4"/>
  <c r="J174" i="4"/>
  <c r="I174" i="4"/>
  <c r="H174" i="4"/>
  <c r="G174" i="4"/>
  <c r="J173" i="4"/>
  <c r="I173" i="4"/>
  <c r="H173" i="4"/>
  <c r="G173" i="4"/>
  <c r="J172" i="4"/>
  <c r="I172" i="4"/>
  <c r="H172" i="4"/>
  <c r="G172" i="4"/>
  <c r="J171" i="4"/>
  <c r="I171" i="4"/>
  <c r="H171" i="4"/>
  <c r="G171" i="4"/>
  <c r="J170" i="4"/>
  <c r="I170" i="4"/>
  <c r="H170" i="4"/>
  <c r="G170" i="4"/>
  <c r="J169" i="4"/>
  <c r="I169" i="4"/>
  <c r="H169" i="4"/>
  <c r="G169" i="4"/>
  <c r="F169" i="4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J168" i="4"/>
  <c r="I168" i="4"/>
  <c r="H168" i="4"/>
  <c r="G168" i="4"/>
  <c r="J167" i="4"/>
  <c r="I167" i="4"/>
  <c r="H167" i="4"/>
  <c r="G167" i="4"/>
  <c r="J166" i="4"/>
  <c r="I166" i="4"/>
  <c r="H166" i="4"/>
  <c r="G166" i="4"/>
  <c r="J165" i="4"/>
  <c r="I165" i="4"/>
  <c r="H165" i="4"/>
  <c r="G165" i="4"/>
  <c r="J164" i="4"/>
  <c r="I164" i="4"/>
  <c r="H164" i="4"/>
  <c r="G164" i="4"/>
  <c r="J163" i="4"/>
  <c r="I163" i="4"/>
  <c r="H163" i="4"/>
  <c r="G163" i="4"/>
  <c r="J162" i="4"/>
  <c r="I162" i="4"/>
  <c r="H162" i="4"/>
  <c r="J161" i="4"/>
  <c r="I161" i="4"/>
  <c r="H161" i="4"/>
  <c r="G161" i="4"/>
  <c r="J160" i="4"/>
  <c r="I160" i="4"/>
  <c r="H160" i="4"/>
  <c r="G160" i="4"/>
  <c r="J159" i="4"/>
  <c r="I159" i="4"/>
  <c r="H159" i="4"/>
  <c r="G159" i="4"/>
  <c r="J158" i="4"/>
  <c r="I158" i="4"/>
  <c r="H158" i="4"/>
  <c r="G158" i="4"/>
  <c r="J157" i="4"/>
  <c r="I157" i="4"/>
  <c r="H157" i="4"/>
  <c r="G157" i="4"/>
  <c r="J156" i="4"/>
  <c r="I156" i="4"/>
  <c r="H156" i="4"/>
  <c r="G156" i="4"/>
  <c r="J155" i="4"/>
  <c r="I155" i="4"/>
  <c r="H155" i="4"/>
  <c r="G155" i="4"/>
  <c r="J154" i="4"/>
  <c r="I154" i="4"/>
  <c r="H154" i="4"/>
  <c r="G154" i="4"/>
  <c r="F154" i="4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J153" i="4"/>
  <c r="I153" i="4"/>
  <c r="H153" i="4"/>
  <c r="G153" i="4"/>
  <c r="J152" i="4"/>
  <c r="I152" i="4"/>
  <c r="H152" i="4"/>
  <c r="G152" i="4"/>
  <c r="J151" i="4"/>
  <c r="I151" i="4"/>
  <c r="H151" i="4"/>
  <c r="G151" i="4"/>
  <c r="J150" i="4"/>
  <c r="I150" i="4"/>
  <c r="H150" i="4"/>
  <c r="G150" i="4"/>
  <c r="J149" i="4"/>
  <c r="I149" i="4"/>
  <c r="H149" i="4"/>
  <c r="G149" i="4"/>
  <c r="J148" i="4"/>
  <c r="I148" i="4"/>
  <c r="H148" i="4"/>
  <c r="G148" i="4"/>
  <c r="J147" i="4"/>
  <c r="I147" i="4"/>
  <c r="H147" i="4"/>
  <c r="G147" i="4"/>
  <c r="J146" i="4"/>
  <c r="I146" i="4"/>
  <c r="H146" i="4"/>
  <c r="G146" i="4"/>
  <c r="J145" i="4"/>
  <c r="I145" i="4"/>
  <c r="H145" i="4"/>
  <c r="G145" i="4"/>
  <c r="J144" i="4"/>
  <c r="I144" i="4"/>
  <c r="H144" i="4"/>
  <c r="G144" i="4"/>
  <c r="J143" i="4"/>
  <c r="I143" i="4"/>
  <c r="H143" i="4"/>
  <c r="G143" i="4"/>
  <c r="J142" i="4"/>
  <c r="I142" i="4"/>
  <c r="H142" i="4"/>
  <c r="G142" i="4"/>
  <c r="J141" i="4"/>
  <c r="I141" i="4"/>
  <c r="H141" i="4"/>
  <c r="G141" i="4"/>
  <c r="J140" i="4"/>
  <c r="I140" i="4"/>
  <c r="H140" i="4"/>
  <c r="G140" i="4"/>
  <c r="J139" i="4"/>
  <c r="I139" i="4"/>
  <c r="H139" i="4"/>
  <c r="G139" i="4"/>
  <c r="F139" i="4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J138" i="4"/>
  <c r="I138" i="4"/>
  <c r="H138" i="4"/>
  <c r="G138" i="4"/>
  <c r="J137" i="4"/>
  <c r="I137" i="4"/>
  <c r="H137" i="4"/>
  <c r="G137" i="4"/>
  <c r="J136" i="4"/>
  <c r="I136" i="4"/>
  <c r="H136" i="4"/>
  <c r="G136" i="4"/>
  <c r="J135" i="4"/>
  <c r="I135" i="4"/>
  <c r="H135" i="4"/>
  <c r="G135" i="4"/>
  <c r="J134" i="4"/>
  <c r="I134" i="4"/>
  <c r="H134" i="4"/>
  <c r="G134" i="4"/>
  <c r="J133" i="4"/>
  <c r="I133" i="4"/>
  <c r="H133" i="4"/>
  <c r="G133" i="4"/>
  <c r="J132" i="4"/>
  <c r="I132" i="4"/>
  <c r="H132" i="4"/>
  <c r="G132" i="4"/>
  <c r="J131" i="4"/>
  <c r="I131" i="4"/>
  <c r="H131" i="4"/>
  <c r="G131" i="4"/>
  <c r="J130" i="4"/>
  <c r="I130" i="4"/>
  <c r="H130" i="4"/>
  <c r="G130" i="4"/>
  <c r="J129" i="4"/>
  <c r="I129" i="4"/>
  <c r="H129" i="4"/>
  <c r="G129" i="4"/>
  <c r="J128" i="4"/>
  <c r="I128" i="4"/>
  <c r="H128" i="4"/>
  <c r="G128" i="4"/>
  <c r="J127" i="4"/>
  <c r="I127" i="4"/>
  <c r="H127" i="4"/>
  <c r="G127" i="4"/>
  <c r="J126" i="4"/>
  <c r="I126" i="4"/>
  <c r="H126" i="4"/>
  <c r="G126" i="4"/>
  <c r="J125" i="4"/>
  <c r="I125" i="4"/>
  <c r="H125" i="4"/>
  <c r="G125" i="4"/>
  <c r="J124" i="4"/>
  <c r="I124" i="4"/>
  <c r="H124" i="4"/>
  <c r="G124" i="4"/>
  <c r="F124" i="4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J123" i="4"/>
  <c r="I123" i="4"/>
  <c r="H123" i="4"/>
  <c r="G123" i="4"/>
  <c r="J122" i="4"/>
  <c r="I122" i="4"/>
  <c r="H122" i="4"/>
  <c r="G122" i="4"/>
  <c r="J121" i="4"/>
  <c r="I121" i="4"/>
  <c r="H121" i="4"/>
  <c r="G121" i="4"/>
  <c r="J120" i="4"/>
  <c r="I120" i="4"/>
  <c r="H120" i="4"/>
  <c r="G120" i="4"/>
  <c r="J119" i="4"/>
  <c r="I119" i="4"/>
  <c r="H119" i="4"/>
  <c r="G119" i="4"/>
  <c r="J118" i="4"/>
  <c r="I118" i="4"/>
  <c r="H118" i="4"/>
  <c r="G118" i="4"/>
  <c r="J117" i="4"/>
  <c r="I117" i="4"/>
  <c r="H117" i="4"/>
  <c r="G117" i="4"/>
  <c r="J116" i="4"/>
  <c r="I116" i="4"/>
  <c r="H116" i="4"/>
  <c r="G116" i="4"/>
  <c r="J115" i="4"/>
  <c r="I115" i="4"/>
  <c r="H115" i="4"/>
  <c r="G115" i="4"/>
  <c r="J114" i="4"/>
  <c r="I114" i="4"/>
  <c r="H114" i="4"/>
  <c r="G114" i="4"/>
  <c r="J113" i="4"/>
  <c r="I113" i="4"/>
  <c r="H113" i="4"/>
  <c r="G113" i="4"/>
  <c r="J112" i="4"/>
  <c r="I112" i="4"/>
  <c r="H112" i="4"/>
  <c r="G112" i="4"/>
  <c r="J111" i="4"/>
  <c r="I111" i="4"/>
  <c r="H111" i="4"/>
  <c r="G111" i="4"/>
  <c r="J110" i="4"/>
  <c r="I110" i="4"/>
  <c r="H110" i="4"/>
  <c r="G110" i="4"/>
  <c r="J109" i="4"/>
  <c r="N109" i="4" s="1"/>
  <c r="I109" i="4"/>
  <c r="H109" i="4"/>
  <c r="G109" i="4"/>
  <c r="F109" i="4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J108" i="4"/>
  <c r="I108" i="4"/>
  <c r="H108" i="4"/>
  <c r="G108" i="4"/>
  <c r="J107" i="4"/>
  <c r="I107" i="4"/>
  <c r="H107" i="4"/>
  <c r="G107" i="4"/>
  <c r="J106" i="4"/>
  <c r="I106" i="4"/>
  <c r="H106" i="4"/>
  <c r="G106" i="4"/>
  <c r="J105" i="4"/>
  <c r="I105" i="4"/>
  <c r="H105" i="4"/>
  <c r="G105" i="4"/>
  <c r="J104" i="4"/>
  <c r="I104" i="4"/>
  <c r="H104" i="4"/>
  <c r="G104" i="4"/>
  <c r="J103" i="4"/>
  <c r="I103" i="4"/>
  <c r="H103" i="4"/>
  <c r="G103" i="4"/>
  <c r="J102" i="4"/>
  <c r="I102" i="4"/>
  <c r="H102" i="4"/>
  <c r="G102" i="4"/>
  <c r="J101" i="4"/>
  <c r="I101" i="4"/>
  <c r="H101" i="4"/>
  <c r="G101" i="4"/>
  <c r="J100" i="4"/>
  <c r="I100" i="4"/>
  <c r="H100" i="4"/>
  <c r="G100" i="4"/>
  <c r="J99" i="4"/>
  <c r="I99" i="4"/>
  <c r="H99" i="4"/>
  <c r="G99" i="4"/>
  <c r="J98" i="4"/>
  <c r="I98" i="4"/>
  <c r="H98" i="4"/>
  <c r="G98" i="4"/>
  <c r="J97" i="4"/>
  <c r="I97" i="4"/>
  <c r="H97" i="4"/>
  <c r="G97" i="4"/>
  <c r="J96" i="4"/>
  <c r="I96" i="4"/>
  <c r="H96" i="4"/>
  <c r="G96" i="4"/>
  <c r="J95" i="4"/>
  <c r="I95" i="4"/>
  <c r="H95" i="4"/>
  <c r="G95" i="4"/>
  <c r="J94" i="4"/>
  <c r="I94" i="4"/>
  <c r="H94" i="4"/>
  <c r="G94" i="4"/>
  <c r="K94" i="4" s="1"/>
  <c r="F94" i="4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J93" i="4"/>
  <c r="I93" i="4"/>
  <c r="H93" i="4"/>
  <c r="G93" i="4"/>
  <c r="J92" i="4"/>
  <c r="I92" i="4"/>
  <c r="H92" i="4"/>
  <c r="G92" i="4"/>
  <c r="J91" i="4"/>
  <c r="I91" i="4"/>
  <c r="H91" i="4"/>
  <c r="G91" i="4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F79" i="4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J70" i="4"/>
  <c r="I70" i="4"/>
  <c r="H70" i="4"/>
  <c r="G70" i="4"/>
  <c r="J69" i="4"/>
  <c r="I69" i="4"/>
  <c r="H69" i="4"/>
  <c r="G69" i="4"/>
  <c r="J68" i="4"/>
  <c r="I68" i="4"/>
  <c r="H68" i="4"/>
  <c r="G68" i="4"/>
  <c r="J67" i="4"/>
  <c r="I67" i="4"/>
  <c r="H67" i="4"/>
  <c r="G67" i="4"/>
  <c r="J66" i="4"/>
  <c r="I66" i="4"/>
  <c r="H66" i="4"/>
  <c r="G66" i="4"/>
  <c r="J65" i="4"/>
  <c r="I65" i="4"/>
  <c r="H65" i="4"/>
  <c r="G65" i="4"/>
  <c r="J64" i="4"/>
  <c r="I64" i="4"/>
  <c r="H64" i="4"/>
  <c r="G64" i="4"/>
  <c r="F64" i="4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J63" i="4"/>
  <c r="I63" i="4"/>
  <c r="H63" i="4"/>
  <c r="G63" i="4"/>
  <c r="J62" i="4"/>
  <c r="I62" i="4"/>
  <c r="H62" i="4"/>
  <c r="G62" i="4"/>
  <c r="J61" i="4"/>
  <c r="I61" i="4"/>
  <c r="H61" i="4"/>
  <c r="G61" i="4"/>
  <c r="J60" i="4"/>
  <c r="I60" i="4"/>
  <c r="H60" i="4"/>
  <c r="G60" i="4"/>
  <c r="J59" i="4"/>
  <c r="I59" i="4"/>
  <c r="H59" i="4"/>
  <c r="G59" i="4"/>
  <c r="J58" i="4"/>
  <c r="I58" i="4"/>
  <c r="H58" i="4"/>
  <c r="G58" i="4"/>
  <c r="J57" i="4"/>
  <c r="I57" i="4"/>
  <c r="H57" i="4"/>
  <c r="G57" i="4"/>
  <c r="J56" i="4"/>
  <c r="I56" i="4"/>
  <c r="H56" i="4"/>
  <c r="G56" i="4"/>
  <c r="J55" i="4"/>
  <c r="I55" i="4"/>
  <c r="H55" i="4"/>
  <c r="G55" i="4"/>
  <c r="J54" i="4"/>
  <c r="I54" i="4"/>
  <c r="H54" i="4"/>
  <c r="G54" i="4"/>
  <c r="J53" i="4"/>
  <c r="I53" i="4"/>
  <c r="H53" i="4"/>
  <c r="G53" i="4"/>
  <c r="J52" i="4"/>
  <c r="I52" i="4"/>
  <c r="H52" i="4"/>
  <c r="G52" i="4"/>
  <c r="J51" i="4"/>
  <c r="I51" i="4"/>
  <c r="H51" i="4"/>
  <c r="G51" i="4"/>
  <c r="J50" i="4"/>
  <c r="I50" i="4"/>
  <c r="H50" i="4"/>
  <c r="G50" i="4"/>
  <c r="B50" i="4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J49" i="4"/>
  <c r="I49" i="4"/>
  <c r="H49" i="4"/>
  <c r="G49" i="4"/>
  <c r="F49" i="4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J48" i="4"/>
  <c r="I48" i="4"/>
  <c r="H48" i="4"/>
  <c r="G48" i="4"/>
  <c r="J47" i="4"/>
  <c r="I47" i="4"/>
  <c r="H47" i="4"/>
  <c r="G47" i="4"/>
  <c r="J46" i="4"/>
  <c r="I46" i="4"/>
  <c r="H46" i="4"/>
  <c r="G46" i="4"/>
  <c r="J45" i="4"/>
  <c r="I45" i="4"/>
  <c r="H45" i="4"/>
  <c r="G45" i="4"/>
  <c r="J44" i="4"/>
  <c r="I44" i="4"/>
  <c r="H44" i="4"/>
  <c r="G44" i="4"/>
  <c r="J43" i="4"/>
  <c r="I43" i="4"/>
  <c r="H43" i="4"/>
  <c r="G43" i="4"/>
  <c r="J42" i="4"/>
  <c r="I42" i="4"/>
  <c r="H42" i="4"/>
  <c r="G42" i="4"/>
  <c r="J41" i="4"/>
  <c r="I41" i="4"/>
  <c r="H41" i="4"/>
  <c r="G41" i="4"/>
  <c r="J40" i="4"/>
  <c r="I40" i="4"/>
  <c r="H40" i="4"/>
  <c r="G40" i="4"/>
  <c r="J39" i="4"/>
  <c r="I39" i="4"/>
  <c r="H39" i="4"/>
  <c r="G39" i="4"/>
  <c r="J38" i="4"/>
  <c r="I38" i="4"/>
  <c r="H38" i="4"/>
  <c r="G38" i="4"/>
  <c r="J37" i="4"/>
  <c r="I37" i="4"/>
  <c r="H37" i="4"/>
  <c r="G37" i="4"/>
  <c r="J36" i="4"/>
  <c r="I36" i="4"/>
  <c r="H36" i="4"/>
  <c r="G36" i="4"/>
  <c r="J35" i="4"/>
  <c r="I35" i="4"/>
  <c r="H35" i="4"/>
  <c r="G35" i="4"/>
  <c r="J34" i="4"/>
  <c r="I34" i="4"/>
  <c r="H34" i="4"/>
  <c r="G34" i="4"/>
  <c r="F34" i="4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N19" i="4" s="1"/>
  <c r="I19" i="4"/>
  <c r="H19" i="4"/>
  <c r="G19" i="4"/>
  <c r="K19" i="4" s="1"/>
  <c r="F19" i="4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J4" i="4"/>
  <c r="N4" i="4" s="1"/>
  <c r="I4" i="4"/>
  <c r="M4" i="4" s="1"/>
  <c r="H4" i="4"/>
  <c r="L4" i="4" s="1"/>
  <c r="G4" i="4"/>
  <c r="K4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N1" i="4"/>
  <c r="M1" i="4"/>
  <c r="L1" i="4"/>
  <c r="K1" i="4"/>
  <c r="N201" i="4" l="1"/>
  <c r="N150" i="4"/>
  <c r="L132" i="4"/>
  <c r="L133" i="4"/>
  <c r="K5" i="4"/>
  <c r="K106" i="4"/>
  <c r="M127" i="4"/>
  <c r="N66" i="4"/>
  <c r="N71" i="4"/>
  <c r="N72" i="4"/>
  <c r="N76" i="4"/>
  <c r="N78" i="4"/>
  <c r="M82" i="4"/>
  <c r="M92" i="4"/>
  <c r="L104" i="4"/>
  <c r="K115" i="4"/>
  <c r="K117" i="4"/>
  <c r="K118" i="4"/>
  <c r="N127" i="4"/>
  <c r="L145" i="4"/>
  <c r="M94" i="4"/>
  <c r="M24" i="4"/>
  <c r="M32" i="4"/>
  <c r="L46" i="4"/>
  <c r="L7" i="4"/>
  <c r="L8" i="4"/>
  <c r="L11" i="4"/>
  <c r="L12" i="4"/>
  <c r="L14" i="4"/>
  <c r="K30" i="4"/>
  <c r="K32" i="4"/>
  <c r="L146" i="4"/>
  <c r="K154" i="4"/>
  <c r="K164" i="4"/>
  <c r="N169" i="4"/>
  <c r="N183" i="4"/>
  <c r="K38" i="4"/>
  <c r="K44" i="4"/>
  <c r="K49" i="4"/>
  <c r="N50" i="4"/>
  <c r="M152" i="4"/>
  <c r="M153" i="4"/>
  <c r="L157" i="4"/>
  <c r="K180" i="4"/>
  <c r="K181" i="4"/>
  <c r="N194" i="4"/>
  <c r="N51" i="4"/>
  <c r="N53" i="4"/>
  <c r="M65" i="4"/>
  <c r="K88" i="4"/>
  <c r="K91" i="4"/>
  <c r="N102" i="4"/>
  <c r="N104" i="4"/>
  <c r="N106" i="4"/>
  <c r="K16" i="4"/>
  <c r="N31" i="4"/>
  <c r="N33" i="4"/>
  <c r="M113" i="4"/>
  <c r="M117" i="4"/>
  <c r="M123" i="4"/>
  <c r="K134" i="4"/>
  <c r="K137" i="4"/>
  <c r="L154" i="4"/>
  <c r="M209" i="4"/>
  <c r="L227" i="4"/>
  <c r="M52" i="4"/>
  <c r="M55" i="4"/>
  <c r="M57" i="4"/>
  <c r="M59" i="4"/>
  <c r="M63" i="4"/>
  <c r="L66" i="4"/>
  <c r="K69" i="4"/>
  <c r="K75" i="4"/>
  <c r="N90" i="4"/>
  <c r="L111" i="4"/>
  <c r="L112" i="4"/>
  <c r="L114" i="4"/>
  <c r="N175" i="4"/>
  <c r="N176" i="4"/>
  <c r="N182" i="4"/>
  <c r="M186" i="4"/>
  <c r="M188" i="4"/>
  <c r="M190" i="4"/>
  <c r="M193" i="4"/>
  <c r="M194" i="4"/>
  <c r="M198" i="4"/>
  <c r="L212" i="4"/>
  <c r="M12" i="4"/>
  <c r="L26" i="4"/>
  <c r="M53" i="4"/>
  <c r="M48" i="4"/>
  <c r="K50" i="4"/>
  <c r="K53" i="4"/>
  <c r="N65" i="4"/>
  <c r="K142" i="4"/>
  <c r="N151" i="4"/>
  <c r="N153" i="4"/>
  <c r="M155" i="4"/>
  <c r="M161" i="4"/>
  <c r="L180" i="4"/>
  <c r="L181" i="4"/>
  <c r="K187" i="4"/>
  <c r="N206" i="4"/>
  <c r="M16" i="4"/>
  <c r="L24" i="4"/>
  <c r="L30" i="4"/>
  <c r="M46" i="4"/>
  <c r="L51" i="4"/>
  <c r="L63" i="4"/>
  <c r="M81" i="4"/>
  <c r="N128" i="4"/>
  <c r="M136" i="4"/>
  <c r="L140" i="4"/>
  <c r="K146" i="4"/>
  <c r="N157" i="4"/>
  <c r="M179" i="4"/>
  <c r="N199" i="4"/>
  <c r="M34" i="4"/>
  <c r="L35" i="4"/>
  <c r="L45" i="4"/>
  <c r="L83" i="4"/>
  <c r="L85" i="4"/>
  <c r="L90" i="4"/>
  <c r="M134" i="4"/>
  <c r="M135" i="4"/>
  <c r="N179" i="4"/>
  <c r="N181" i="4"/>
  <c r="K195" i="4"/>
  <c r="K197" i="4"/>
  <c r="N200" i="4"/>
  <c r="N202" i="4"/>
  <c r="K220" i="4"/>
  <c r="K222" i="4"/>
  <c r="K224" i="4"/>
  <c r="K227" i="4"/>
  <c r="L5" i="4"/>
  <c r="K23" i="4"/>
  <c r="K27" i="4"/>
  <c r="M35" i="4"/>
  <c r="M41" i="4"/>
  <c r="N61" i="4"/>
  <c r="N62" i="4"/>
  <c r="L64" i="4"/>
  <c r="N81" i="4"/>
  <c r="M83" i="4"/>
  <c r="L99" i="4"/>
  <c r="K147" i="4"/>
  <c r="N152" i="4"/>
  <c r="M154" i="4"/>
  <c r="N184" i="4"/>
  <c r="M185" i="4"/>
  <c r="L189" i="4"/>
  <c r="L192" i="4"/>
  <c r="L194" i="4"/>
  <c r="L195" i="4"/>
  <c r="N208" i="4"/>
  <c r="N212" i="4"/>
  <c r="L219" i="4"/>
  <c r="L220" i="4"/>
  <c r="L222" i="4"/>
  <c r="M18" i="4"/>
  <c r="L22" i="4"/>
  <c r="L23" i="4"/>
  <c r="N36" i="4"/>
  <c r="N43" i="4"/>
  <c r="K61" i="4"/>
  <c r="L74" i="4"/>
  <c r="K80" i="4"/>
  <c r="M97" i="4"/>
  <c r="M99" i="4"/>
  <c r="K109" i="4"/>
  <c r="K121" i="4"/>
  <c r="M141" i="4"/>
  <c r="L147" i="4"/>
  <c r="L149" i="4"/>
  <c r="N154" i="4"/>
  <c r="N159" i="4"/>
  <c r="N160" i="4"/>
  <c r="N162" i="4"/>
  <c r="N164" i="4"/>
  <c r="L172" i="4"/>
  <c r="L177" i="4"/>
  <c r="L178" i="4"/>
  <c r="L182" i="4"/>
  <c r="M187" i="4"/>
  <c r="L205" i="4"/>
  <c r="K207" i="4"/>
  <c r="K211" i="4"/>
  <c r="M217" i="4"/>
  <c r="M218" i="4"/>
  <c r="M21" i="4"/>
  <c r="L57" i="4"/>
  <c r="L61" i="4"/>
  <c r="M78" i="4"/>
  <c r="K83" i="4"/>
  <c r="K84" i="4"/>
  <c r="N95" i="4"/>
  <c r="N98" i="4"/>
  <c r="N101" i="4"/>
  <c r="L109" i="4"/>
  <c r="L123" i="4"/>
  <c r="L136" i="4"/>
  <c r="N139" i="4"/>
  <c r="N145" i="4"/>
  <c r="M147" i="4"/>
  <c r="L151" i="4"/>
  <c r="K157" i="4"/>
  <c r="K163" i="4"/>
  <c r="M170" i="4"/>
  <c r="M176" i="4"/>
  <c r="M182" i="4"/>
  <c r="M203" i="4"/>
  <c r="M205" i="4"/>
  <c r="L211" i="4"/>
  <c r="M132" i="4"/>
  <c r="M131" i="4"/>
  <c r="L58" i="4"/>
  <c r="L105" i="4"/>
  <c r="M118" i="4"/>
  <c r="K31" i="4"/>
  <c r="K108" i="4"/>
  <c r="L168" i="4"/>
  <c r="N64" i="4"/>
  <c r="M98" i="4"/>
  <c r="M130" i="4"/>
  <c r="K56" i="4"/>
  <c r="K57" i="4"/>
  <c r="K17" i="4"/>
  <c r="N85" i="4"/>
  <c r="K110" i="4"/>
  <c r="L138" i="4"/>
  <c r="K176" i="4"/>
  <c r="K177" i="4"/>
  <c r="N111" i="4"/>
  <c r="K169" i="4"/>
  <c r="K28" i="4"/>
  <c r="N79" i="4"/>
  <c r="L203" i="4"/>
  <c r="K13" i="4"/>
  <c r="L37" i="4"/>
  <c r="K41" i="4"/>
  <c r="N46" i="4"/>
  <c r="M69" i="4"/>
  <c r="L77" i="4"/>
  <c r="N80" i="4"/>
  <c r="M89" i="4"/>
  <c r="M110" i="4"/>
  <c r="K127" i="4"/>
  <c r="K150" i="4"/>
  <c r="M195" i="4"/>
  <c r="L213" i="4"/>
  <c r="M222" i="4"/>
  <c r="K22" i="4"/>
  <c r="M25" i="4"/>
  <c r="M28" i="4"/>
  <c r="L29" i="4"/>
  <c r="M36" i="4"/>
  <c r="L38" i="4"/>
  <c r="L42" i="4"/>
  <c r="N55" i="4"/>
  <c r="L67" i="4"/>
  <c r="M73" i="4"/>
  <c r="N88" i="4"/>
  <c r="N89" i="4"/>
  <c r="N97" i="4"/>
  <c r="L98" i="4"/>
  <c r="L106" i="4"/>
  <c r="K120" i="4"/>
  <c r="K123" i="4"/>
  <c r="N126" i="4"/>
  <c r="N130" i="4"/>
  <c r="N136" i="4"/>
  <c r="M137" i="4"/>
  <c r="N144" i="4"/>
  <c r="M156" i="4"/>
  <c r="M163" i="4"/>
  <c r="M175" i="4"/>
  <c r="N189" i="4"/>
  <c r="N193" i="4"/>
  <c r="L199" i="4"/>
  <c r="N210" i="4"/>
  <c r="M213" i="4"/>
  <c r="N218" i="4"/>
  <c r="N220" i="4"/>
  <c r="N224" i="4"/>
  <c r="M227" i="4"/>
  <c r="L228" i="4"/>
  <c r="L131" i="4"/>
  <c r="M162" i="4"/>
  <c r="L170" i="4"/>
  <c r="K12" i="4"/>
  <c r="K42" i="4"/>
  <c r="M72" i="4"/>
  <c r="L75" i="4"/>
  <c r="M88" i="4"/>
  <c r="N112" i="4"/>
  <c r="N121" i="4"/>
  <c r="M129" i="4"/>
  <c r="L137" i="4"/>
  <c r="M144" i="4"/>
  <c r="K168" i="4"/>
  <c r="N168" i="4"/>
  <c r="L15" i="4"/>
  <c r="L20" i="4"/>
  <c r="N23" i="4"/>
  <c r="M11" i="4"/>
  <c r="N26" i="4"/>
  <c r="N27" i="4"/>
  <c r="M45" i="4"/>
  <c r="K46" i="4"/>
  <c r="L59" i="4"/>
  <c r="K70" i="4"/>
  <c r="K72" i="4"/>
  <c r="N73" i="4"/>
  <c r="L82" i="4"/>
  <c r="K86" i="4"/>
  <c r="N93" i="4"/>
  <c r="N94" i="4"/>
  <c r="L95" i="4"/>
  <c r="N96" i="4"/>
  <c r="K100" i="4"/>
  <c r="M106" i="4"/>
  <c r="K116" i="4"/>
  <c r="N116" i="4"/>
  <c r="L120" i="4"/>
  <c r="N125" i="4"/>
  <c r="K129" i="4"/>
  <c r="K139" i="4"/>
  <c r="K143" i="4"/>
  <c r="M150" i="4"/>
  <c r="L152" i="4"/>
  <c r="L158" i="4"/>
  <c r="M165" i="4"/>
  <c r="M168" i="4"/>
  <c r="N173" i="4"/>
  <c r="M183" i="4"/>
  <c r="L186" i="4"/>
  <c r="K188" i="4"/>
  <c r="K192" i="4"/>
  <c r="L208" i="4"/>
  <c r="K219" i="4"/>
  <c r="K221" i="4"/>
  <c r="K226" i="4"/>
  <c r="N226" i="4"/>
  <c r="M228" i="4"/>
  <c r="K205" i="4"/>
  <c r="K15" i="4"/>
  <c r="N110" i="4"/>
  <c r="N123" i="4"/>
  <c r="M143" i="4"/>
  <c r="N161" i="4"/>
  <c r="L175" i="4"/>
  <c r="L204" i="4"/>
  <c r="M211" i="4"/>
  <c r="N7" i="4"/>
  <c r="N10" i="4"/>
  <c r="N11" i="4"/>
  <c r="N13" i="4"/>
  <c r="N15" i="4"/>
  <c r="L18" i="4"/>
  <c r="N20" i="4"/>
  <c r="M22" i="4"/>
  <c r="K29" i="4"/>
  <c r="N29" i="4"/>
  <c r="L34" i="4"/>
  <c r="N40" i="4"/>
  <c r="N47" i="4"/>
  <c r="M49" i="4"/>
  <c r="L54" i="4"/>
  <c r="L55" i="4"/>
  <c r="L60" i="4"/>
  <c r="K65" i="4"/>
  <c r="L68" i="4"/>
  <c r="K78" i="4"/>
  <c r="K92" i="4"/>
  <c r="M96" i="4"/>
  <c r="K104" i="4"/>
  <c r="L107" i="4"/>
  <c r="M111" i="4"/>
  <c r="M121" i="4"/>
  <c r="L124" i="4"/>
  <c r="K136" i="4"/>
  <c r="L143" i="4"/>
  <c r="N148" i="4"/>
  <c r="L155" i="4"/>
  <c r="M158" i="4"/>
  <c r="L162" i="4"/>
  <c r="K172" i="4"/>
  <c r="K174" i="4"/>
  <c r="N178" i="4"/>
  <c r="K182" i="4"/>
  <c r="M184" i="4"/>
  <c r="L188" i="4"/>
  <c r="M201" i="4"/>
  <c r="K203" i="4"/>
  <c r="K204" i="4"/>
  <c r="N207" i="4"/>
  <c r="M208" i="4"/>
  <c r="L210" i="4"/>
  <c r="L226" i="4"/>
  <c r="K228" i="4"/>
  <c r="N14" i="4"/>
  <c r="L19" i="4"/>
  <c r="K21" i="4"/>
  <c r="N21" i="4"/>
  <c r="M27" i="4"/>
  <c r="L31" i="4"/>
  <c r="K33" i="4"/>
  <c r="N34" i="4"/>
  <c r="N38" i="4"/>
  <c r="N37" i="4"/>
  <c r="M44" i="4"/>
  <c r="L69" i="4"/>
  <c r="L71" i="4"/>
  <c r="N105" i="4"/>
  <c r="N16" i="4"/>
  <c r="L21" i="4"/>
  <c r="L33" i="4"/>
  <c r="K99" i="4"/>
  <c r="K101" i="4"/>
  <c r="K35" i="4"/>
  <c r="K36" i="4"/>
  <c r="K43" i="4"/>
  <c r="M56" i="4"/>
  <c r="K20" i="4"/>
  <c r="N82" i="4"/>
  <c r="K132" i="4"/>
  <c r="K133" i="4"/>
  <c r="L48" i="4"/>
  <c r="L47" i="4"/>
  <c r="K8" i="4"/>
  <c r="K9" i="4"/>
  <c r="M20" i="4"/>
  <c r="M19" i="4"/>
  <c r="M60" i="4"/>
  <c r="M74" i="4"/>
  <c r="M15" i="4"/>
  <c r="M14" i="4"/>
  <c r="L16" i="4"/>
  <c r="M30" i="4"/>
  <c r="N32" i="4"/>
  <c r="N35" i="4"/>
  <c r="M38" i="4"/>
  <c r="M37" i="4"/>
  <c r="L40" i="4"/>
  <c r="L41" i="4"/>
  <c r="L43" i="4"/>
  <c r="K51" i="4"/>
  <c r="K52" i="4"/>
  <c r="N74" i="4"/>
  <c r="M7" i="4"/>
  <c r="M8" i="4"/>
  <c r="M10" i="4"/>
  <c r="M13" i="4"/>
  <c r="M23" i="4"/>
  <c r="L25" i="4"/>
  <c r="L28" i="4"/>
  <c r="N28" i="4"/>
  <c r="M31" i="4"/>
  <c r="K39" i="4"/>
  <c r="K48" i="4"/>
  <c r="N58" i="4"/>
  <c r="K62" i="4"/>
  <c r="N63" i="4"/>
  <c r="K67" i="4"/>
  <c r="N77" i="4"/>
  <c r="L79" i="4"/>
  <c r="M86" i="4"/>
  <c r="L91" i="4"/>
  <c r="K114" i="4"/>
  <c r="M120" i="4"/>
  <c r="L128" i="4"/>
  <c r="N129" i="4"/>
  <c r="K138" i="4"/>
  <c r="K144" i="4"/>
  <c r="K153" i="4"/>
  <c r="K155" i="4"/>
  <c r="K179" i="4"/>
  <c r="L202" i="4"/>
  <c r="M210" i="4"/>
  <c r="K113" i="4"/>
  <c r="K112" i="4"/>
  <c r="L118" i="4"/>
  <c r="N120" i="4"/>
  <c r="N119" i="4"/>
  <c r="N122" i="4"/>
  <c r="L125" i="4"/>
  <c r="K194" i="4"/>
  <c r="K193" i="4"/>
  <c r="L115" i="4"/>
  <c r="L119" i="4"/>
  <c r="L127" i="4"/>
  <c r="N131" i="4"/>
  <c r="M138" i="4"/>
  <c r="L148" i="4"/>
  <c r="M151" i="4"/>
  <c r="L156" i="4"/>
  <c r="L163" i="4"/>
  <c r="N204" i="4"/>
  <c r="N209" i="4"/>
  <c r="M66" i="4"/>
  <c r="L100" i="4"/>
  <c r="K102" i="4"/>
  <c r="L108" i="4"/>
  <c r="L113" i="4"/>
  <c r="N6" i="4"/>
  <c r="L9" i="4"/>
  <c r="N17" i="4"/>
  <c r="K24" i="4"/>
  <c r="K26" i="4"/>
  <c r="N30" i="4"/>
  <c r="M33" i="4"/>
  <c r="M39" i="4"/>
  <c r="N39" i="4"/>
  <c r="N41" i="4"/>
  <c r="N44" i="4"/>
  <c r="K47" i="4"/>
  <c r="N48" i="4"/>
  <c r="N57" i="4"/>
  <c r="N56" i="4"/>
  <c r="M67" i="4"/>
  <c r="N69" i="4"/>
  <c r="M76" i="4"/>
  <c r="M85" i="4"/>
  <c r="L87" i="4"/>
  <c r="M90" i="4"/>
  <c r="K105" i="4"/>
  <c r="N113" i="4"/>
  <c r="M128" i="4"/>
  <c r="N135" i="4"/>
  <c r="M145" i="4"/>
  <c r="L176" i="4"/>
  <c r="K178" i="4"/>
  <c r="M105" i="4"/>
  <c r="M124" i="4"/>
  <c r="L144" i="4"/>
  <c r="L179" i="4"/>
  <c r="M172" i="4"/>
  <c r="N186" i="4"/>
  <c r="N185" i="4"/>
  <c r="N197" i="4"/>
  <c r="N24" i="4"/>
  <c r="K34" i="4"/>
  <c r="M40" i="4"/>
  <c r="M42" i="4"/>
  <c r="M47" i="4"/>
  <c r="L52" i="4"/>
  <c r="M70" i="4"/>
  <c r="M75" i="4"/>
  <c r="L84" i="4"/>
  <c r="L101" i="4"/>
  <c r="M112" i="4"/>
  <c r="M114" i="4"/>
  <c r="N133" i="4"/>
  <c r="K145" i="4"/>
  <c r="K148" i="4"/>
  <c r="N165" i="4"/>
  <c r="M169" i="4"/>
  <c r="N172" i="4"/>
  <c r="N192" i="4"/>
  <c r="K196" i="4"/>
  <c r="M202" i="4"/>
  <c r="L207" i="4"/>
  <c r="M64" i="4"/>
  <c r="N92" i="4"/>
  <c r="L94" i="4"/>
  <c r="N107" i="4"/>
  <c r="L116" i="4"/>
  <c r="M122" i="4"/>
  <c r="L135" i="4"/>
  <c r="K149" i="4"/>
  <c r="K171" i="4"/>
  <c r="K173" i="4"/>
  <c r="M177" i="4"/>
  <c r="N205" i="4"/>
  <c r="L150" i="4"/>
  <c r="K158" i="4"/>
  <c r="K160" i="4"/>
  <c r="L169" i="4"/>
  <c r="K170" i="4"/>
  <c r="M173" i="4"/>
  <c r="K175" i="4"/>
  <c r="M178" i="4"/>
  <c r="L193" i="4"/>
  <c r="M196" i="4"/>
  <c r="K198" i="4"/>
  <c r="M200" i="4"/>
  <c r="N213" i="4"/>
  <c r="M220" i="4"/>
  <c r="M226" i="4"/>
  <c r="K126" i="4"/>
  <c r="N137" i="4"/>
  <c r="L139" i="4"/>
  <c r="N143" i="4"/>
  <c r="M146" i="4"/>
  <c r="M164" i="4"/>
  <c r="N170" i="4"/>
  <c r="N177" i="4"/>
  <c r="L187" i="4"/>
  <c r="N188" i="4"/>
  <c r="N191" i="4"/>
  <c r="K200" i="4"/>
  <c r="M212" i="4"/>
  <c r="N219" i="4"/>
  <c r="L225" i="4"/>
  <c r="K209" i="4"/>
  <c r="K212" i="4"/>
  <c r="L214" i="4"/>
  <c r="L218" i="4"/>
  <c r="L49" i="4"/>
  <c r="K54" i="4"/>
  <c r="K58" i="4"/>
  <c r="N59" i="4"/>
  <c r="M61" i="4"/>
  <c r="K64" i="4"/>
  <c r="K68" i="4"/>
  <c r="M80" i="4"/>
  <c r="K85" i="4"/>
  <c r="N87" i="4"/>
  <c r="M91" i="4"/>
  <c r="L93" i="4"/>
  <c r="K96" i="4"/>
  <c r="M101" i="4"/>
  <c r="L103" i="4"/>
  <c r="K107" i="4"/>
  <c r="M107" i="4"/>
  <c r="M115" i="4"/>
  <c r="N118" i="4"/>
  <c r="L122" i="4"/>
  <c r="K124" i="4"/>
  <c r="M125" i="4"/>
  <c r="N141" i="4"/>
  <c r="K151" i="4"/>
  <c r="K156" i="4"/>
  <c r="M157" i="4"/>
  <c r="L165" i="4"/>
  <c r="L171" i="4"/>
  <c r="L183" i="4"/>
  <c r="K184" i="4"/>
  <c r="M189" i="4"/>
  <c r="M192" i="4"/>
  <c r="M204" i="4"/>
  <c r="K213" i="4"/>
  <c r="K216" i="4"/>
  <c r="L221" i="4"/>
  <c r="K223" i="4"/>
  <c r="N228" i="4"/>
  <c r="N227" i="4"/>
  <c r="M5" i="4"/>
  <c r="K10" i="4"/>
  <c r="K25" i="4"/>
  <c r="N42" i="4"/>
  <c r="M50" i="4"/>
  <c r="L65" i="4"/>
  <c r="L130" i="4"/>
  <c r="L129" i="4"/>
  <c r="N52" i="4"/>
  <c r="N54" i="4"/>
  <c r="K59" i="4"/>
  <c r="K60" i="4"/>
  <c r="L81" i="4"/>
  <c r="L80" i="4"/>
  <c r="N18" i="4"/>
  <c r="L27" i="4"/>
  <c r="M29" i="4"/>
  <c r="N45" i="4"/>
  <c r="K90" i="4"/>
  <c r="K89" i="4"/>
  <c r="L97" i="4"/>
  <c r="L96" i="4"/>
  <c r="L6" i="4"/>
  <c r="K14" i="4"/>
  <c r="N5" i="4"/>
  <c r="M6" i="4"/>
  <c r="K7" i="4"/>
  <c r="N8" i="4"/>
  <c r="L13" i="4"/>
  <c r="M26" i="4"/>
  <c r="L32" i="4"/>
  <c r="K37" i="4"/>
  <c r="N49" i="4"/>
  <c r="L50" i="4"/>
  <c r="K55" i="4"/>
  <c r="K74" i="4"/>
  <c r="K73" i="4"/>
  <c r="L53" i="4"/>
  <c r="K40" i="4"/>
  <c r="K76" i="4"/>
  <c r="K77" i="4"/>
  <c r="L92" i="4"/>
  <c r="N117" i="4"/>
  <c r="K131" i="4"/>
  <c r="K130" i="4"/>
  <c r="K18" i="4"/>
  <c r="N12" i="4"/>
  <c r="L17" i="4"/>
  <c r="L44" i="4"/>
  <c r="N60" i="4"/>
  <c r="L76" i="4"/>
  <c r="K82" i="4"/>
  <c r="K81" i="4"/>
  <c r="L89" i="4"/>
  <c r="L88" i="4"/>
  <c r="N114" i="4"/>
  <c r="M9" i="4"/>
  <c r="L10" i="4"/>
  <c r="L36" i="4"/>
  <c r="K45" i="4"/>
  <c r="M51" i="4"/>
  <c r="L56" i="4"/>
  <c r="N9" i="4"/>
  <c r="K11" i="4"/>
  <c r="N25" i="4"/>
  <c r="K6" i="4"/>
  <c r="M17" i="4"/>
  <c r="N22" i="4"/>
  <c r="L39" i="4"/>
  <c r="M43" i="4"/>
  <c r="M54" i="4"/>
  <c r="L73" i="4"/>
  <c r="L72" i="4"/>
  <c r="K98" i="4"/>
  <c r="K97" i="4"/>
  <c r="M102" i="4"/>
  <c r="M103" i="4"/>
  <c r="M108" i="4"/>
  <c r="M116" i="4"/>
  <c r="K141" i="4"/>
  <c r="K140" i="4"/>
  <c r="N67" i="4"/>
  <c r="M79" i="4"/>
  <c r="N83" i="4"/>
  <c r="M95" i="4"/>
  <c r="N99" i="4"/>
  <c r="K111" i="4"/>
  <c r="N132" i="4"/>
  <c r="L159" i="4"/>
  <c r="N167" i="4"/>
  <c r="N166" i="4"/>
  <c r="M174" i="4"/>
  <c r="M58" i="4"/>
  <c r="L62" i="4"/>
  <c r="K66" i="4"/>
  <c r="K71" i="4"/>
  <c r="L78" i="4"/>
  <c r="K87" i="4"/>
  <c r="K103" i="4"/>
  <c r="L110" i="4"/>
  <c r="L121" i="4"/>
  <c r="M126" i="4"/>
  <c r="M139" i="4"/>
  <c r="M148" i="4"/>
  <c r="M160" i="4"/>
  <c r="M159" i="4"/>
  <c r="K162" i="4"/>
  <c r="K161" i="4"/>
  <c r="K165" i="4"/>
  <c r="M166" i="4"/>
  <c r="N174" i="4"/>
  <c r="K186" i="4"/>
  <c r="K185" i="4"/>
  <c r="K189" i="4"/>
  <c r="N198" i="4"/>
  <c r="L201" i="4"/>
  <c r="L200" i="4"/>
  <c r="L70" i="4"/>
  <c r="M77" i="4"/>
  <c r="K79" i="4"/>
  <c r="L86" i="4"/>
  <c r="M93" i="4"/>
  <c r="K95" i="4"/>
  <c r="L102" i="4"/>
  <c r="M119" i="4"/>
  <c r="K128" i="4"/>
  <c r="N134" i="4"/>
  <c r="L141" i="4"/>
  <c r="N147" i="4"/>
  <c r="N149" i="4"/>
  <c r="K152" i="4"/>
  <c r="N146" i="4"/>
  <c r="L161" i="4"/>
  <c r="L160" i="4"/>
  <c r="L185" i="4"/>
  <c r="L184" i="4"/>
  <c r="K63" i="4"/>
  <c r="M104" i="4"/>
  <c r="N108" i="4"/>
  <c r="N115" i="4"/>
  <c r="L117" i="4"/>
  <c r="M142" i="4"/>
  <c r="L196" i="4"/>
  <c r="K202" i="4"/>
  <c r="K201" i="4"/>
  <c r="K93" i="4"/>
  <c r="M62" i="4"/>
  <c r="M68" i="4"/>
  <c r="M71" i="4"/>
  <c r="N75" i="4"/>
  <c r="M84" i="4"/>
  <c r="M87" i="4"/>
  <c r="N91" i="4"/>
  <c r="M100" i="4"/>
  <c r="N103" i="4"/>
  <c r="K125" i="4"/>
  <c r="L126" i="4"/>
  <c r="M140" i="4"/>
  <c r="N142" i="4"/>
  <c r="L153" i="4"/>
  <c r="L164" i="4"/>
  <c r="L166" i="4"/>
  <c r="L167" i="4"/>
  <c r="M171" i="4"/>
  <c r="N68" i="4"/>
  <c r="N70" i="4"/>
  <c r="N84" i="4"/>
  <c r="N86" i="4"/>
  <c r="N100" i="4"/>
  <c r="K122" i="4"/>
  <c r="M133" i="4"/>
  <c r="N138" i="4"/>
  <c r="N140" i="4"/>
  <c r="K159" i="4"/>
  <c r="M167" i="4"/>
  <c r="N171" i="4"/>
  <c r="N155" i="4"/>
  <c r="K166" i="4"/>
  <c r="L173" i="4"/>
  <c r="M180" i="4"/>
  <c r="K190" i="4"/>
  <c r="L197" i="4"/>
  <c r="M206" i="4"/>
  <c r="M207" i="4"/>
  <c r="L209" i="4"/>
  <c r="K210" i="4"/>
  <c r="M216" i="4"/>
  <c r="M215" i="4"/>
  <c r="N180" i="4"/>
  <c r="L190" i="4"/>
  <c r="M197" i="4"/>
  <c r="K199" i="4"/>
  <c r="K218" i="4"/>
  <c r="K217" i="4"/>
  <c r="K183" i="4"/>
  <c r="L191" i="4"/>
  <c r="N196" i="4"/>
  <c r="K208" i="4"/>
  <c r="M214" i="4"/>
  <c r="M191" i="4"/>
  <c r="N195" i="4"/>
  <c r="N215" i="4"/>
  <c r="N214" i="4"/>
  <c r="L217" i="4"/>
  <c r="L216" i="4"/>
  <c r="N223" i="4"/>
  <c r="N222" i="4"/>
  <c r="N190" i="4"/>
  <c r="M109" i="4"/>
  <c r="N124" i="4"/>
  <c r="K135" i="4"/>
  <c r="N163" i="4"/>
  <c r="N187" i="4"/>
  <c r="M199" i="4"/>
  <c r="N203" i="4"/>
  <c r="K206" i="4"/>
  <c r="K215" i="4"/>
  <c r="L223" i="4"/>
  <c r="K119" i="4"/>
  <c r="L134" i="4"/>
  <c r="L142" i="4"/>
  <c r="M149" i="4"/>
  <c r="N156" i="4"/>
  <c r="N158" i="4"/>
  <c r="K167" i="4"/>
  <c r="L174" i="4"/>
  <c r="M181" i="4"/>
  <c r="K191" i="4"/>
  <c r="L198" i="4"/>
  <c r="L206" i="4"/>
  <c r="N211" i="4"/>
  <c r="L215" i="4"/>
  <c r="N221" i="4"/>
  <c r="M223" i="4"/>
  <c r="L224" i="4"/>
  <c r="K225" i="4"/>
</calcChain>
</file>

<file path=xl/sharedStrings.xml><?xml version="1.0" encoding="utf-8"?>
<sst xmlns="http://schemas.openxmlformats.org/spreadsheetml/2006/main" count="54" uniqueCount="35">
  <si>
    <t>Week</t>
  </si>
  <si>
    <t>Sales</t>
  </si>
  <si>
    <t>Remaining Inventory</t>
  </si>
  <si>
    <t>Item</t>
  </si>
  <si>
    <t>Price</t>
  </si>
  <si>
    <t>D(60)</t>
  </si>
  <si>
    <t>D(54)</t>
  </si>
  <si>
    <t>D(48)</t>
  </si>
  <si>
    <t>D(36)</t>
  </si>
  <si>
    <t>Increment60</t>
  </si>
  <si>
    <t>Increment54</t>
  </si>
  <si>
    <t>Increment48</t>
  </si>
  <si>
    <t>Increment36</t>
  </si>
  <si>
    <t>Grand Total</t>
  </si>
  <si>
    <t>Average of Increment60</t>
  </si>
  <si>
    <t>StdDev of Increment60</t>
  </si>
  <si>
    <t>Average of Increment54</t>
  </si>
  <si>
    <t>StdDev of Increment54</t>
  </si>
  <si>
    <t>Average of Increment48</t>
  </si>
  <si>
    <t>StdDev of Increment48</t>
  </si>
  <si>
    <t>Average of Increment36</t>
  </si>
  <si>
    <t>StdDev of Increment36</t>
  </si>
  <si>
    <t>Flag Jump</t>
  </si>
  <si>
    <t>Jump From</t>
  </si>
  <si>
    <t>Demand Jump</t>
  </si>
  <si>
    <t>Jump</t>
  </si>
  <si>
    <t>Jump To</t>
  </si>
  <si>
    <t>Weekly Increment (60)</t>
  </si>
  <si>
    <t>Weekly Increment (54)</t>
  </si>
  <si>
    <t>Weekly Increment (48)</t>
  </si>
  <si>
    <t>Weekly Increment (36)</t>
  </si>
  <si>
    <t>Min of Demand Jump</t>
  </si>
  <si>
    <t>Descriptive Decision Boundaries</t>
  </si>
  <si>
    <t xml:space="preserve">Historical Demand Patters </t>
  </si>
  <si>
    <t>Descriptive Decision Boundaries - Cross Jumps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</si>
</sst>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9" fontId="0" fillId="0" borderId="1" xfId="13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0" borderId="0" xfId="0" applyFont="1"/>
    <xf numFmtId="0" fontId="9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0" borderId="2" xfId="13" applyFont="1" applyBorder="1" applyAlignment="1">
      <alignment horizontal="center"/>
    </xf>
    <xf numFmtId="1" fontId="0" fillId="0" borderId="2" xfId="13" applyNumberFormat="1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0" xfId="0" pivotButton="1" applyFont="1" applyAlignment="1">
      <alignment horizontal="center" vertical="center"/>
    </xf>
    <xf numFmtId="0" fontId="0" fillId="0" borderId="0" xfId="0" pivotButton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3" builtinId="5"/>
  </cellStyles>
  <dxfs count="43">
    <dxf>
      <alignment wrapText="1"/>
    </dxf>
    <dxf>
      <numFmt numFmtId="173" formatCode="0.000"/>
    </dxf>
    <dxf>
      <numFmt numFmtId="2" formatCode="0.00"/>
    </dxf>
    <dxf>
      <numFmt numFmtId="173" formatCode="0.000"/>
    </dxf>
    <dxf>
      <numFmt numFmtId="2" formatCode="0.00"/>
    </dxf>
    <dxf>
      <numFmt numFmtId="172" formatCode="0.0000"/>
    </dxf>
    <dxf>
      <numFmt numFmtId="172" formatCode="0.0000"/>
    </dxf>
    <dxf>
      <numFmt numFmtId="171" formatCode="0.00000"/>
    </dxf>
    <dxf>
      <numFmt numFmtId="171" formatCode="0.00000"/>
    </dxf>
    <dxf>
      <numFmt numFmtId="170" formatCode="0.000000"/>
    </dxf>
    <dxf>
      <numFmt numFmtId="170" formatCode="0.000000"/>
    </dxf>
    <dxf>
      <numFmt numFmtId="169" formatCode="0.0000000"/>
    </dxf>
    <dxf>
      <numFmt numFmtId="169" formatCode="0.0000000"/>
    </dxf>
    <dxf>
      <numFmt numFmtId="168" formatCode="0.00000000"/>
    </dxf>
    <dxf>
      <numFmt numFmtId="168" formatCode="0.00000000"/>
    </dxf>
    <dxf>
      <numFmt numFmtId="167" formatCode="0.000000000"/>
    </dxf>
    <dxf>
      <numFmt numFmtId="167" formatCode="0.000000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ham Anwar" refreshedDate="45432.858411111112" createdVersion="8" refreshedVersion="8" minRefreshableVersion="3" recordCount="225" xr:uid="{1E52DB04-B2BC-514C-83E6-EF70D7810967}">
  <cacheSource type="worksheet">
    <worksheetSource ref="B3:N228" sheet="Increment Computation"/>
  </cacheSource>
  <cacheFields count="13">
    <cacheField name="Item" numFmtId="0">
      <sharedItems containsSemiMixedTypes="0" containsString="0" containsNumber="1" containsInteger="1" minValue="1" maxValue="15"/>
    </cacheField>
    <cacheField name="Week" numFmtId="164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rice" numFmtId="164">
      <sharedItems containsSemiMixedTypes="0" containsString="0" containsNumber="1" containsInteger="1" minValue="36" maxValue="60"/>
    </cacheField>
    <cacheField name="Sales" numFmtId="164">
      <sharedItems containsSemiMixedTypes="0" containsString="0" containsNumber="1" containsInteger="1" minValue="0" maxValue="413"/>
    </cacheField>
    <cacheField name="Remaining Inventory" numFmtId="164">
      <sharedItems containsSemiMixedTypes="0" containsString="0" containsNumber="1" containsInteger="1" minValue="0" maxValue="1960"/>
    </cacheField>
    <cacheField name="D(60)" numFmtId="164">
      <sharedItems containsBlank="1" containsMixedTypes="1" containsNumber="1" containsInteger="1" minValue="17" maxValue="186"/>
    </cacheField>
    <cacheField name="D(54)" numFmtId="164">
      <sharedItems containsMixedTypes="1" containsNumber="1" containsInteger="1" minValue="31" maxValue="215"/>
    </cacheField>
    <cacheField name="D(48)" numFmtId="164">
      <sharedItems containsMixedTypes="1" containsNumber="1" containsInteger="1" minValue="0" maxValue="253"/>
    </cacheField>
    <cacheField name="D(36)" numFmtId="164">
      <sharedItems containsMixedTypes="1" containsNumber="1" containsInteger="1" minValue="39" maxValue="413"/>
    </cacheField>
    <cacheField name="Increment60" numFmtId="9">
      <sharedItems containsMixedTypes="1" containsNumber="1" minValue="-0.90860215053763438" maxValue="1.4871794871794872"/>
    </cacheField>
    <cacheField name="Increment54" numFmtId="9">
      <sharedItems containsMixedTypes="1" containsNumber="1" minValue="-0.54545454545454541" maxValue="2.2241379310344827"/>
    </cacheField>
    <cacheField name="Increment48" numFmtId="9">
      <sharedItems containsMixedTypes="1" containsNumber="1" minValue="-1" maxValue="2.2424242424242422"/>
    </cacheField>
    <cacheField name="Increment36" numFmtId="9">
      <sharedItems containsMixedTypes="1" containsNumber="1" minValue="-0.79144385026737973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ham Anwar" refreshedDate="45432.879835532411" createdVersion="8" refreshedVersion="8" minRefreshableVersion="3" recordCount="225" xr:uid="{44C81C7B-42A5-8049-9550-505FE8DB8283}">
  <cacheSource type="worksheet">
    <worksheetSource ref="B3:R228" sheet="Increment Computation"/>
  </cacheSource>
  <cacheFields count="17">
    <cacheField name="Item" numFmtId="0">
      <sharedItems containsSemiMixedTypes="0" containsString="0" containsNumber="1" containsInteger="1" minValue="1" maxValue="15"/>
    </cacheField>
    <cacheField name="Week" numFmtId="164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Price" numFmtId="164">
      <sharedItems containsSemiMixedTypes="0" containsString="0" containsNumber="1" containsInteger="1" minValue="36" maxValue="60"/>
    </cacheField>
    <cacheField name="Sales" numFmtId="164">
      <sharedItems containsSemiMixedTypes="0" containsString="0" containsNumber="1" containsInteger="1" minValue="0" maxValue="413"/>
    </cacheField>
    <cacheField name="Remaining Inventory" numFmtId="164">
      <sharedItems containsSemiMixedTypes="0" containsString="0" containsNumber="1" containsInteger="1" minValue="0" maxValue="1960"/>
    </cacheField>
    <cacheField name="D(60)" numFmtId="164">
      <sharedItems containsBlank="1" containsMixedTypes="1" containsNumber="1" containsInteger="1" minValue="17" maxValue="186"/>
    </cacheField>
    <cacheField name="D(54)" numFmtId="164">
      <sharedItems containsMixedTypes="1" containsNumber="1" containsInteger="1" minValue="31" maxValue="215"/>
    </cacheField>
    <cacheField name="D(48)" numFmtId="164">
      <sharedItems containsMixedTypes="1" containsNumber="1" containsInteger="1" minValue="0" maxValue="253"/>
    </cacheField>
    <cacheField name="D(36)" numFmtId="164">
      <sharedItems containsMixedTypes="1" containsNumber="1" containsInteger="1" minValue="39" maxValue="413"/>
    </cacheField>
    <cacheField name="Increment60" numFmtId="9">
      <sharedItems containsMixedTypes="1" containsNumber="1" minValue="-0.90860215053763438" maxValue="1.4871794871794872"/>
    </cacheField>
    <cacheField name="Increment54" numFmtId="9">
      <sharedItems containsMixedTypes="1" containsNumber="1" minValue="-0.54545454545454541" maxValue="2.2241379310344827"/>
    </cacheField>
    <cacheField name="Increment48" numFmtId="9">
      <sharedItems containsMixedTypes="1" containsNumber="1" minValue="-1" maxValue="2.2424242424242422"/>
    </cacheField>
    <cacheField name="Increment36" numFmtId="9">
      <sharedItems containsMixedTypes="1" containsNumber="1" minValue="-0.79144385026737973" maxValue="1.5"/>
    </cacheField>
    <cacheField name="Flag Jump" numFmtId="9">
      <sharedItems count="2">
        <s v="-"/>
        <s v="Jump"/>
      </sharedItems>
    </cacheField>
    <cacheField name="Jump From" numFmtId="1">
      <sharedItems containsMixedTypes="1" containsNumber="1" containsInteger="1" minValue="60" maxValue="60" count="2">
        <s v="-"/>
        <n v="60"/>
      </sharedItems>
    </cacheField>
    <cacheField name="Jump To" numFmtId="1">
      <sharedItems containsMixedTypes="1" containsNumber="1" containsInteger="1" minValue="36" maxValue="54" count="4">
        <s v="-"/>
        <n v="54"/>
        <n v="48"/>
        <n v="36"/>
      </sharedItems>
    </cacheField>
    <cacheField name="Demand Jump" numFmtId="0">
      <sharedItems containsMixedTypes="1" containsNumber="1" minValue="-0.43137254901960786" maxValue="6.6285714285714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n v="60"/>
    <n v="57"/>
    <n v="1943"/>
    <n v="57"/>
    <s v=""/>
    <s v=""/>
    <s v=""/>
    <s v=""/>
    <s v=""/>
    <s v=""/>
    <s v=""/>
  </r>
  <r>
    <n v="1"/>
    <x v="1"/>
    <n v="60"/>
    <n v="98"/>
    <n v="1845"/>
    <n v="98"/>
    <s v=""/>
    <s v=""/>
    <s v=""/>
    <n v="0.7192982456140351"/>
    <s v=""/>
    <s v=""/>
    <s v=""/>
  </r>
  <r>
    <n v="1"/>
    <x v="2"/>
    <n v="60"/>
    <n v="55"/>
    <n v="1790"/>
    <n v="55"/>
    <s v=""/>
    <s v=""/>
    <s v=""/>
    <n v="-0.43877551020408162"/>
    <s v=""/>
    <s v=""/>
    <s v=""/>
  </r>
  <r>
    <n v="1"/>
    <x v="3"/>
    <n v="60"/>
    <n v="41"/>
    <n v="1749"/>
    <n v="41"/>
    <s v=""/>
    <s v=""/>
    <s v=""/>
    <n v="-0.25454545454545452"/>
    <s v=""/>
    <s v=""/>
    <s v=""/>
  </r>
  <r>
    <n v="1"/>
    <x v="4"/>
    <n v="60"/>
    <n v="60"/>
    <n v="1689"/>
    <n v="60"/>
    <s v=""/>
    <s v=""/>
    <s v=""/>
    <n v="0.46341463414634149"/>
    <s v=""/>
    <s v=""/>
    <s v=""/>
  </r>
  <r>
    <n v="1"/>
    <x v="5"/>
    <n v="60"/>
    <n v="39"/>
    <n v="1650"/>
    <n v="39"/>
    <s v=""/>
    <s v=""/>
    <s v=""/>
    <n v="-0.35"/>
    <s v=""/>
    <s v=""/>
    <s v=""/>
  </r>
  <r>
    <n v="1"/>
    <x v="6"/>
    <n v="54"/>
    <n v="106"/>
    <n v="1544"/>
    <s v=""/>
    <n v="106"/>
    <s v=""/>
    <s v=""/>
    <s v=""/>
    <s v=""/>
    <s v=""/>
    <s v=""/>
  </r>
  <r>
    <n v="1"/>
    <x v="7"/>
    <n v="54"/>
    <n v="55"/>
    <n v="1489"/>
    <s v=""/>
    <n v="55"/>
    <s v=""/>
    <s v=""/>
    <s v=""/>
    <n v="-0.48113207547169812"/>
    <s v=""/>
    <s v=""/>
  </r>
  <r>
    <n v="1"/>
    <x v="8"/>
    <n v="54"/>
    <n v="64"/>
    <n v="1425"/>
    <s v=""/>
    <n v="64"/>
    <s v=""/>
    <s v=""/>
    <s v=""/>
    <n v="0.16363636363636364"/>
    <s v=""/>
    <s v=""/>
  </r>
  <r>
    <n v="1"/>
    <x v="9"/>
    <n v="54"/>
    <n v="43"/>
    <n v="1382"/>
    <s v=""/>
    <n v="43"/>
    <s v=""/>
    <s v=""/>
    <s v=""/>
    <n v="-0.328125"/>
    <s v=""/>
    <s v=""/>
  </r>
  <r>
    <n v="1"/>
    <x v="10"/>
    <n v="54"/>
    <n v="131"/>
    <n v="1251"/>
    <s v=""/>
    <n v="131"/>
    <s v=""/>
    <s v=""/>
    <s v=""/>
    <n v="2.0465116279069768"/>
    <s v=""/>
    <s v=""/>
  </r>
  <r>
    <n v="1"/>
    <x v="11"/>
    <n v="54"/>
    <n v="112"/>
    <n v="1139"/>
    <s v=""/>
    <n v="112"/>
    <s v=""/>
    <s v=""/>
    <s v=""/>
    <n v="-0.14503816793893129"/>
    <s v=""/>
    <s v=""/>
  </r>
  <r>
    <n v="1"/>
    <x v="12"/>
    <n v="54"/>
    <n v="62"/>
    <n v="1077"/>
    <s v=""/>
    <n v="62"/>
    <s v=""/>
    <s v=""/>
    <s v=""/>
    <n v="-0.44642857142857145"/>
    <s v=""/>
    <s v=""/>
  </r>
  <r>
    <n v="1"/>
    <x v="13"/>
    <n v="54"/>
    <n v="31"/>
    <n v="1046"/>
    <s v=""/>
    <n v="31"/>
    <s v=""/>
    <s v=""/>
    <s v=""/>
    <n v="-0.5"/>
    <s v=""/>
    <s v=""/>
  </r>
  <r>
    <n v="1"/>
    <x v="14"/>
    <n v="54"/>
    <n v="80"/>
    <n v="966"/>
    <s v=""/>
    <n v="80"/>
    <s v=""/>
    <s v=""/>
    <s v=""/>
    <n v="1.5806451612903225"/>
    <s v=""/>
    <s v=""/>
  </r>
  <r>
    <n v="2"/>
    <x v="0"/>
    <n v="60"/>
    <n v="115"/>
    <n v="1885"/>
    <n v="115"/>
    <s v=""/>
    <s v=""/>
    <s v=""/>
    <s v=""/>
    <s v=""/>
    <s v=""/>
    <s v=""/>
  </r>
  <r>
    <n v="2"/>
    <x v="1"/>
    <n v="60"/>
    <n v="105"/>
    <n v="1780"/>
    <n v="105"/>
    <s v=""/>
    <s v=""/>
    <s v=""/>
    <n v="-8.6956521739130432E-2"/>
    <s v=""/>
    <s v=""/>
    <s v=""/>
  </r>
  <r>
    <n v="2"/>
    <x v="2"/>
    <n v="60"/>
    <n v="136"/>
    <n v="1644"/>
    <n v="136"/>
    <s v=""/>
    <s v=""/>
    <s v=""/>
    <n v="0.29523809523809524"/>
    <s v=""/>
    <s v=""/>
    <s v=""/>
  </r>
  <r>
    <n v="2"/>
    <x v="3"/>
    <n v="60"/>
    <n v="115"/>
    <n v="1529"/>
    <n v="115"/>
    <s v=""/>
    <s v=""/>
    <s v=""/>
    <n v="-0.15441176470588236"/>
    <s v=""/>
    <s v=""/>
    <s v=""/>
  </r>
  <r>
    <n v="2"/>
    <x v="4"/>
    <n v="60"/>
    <n v="73"/>
    <n v="1456"/>
    <n v="73"/>
    <s v=""/>
    <s v=""/>
    <s v=""/>
    <n v="-0.36521739130434783"/>
    <s v=""/>
    <s v=""/>
    <s v=""/>
  </r>
  <r>
    <n v="2"/>
    <x v="5"/>
    <n v="60"/>
    <n v="102"/>
    <n v="1354"/>
    <n v="102"/>
    <s v=""/>
    <s v=""/>
    <s v=""/>
    <n v="0.39726027397260272"/>
    <s v=""/>
    <s v=""/>
    <s v=""/>
  </r>
  <r>
    <n v="2"/>
    <x v="6"/>
    <n v="54"/>
    <n v="58"/>
    <n v="1296"/>
    <s v=""/>
    <n v="58"/>
    <s v=""/>
    <s v=""/>
    <s v=""/>
    <s v=""/>
    <s v=""/>
    <s v=""/>
  </r>
  <r>
    <n v="2"/>
    <x v="7"/>
    <n v="54"/>
    <n v="187"/>
    <n v="1109"/>
    <s v=""/>
    <n v="187"/>
    <s v=""/>
    <s v=""/>
    <s v=""/>
    <n v="2.2241379310344827"/>
    <s v=""/>
    <s v=""/>
  </r>
  <r>
    <n v="2"/>
    <x v="8"/>
    <n v="54"/>
    <n v="198"/>
    <n v="911"/>
    <s v=""/>
    <n v="198"/>
    <s v=""/>
    <s v=""/>
    <s v=""/>
    <n v="5.8823529411764705E-2"/>
    <s v=""/>
    <s v=""/>
  </r>
  <r>
    <n v="2"/>
    <x v="9"/>
    <n v="54"/>
    <n v="196"/>
    <n v="715"/>
    <s v=""/>
    <n v="196"/>
    <s v=""/>
    <s v=""/>
    <s v=""/>
    <n v="-1.0101010101010102E-2"/>
    <s v=""/>
    <s v=""/>
  </r>
  <r>
    <n v="2"/>
    <x v="10"/>
    <n v="54"/>
    <n v="132"/>
    <n v="583"/>
    <s v=""/>
    <n v="132"/>
    <s v=""/>
    <s v=""/>
    <s v=""/>
    <n v="-0.32653061224489793"/>
    <s v=""/>
    <s v=""/>
  </r>
  <r>
    <n v="2"/>
    <x v="11"/>
    <n v="54"/>
    <n v="60"/>
    <n v="523"/>
    <s v=""/>
    <n v="60"/>
    <s v=""/>
    <s v=""/>
    <s v=""/>
    <n v="-0.54545454545454541"/>
    <s v=""/>
    <s v=""/>
  </r>
  <r>
    <n v="2"/>
    <x v="12"/>
    <n v="54"/>
    <n v="119"/>
    <n v="404"/>
    <s v=""/>
    <n v="119"/>
    <s v=""/>
    <s v=""/>
    <s v=""/>
    <n v="0.98333333333333328"/>
    <s v=""/>
    <s v=""/>
  </r>
  <r>
    <n v="2"/>
    <x v="13"/>
    <n v="54"/>
    <n v="131"/>
    <n v="273"/>
    <s v=""/>
    <n v="131"/>
    <s v=""/>
    <s v=""/>
    <s v=""/>
    <n v="0.10084033613445378"/>
    <s v=""/>
    <s v=""/>
  </r>
  <r>
    <n v="2"/>
    <x v="14"/>
    <n v="54"/>
    <n v="215"/>
    <n v="58"/>
    <s v=""/>
    <n v="215"/>
    <s v=""/>
    <s v=""/>
    <s v=""/>
    <n v="0.64122137404580148"/>
    <s v=""/>
    <s v=""/>
  </r>
  <r>
    <n v="3"/>
    <x v="0"/>
    <n v="60"/>
    <n v="75"/>
    <n v="1925"/>
    <n v="75"/>
    <s v=""/>
    <s v=""/>
    <s v=""/>
    <s v=""/>
    <s v=""/>
    <s v=""/>
    <s v=""/>
  </r>
  <r>
    <n v="3"/>
    <x v="1"/>
    <n v="60"/>
    <n v="82"/>
    <n v="1843"/>
    <n v="82"/>
    <s v=""/>
    <s v=""/>
    <s v=""/>
    <n v="9.3333333333333338E-2"/>
    <s v=""/>
    <s v=""/>
    <s v=""/>
  </r>
  <r>
    <n v="3"/>
    <x v="2"/>
    <n v="60"/>
    <n v="63"/>
    <n v="1780"/>
    <n v="63"/>
    <s v=""/>
    <s v=""/>
    <s v=""/>
    <n v="-0.23170731707317074"/>
    <s v=""/>
    <s v=""/>
    <s v=""/>
  </r>
  <r>
    <n v="3"/>
    <x v="3"/>
    <n v="60"/>
    <n v="53"/>
    <n v="1727"/>
    <n v="53"/>
    <s v=""/>
    <s v=""/>
    <s v=""/>
    <n v="-0.15873015873015872"/>
    <s v=""/>
    <s v=""/>
    <s v=""/>
  </r>
  <r>
    <n v="3"/>
    <x v="4"/>
    <n v="60"/>
    <n v="63"/>
    <n v="1664"/>
    <n v="63"/>
    <s v=""/>
    <s v=""/>
    <s v=""/>
    <n v="0.18867924528301888"/>
    <s v=""/>
    <s v=""/>
    <s v=""/>
  </r>
  <r>
    <n v="3"/>
    <x v="5"/>
    <n v="60"/>
    <n v="20"/>
    <n v="1644"/>
    <n v="20"/>
    <s v=""/>
    <s v=""/>
    <s v=""/>
    <n v="-0.68253968253968256"/>
    <s v=""/>
    <s v=""/>
    <s v=""/>
  </r>
  <r>
    <n v="3"/>
    <x v="6"/>
    <n v="54"/>
    <n v="57"/>
    <n v="1587"/>
    <s v=""/>
    <n v="57"/>
    <s v=""/>
    <s v=""/>
    <s v=""/>
    <s v=""/>
    <s v=""/>
    <s v=""/>
  </r>
  <r>
    <n v="3"/>
    <x v="7"/>
    <n v="54"/>
    <n v="118"/>
    <n v="1469"/>
    <s v=""/>
    <n v="118"/>
    <s v=""/>
    <s v=""/>
    <s v=""/>
    <n v="1.0701754385964912"/>
    <s v=""/>
    <s v=""/>
  </r>
  <r>
    <n v="3"/>
    <x v="8"/>
    <n v="54"/>
    <n v="90"/>
    <n v="1379"/>
    <s v=""/>
    <n v="90"/>
    <s v=""/>
    <s v=""/>
    <s v=""/>
    <n v="-0.23728813559322035"/>
    <s v=""/>
    <s v=""/>
  </r>
  <r>
    <n v="3"/>
    <x v="9"/>
    <n v="54"/>
    <n v="51"/>
    <n v="1328"/>
    <s v=""/>
    <n v="51"/>
    <s v=""/>
    <s v=""/>
    <s v=""/>
    <n v="-0.43333333333333335"/>
    <s v=""/>
    <s v=""/>
  </r>
  <r>
    <n v="3"/>
    <x v="10"/>
    <n v="54"/>
    <n v="126"/>
    <n v="1202"/>
    <s v=""/>
    <n v="126"/>
    <s v=""/>
    <s v=""/>
    <s v=""/>
    <n v="1.4705882352941178"/>
    <s v=""/>
    <s v=""/>
  </r>
  <r>
    <n v="3"/>
    <x v="11"/>
    <n v="54"/>
    <n v="73"/>
    <n v="1129"/>
    <s v=""/>
    <n v="73"/>
    <s v=""/>
    <s v=""/>
    <s v=""/>
    <n v="-0.42063492063492064"/>
    <s v=""/>
    <s v=""/>
  </r>
  <r>
    <n v="3"/>
    <x v="12"/>
    <n v="54"/>
    <n v="88"/>
    <n v="1041"/>
    <s v=""/>
    <n v="88"/>
    <s v=""/>
    <s v=""/>
    <s v=""/>
    <n v="0.20547945205479451"/>
    <s v=""/>
    <s v=""/>
  </r>
  <r>
    <n v="3"/>
    <x v="13"/>
    <n v="54"/>
    <n v="64"/>
    <n v="977"/>
    <s v=""/>
    <n v="64"/>
    <s v=""/>
    <s v=""/>
    <s v=""/>
    <n v="-0.27272727272727271"/>
    <s v=""/>
    <s v=""/>
  </r>
  <r>
    <n v="3"/>
    <x v="14"/>
    <n v="54"/>
    <n v="74"/>
    <n v="903"/>
    <s v=""/>
    <n v="74"/>
    <s v=""/>
    <s v=""/>
    <s v=""/>
    <n v="0.15625"/>
    <s v=""/>
    <s v=""/>
  </r>
  <r>
    <n v="4"/>
    <x v="0"/>
    <n v="60"/>
    <n v="47"/>
    <n v="1953"/>
    <n v="47"/>
    <s v=""/>
    <s v=""/>
    <s v=""/>
    <s v=""/>
    <s v=""/>
    <s v=""/>
    <s v=""/>
  </r>
  <r>
    <n v="4"/>
    <x v="1"/>
    <n v="60"/>
    <n v="50"/>
    <n v="1903"/>
    <n v="50"/>
    <s v=""/>
    <s v=""/>
    <s v=""/>
    <n v="6.3829787234042548E-2"/>
    <s v=""/>
    <s v=""/>
    <s v=""/>
  </r>
  <r>
    <n v="4"/>
    <x v="2"/>
    <n v="60"/>
    <n v="51"/>
    <n v="1852"/>
    <n v="51"/>
    <s v=""/>
    <s v=""/>
    <s v=""/>
    <n v="0.02"/>
    <s v=""/>
    <s v=""/>
    <s v=""/>
  </r>
  <r>
    <n v="4"/>
    <x v="3"/>
    <n v="60"/>
    <n v="93"/>
    <n v="1759"/>
    <n v="93"/>
    <s v=""/>
    <s v=""/>
    <s v=""/>
    <n v="0.82352941176470584"/>
    <s v=""/>
    <s v=""/>
    <s v=""/>
  </r>
  <r>
    <n v="4"/>
    <x v="4"/>
    <n v="60"/>
    <n v="53"/>
    <n v="1706"/>
    <n v="53"/>
    <s v=""/>
    <s v=""/>
    <s v=""/>
    <n v="-0.43010752688172044"/>
    <s v=""/>
    <s v=""/>
    <s v=""/>
  </r>
  <r>
    <n v="4"/>
    <x v="5"/>
    <n v="60"/>
    <n v="73"/>
    <n v="1633"/>
    <n v="73"/>
    <s v=""/>
    <s v=""/>
    <s v=""/>
    <n v="0.37735849056603776"/>
    <s v=""/>
    <s v=""/>
    <s v=""/>
  </r>
  <r>
    <n v="4"/>
    <x v="6"/>
    <n v="54"/>
    <n v="62"/>
    <n v="1571"/>
    <s v=""/>
    <n v="62"/>
    <s v=""/>
    <s v=""/>
    <s v=""/>
    <s v=""/>
    <s v=""/>
    <s v=""/>
  </r>
  <r>
    <n v="4"/>
    <x v="7"/>
    <n v="54"/>
    <n v="56"/>
    <n v="1515"/>
    <s v=""/>
    <n v="56"/>
    <s v=""/>
    <s v=""/>
    <s v=""/>
    <n v="-9.6774193548387094E-2"/>
    <s v=""/>
    <s v=""/>
  </r>
  <r>
    <n v="4"/>
    <x v="8"/>
    <n v="54"/>
    <n v="62"/>
    <n v="1453"/>
    <s v=""/>
    <n v="62"/>
    <s v=""/>
    <s v=""/>
    <s v=""/>
    <n v="0.10714285714285714"/>
    <s v=""/>
    <s v=""/>
  </r>
  <r>
    <n v="4"/>
    <x v="9"/>
    <n v="54"/>
    <n v="64"/>
    <n v="1389"/>
    <s v=""/>
    <n v="64"/>
    <s v=""/>
    <s v=""/>
    <s v=""/>
    <n v="3.2258064516129031E-2"/>
    <s v=""/>
    <s v=""/>
  </r>
  <r>
    <n v="4"/>
    <x v="10"/>
    <n v="54"/>
    <n v="85"/>
    <n v="1304"/>
    <s v=""/>
    <n v="85"/>
    <s v=""/>
    <s v=""/>
    <s v=""/>
    <n v="0.328125"/>
    <s v=""/>
    <s v=""/>
  </r>
  <r>
    <n v="4"/>
    <x v="11"/>
    <n v="54"/>
    <n v="89"/>
    <n v="1215"/>
    <s v=""/>
    <n v="89"/>
    <s v=""/>
    <s v=""/>
    <s v=""/>
    <n v="4.7058823529411764E-2"/>
    <s v=""/>
    <s v=""/>
  </r>
  <r>
    <n v="4"/>
    <x v="12"/>
    <n v="54"/>
    <n v="76"/>
    <n v="1139"/>
    <s v=""/>
    <n v="76"/>
    <s v=""/>
    <s v=""/>
    <s v=""/>
    <n v="-0.14606741573033707"/>
    <s v=""/>
    <s v=""/>
  </r>
  <r>
    <n v="4"/>
    <x v="13"/>
    <n v="54"/>
    <n v="94"/>
    <n v="1045"/>
    <s v=""/>
    <n v="94"/>
    <s v=""/>
    <s v=""/>
    <s v=""/>
    <n v="0.23684210526315788"/>
    <s v=""/>
    <s v=""/>
  </r>
  <r>
    <n v="4"/>
    <x v="14"/>
    <n v="54"/>
    <n v="113"/>
    <n v="932"/>
    <s v=""/>
    <n v="113"/>
    <s v=""/>
    <s v=""/>
    <s v=""/>
    <n v="0.20212765957446807"/>
    <s v=""/>
    <s v=""/>
  </r>
  <r>
    <n v="5"/>
    <x v="0"/>
    <n v="60"/>
    <n v="88"/>
    <n v="1912"/>
    <n v="88"/>
    <s v=""/>
    <s v=""/>
    <s v=""/>
    <s v=""/>
    <s v=""/>
    <s v=""/>
    <s v=""/>
  </r>
  <r>
    <n v="5"/>
    <x v="1"/>
    <n v="60"/>
    <n v="98"/>
    <n v="1814"/>
    <n v="98"/>
    <s v=""/>
    <s v=""/>
    <s v=""/>
    <n v="0.11363636363636363"/>
    <s v=""/>
    <s v=""/>
    <s v=""/>
  </r>
  <r>
    <n v="5"/>
    <x v="2"/>
    <n v="60"/>
    <n v="99"/>
    <n v="1715"/>
    <n v="99"/>
    <s v=""/>
    <s v=""/>
    <s v=""/>
    <n v="1.020408163265306E-2"/>
    <s v=""/>
    <s v=""/>
    <s v=""/>
  </r>
  <r>
    <n v="5"/>
    <x v="3"/>
    <n v="60"/>
    <n v="83"/>
    <n v="1632"/>
    <n v="83"/>
    <s v=""/>
    <s v=""/>
    <s v=""/>
    <n v="-0.16161616161616163"/>
    <s v=""/>
    <s v=""/>
    <s v=""/>
  </r>
  <r>
    <n v="5"/>
    <x v="4"/>
    <n v="60"/>
    <n v="106"/>
    <n v="1526"/>
    <n v="106"/>
    <s v=""/>
    <s v=""/>
    <s v=""/>
    <n v="0.27710843373493976"/>
    <s v=""/>
    <s v=""/>
    <s v=""/>
  </r>
  <r>
    <n v="5"/>
    <x v="5"/>
    <n v="60"/>
    <n v="81"/>
    <n v="1445"/>
    <n v="81"/>
    <s v=""/>
    <s v=""/>
    <s v=""/>
    <n v="-0.23584905660377359"/>
    <s v=""/>
    <s v=""/>
    <s v=""/>
  </r>
  <r>
    <n v="5"/>
    <x v="6"/>
    <n v="54"/>
    <n v="138"/>
    <n v="1307"/>
    <s v=""/>
    <n v="138"/>
    <s v=""/>
    <s v=""/>
    <s v=""/>
    <s v=""/>
    <s v=""/>
    <s v=""/>
  </r>
  <r>
    <n v="5"/>
    <x v="7"/>
    <n v="54"/>
    <n v="95"/>
    <n v="1212"/>
    <s v=""/>
    <n v="95"/>
    <s v=""/>
    <s v=""/>
    <s v=""/>
    <n v="-0.31159420289855072"/>
    <s v=""/>
    <s v=""/>
  </r>
  <r>
    <n v="5"/>
    <x v="8"/>
    <n v="54"/>
    <n v="140"/>
    <n v="1072"/>
    <s v=""/>
    <n v="140"/>
    <s v=""/>
    <s v=""/>
    <s v=""/>
    <n v="0.47368421052631576"/>
    <s v=""/>
    <s v=""/>
  </r>
  <r>
    <n v="5"/>
    <x v="9"/>
    <n v="54"/>
    <n v="128"/>
    <n v="944"/>
    <s v=""/>
    <n v="128"/>
    <s v=""/>
    <s v=""/>
    <s v=""/>
    <n v="-8.5714285714285715E-2"/>
    <s v=""/>
    <s v=""/>
  </r>
  <r>
    <n v="5"/>
    <x v="10"/>
    <n v="54"/>
    <n v="117"/>
    <n v="827"/>
    <s v=""/>
    <n v="117"/>
    <s v=""/>
    <s v=""/>
    <s v=""/>
    <n v="-8.59375E-2"/>
    <s v=""/>
    <s v=""/>
  </r>
  <r>
    <n v="5"/>
    <x v="11"/>
    <n v="54"/>
    <n v="161"/>
    <n v="666"/>
    <s v=""/>
    <n v="161"/>
    <s v=""/>
    <s v=""/>
    <s v=""/>
    <n v="0.37606837606837606"/>
    <s v=""/>
    <s v=""/>
  </r>
  <r>
    <n v="5"/>
    <x v="12"/>
    <n v="54"/>
    <n v="94"/>
    <n v="572"/>
    <s v=""/>
    <n v="94"/>
    <s v=""/>
    <s v=""/>
    <s v=""/>
    <n v="-0.41614906832298137"/>
    <s v=""/>
    <s v=""/>
  </r>
  <r>
    <n v="5"/>
    <x v="13"/>
    <n v="54"/>
    <n v="52"/>
    <n v="520"/>
    <s v=""/>
    <n v="52"/>
    <s v=""/>
    <s v=""/>
    <s v=""/>
    <n v="-0.44680851063829785"/>
    <s v=""/>
    <s v=""/>
  </r>
  <r>
    <n v="5"/>
    <x v="14"/>
    <n v="54"/>
    <n v="98"/>
    <n v="422"/>
    <s v=""/>
    <n v="98"/>
    <s v=""/>
    <s v=""/>
    <s v=""/>
    <n v="0.88461538461538458"/>
    <s v=""/>
    <s v=""/>
  </r>
  <r>
    <n v="6"/>
    <x v="0"/>
    <n v="60"/>
    <n v="94"/>
    <n v="1906"/>
    <n v="94"/>
    <s v=""/>
    <s v=""/>
    <s v=""/>
    <s v=""/>
    <s v=""/>
    <s v=""/>
    <s v=""/>
  </r>
  <r>
    <n v="6"/>
    <x v="1"/>
    <n v="60"/>
    <n v="85"/>
    <n v="1821"/>
    <n v="85"/>
    <s v=""/>
    <s v=""/>
    <s v=""/>
    <n v="-9.5744680851063829E-2"/>
    <s v=""/>
    <s v=""/>
    <s v=""/>
  </r>
  <r>
    <n v="6"/>
    <x v="2"/>
    <n v="60"/>
    <n v="170"/>
    <n v="1651"/>
    <n v="170"/>
    <s v=""/>
    <s v=""/>
    <s v=""/>
    <n v="1"/>
    <s v=""/>
    <s v=""/>
    <s v=""/>
  </r>
  <r>
    <n v="6"/>
    <x v="3"/>
    <n v="60"/>
    <n v="155"/>
    <n v="1496"/>
    <n v="155"/>
    <s v=""/>
    <s v=""/>
    <s v=""/>
    <n v="-8.8235294117647065E-2"/>
    <s v=""/>
    <s v=""/>
    <s v=""/>
  </r>
  <r>
    <n v="6"/>
    <x v="4"/>
    <n v="60"/>
    <n v="126"/>
    <n v="1370"/>
    <n v="126"/>
    <s v=""/>
    <s v=""/>
    <s v=""/>
    <n v="-0.18709677419354839"/>
    <s v=""/>
    <s v=""/>
    <s v=""/>
  </r>
  <r>
    <n v="6"/>
    <x v="5"/>
    <n v="60"/>
    <n v="64"/>
    <n v="1306"/>
    <n v="64"/>
    <s v=""/>
    <s v=""/>
    <s v=""/>
    <n v="-0.49206349206349204"/>
    <s v=""/>
    <s v=""/>
    <s v=""/>
  </r>
  <r>
    <n v="6"/>
    <x v="6"/>
    <n v="60"/>
    <n v="105"/>
    <n v="1201"/>
    <n v="105"/>
    <s v=""/>
    <s v=""/>
    <s v=""/>
    <n v="0.640625"/>
    <s v=""/>
    <s v=""/>
    <s v=""/>
  </r>
  <r>
    <n v="6"/>
    <x v="7"/>
    <n v="48"/>
    <n v="229"/>
    <n v="972"/>
    <s v=""/>
    <s v=""/>
    <n v="229"/>
    <s v=""/>
    <s v=""/>
    <s v=""/>
    <s v=""/>
    <s v=""/>
  </r>
  <r>
    <n v="6"/>
    <x v="8"/>
    <n v="48"/>
    <n v="253"/>
    <n v="719"/>
    <s v=""/>
    <s v=""/>
    <n v="253"/>
    <s v=""/>
    <s v=""/>
    <s v=""/>
    <n v="0.10480349344978165"/>
    <s v=""/>
  </r>
  <r>
    <n v="6"/>
    <x v="9"/>
    <n v="48"/>
    <n v="179"/>
    <n v="540"/>
    <s v=""/>
    <s v=""/>
    <n v="179"/>
    <s v=""/>
    <s v=""/>
    <s v=""/>
    <n v="-0.29249011857707508"/>
    <s v=""/>
  </r>
  <r>
    <n v="6"/>
    <x v="10"/>
    <n v="48"/>
    <n v="163"/>
    <n v="377"/>
    <s v=""/>
    <s v=""/>
    <n v="163"/>
    <s v=""/>
    <s v=""/>
    <s v=""/>
    <n v="-8.9385474860335198E-2"/>
    <s v=""/>
  </r>
  <r>
    <n v="6"/>
    <x v="11"/>
    <n v="48"/>
    <n v="223"/>
    <n v="154"/>
    <s v=""/>
    <s v=""/>
    <n v="223"/>
    <s v=""/>
    <s v=""/>
    <s v=""/>
    <n v="0.36809815950920244"/>
    <s v=""/>
  </r>
  <r>
    <n v="6"/>
    <x v="12"/>
    <n v="48"/>
    <n v="154"/>
    <n v="0"/>
    <s v=""/>
    <s v=""/>
    <n v="154"/>
    <s v=""/>
    <s v=""/>
    <s v=""/>
    <n v="-0.3094170403587444"/>
    <s v=""/>
  </r>
  <r>
    <n v="6"/>
    <x v="13"/>
    <n v="48"/>
    <n v="0"/>
    <n v="0"/>
    <s v=""/>
    <s v=""/>
    <n v="154"/>
    <s v=""/>
    <s v=""/>
    <s v=""/>
    <n v="0"/>
    <s v=""/>
  </r>
  <r>
    <n v="6"/>
    <x v="14"/>
    <n v="48"/>
    <n v="0"/>
    <n v="0"/>
    <s v=""/>
    <s v=""/>
    <n v="0"/>
    <s v=""/>
    <s v=""/>
    <s v=""/>
    <n v="-1"/>
    <s v=""/>
  </r>
  <r>
    <n v="7"/>
    <x v="0"/>
    <n v="60"/>
    <n v="48"/>
    <n v="1952"/>
    <n v="48"/>
    <s v=""/>
    <s v=""/>
    <s v=""/>
    <s v=""/>
    <s v=""/>
    <s v=""/>
    <s v=""/>
  </r>
  <r>
    <n v="7"/>
    <x v="1"/>
    <n v="60"/>
    <n v="74"/>
    <n v="1878"/>
    <n v="74"/>
    <s v=""/>
    <s v=""/>
    <s v=""/>
    <n v="0.54166666666666663"/>
    <s v=""/>
    <s v=""/>
    <s v=""/>
  </r>
  <r>
    <n v="7"/>
    <x v="2"/>
    <n v="60"/>
    <n v="81"/>
    <n v="1797"/>
    <n v="81"/>
    <s v=""/>
    <s v=""/>
    <s v=""/>
    <n v="9.45945945945946E-2"/>
    <s v=""/>
    <s v=""/>
    <s v=""/>
  </r>
  <r>
    <n v="7"/>
    <x v="3"/>
    <n v="60"/>
    <n v="82"/>
    <n v="1715"/>
    <n v="82"/>
    <s v=""/>
    <s v=""/>
    <s v=""/>
    <n v="1.2345679012345678E-2"/>
    <s v=""/>
    <s v=""/>
    <s v=""/>
  </r>
  <r>
    <n v="7"/>
    <x v="4"/>
    <n v="60"/>
    <n v="79"/>
    <n v="1636"/>
    <n v="79"/>
    <s v=""/>
    <s v=""/>
    <s v=""/>
    <n v="-3.6585365853658534E-2"/>
    <s v=""/>
    <s v=""/>
    <s v=""/>
  </r>
  <r>
    <n v="7"/>
    <x v="5"/>
    <n v="60"/>
    <n v="43"/>
    <n v="1593"/>
    <n v="43"/>
    <s v=""/>
    <s v=""/>
    <s v=""/>
    <n v="-0.45569620253164556"/>
    <s v=""/>
    <s v=""/>
    <s v=""/>
  </r>
  <r>
    <n v="7"/>
    <x v="6"/>
    <n v="60"/>
    <n v="65"/>
    <n v="1528"/>
    <n v="65"/>
    <s v=""/>
    <s v=""/>
    <s v=""/>
    <n v="0.51162790697674421"/>
    <s v=""/>
    <s v=""/>
    <s v=""/>
  </r>
  <r>
    <n v="7"/>
    <x v="7"/>
    <n v="48"/>
    <n v="92"/>
    <n v="1436"/>
    <s v=""/>
    <s v=""/>
    <n v="92"/>
    <s v=""/>
    <s v=""/>
    <s v=""/>
    <s v=""/>
    <s v=""/>
  </r>
  <r>
    <n v="7"/>
    <x v="8"/>
    <n v="48"/>
    <n v="124"/>
    <n v="1312"/>
    <s v=""/>
    <s v=""/>
    <n v="124"/>
    <s v=""/>
    <s v=""/>
    <s v=""/>
    <n v="0.34782608695652173"/>
    <s v=""/>
  </r>
  <r>
    <n v="7"/>
    <x v="9"/>
    <n v="48"/>
    <n v="92"/>
    <n v="1220"/>
    <s v=""/>
    <s v=""/>
    <n v="92"/>
    <s v=""/>
    <s v=""/>
    <s v=""/>
    <n v="-0.25806451612903225"/>
    <s v=""/>
  </r>
  <r>
    <n v="7"/>
    <x v="10"/>
    <n v="48"/>
    <n v="142"/>
    <n v="1078"/>
    <s v=""/>
    <s v=""/>
    <n v="142"/>
    <s v=""/>
    <s v=""/>
    <s v=""/>
    <n v="0.54347826086956519"/>
    <s v=""/>
  </r>
  <r>
    <n v="7"/>
    <x v="11"/>
    <n v="48"/>
    <n v="91"/>
    <n v="987"/>
    <s v=""/>
    <s v=""/>
    <n v="91"/>
    <s v=""/>
    <s v=""/>
    <s v=""/>
    <n v="-0.35915492957746481"/>
    <s v=""/>
  </r>
  <r>
    <n v="7"/>
    <x v="12"/>
    <n v="48"/>
    <n v="146"/>
    <n v="841"/>
    <s v=""/>
    <s v=""/>
    <n v="146"/>
    <s v=""/>
    <s v=""/>
    <s v=""/>
    <n v="0.60439560439560436"/>
    <s v=""/>
  </r>
  <r>
    <n v="7"/>
    <x v="13"/>
    <n v="48"/>
    <n v="110"/>
    <n v="731"/>
    <s v=""/>
    <s v=""/>
    <n v="110"/>
    <s v=""/>
    <s v=""/>
    <s v=""/>
    <n v="-0.24657534246575341"/>
    <s v=""/>
  </r>
  <r>
    <n v="7"/>
    <x v="14"/>
    <n v="48"/>
    <n v="160"/>
    <n v="571"/>
    <s v=""/>
    <s v=""/>
    <n v="160"/>
    <s v=""/>
    <s v=""/>
    <s v=""/>
    <n v="0.45454545454545453"/>
    <s v=""/>
  </r>
  <r>
    <n v="8"/>
    <x v="0"/>
    <n v="60"/>
    <n v="67"/>
    <n v="1933"/>
    <n v="67"/>
    <s v=""/>
    <s v=""/>
    <s v=""/>
    <s v=""/>
    <s v=""/>
    <s v=""/>
    <s v=""/>
  </r>
  <r>
    <n v="8"/>
    <x v="1"/>
    <n v="60"/>
    <n v="32"/>
    <n v="1901"/>
    <n v="32"/>
    <s v=""/>
    <s v=""/>
    <s v=""/>
    <n v="-0.52238805970149249"/>
    <s v=""/>
    <s v=""/>
    <s v=""/>
  </r>
  <r>
    <n v="8"/>
    <x v="2"/>
    <n v="60"/>
    <n v="65"/>
    <n v="1836"/>
    <n v="65"/>
    <s v=""/>
    <s v=""/>
    <s v=""/>
    <n v="1.03125"/>
    <s v=""/>
    <s v=""/>
    <s v=""/>
  </r>
  <r>
    <n v="8"/>
    <x v="3"/>
    <n v="60"/>
    <n v="51"/>
    <n v="1785"/>
    <n v="51"/>
    <s v=""/>
    <s v=""/>
    <s v=""/>
    <n v="-0.2153846153846154"/>
    <s v=""/>
    <s v=""/>
    <s v=""/>
  </r>
  <r>
    <n v="8"/>
    <x v="4"/>
    <n v="60"/>
    <n v="45"/>
    <n v="1740"/>
    <n v="45"/>
    <s v=""/>
    <s v=""/>
    <s v=""/>
    <n v="-0.11764705882352941"/>
    <s v=""/>
    <s v=""/>
    <s v=""/>
  </r>
  <r>
    <n v="8"/>
    <x v="5"/>
    <n v="60"/>
    <n v="54"/>
    <n v="1686"/>
    <n v="54"/>
    <s v=""/>
    <s v=""/>
    <s v=""/>
    <n v="0.2"/>
    <s v=""/>
    <s v=""/>
    <s v=""/>
  </r>
  <r>
    <n v="8"/>
    <x v="6"/>
    <n v="60"/>
    <n v="57"/>
    <n v="1629"/>
    <n v="57"/>
    <s v=""/>
    <s v=""/>
    <s v=""/>
    <n v="5.5555555555555552E-2"/>
    <s v=""/>
    <s v=""/>
    <s v=""/>
  </r>
  <r>
    <n v="8"/>
    <x v="7"/>
    <n v="48"/>
    <n v="124"/>
    <n v="1505"/>
    <s v=""/>
    <s v=""/>
    <n v="124"/>
    <s v=""/>
    <s v=""/>
    <s v=""/>
    <s v=""/>
    <s v=""/>
  </r>
  <r>
    <n v="8"/>
    <x v="8"/>
    <n v="48"/>
    <n v="64"/>
    <n v="1441"/>
    <s v=""/>
    <s v=""/>
    <n v="64"/>
    <s v=""/>
    <s v=""/>
    <s v=""/>
    <n v="-0.4838709677419355"/>
    <s v=""/>
  </r>
  <r>
    <n v="8"/>
    <x v="9"/>
    <n v="48"/>
    <n v="101"/>
    <n v="1340"/>
    <s v=""/>
    <s v=""/>
    <n v="101"/>
    <s v=""/>
    <s v=""/>
    <s v=""/>
    <n v="0.578125"/>
    <s v=""/>
  </r>
  <r>
    <n v="8"/>
    <x v="10"/>
    <n v="48"/>
    <n v="116"/>
    <n v="1224"/>
    <s v=""/>
    <s v=""/>
    <n v="116"/>
    <s v=""/>
    <s v=""/>
    <s v=""/>
    <n v="0.14851485148514851"/>
    <s v=""/>
  </r>
  <r>
    <n v="8"/>
    <x v="11"/>
    <n v="48"/>
    <n v="79"/>
    <n v="1145"/>
    <s v=""/>
    <s v=""/>
    <n v="79"/>
    <s v=""/>
    <s v=""/>
    <s v=""/>
    <n v="-0.31896551724137934"/>
    <s v=""/>
  </r>
  <r>
    <n v="8"/>
    <x v="12"/>
    <n v="48"/>
    <n v="106"/>
    <n v="1039"/>
    <s v=""/>
    <s v=""/>
    <n v="106"/>
    <s v=""/>
    <s v=""/>
    <s v=""/>
    <n v="0.34177215189873417"/>
    <s v=""/>
  </r>
  <r>
    <n v="8"/>
    <x v="13"/>
    <n v="48"/>
    <n v="84"/>
    <n v="955"/>
    <s v=""/>
    <s v=""/>
    <n v="84"/>
    <s v=""/>
    <s v=""/>
    <s v=""/>
    <n v="-0.20754716981132076"/>
    <s v=""/>
  </r>
  <r>
    <n v="8"/>
    <x v="14"/>
    <n v="48"/>
    <n v="100"/>
    <n v="855"/>
    <s v=""/>
    <s v=""/>
    <n v="100"/>
    <s v=""/>
    <s v=""/>
    <s v=""/>
    <n v="0.19047619047619047"/>
    <s v=""/>
  </r>
  <r>
    <n v="9"/>
    <x v="0"/>
    <n v="60"/>
    <n v="93"/>
    <n v="1907"/>
    <n v="93"/>
    <s v=""/>
    <s v=""/>
    <s v=""/>
    <s v=""/>
    <s v=""/>
    <s v=""/>
    <s v=""/>
  </r>
  <r>
    <n v="9"/>
    <x v="1"/>
    <n v="60"/>
    <n v="84"/>
    <n v="1823"/>
    <n v="84"/>
    <s v=""/>
    <s v=""/>
    <s v=""/>
    <n v="-9.6774193548387094E-2"/>
    <s v=""/>
    <s v=""/>
    <s v=""/>
  </r>
  <r>
    <n v="9"/>
    <x v="2"/>
    <n v="60"/>
    <n v="52"/>
    <n v="1771"/>
    <n v="52"/>
    <s v=""/>
    <s v=""/>
    <s v=""/>
    <n v="-0.38095238095238093"/>
    <s v=""/>
    <s v=""/>
    <s v=""/>
  </r>
  <r>
    <n v="9"/>
    <x v="3"/>
    <n v="60"/>
    <n v="60"/>
    <n v="1711"/>
    <n v="60"/>
    <s v=""/>
    <s v=""/>
    <s v=""/>
    <n v="0.15384615384615385"/>
    <s v=""/>
    <s v=""/>
    <s v=""/>
  </r>
  <r>
    <n v="9"/>
    <x v="4"/>
    <n v="60"/>
    <n v="81"/>
    <n v="1630"/>
    <n v="81"/>
    <s v=""/>
    <s v=""/>
    <s v=""/>
    <n v="0.35"/>
    <s v=""/>
    <s v=""/>
    <s v=""/>
  </r>
  <r>
    <n v="9"/>
    <x v="5"/>
    <n v="60"/>
    <n v="74"/>
    <n v="1556"/>
    <n v="74"/>
    <s v=""/>
    <s v=""/>
    <s v=""/>
    <n v="-8.6419753086419748E-2"/>
    <s v=""/>
    <s v=""/>
    <s v=""/>
  </r>
  <r>
    <n v="9"/>
    <x v="6"/>
    <n v="60"/>
    <n v="72"/>
    <n v="1484"/>
    <n v="72"/>
    <s v=""/>
    <s v=""/>
    <s v=""/>
    <n v="-2.7027027027027029E-2"/>
    <s v=""/>
    <s v=""/>
    <s v=""/>
  </r>
  <r>
    <n v="9"/>
    <x v="7"/>
    <n v="48"/>
    <n v="118"/>
    <n v="1366"/>
    <s v=""/>
    <s v=""/>
    <n v="118"/>
    <s v=""/>
    <s v=""/>
    <s v=""/>
    <s v=""/>
    <s v=""/>
  </r>
  <r>
    <n v="9"/>
    <x v="8"/>
    <n v="48"/>
    <n v="136"/>
    <n v="1230"/>
    <s v=""/>
    <s v=""/>
    <n v="136"/>
    <s v=""/>
    <s v=""/>
    <s v=""/>
    <n v="0.15254237288135594"/>
    <s v=""/>
  </r>
  <r>
    <n v="9"/>
    <x v="9"/>
    <n v="48"/>
    <n v="145"/>
    <n v="1085"/>
    <s v=""/>
    <s v=""/>
    <n v="145"/>
    <s v=""/>
    <s v=""/>
    <s v=""/>
    <n v="6.6176470588235295E-2"/>
    <s v=""/>
  </r>
  <r>
    <n v="9"/>
    <x v="10"/>
    <n v="48"/>
    <n v="148"/>
    <n v="937"/>
    <s v=""/>
    <s v=""/>
    <n v="148"/>
    <s v=""/>
    <s v=""/>
    <s v=""/>
    <n v="2.0689655172413793E-2"/>
    <s v=""/>
  </r>
  <r>
    <n v="9"/>
    <x v="11"/>
    <n v="48"/>
    <n v="182"/>
    <n v="755"/>
    <s v=""/>
    <s v=""/>
    <n v="182"/>
    <s v=""/>
    <s v=""/>
    <s v=""/>
    <n v="0.22972972972972974"/>
    <s v=""/>
  </r>
  <r>
    <n v="9"/>
    <x v="12"/>
    <n v="48"/>
    <n v="100"/>
    <n v="655"/>
    <s v=""/>
    <s v=""/>
    <n v="100"/>
    <s v=""/>
    <s v=""/>
    <s v=""/>
    <n v="-0.45054945054945056"/>
    <s v=""/>
  </r>
  <r>
    <n v="9"/>
    <x v="13"/>
    <n v="48"/>
    <n v="93"/>
    <n v="562"/>
    <s v=""/>
    <s v=""/>
    <n v="93"/>
    <s v=""/>
    <s v=""/>
    <s v=""/>
    <n v="-7.0000000000000007E-2"/>
    <s v=""/>
  </r>
  <r>
    <n v="9"/>
    <x v="14"/>
    <n v="48"/>
    <n v="133"/>
    <n v="429"/>
    <s v=""/>
    <s v=""/>
    <n v="133"/>
    <s v=""/>
    <s v=""/>
    <s v=""/>
    <n v="0.43010752688172044"/>
    <s v=""/>
  </r>
  <r>
    <n v="10"/>
    <x v="0"/>
    <n v="60"/>
    <n v="65"/>
    <n v="1935"/>
    <n v="65"/>
    <s v=""/>
    <s v=""/>
    <s v=""/>
    <s v=""/>
    <s v=""/>
    <s v=""/>
    <s v=""/>
  </r>
  <r>
    <n v="10"/>
    <x v="1"/>
    <n v="60"/>
    <n v="82"/>
    <n v="1853"/>
    <n v="82"/>
    <s v=""/>
    <s v=""/>
    <s v=""/>
    <n v="0.26153846153846155"/>
    <s v=""/>
    <s v=""/>
    <s v=""/>
  </r>
  <r>
    <n v="10"/>
    <x v="2"/>
    <n v="60"/>
    <n v="33"/>
    <n v="1820"/>
    <n v="33"/>
    <s v=""/>
    <s v=""/>
    <s v=""/>
    <n v="-0.59756097560975607"/>
    <s v=""/>
    <s v=""/>
    <s v=""/>
  </r>
  <r>
    <n v="10"/>
    <x v="3"/>
    <n v="60"/>
    <n v="81"/>
    <n v="1739"/>
    <n v="81"/>
    <s v=""/>
    <s v=""/>
    <s v=""/>
    <n v="1.4545454545454546"/>
    <s v=""/>
    <s v=""/>
    <s v=""/>
  </r>
  <r>
    <n v="10"/>
    <x v="4"/>
    <n v="60"/>
    <n v="83"/>
    <n v="1656"/>
    <n v="83"/>
    <s v=""/>
    <s v=""/>
    <s v=""/>
    <n v="2.4691358024691357E-2"/>
    <s v=""/>
    <s v=""/>
    <s v=""/>
  </r>
  <r>
    <n v="10"/>
    <x v="5"/>
    <n v="60"/>
    <n v="48"/>
    <n v="1608"/>
    <n v="48"/>
    <s v=""/>
    <s v=""/>
    <s v=""/>
    <n v="-0.42168674698795183"/>
    <s v=""/>
    <s v=""/>
    <s v=""/>
  </r>
  <r>
    <n v="10"/>
    <x v="6"/>
    <n v="60"/>
    <n v="79"/>
    <n v="1529"/>
    <n v="79"/>
    <s v=""/>
    <s v=""/>
    <s v=""/>
    <n v="0.64583333333333337"/>
    <s v=""/>
    <s v=""/>
    <s v=""/>
  </r>
  <r>
    <n v="10"/>
    <x v="7"/>
    <n v="48"/>
    <n v="120"/>
    <n v="1409"/>
    <s v=""/>
    <s v=""/>
    <n v="120"/>
    <s v=""/>
    <s v=""/>
    <s v=""/>
    <s v=""/>
    <s v=""/>
  </r>
  <r>
    <n v="10"/>
    <x v="8"/>
    <n v="48"/>
    <n v="115"/>
    <n v="1294"/>
    <s v=""/>
    <s v=""/>
    <n v="115"/>
    <s v=""/>
    <s v=""/>
    <s v=""/>
    <n v="-4.1666666666666664E-2"/>
    <s v=""/>
  </r>
  <r>
    <n v="10"/>
    <x v="9"/>
    <n v="48"/>
    <n v="57"/>
    <n v="1237"/>
    <s v=""/>
    <s v=""/>
    <n v="57"/>
    <s v=""/>
    <s v=""/>
    <s v=""/>
    <n v="-0.5043478260869565"/>
    <s v=""/>
  </r>
  <r>
    <n v="10"/>
    <x v="10"/>
    <n v="48"/>
    <n v="95"/>
    <n v="1142"/>
    <s v=""/>
    <s v=""/>
    <n v="95"/>
    <s v=""/>
    <s v=""/>
    <s v=""/>
    <n v="0.66666666666666663"/>
    <s v=""/>
  </r>
  <r>
    <n v="10"/>
    <x v="11"/>
    <n v="48"/>
    <n v="82"/>
    <n v="1060"/>
    <s v=""/>
    <s v=""/>
    <n v="82"/>
    <s v=""/>
    <s v=""/>
    <s v=""/>
    <n v="-0.1368421052631579"/>
    <s v=""/>
  </r>
  <r>
    <n v="10"/>
    <x v="12"/>
    <n v="48"/>
    <n v="168"/>
    <n v="892"/>
    <s v=""/>
    <s v=""/>
    <n v="168"/>
    <s v=""/>
    <s v=""/>
    <s v=""/>
    <n v="1.0487804878048781"/>
    <s v=""/>
  </r>
  <r>
    <n v="10"/>
    <x v="13"/>
    <n v="48"/>
    <n v="33"/>
    <n v="859"/>
    <s v=""/>
    <s v=""/>
    <n v="33"/>
    <s v=""/>
    <s v=""/>
    <s v=""/>
    <n v="-0.8035714285714286"/>
    <s v=""/>
  </r>
  <r>
    <n v="10"/>
    <x v="14"/>
    <n v="48"/>
    <n v="107"/>
    <n v="752"/>
    <s v=""/>
    <s v=""/>
    <n v="107"/>
    <s v=""/>
    <s v=""/>
    <s v=""/>
    <n v="2.2424242424242422"/>
    <s v=""/>
  </r>
  <r>
    <n v="11"/>
    <x v="0"/>
    <n v="60"/>
    <n v="40"/>
    <n v="1960"/>
    <n v="40"/>
    <s v=""/>
    <s v=""/>
    <s v=""/>
    <s v=""/>
    <s v=""/>
    <s v=""/>
    <s v=""/>
  </r>
  <r>
    <n v="11"/>
    <x v="1"/>
    <n v="60"/>
    <n v="74"/>
    <n v="1886"/>
    <n v="74"/>
    <s v=""/>
    <s v=""/>
    <s v=""/>
    <n v="0.85"/>
    <s v=""/>
    <s v=""/>
    <s v=""/>
  </r>
  <r>
    <n v="11"/>
    <x v="2"/>
    <n v="60"/>
    <n v="129"/>
    <n v="1757"/>
    <n v="129"/>
    <s v=""/>
    <s v=""/>
    <s v=""/>
    <n v="0.7432432432432432"/>
    <s v=""/>
    <s v=""/>
    <s v=""/>
  </r>
  <r>
    <n v="11"/>
    <x v="3"/>
    <n v="60"/>
    <n v="102"/>
    <n v="1655"/>
    <n v="102"/>
    <s v=""/>
    <s v=""/>
    <s v=""/>
    <n v="-0.20930232558139536"/>
    <s v=""/>
    <s v=""/>
    <s v=""/>
  </r>
  <r>
    <n v="11"/>
    <x v="4"/>
    <n v="60"/>
    <n v="105"/>
    <n v="1550"/>
    <n v="105"/>
    <s v=""/>
    <s v=""/>
    <s v=""/>
    <n v="2.9411764705882353E-2"/>
    <s v=""/>
    <s v=""/>
    <s v=""/>
  </r>
  <r>
    <n v="11"/>
    <x v="5"/>
    <n v="60"/>
    <n v="96"/>
    <n v="1454"/>
    <n v="96"/>
    <s v=""/>
    <s v=""/>
    <s v=""/>
    <n v="-8.5714285714285715E-2"/>
    <s v=""/>
    <s v=""/>
    <s v=""/>
  </r>
  <r>
    <n v="11"/>
    <x v="6"/>
    <n v="60"/>
    <n v="186"/>
    <n v="1268"/>
    <n v="186"/>
    <s v=""/>
    <s v=""/>
    <s v=""/>
    <n v="0.9375"/>
    <s v=""/>
    <s v=""/>
    <s v=""/>
  </r>
  <r>
    <n v="11"/>
    <x v="7"/>
    <n v="60"/>
    <n v="17"/>
    <n v="1251"/>
    <n v="17"/>
    <s v=""/>
    <s v=""/>
    <s v=""/>
    <n v="-0.90860215053763438"/>
    <s v=""/>
    <s v=""/>
    <s v=""/>
  </r>
  <r>
    <n v="11"/>
    <x v="8"/>
    <n v="60"/>
    <n v="155"/>
    <n v="1096"/>
    <m/>
    <s v=""/>
    <s v=""/>
    <s v=""/>
    <s v=""/>
    <s v=""/>
    <s v=""/>
    <s v=""/>
  </r>
  <r>
    <n v="11"/>
    <x v="9"/>
    <n v="36"/>
    <n v="413"/>
    <n v="683"/>
    <s v=""/>
    <s v=""/>
    <s v=""/>
    <n v="413"/>
    <s v=""/>
    <s v=""/>
    <s v=""/>
    <s v=""/>
  </r>
  <r>
    <n v="11"/>
    <x v="10"/>
    <n v="36"/>
    <n v="141"/>
    <n v="542"/>
    <s v=""/>
    <s v=""/>
    <s v=""/>
    <n v="141"/>
    <s v=""/>
    <s v=""/>
    <s v=""/>
    <n v="-0.65859564164648909"/>
  </r>
  <r>
    <n v="11"/>
    <x v="11"/>
    <n v="36"/>
    <n v="316"/>
    <n v="226"/>
    <s v=""/>
    <s v=""/>
    <s v=""/>
    <n v="316"/>
    <s v=""/>
    <s v=""/>
    <s v=""/>
    <n v="1.2411347517730495"/>
  </r>
  <r>
    <n v="11"/>
    <x v="12"/>
    <n v="36"/>
    <n v="187"/>
    <n v="39"/>
    <s v=""/>
    <s v=""/>
    <s v=""/>
    <n v="187"/>
    <s v=""/>
    <s v=""/>
    <s v=""/>
    <n v="-0.40822784810126583"/>
  </r>
  <r>
    <n v="11"/>
    <x v="13"/>
    <n v="36"/>
    <n v="39"/>
    <n v="0"/>
    <s v=""/>
    <s v=""/>
    <s v=""/>
    <n v="39"/>
    <s v=""/>
    <s v=""/>
    <s v=""/>
    <n v="-0.79144385026737973"/>
  </r>
  <r>
    <n v="11"/>
    <x v="14"/>
    <n v="36"/>
    <n v="0"/>
    <n v="0"/>
    <s v=""/>
    <s v=""/>
    <s v=""/>
    <n v="39"/>
    <s v=""/>
    <s v=""/>
    <s v=""/>
    <n v="0"/>
  </r>
  <r>
    <n v="12"/>
    <x v="0"/>
    <n v="60"/>
    <n v="58"/>
    <n v="1942"/>
    <n v="58"/>
    <s v=""/>
    <s v=""/>
    <s v=""/>
    <s v=""/>
    <s v=""/>
    <s v=""/>
    <s v=""/>
  </r>
  <r>
    <n v="12"/>
    <x v="1"/>
    <n v="60"/>
    <n v="65"/>
    <n v="1877"/>
    <n v="65"/>
    <s v=""/>
    <s v=""/>
    <s v=""/>
    <n v="0.1206896551724138"/>
    <s v=""/>
    <s v=""/>
    <s v=""/>
  </r>
  <r>
    <n v="12"/>
    <x v="2"/>
    <n v="60"/>
    <n v="77"/>
    <n v="1800"/>
    <n v="77"/>
    <s v=""/>
    <s v=""/>
    <s v=""/>
    <n v="0.18461538461538463"/>
    <s v=""/>
    <s v=""/>
    <s v=""/>
  </r>
  <r>
    <n v="12"/>
    <x v="3"/>
    <n v="60"/>
    <n v="59"/>
    <n v="1741"/>
    <n v="59"/>
    <s v=""/>
    <s v=""/>
    <s v=""/>
    <n v="-0.23376623376623376"/>
    <s v=""/>
    <s v=""/>
    <s v=""/>
  </r>
  <r>
    <n v="12"/>
    <x v="4"/>
    <n v="60"/>
    <n v="64"/>
    <n v="1677"/>
    <n v="64"/>
    <s v=""/>
    <s v=""/>
    <s v=""/>
    <n v="8.4745762711864403E-2"/>
    <s v=""/>
    <s v=""/>
    <s v=""/>
  </r>
  <r>
    <n v="12"/>
    <x v="5"/>
    <n v="60"/>
    <n v="74"/>
    <n v="1603"/>
    <n v="74"/>
    <s v=""/>
    <s v=""/>
    <s v=""/>
    <n v="0.15625"/>
    <s v=""/>
    <s v=""/>
    <s v=""/>
  </r>
  <r>
    <n v="12"/>
    <x v="6"/>
    <n v="60"/>
    <n v="82"/>
    <n v="1521"/>
    <n v="82"/>
    <s v=""/>
    <s v=""/>
    <s v=""/>
    <n v="0.10810810810810811"/>
    <s v=""/>
    <s v=""/>
    <s v=""/>
  </r>
  <r>
    <n v="12"/>
    <x v="7"/>
    <n v="60"/>
    <n v="63"/>
    <n v="1458"/>
    <n v="63"/>
    <s v=""/>
    <s v=""/>
    <s v=""/>
    <n v="-0.23170731707317074"/>
    <s v=""/>
    <s v=""/>
    <s v=""/>
  </r>
  <r>
    <n v="12"/>
    <x v="8"/>
    <n v="60"/>
    <n v="35"/>
    <n v="1423"/>
    <n v="35"/>
    <s v=""/>
    <s v=""/>
    <s v=""/>
    <n v="-0.44444444444444442"/>
    <s v=""/>
    <s v=""/>
    <s v=""/>
  </r>
  <r>
    <n v="12"/>
    <x v="9"/>
    <n v="36"/>
    <n v="267"/>
    <n v="1156"/>
    <s v=""/>
    <s v=""/>
    <s v=""/>
    <n v="267"/>
    <s v=""/>
    <s v=""/>
    <s v=""/>
    <s v=""/>
  </r>
  <r>
    <n v="12"/>
    <x v="10"/>
    <n v="36"/>
    <n v="257"/>
    <n v="899"/>
    <s v=""/>
    <s v=""/>
    <s v=""/>
    <n v="257"/>
    <s v=""/>
    <s v=""/>
    <s v=""/>
    <n v="-3.7453183520599252E-2"/>
  </r>
  <r>
    <n v="12"/>
    <x v="11"/>
    <n v="36"/>
    <n v="213"/>
    <n v="686"/>
    <s v=""/>
    <s v=""/>
    <s v=""/>
    <n v="213"/>
    <s v=""/>
    <s v=""/>
    <s v=""/>
    <n v="-0.17120622568093385"/>
  </r>
  <r>
    <n v="12"/>
    <x v="12"/>
    <n v="36"/>
    <n v="135"/>
    <n v="551"/>
    <s v=""/>
    <s v=""/>
    <s v=""/>
    <n v="135"/>
    <s v=""/>
    <s v=""/>
    <s v=""/>
    <n v="-0.36619718309859156"/>
  </r>
  <r>
    <n v="12"/>
    <x v="13"/>
    <n v="36"/>
    <n v="74"/>
    <n v="477"/>
    <s v=""/>
    <s v=""/>
    <s v=""/>
    <n v="74"/>
    <s v=""/>
    <s v=""/>
    <s v=""/>
    <n v="-0.45185185185185184"/>
  </r>
  <r>
    <n v="12"/>
    <x v="14"/>
    <n v="36"/>
    <n v="185"/>
    <n v="292"/>
    <s v=""/>
    <s v=""/>
    <s v=""/>
    <n v="185"/>
    <s v=""/>
    <s v=""/>
    <s v=""/>
    <n v="1.5"/>
  </r>
  <r>
    <n v="13"/>
    <x v="0"/>
    <n v="60"/>
    <n v="44"/>
    <n v="1956"/>
    <n v="44"/>
    <s v=""/>
    <s v=""/>
    <s v=""/>
    <s v=""/>
    <s v=""/>
    <s v=""/>
    <s v=""/>
  </r>
  <r>
    <n v="13"/>
    <x v="1"/>
    <n v="60"/>
    <n v="69"/>
    <n v="1887"/>
    <n v="69"/>
    <s v=""/>
    <s v=""/>
    <s v=""/>
    <n v="0.56818181818181823"/>
    <s v=""/>
    <s v=""/>
    <s v=""/>
  </r>
  <r>
    <n v="13"/>
    <x v="2"/>
    <n v="60"/>
    <n v="31"/>
    <n v="1856"/>
    <n v="31"/>
    <s v=""/>
    <s v=""/>
    <s v=""/>
    <n v="-0.55072463768115942"/>
    <s v=""/>
    <s v=""/>
    <s v=""/>
  </r>
  <r>
    <n v="13"/>
    <x v="3"/>
    <n v="60"/>
    <n v="69"/>
    <n v="1787"/>
    <n v="69"/>
    <s v=""/>
    <s v=""/>
    <s v=""/>
    <n v="1.2258064516129032"/>
    <s v=""/>
    <s v=""/>
    <s v=""/>
  </r>
  <r>
    <n v="13"/>
    <x v="4"/>
    <n v="60"/>
    <n v="69"/>
    <n v="1718"/>
    <n v="69"/>
    <s v=""/>
    <s v=""/>
    <s v=""/>
    <n v="0"/>
    <s v=""/>
    <s v=""/>
    <s v=""/>
  </r>
  <r>
    <n v="13"/>
    <x v="5"/>
    <n v="60"/>
    <n v="111"/>
    <n v="1607"/>
    <n v="111"/>
    <s v=""/>
    <s v=""/>
    <s v=""/>
    <n v="0.60869565217391308"/>
    <s v=""/>
    <s v=""/>
    <s v=""/>
  </r>
  <r>
    <n v="13"/>
    <x v="6"/>
    <n v="60"/>
    <n v="58"/>
    <n v="1549"/>
    <n v="58"/>
    <s v=""/>
    <s v=""/>
    <s v=""/>
    <n v="-0.47747747747747749"/>
    <s v=""/>
    <s v=""/>
    <s v=""/>
  </r>
  <r>
    <n v="13"/>
    <x v="7"/>
    <n v="60"/>
    <n v="78"/>
    <n v="1471"/>
    <n v="78"/>
    <s v=""/>
    <s v=""/>
    <s v=""/>
    <n v="0.34482758620689657"/>
    <s v=""/>
    <s v=""/>
    <s v=""/>
  </r>
  <r>
    <n v="13"/>
    <x v="8"/>
    <n v="60"/>
    <n v="61"/>
    <n v="1410"/>
    <n v="61"/>
    <s v=""/>
    <s v=""/>
    <s v=""/>
    <n v="-0.21794871794871795"/>
    <s v=""/>
    <s v=""/>
    <s v=""/>
  </r>
  <r>
    <n v="13"/>
    <x v="9"/>
    <n v="36"/>
    <n v="175"/>
    <n v="1235"/>
    <s v=""/>
    <s v=""/>
    <s v=""/>
    <n v="175"/>
    <s v=""/>
    <s v=""/>
    <s v=""/>
    <s v=""/>
  </r>
  <r>
    <n v="13"/>
    <x v="10"/>
    <n v="36"/>
    <n v="120"/>
    <n v="1115"/>
    <s v=""/>
    <s v=""/>
    <s v=""/>
    <n v="120"/>
    <s v=""/>
    <s v=""/>
    <s v=""/>
    <n v="-0.31428571428571428"/>
  </r>
  <r>
    <n v="13"/>
    <x v="11"/>
    <n v="36"/>
    <n v="247"/>
    <n v="868"/>
    <s v=""/>
    <s v=""/>
    <s v=""/>
    <n v="247"/>
    <s v=""/>
    <s v=""/>
    <s v=""/>
    <n v="1.0583333333333333"/>
  </r>
  <r>
    <n v="13"/>
    <x v="12"/>
    <n v="36"/>
    <n v="168"/>
    <n v="700"/>
    <s v=""/>
    <s v=""/>
    <s v=""/>
    <n v="168"/>
    <s v=""/>
    <s v=""/>
    <s v=""/>
    <n v="-0.31983805668016196"/>
  </r>
  <r>
    <n v="13"/>
    <x v="13"/>
    <n v="36"/>
    <n v="209"/>
    <n v="491"/>
    <s v=""/>
    <s v=""/>
    <s v=""/>
    <n v="209"/>
    <s v=""/>
    <s v=""/>
    <s v=""/>
    <n v="0.24404761904761904"/>
  </r>
  <r>
    <n v="13"/>
    <x v="14"/>
    <n v="36"/>
    <n v="261"/>
    <n v="230"/>
    <s v=""/>
    <s v=""/>
    <s v=""/>
    <n v="261"/>
    <s v=""/>
    <s v=""/>
    <s v=""/>
    <n v="0.24880382775119617"/>
  </r>
  <r>
    <n v="14"/>
    <x v="0"/>
    <n v="60"/>
    <n v="74"/>
    <n v="1926"/>
    <n v="74"/>
    <s v=""/>
    <s v=""/>
    <s v=""/>
    <s v=""/>
    <s v=""/>
    <s v=""/>
    <s v=""/>
  </r>
  <r>
    <n v="14"/>
    <x v="1"/>
    <n v="60"/>
    <n v="69"/>
    <n v="1857"/>
    <n v="69"/>
    <s v=""/>
    <s v=""/>
    <s v=""/>
    <n v="-6.7567567567567571E-2"/>
    <s v=""/>
    <s v=""/>
    <s v=""/>
  </r>
  <r>
    <n v="14"/>
    <x v="2"/>
    <n v="60"/>
    <n v="98"/>
    <n v="1759"/>
    <n v="98"/>
    <s v=""/>
    <s v=""/>
    <s v=""/>
    <n v="0.42028985507246375"/>
    <s v=""/>
    <s v=""/>
    <s v=""/>
  </r>
  <r>
    <n v="14"/>
    <x v="3"/>
    <n v="60"/>
    <n v="51"/>
    <n v="1708"/>
    <n v="51"/>
    <s v=""/>
    <s v=""/>
    <s v=""/>
    <n v="-0.47959183673469385"/>
    <s v=""/>
    <s v=""/>
    <s v=""/>
  </r>
  <r>
    <n v="14"/>
    <x v="4"/>
    <n v="60"/>
    <n v="66"/>
    <n v="1642"/>
    <n v="66"/>
    <s v=""/>
    <s v=""/>
    <s v=""/>
    <n v="0.29411764705882354"/>
    <s v=""/>
    <s v=""/>
    <s v=""/>
  </r>
  <r>
    <n v="14"/>
    <x v="5"/>
    <n v="60"/>
    <n v="70"/>
    <n v="1572"/>
    <n v="70"/>
    <s v=""/>
    <s v=""/>
    <s v=""/>
    <n v="6.0606060606060608E-2"/>
    <s v=""/>
    <s v=""/>
    <s v=""/>
  </r>
  <r>
    <n v="14"/>
    <x v="6"/>
    <n v="60"/>
    <n v="34"/>
    <n v="1538"/>
    <n v="34"/>
    <s v=""/>
    <s v=""/>
    <s v=""/>
    <n v="-0.51428571428571423"/>
    <s v=""/>
    <s v=""/>
    <s v=""/>
  </r>
  <r>
    <n v="14"/>
    <x v="7"/>
    <n v="60"/>
    <n v="45"/>
    <n v="1493"/>
    <n v="45"/>
    <s v=""/>
    <s v=""/>
    <s v=""/>
    <n v="0.3235294117647059"/>
    <s v=""/>
    <s v=""/>
    <s v=""/>
  </r>
  <r>
    <n v="14"/>
    <x v="8"/>
    <n v="60"/>
    <n v="46"/>
    <n v="1447"/>
    <n v="46"/>
    <s v=""/>
    <s v=""/>
    <s v=""/>
    <n v="2.2222222222222223E-2"/>
    <s v=""/>
    <s v=""/>
    <s v=""/>
  </r>
  <r>
    <n v="14"/>
    <x v="9"/>
    <n v="36"/>
    <n v="82"/>
    <n v="1365"/>
    <s v=""/>
    <s v=""/>
    <s v=""/>
    <n v="82"/>
    <s v=""/>
    <s v=""/>
    <s v=""/>
    <s v=""/>
  </r>
  <r>
    <n v="14"/>
    <x v="10"/>
    <n v="36"/>
    <n v="157"/>
    <n v="1208"/>
    <s v=""/>
    <s v=""/>
    <s v=""/>
    <n v="157"/>
    <s v=""/>
    <s v=""/>
    <s v=""/>
    <n v="0.91463414634146345"/>
  </r>
  <r>
    <n v="14"/>
    <x v="11"/>
    <n v="36"/>
    <n v="219"/>
    <n v="989"/>
    <s v=""/>
    <s v=""/>
    <s v=""/>
    <n v="219"/>
    <s v=""/>
    <s v=""/>
    <s v=""/>
    <n v="0.39490445859872614"/>
  </r>
  <r>
    <n v="14"/>
    <x v="12"/>
    <n v="36"/>
    <n v="261"/>
    <n v="728"/>
    <s v=""/>
    <s v=""/>
    <s v=""/>
    <n v="261"/>
    <s v=""/>
    <s v=""/>
    <s v=""/>
    <n v="0.19178082191780821"/>
  </r>
  <r>
    <n v="14"/>
    <x v="13"/>
    <n v="36"/>
    <n v="89"/>
    <n v="639"/>
    <s v=""/>
    <s v=""/>
    <s v=""/>
    <n v="89"/>
    <s v=""/>
    <s v=""/>
    <s v=""/>
    <n v="-0.65900383141762453"/>
  </r>
  <r>
    <n v="14"/>
    <x v="14"/>
    <n v="36"/>
    <n v="176"/>
    <n v="463"/>
    <s v=""/>
    <s v=""/>
    <s v=""/>
    <n v="176"/>
    <s v=""/>
    <s v=""/>
    <s v=""/>
    <n v="0.97752808988764039"/>
  </r>
  <r>
    <n v="15"/>
    <x v="0"/>
    <n v="60"/>
    <n v="80"/>
    <n v="1920"/>
    <n v="80"/>
    <s v=""/>
    <s v=""/>
    <s v=""/>
    <s v=""/>
    <s v=""/>
    <s v=""/>
    <s v=""/>
  </r>
  <r>
    <n v="15"/>
    <x v="1"/>
    <n v="60"/>
    <n v="45"/>
    <n v="1875"/>
    <n v="45"/>
    <s v=""/>
    <s v=""/>
    <s v=""/>
    <n v="-0.4375"/>
    <s v=""/>
    <s v=""/>
    <s v=""/>
  </r>
  <r>
    <n v="15"/>
    <x v="2"/>
    <n v="60"/>
    <n v="39"/>
    <n v="1836"/>
    <n v="39"/>
    <s v=""/>
    <s v=""/>
    <s v=""/>
    <n v="-0.13333333333333333"/>
    <s v=""/>
    <s v=""/>
    <s v=""/>
  </r>
  <r>
    <n v="15"/>
    <x v="3"/>
    <n v="60"/>
    <n v="97"/>
    <n v="1739"/>
    <n v="97"/>
    <s v=""/>
    <s v=""/>
    <s v=""/>
    <n v="1.4871794871794872"/>
    <s v=""/>
    <s v=""/>
    <s v=""/>
  </r>
  <r>
    <n v="15"/>
    <x v="4"/>
    <n v="60"/>
    <n v="60"/>
    <n v="1679"/>
    <n v="60"/>
    <s v=""/>
    <s v=""/>
    <s v=""/>
    <n v="-0.38144329896907214"/>
    <s v=""/>
    <s v=""/>
    <s v=""/>
  </r>
  <r>
    <n v="15"/>
    <x v="5"/>
    <n v="60"/>
    <n v="49"/>
    <n v="1630"/>
    <n v="49"/>
    <s v=""/>
    <s v=""/>
    <s v=""/>
    <n v="-0.18333333333333332"/>
    <s v=""/>
    <s v=""/>
    <s v=""/>
  </r>
  <r>
    <n v="15"/>
    <x v="6"/>
    <n v="60"/>
    <n v="77"/>
    <n v="1553"/>
    <n v="77"/>
    <s v=""/>
    <s v=""/>
    <s v=""/>
    <n v="0.5714285714285714"/>
    <s v=""/>
    <s v=""/>
    <s v=""/>
  </r>
  <r>
    <n v="15"/>
    <x v="7"/>
    <n v="60"/>
    <n v="70"/>
    <n v="1483"/>
    <n v="70"/>
    <s v=""/>
    <s v=""/>
    <s v=""/>
    <n v="-9.0909090909090912E-2"/>
    <s v=""/>
    <s v=""/>
    <s v=""/>
  </r>
  <r>
    <n v="15"/>
    <x v="8"/>
    <n v="60"/>
    <n v="44"/>
    <n v="1439"/>
    <n v="44"/>
    <s v=""/>
    <s v=""/>
    <s v=""/>
    <n v="-0.37142857142857144"/>
    <s v=""/>
    <s v=""/>
    <s v=""/>
  </r>
  <r>
    <n v="15"/>
    <x v="9"/>
    <n v="36"/>
    <n v="181"/>
    <n v="1258"/>
    <s v=""/>
    <s v=""/>
    <s v=""/>
    <n v="181"/>
    <s v=""/>
    <s v=""/>
    <s v=""/>
    <s v=""/>
  </r>
  <r>
    <n v="15"/>
    <x v="10"/>
    <n v="36"/>
    <n v="116"/>
    <n v="1142"/>
    <s v=""/>
    <s v=""/>
    <s v=""/>
    <n v="116"/>
    <s v=""/>
    <s v=""/>
    <s v=""/>
    <n v="-0.35911602209944754"/>
  </r>
  <r>
    <n v="15"/>
    <x v="11"/>
    <n v="36"/>
    <n v="152"/>
    <n v="990"/>
    <s v=""/>
    <s v=""/>
    <s v=""/>
    <n v="152"/>
    <s v=""/>
    <s v=""/>
    <s v=""/>
    <n v="0.31034482758620691"/>
  </r>
  <r>
    <n v="15"/>
    <x v="12"/>
    <n v="36"/>
    <n v="188"/>
    <n v="802"/>
    <s v=""/>
    <s v=""/>
    <s v=""/>
    <n v="188"/>
    <s v=""/>
    <s v=""/>
    <s v=""/>
    <n v="0.23684210526315788"/>
  </r>
  <r>
    <n v="15"/>
    <x v="13"/>
    <n v="36"/>
    <n v="244"/>
    <n v="558"/>
    <s v=""/>
    <s v=""/>
    <s v=""/>
    <n v="244"/>
    <s v=""/>
    <s v=""/>
    <s v=""/>
    <n v="0.2978723404255319"/>
  </r>
  <r>
    <n v="15"/>
    <x v="14"/>
    <n v="36"/>
    <n v="169"/>
    <n v="389"/>
    <s v=""/>
    <s v=""/>
    <s v=""/>
    <n v="169"/>
    <s v=""/>
    <s v=""/>
    <s v=""/>
    <n v="-0.307377049180327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n v="1"/>
    <x v="0"/>
    <n v="60"/>
    <n v="57"/>
    <n v="1943"/>
    <n v="57"/>
    <s v=""/>
    <s v=""/>
    <s v=""/>
    <s v=""/>
    <s v=""/>
    <s v=""/>
    <s v=""/>
    <x v="0"/>
    <x v="0"/>
    <x v="0"/>
    <s v="-"/>
  </r>
  <r>
    <n v="1"/>
    <x v="1"/>
    <n v="60"/>
    <n v="98"/>
    <n v="1845"/>
    <n v="98"/>
    <s v=""/>
    <s v=""/>
    <s v=""/>
    <n v="0.7192982456140351"/>
    <s v=""/>
    <s v=""/>
    <s v=""/>
    <x v="0"/>
    <x v="0"/>
    <x v="0"/>
    <s v="-"/>
  </r>
  <r>
    <n v="1"/>
    <x v="2"/>
    <n v="60"/>
    <n v="55"/>
    <n v="1790"/>
    <n v="55"/>
    <s v=""/>
    <s v=""/>
    <s v=""/>
    <n v="-0.43877551020408162"/>
    <s v=""/>
    <s v=""/>
    <s v=""/>
    <x v="0"/>
    <x v="0"/>
    <x v="0"/>
    <s v="-"/>
  </r>
  <r>
    <n v="1"/>
    <x v="3"/>
    <n v="60"/>
    <n v="41"/>
    <n v="1749"/>
    <n v="41"/>
    <s v=""/>
    <s v=""/>
    <s v=""/>
    <n v="-0.25454545454545452"/>
    <s v=""/>
    <s v=""/>
    <s v=""/>
    <x v="0"/>
    <x v="0"/>
    <x v="0"/>
    <s v="-"/>
  </r>
  <r>
    <n v="1"/>
    <x v="4"/>
    <n v="60"/>
    <n v="60"/>
    <n v="1689"/>
    <n v="60"/>
    <s v=""/>
    <s v=""/>
    <s v=""/>
    <n v="0.46341463414634149"/>
    <s v=""/>
    <s v=""/>
    <s v=""/>
    <x v="0"/>
    <x v="0"/>
    <x v="0"/>
    <s v="-"/>
  </r>
  <r>
    <n v="1"/>
    <x v="5"/>
    <n v="60"/>
    <n v="39"/>
    <n v="1650"/>
    <n v="39"/>
    <s v=""/>
    <s v=""/>
    <s v=""/>
    <n v="-0.35"/>
    <s v=""/>
    <s v=""/>
    <s v=""/>
    <x v="0"/>
    <x v="0"/>
    <x v="0"/>
    <s v="-"/>
  </r>
  <r>
    <n v="1"/>
    <x v="6"/>
    <n v="54"/>
    <n v="106"/>
    <n v="1544"/>
    <s v=""/>
    <n v="106"/>
    <s v=""/>
    <s v=""/>
    <s v=""/>
    <s v=""/>
    <s v=""/>
    <s v=""/>
    <x v="1"/>
    <x v="1"/>
    <x v="1"/>
    <n v="1.7179487179487178"/>
  </r>
  <r>
    <n v="1"/>
    <x v="7"/>
    <n v="54"/>
    <n v="55"/>
    <n v="1489"/>
    <s v=""/>
    <n v="55"/>
    <s v=""/>
    <s v=""/>
    <s v=""/>
    <n v="-0.48113207547169812"/>
    <s v=""/>
    <s v=""/>
    <x v="0"/>
    <x v="0"/>
    <x v="0"/>
    <s v="-"/>
  </r>
  <r>
    <n v="1"/>
    <x v="8"/>
    <n v="54"/>
    <n v="64"/>
    <n v="1425"/>
    <s v=""/>
    <n v="64"/>
    <s v=""/>
    <s v=""/>
    <s v=""/>
    <n v="0.16363636363636364"/>
    <s v=""/>
    <s v=""/>
    <x v="0"/>
    <x v="0"/>
    <x v="0"/>
    <s v="-"/>
  </r>
  <r>
    <n v="1"/>
    <x v="9"/>
    <n v="54"/>
    <n v="43"/>
    <n v="1382"/>
    <s v=""/>
    <n v="43"/>
    <s v=""/>
    <s v=""/>
    <s v=""/>
    <n v="-0.328125"/>
    <s v=""/>
    <s v=""/>
    <x v="0"/>
    <x v="0"/>
    <x v="0"/>
    <s v="-"/>
  </r>
  <r>
    <n v="1"/>
    <x v="10"/>
    <n v="54"/>
    <n v="131"/>
    <n v="1251"/>
    <s v=""/>
    <n v="131"/>
    <s v=""/>
    <s v=""/>
    <s v=""/>
    <n v="2.0465116279069768"/>
    <s v=""/>
    <s v=""/>
    <x v="0"/>
    <x v="0"/>
    <x v="0"/>
    <s v="-"/>
  </r>
  <r>
    <n v="1"/>
    <x v="11"/>
    <n v="54"/>
    <n v="112"/>
    <n v="1139"/>
    <s v=""/>
    <n v="112"/>
    <s v=""/>
    <s v=""/>
    <s v=""/>
    <n v="-0.14503816793893129"/>
    <s v=""/>
    <s v=""/>
    <x v="0"/>
    <x v="0"/>
    <x v="0"/>
    <s v="-"/>
  </r>
  <r>
    <n v="1"/>
    <x v="12"/>
    <n v="54"/>
    <n v="62"/>
    <n v="1077"/>
    <s v=""/>
    <n v="62"/>
    <s v=""/>
    <s v=""/>
    <s v=""/>
    <n v="-0.44642857142857145"/>
    <s v=""/>
    <s v=""/>
    <x v="0"/>
    <x v="0"/>
    <x v="0"/>
    <s v="-"/>
  </r>
  <r>
    <n v="1"/>
    <x v="13"/>
    <n v="54"/>
    <n v="31"/>
    <n v="1046"/>
    <s v=""/>
    <n v="31"/>
    <s v=""/>
    <s v=""/>
    <s v=""/>
    <n v="-0.5"/>
    <s v=""/>
    <s v=""/>
    <x v="0"/>
    <x v="0"/>
    <x v="0"/>
    <s v="-"/>
  </r>
  <r>
    <n v="1"/>
    <x v="14"/>
    <n v="54"/>
    <n v="80"/>
    <n v="966"/>
    <s v=""/>
    <n v="80"/>
    <s v=""/>
    <s v=""/>
    <s v=""/>
    <n v="1.5806451612903225"/>
    <s v=""/>
    <s v=""/>
    <x v="0"/>
    <x v="0"/>
    <x v="0"/>
    <s v="-"/>
  </r>
  <r>
    <n v="2"/>
    <x v="0"/>
    <n v="60"/>
    <n v="115"/>
    <n v="1885"/>
    <n v="115"/>
    <s v=""/>
    <s v=""/>
    <s v=""/>
    <s v=""/>
    <s v=""/>
    <s v=""/>
    <s v=""/>
    <x v="0"/>
    <x v="0"/>
    <x v="0"/>
    <s v="-"/>
  </r>
  <r>
    <n v="2"/>
    <x v="1"/>
    <n v="60"/>
    <n v="105"/>
    <n v="1780"/>
    <n v="105"/>
    <s v=""/>
    <s v=""/>
    <s v=""/>
    <n v="-8.6956521739130432E-2"/>
    <s v=""/>
    <s v=""/>
    <s v=""/>
    <x v="0"/>
    <x v="0"/>
    <x v="0"/>
    <s v="-"/>
  </r>
  <r>
    <n v="2"/>
    <x v="2"/>
    <n v="60"/>
    <n v="136"/>
    <n v="1644"/>
    <n v="136"/>
    <s v=""/>
    <s v=""/>
    <s v=""/>
    <n v="0.29523809523809524"/>
    <s v=""/>
    <s v=""/>
    <s v=""/>
    <x v="0"/>
    <x v="0"/>
    <x v="0"/>
    <s v="-"/>
  </r>
  <r>
    <n v="2"/>
    <x v="3"/>
    <n v="60"/>
    <n v="115"/>
    <n v="1529"/>
    <n v="115"/>
    <s v=""/>
    <s v=""/>
    <s v=""/>
    <n v="-0.15441176470588236"/>
    <s v=""/>
    <s v=""/>
    <s v=""/>
    <x v="0"/>
    <x v="0"/>
    <x v="0"/>
    <s v="-"/>
  </r>
  <r>
    <n v="2"/>
    <x v="4"/>
    <n v="60"/>
    <n v="73"/>
    <n v="1456"/>
    <n v="73"/>
    <s v=""/>
    <s v=""/>
    <s v=""/>
    <n v="-0.36521739130434783"/>
    <s v=""/>
    <s v=""/>
    <s v=""/>
    <x v="0"/>
    <x v="0"/>
    <x v="0"/>
    <s v="-"/>
  </r>
  <r>
    <n v="2"/>
    <x v="5"/>
    <n v="60"/>
    <n v="102"/>
    <n v="1354"/>
    <n v="102"/>
    <s v=""/>
    <s v=""/>
    <s v=""/>
    <n v="0.39726027397260272"/>
    <s v=""/>
    <s v=""/>
    <s v=""/>
    <x v="0"/>
    <x v="0"/>
    <x v="0"/>
    <s v="-"/>
  </r>
  <r>
    <n v="2"/>
    <x v="6"/>
    <n v="54"/>
    <n v="58"/>
    <n v="1296"/>
    <s v=""/>
    <n v="58"/>
    <s v=""/>
    <s v=""/>
    <s v=""/>
    <s v=""/>
    <s v=""/>
    <s v=""/>
    <x v="1"/>
    <x v="1"/>
    <x v="1"/>
    <n v="-0.43137254901960786"/>
  </r>
  <r>
    <n v="2"/>
    <x v="7"/>
    <n v="54"/>
    <n v="187"/>
    <n v="1109"/>
    <s v=""/>
    <n v="187"/>
    <s v=""/>
    <s v=""/>
    <s v=""/>
    <n v="2.2241379310344827"/>
    <s v=""/>
    <s v=""/>
    <x v="0"/>
    <x v="0"/>
    <x v="0"/>
    <s v="-"/>
  </r>
  <r>
    <n v="2"/>
    <x v="8"/>
    <n v="54"/>
    <n v="198"/>
    <n v="911"/>
    <s v=""/>
    <n v="198"/>
    <s v=""/>
    <s v=""/>
    <s v=""/>
    <n v="5.8823529411764705E-2"/>
    <s v=""/>
    <s v=""/>
    <x v="0"/>
    <x v="0"/>
    <x v="0"/>
    <s v="-"/>
  </r>
  <r>
    <n v="2"/>
    <x v="9"/>
    <n v="54"/>
    <n v="196"/>
    <n v="715"/>
    <s v=""/>
    <n v="196"/>
    <s v=""/>
    <s v=""/>
    <s v=""/>
    <n v="-1.0101010101010102E-2"/>
    <s v=""/>
    <s v=""/>
    <x v="0"/>
    <x v="0"/>
    <x v="0"/>
    <s v="-"/>
  </r>
  <r>
    <n v="2"/>
    <x v="10"/>
    <n v="54"/>
    <n v="132"/>
    <n v="583"/>
    <s v=""/>
    <n v="132"/>
    <s v=""/>
    <s v=""/>
    <s v=""/>
    <n v="-0.32653061224489793"/>
    <s v=""/>
    <s v=""/>
    <x v="0"/>
    <x v="0"/>
    <x v="0"/>
    <s v="-"/>
  </r>
  <r>
    <n v="2"/>
    <x v="11"/>
    <n v="54"/>
    <n v="60"/>
    <n v="523"/>
    <s v=""/>
    <n v="60"/>
    <s v=""/>
    <s v=""/>
    <s v=""/>
    <n v="-0.54545454545454541"/>
    <s v=""/>
    <s v=""/>
    <x v="0"/>
    <x v="0"/>
    <x v="0"/>
    <s v="-"/>
  </r>
  <r>
    <n v="2"/>
    <x v="12"/>
    <n v="54"/>
    <n v="119"/>
    <n v="404"/>
    <s v=""/>
    <n v="119"/>
    <s v=""/>
    <s v=""/>
    <s v=""/>
    <n v="0.98333333333333328"/>
    <s v=""/>
    <s v=""/>
    <x v="0"/>
    <x v="0"/>
    <x v="0"/>
    <s v="-"/>
  </r>
  <r>
    <n v="2"/>
    <x v="13"/>
    <n v="54"/>
    <n v="131"/>
    <n v="273"/>
    <s v=""/>
    <n v="131"/>
    <s v=""/>
    <s v=""/>
    <s v=""/>
    <n v="0.10084033613445378"/>
    <s v=""/>
    <s v=""/>
    <x v="0"/>
    <x v="0"/>
    <x v="0"/>
    <s v="-"/>
  </r>
  <r>
    <n v="2"/>
    <x v="14"/>
    <n v="54"/>
    <n v="215"/>
    <n v="58"/>
    <s v=""/>
    <n v="215"/>
    <s v=""/>
    <s v=""/>
    <s v=""/>
    <n v="0.64122137404580148"/>
    <s v=""/>
    <s v=""/>
    <x v="0"/>
    <x v="0"/>
    <x v="0"/>
    <s v="-"/>
  </r>
  <r>
    <n v="3"/>
    <x v="0"/>
    <n v="60"/>
    <n v="75"/>
    <n v="1925"/>
    <n v="75"/>
    <s v=""/>
    <s v=""/>
    <s v=""/>
    <s v=""/>
    <s v=""/>
    <s v=""/>
    <s v=""/>
    <x v="0"/>
    <x v="0"/>
    <x v="0"/>
    <s v="-"/>
  </r>
  <r>
    <n v="3"/>
    <x v="1"/>
    <n v="60"/>
    <n v="82"/>
    <n v="1843"/>
    <n v="82"/>
    <s v=""/>
    <s v=""/>
    <s v=""/>
    <n v="9.3333333333333338E-2"/>
    <s v=""/>
    <s v=""/>
    <s v=""/>
    <x v="0"/>
    <x v="0"/>
    <x v="0"/>
    <s v="-"/>
  </r>
  <r>
    <n v="3"/>
    <x v="2"/>
    <n v="60"/>
    <n v="63"/>
    <n v="1780"/>
    <n v="63"/>
    <s v=""/>
    <s v=""/>
    <s v=""/>
    <n v="-0.23170731707317074"/>
    <s v=""/>
    <s v=""/>
    <s v=""/>
    <x v="0"/>
    <x v="0"/>
    <x v="0"/>
    <s v="-"/>
  </r>
  <r>
    <n v="3"/>
    <x v="3"/>
    <n v="60"/>
    <n v="53"/>
    <n v="1727"/>
    <n v="53"/>
    <s v=""/>
    <s v=""/>
    <s v=""/>
    <n v="-0.15873015873015872"/>
    <s v=""/>
    <s v=""/>
    <s v=""/>
    <x v="0"/>
    <x v="0"/>
    <x v="0"/>
    <s v="-"/>
  </r>
  <r>
    <n v="3"/>
    <x v="4"/>
    <n v="60"/>
    <n v="63"/>
    <n v="1664"/>
    <n v="63"/>
    <s v=""/>
    <s v=""/>
    <s v=""/>
    <n v="0.18867924528301888"/>
    <s v=""/>
    <s v=""/>
    <s v=""/>
    <x v="0"/>
    <x v="0"/>
    <x v="0"/>
    <s v="-"/>
  </r>
  <r>
    <n v="3"/>
    <x v="5"/>
    <n v="60"/>
    <n v="20"/>
    <n v="1644"/>
    <n v="20"/>
    <s v=""/>
    <s v=""/>
    <s v=""/>
    <n v="-0.68253968253968256"/>
    <s v=""/>
    <s v=""/>
    <s v=""/>
    <x v="0"/>
    <x v="0"/>
    <x v="0"/>
    <s v="-"/>
  </r>
  <r>
    <n v="3"/>
    <x v="6"/>
    <n v="54"/>
    <n v="57"/>
    <n v="1587"/>
    <s v=""/>
    <n v="57"/>
    <s v=""/>
    <s v=""/>
    <s v=""/>
    <s v=""/>
    <s v=""/>
    <s v=""/>
    <x v="1"/>
    <x v="1"/>
    <x v="1"/>
    <n v="1.85"/>
  </r>
  <r>
    <n v="3"/>
    <x v="7"/>
    <n v="54"/>
    <n v="118"/>
    <n v="1469"/>
    <s v=""/>
    <n v="118"/>
    <s v=""/>
    <s v=""/>
    <s v=""/>
    <n v="1.0701754385964912"/>
    <s v=""/>
    <s v=""/>
    <x v="0"/>
    <x v="0"/>
    <x v="0"/>
    <s v="-"/>
  </r>
  <r>
    <n v="3"/>
    <x v="8"/>
    <n v="54"/>
    <n v="90"/>
    <n v="1379"/>
    <s v=""/>
    <n v="90"/>
    <s v=""/>
    <s v=""/>
    <s v=""/>
    <n v="-0.23728813559322035"/>
    <s v=""/>
    <s v=""/>
    <x v="0"/>
    <x v="0"/>
    <x v="0"/>
    <s v="-"/>
  </r>
  <r>
    <n v="3"/>
    <x v="9"/>
    <n v="54"/>
    <n v="51"/>
    <n v="1328"/>
    <s v=""/>
    <n v="51"/>
    <s v=""/>
    <s v=""/>
    <s v=""/>
    <n v="-0.43333333333333335"/>
    <s v=""/>
    <s v=""/>
    <x v="0"/>
    <x v="0"/>
    <x v="0"/>
    <s v="-"/>
  </r>
  <r>
    <n v="3"/>
    <x v="10"/>
    <n v="54"/>
    <n v="126"/>
    <n v="1202"/>
    <s v=""/>
    <n v="126"/>
    <s v=""/>
    <s v=""/>
    <s v=""/>
    <n v="1.4705882352941178"/>
    <s v=""/>
    <s v=""/>
    <x v="0"/>
    <x v="0"/>
    <x v="0"/>
    <s v="-"/>
  </r>
  <r>
    <n v="3"/>
    <x v="11"/>
    <n v="54"/>
    <n v="73"/>
    <n v="1129"/>
    <s v=""/>
    <n v="73"/>
    <s v=""/>
    <s v=""/>
    <s v=""/>
    <n v="-0.42063492063492064"/>
    <s v=""/>
    <s v=""/>
    <x v="0"/>
    <x v="0"/>
    <x v="0"/>
    <s v="-"/>
  </r>
  <r>
    <n v="3"/>
    <x v="12"/>
    <n v="54"/>
    <n v="88"/>
    <n v="1041"/>
    <s v=""/>
    <n v="88"/>
    <s v=""/>
    <s v=""/>
    <s v=""/>
    <n v="0.20547945205479451"/>
    <s v=""/>
    <s v=""/>
    <x v="0"/>
    <x v="0"/>
    <x v="0"/>
    <s v="-"/>
  </r>
  <r>
    <n v="3"/>
    <x v="13"/>
    <n v="54"/>
    <n v="64"/>
    <n v="977"/>
    <s v=""/>
    <n v="64"/>
    <s v=""/>
    <s v=""/>
    <s v=""/>
    <n v="-0.27272727272727271"/>
    <s v=""/>
    <s v=""/>
    <x v="0"/>
    <x v="0"/>
    <x v="0"/>
    <s v="-"/>
  </r>
  <r>
    <n v="3"/>
    <x v="14"/>
    <n v="54"/>
    <n v="74"/>
    <n v="903"/>
    <s v=""/>
    <n v="74"/>
    <s v=""/>
    <s v=""/>
    <s v=""/>
    <n v="0.15625"/>
    <s v=""/>
    <s v=""/>
    <x v="0"/>
    <x v="0"/>
    <x v="0"/>
    <s v="-"/>
  </r>
  <r>
    <n v="4"/>
    <x v="0"/>
    <n v="60"/>
    <n v="47"/>
    <n v="1953"/>
    <n v="47"/>
    <s v=""/>
    <s v=""/>
    <s v=""/>
    <s v=""/>
    <s v=""/>
    <s v=""/>
    <s v=""/>
    <x v="0"/>
    <x v="0"/>
    <x v="0"/>
    <s v="-"/>
  </r>
  <r>
    <n v="4"/>
    <x v="1"/>
    <n v="60"/>
    <n v="50"/>
    <n v="1903"/>
    <n v="50"/>
    <s v=""/>
    <s v=""/>
    <s v=""/>
    <n v="6.3829787234042548E-2"/>
    <s v=""/>
    <s v=""/>
    <s v=""/>
    <x v="0"/>
    <x v="0"/>
    <x v="0"/>
    <s v="-"/>
  </r>
  <r>
    <n v="4"/>
    <x v="2"/>
    <n v="60"/>
    <n v="51"/>
    <n v="1852"/>
    <n v="51"/>
    <s v=""/>
    <s v=""/>
    <s v=""/>
    <n v="0.02"/>
    <s v=""/>
    <s v=""/>
    <s v=""/>
    <x v="0"/>
    <x v="0"/>
    <x v="0"/>
    <s v="-"/>
  </r>
  <r>
    <n v="4"/>
    <x v="3"/>
    <n v="60"/>
    <n v="93"/>
    <n v="1759"/>
    <n v="93"/>
    <s v=""/>
    <s v=""/>
    <s v=""/>
    <n v="0.82352941176470584"/>
    <s v=""/>
    <s v=""/>
    <s v=""/>
    <x v="0"/>
    <x v="0"/>
    <x v="0"/>
    <s v="-"/>
  </r>
  <r>
    <n v="4"/>
    <x v="4"/>
    <n v="60"/>
    <n v="53"/>
    <n v="1706"/>
    <n v="53"/>
    <s v=""/>
    <s v=""/>
    <s v=""/>
    <n v="-0.43010752688172044"/>
    <s v=""/>
    <s v=""/>
    <s v=""/>
    <x v="0"/>
    <x v="0"/>
    <x v="0"/>
    <s v="-"/>
  </r>
  <r>
    <n v="4"/>
    <x v="5"/>
    <n v="60"/>
    <n v="73"/>
    <n v="1633"/>
    <n v="73"/>
    <s v=""/>
    <s v=""/>
    <s v=""/>
    <n v="0.37735849056603776"/>
    <s v=""/>
    <s v=""/>
    <s v=""/>
    <x v="0"/>
    <x v="0"/>
    <x v="0"/>
    <s v="-"/>
  </r>
  <r>
    <n v="4"/>
    <x v="6"/>
    <n v="54"/>
    <n v="62"/>
    <n v="1571"/>
    <s v=""/>
    <n v="62"/>
    <s v=""/>
    <s v=""/>
    <s v=""/>
    <s v=""/>
    <s v=""/>
    <s v=""/>
    <x v="1"/>
    <x v="1"/>
    <x v="1"/>
    <n v="-0.15068493150684931"/>
  </r>
  <r>
    <n v="4"/>
    <x v="7"/>
    <n v="54"/>
    <n v="56"/>
    <n v="1515"/>
    <s v=""/>
    <n v="56"/>
    <s v=""/>
    <s v=""/>
    <s v=""/>
    <n v="-9.6774193548387094E-2"/>
    <s v=""/>
    <s v=""/>
    <x v="0"/>
    <x v="0"/>
    <x v="0"/>
    <s v="-"/>
  </r>
  <r>
    <n v="4"/>
    <x v="8"/>
    <n v="54"/>
    <n v="62"/>
    <n v="1453"/>
    <s v=""/>
    <n v="62"/>
    <s v=""/>
    <s v=""/>
    <s v=""/>
    <n v="0.10714285714285714"/>
    <s v=""/>
    <s v=""/>
    <x v="0"/>
    <x v="0"/>
    <x v="0"/>
    <s v="-"/>
  </r>
  <r>
    <n v="4"/>
    <x v="9"/>
    <n v="54"/>
    <n v="64"/>
    <n v="1389"/>
    <s v=""/>
    <n v="64"/>
    <s v=""/>
    <s v=""/>
    <s v=""/>
    <n v="3.2258064516129031E-2"/>
    <s v=""/>
    <s v=""/>
    <x v="0"/>
    <x v="0"/>
    <x v="0"/>
    <s v="-"/>
  </r>
  <r>
    <n v="4"/>
    <x v="10"/>
    <n v="54"/>
    <n v="85"/>
    <n v="1304"/>
    <s v=""/>
    <n v="85"/>
    <s v=""/>
    <s v=""/>
    <s v=""/>
    <n v="0.328125"/>
    <s v=""/>
    <s v=""/>
    <x v="0"/>
    <x v="0"/>
    <x v="0"/>
    <s v="-"/>
  </r>
  <r>
    <n v="4"/>
    <x v="11"/>
    <n v="54"/>
    <n v="89"/>
    <n v="1215"/>
    <s v=""/>
    <n v="89"/>
    <s v=""/>
    <s v=""/>
    <s v=""/>
    <n v="4.7058823529411764E-2"/>
    <s v=""/>
    <s v=""/>
    <x v="0"/>
    <x v="0"/>
    <x v="0"/>
    <s v="-"/>
  </r>
  <r>
    <n v="4"/>
    <x v="12"/>
    <n v="54"/>
    <n v="76"/>
    <n v="1139"/>
    <s v=""/>
    <n v="76"/>
    <s v=""/>
    <s v=""/>
    <s v=""/>
    <n v="-0.14606741573033707"/>
    <s v=""/>
    <s v=""/>
    <x v="0"/>
    <x v="0"/>
    <x v="0"/>
    <s v="-"/>
  </r>
  <r>
    <n v="4"/>
    <x v="13"/>
    <n v="54"/>
    <n v="94"/>
    <n v="1045"/>
    <s v=""/>
    <n v="94"/>
    <s v=""/>
    <s v=""/>
    <s v=""/>
    <n v="0.23684210526315788"/>
    <s v=""/>
    <s v=""/>
    <x v="0"/>
    <x v="0"/>
    <x v="0"/>
    <s v="-"/>
  </r>
  <r>
    <n v="4"/>
    <x v="14"/>
    <n v="54"/>
    <n v="113"/>
    <n v="932"/>
    <s v=""/>
    <n v="113"/>
    <s v=""/>
    <s v=""/>
    <s v=""/>
    <n v="0.20212765957446807"/>
    <s v=""/>
    <s v=""/>
    <x v="0"/>
    <x v="0"/>
    <x v="0"/>
    <s v="-"/>
  </r>
  <r>
    <n v="5"/>
    <x v="0"/>
    <n v="60"/>
    <n v="88"/>
    <n v="1912"/>
    <n v="88"/>
    <s v=""/>
    <s v=""/>
    <s v=""/>
    <s v=""/>
    <s v=""/>
    <s v=""/>
    <s v=""/>
    <x v="0"/>
    <x v="0"/>
    <x v="0"/>
    <s v="-"/>
  </r>
  <r>
    <n v="5"/>
    <x v="1"/>
    <n v="60"/>
    <n v="98"/>
    <n v="1814"/>
    <n v="98"/>
    <s v=""/>
    <s v=""/>
    <s v=""/>
    <n v="0.11363636363636363"/>
    <s v=""/>
    <s v=""/>
    <s v=""/>
    <x v="0"/>
    <x v="0"/>
    <x v="0"/>
    <s v="-"/>
  </r>
  <r>
    <n v="5"/>
    <x v="2"/>
    <n v="60"/>
    <n v="99"/>
    <n v="1715"/>
    <n v="99"/>
    <s v=""/>
    <s v=""/>
    <s v=""/>
    <n v="1.020408163265306E-2"/>
    <s v=""/>
    <s v=""/>
    <s v=""/>
    <x v="0"/>
    <x v="0"/>
    <x v="0"/>
    <s v="-"/>
  </r>
  <r>
    <n v="5"/>
    <x v="3"/>
    <n v="60"/>
    <n v="83"/>
    <n v="1632"/>
    <n v="83"/>
    <s v=""/>
    <s v=""/>
    <s v=""/>
    <n v="-0.16161616161616163"/>
    <s v=""/>
    <s v=""/>
    <s v=""/>
    <x v="0"/>
    <x v="0"/>
    <x v="0"/>
    <s v="-"/>
  </r>
  <r>
    <n v="5"/>
    <x v="4"/>
    <n v="60"/>
    <n v="106"/>
    <n v="1526"/>
    <n v="106"/>
    <s v=""/>
    <s v=""/>
    <s v=""/>
    <n v="0.27710843373493976"/>
    <s v=""/>
    <s v=""/>
    <s v=""/>
    <x v="0"/>
    <x v="0"/>
    <x v="0"/>
    <s v="-"/>
  </r>
  <r>
    <n v="5"/>
    <x v="5"/>
    <n v="60"/>
    <n v="81"/>
    <n v="1445"/>
    <n v="81"/>
    <s v=""/>
    <s v=""/>
    <s v=""/>
    <n v="-0.23584905660377359"/>
    <s v=""/>
    <s v=""/>
    <s v=""/>
    <x v="0"/>
    <x v="0"/>
    <x v="0"/>
    <s v="-"/>
  </r>
  <r>
    <n v="5"/>
    <x v="6"/>
    <n v="54"/>
    <n v="138"/>
    <n v="1307"/>
    <s v=""/>
    <n v="138"/>
    <s v=""/>
    <s v=""/>
    <s v=""/>
    <s v=""/>
    <s v=""/>
    <s v=""/>
    <x v="1"/>
    <x v="1"/>
    <x v="1"/>
    <n v="0.70370370370370372"/>
  </r>
  <r>
    <n v="5"/>
    <x v="7"/>
    <n v="54"/>
    <n v="95"/>
    <n v="1212"/>
    <s v=""/>
    <n v="95"/>
    <s v=""/>
    <s v=""/>
    <s v=""/>
    <n v="-0.31159420289855072"/>
    <s v=""/>
    <s v=""/>
    <x v="0"/>
    <x v="0"/>
    <x v="0"/>
    <s v="-"/>
  </r>
  <r>
    <n v="5"/>
    <x v="8"/>
    <n v="54"/>
    <n v="140"/>
    <n v="1072"/>
    <s v=""/>
    <n v="140"/>
    <s v=""/>
    <s v=""/>
    <s v=""/>
    <n v="0.47368421052631576"/>
    <s v=""/>
    <s v=""/>
    <x v="0"/>
    <x v="0"/>
    <x v="0"/>
    <s v="-"/>
  </r>
  <r>
    <n v="5"/>
    <x v="9"/>
    <n v="54"/>
    <n v="128"/>
    <n v="944"/>
    <s v=""/>
    <n v="128"/>
    <s v=""/>
    <s v=""/>
    <s v=""/>
    <n v="-8.5714285714285715E-2"/>
    <s v=""/>
    <s v=""/>
    <x v="0"/>
    <x v="0"/>
    <x v="0"/>
    <s v="-"/>
  </r>
  <r>
    <n v="5"/>
    <x v="10"/>
    <n v="54"/>
    <n v="117"/>
    <n v="827"/>
    <s v=""/>
    <n v="117"/>
    <s v=""/>
    <s v=""/>
    <s v=""/>
    <n v="-8.59375E-2"/>
    <s v=""/>
    <s v=""/>
    <x v="0"/>
    <x v="0"/>
    <x v="0"/>
    <s v="-"/>
  </r>
  <r>
    <n v="5"/>
    <x v="11"/>
    <n v="54"/>
    <n v="161"/>
    <n v="666"/>
    <s v=""/>
    <n v="161"/>
    <s v=""/>
    <s v=""/>
    <s v=""/>
    <n v="0.37606837606837606"/>
    <s v=""/>
    <s v=""/>
    <x v="0"/>
    <x v="0"/>
    <x v="0"/>
    <s v="-"/>
  </r>
  <r>
    <n v="5"/>
    <x v="12"/>
    <n v="54"/>
    <n v="94"/>
    <n v="572"/>
    <s v=""/>
    <n v="94"/>
    <s v=""/>
    <s v=""/>
    <s v=""/>
    <n v="-0.41614906832298137"/>
    <s v=""/>
    <s v=""/>
    <x v="0"/>
    <x v="0"/>
    <x v="0"/>
    <s v="-"/>
  </r>
  <r>
    <n v="5"/>
    <x v="13"/>
    <n v="54"/>
    <n v="52"/>
    <n v="520"/>
    <s v=""/>
    <n v="52"/>
    <s v=""/>
    <s v=""/>
    <s v=""/>
    <n v="-0.44680851063829785"/>
    <s v=""/>
    <s v=""/>
    <x v="0"/>
    <x v="0"/>
    <x v="0"/>
    <s v="-"/>
  </r>
  <r>
    <n v="5"/>
    <x v="14"/>
    <n v="54"/>
    <n v="98"/>
    <n v="422"/>
    <s v=""/>
    <n v="98"/>
    <s v=""/>
    <s v=""/>
    <s v=""/>
    <n v="0.88461538461538458"/>
    <s v=""/>
    <s v=""/>
    <x v="0"/>
    <x v="0"/>
    <x v="0"/>
    <s v="-"/>
  </r>
  <r>
    <n v="6"/>
    <x v="0"/>
    <n v="60"/>
    <n v="94"/>
    <n v="1906"/>
    <n v="94"/>
    <s v=""/>
    <s v=""/>
    <s v=""/>
    <s v=""/>
    <s v=""/>
    <s v=""/>
    <s v=""/>
    <x v="0"/>
    <x v="0"/>
    <x v="0"/>
    <s v="-"/>
  </r>
  <r>
    <n v="6"/>
    <x v="1"/>
    <n v="60"/>
    <n v="85"/>
    <n v="1821"/>
    <n v="85"/>
    <s v=""/>
    <s v=""/>
    <s v=""/>
    <n v="-9.5744680851063829E-2"/>
    <s v=""/>
    <s v=""/>
    <s v=""/>
    <x v="0"/>
    <x v="0"/>
    <x v="0"/>
    <s v="-"/>
  </r>
  <r>
    <n v="6"/>
    <x v="2"/>
    <n v="60"/>
    <n v="170"/>
    <n v="1651"/>
    <n v="170"/>
    <s v=""/>
    <s v=""/>
    <s v=""/>
    <n v="1"/>
    <s v=""/>
    <s v=""/>
    <s v=""/>
    <x v="0"/>
    <x v="0"/>
    <x v="0"/>
    <s v="-"/>
  </r>
  <r>
    <n v="6"/>
    <x v="3"/>
    <n v="60"/>
    <n v="155"/>
    <n v="1496"/>
    <n v="155"/>
    <s v=""/>
    <s v=""/>
    <s v=""/>
    <n v="-8.8235294117647065E-2"/>
    <s v=""/>
    <s v=""/>
    <s v=""/>
    <x v="0"/>
    <x v="0"/>
    <x v="0"/>
    <s v="-"/>
  </r>
  <r>
    <n v="6"/>
    <x v="4"/>
    <n v="60"/>
    <n v="126"/>
    <n v="1370"/>
    <n v="126"/>
    <s v=""/>
    <s v=""/>
    <s v=""/>
    <n v="-0.18709677419354839"/>
    <s v=""/>
    <s v=""/>
    <s v=""/>
    <x v="0"/>
    <x v="0"/>
    <x v="0"/>
    <s v="-"/>
  </r>
  <r>
    <n v="6"/>
    <x v="5"/>
    <n v="60"/>
    <n v="64"/>
    <n v="1306"/>
    <n v="64"/>
    <s v=""/>
    <s v=""/>
    <s v=""/>
    <n v="-0.49206349206349204"/>
    <s v=""/>
    <s v=""/>
    <s v=""/>
    <x v="0"/>
    <x v="0"/>
    <x v="0"/>
    <s v="-"/>
  </r>
  <r>
    <n v="6"/>
    <x v="6"/>
    <n v="60"/>
    <n v="105"/>
    <n v="1201"/>
    <n v="105"/>
    <s v=""/>
    <s v=""/>
    <s v=""/>
    <n v="0.640625"/>
    <s v=""/>
    <s v=""/>
    <s v=""/>
    <x v="0"/>
    <x v="0"/>
    <x v="0"/>
    <s v="-"/>
  </r>
  <r>
    <n v="6"/>
    <x v="7"/>
    <n v="48"/>
    <n v="229"/>
    <n v="972"/>
    <s v=""/>
    <s v=""/>
    <n v="229"/>
    <s v=""/>
    <s v=""/>
    <s v=""/>
    <s v=""/>
    <s v=""/>
    <x v="1"/>
    <x v="1"/>
    <x v="2"/>
    <n v="1.180952380952381"/>
  </r>
  <r>
    <n v="6"/>
    <x v="8"/>
    <n v="48"/>
    <n v="253"/>
    <n v="719"/>
    <s v=""/>
    <s v=""/>
    <n v="253"/>
    <s v=""/>
    <s v=""/>
    <s v=""/>
    <n v="0.10480349344978165"/>
    <s v=""/>
    <x v="0"/>
    <x v="0"/>
    <x v="0"/>
    <s v="-"/>
  </r>
  <r>
    <n v="6"/>
    <x v="9"/>
    <n v="48"/>
    <n v="179"/>
    <n v="540"/>
    <s v=""/>
    <s v=""/>
    <n v="179"/>
    <s v=""/>
    <s v=""/>
    <s v=""/>
    <n v="-0.29249011857707508"/>
    <s v=""/>
    <x v="0"/>
    <x v="0"/>
    <x v="0"/>
    <s v="-"/>
  </r>
  <r>
    <n v="6"/>
    <x v="10"/>
    <n v="48"/>
    <n v="163"/>
    <n v="377"/>
    <s v=""/>
    <s v=""/>
    <n v="163"/>
    <s v=""/>
    <s v=""/>
    <s v=""/>
    <n v="-8.9385474860335198E-2"/>
    <s v=""/>
    <x v="0"/>
    <x v="0"/>
    <x v="0"/>
    <s v="-"/>
  </r>
  <r>
    <n v="6"/>
    <x v="11"/>
    <n v="48"/>
    <n v="223"/>
    <n v="154"/>
    <s v=""/>
    <s v=""/>
    <n v="223"/>
    <s v=""/>
    <s v=""/>
    <s v=""/>
    <n v="0.36809815950920244"/>
    <s v=""/>
    <x v="0"/>
    <x v="0"/>
    <x v="0"/>
    <s v="-"/>
  </r>
  <r>
    <n v="6"/>
    <x v="12"/>
    <n v="48"/>
    <n v="154"/>
    <n v="0"/>
    <s v=""/>
    <s v=""/>
    <n v="154"/>
    <s v=""/>
    <s v=""/>
    <s v=""/>
    <n v="-0.3094170403587444"/>
    <s v=""/>
    <x v="0"/>
    <x v="0"/>
    <x v="0"/>
    <s v="-"/>
  </r>
  <r>
    <n v="6"/>
    <x v="13"/>
    <n v="48"/>
    <n v="0"/>
    <n v="0"/>
    <s v=""/>
    <s v=""/>
    <n v="154"/>
    <s v=""/>
    <s v=""/>
    <s v=""/>
    <n v="0"/>
    <s v=""/>
    <x v="0"/>
    <x v="0"/>
    <x v="0"/>
    <s v="-"/>
  </r>
  <r>
    <n v="6"/>
    <x v="14"/>
    <n v="48"/>
    <n v="0"/>
    <n v="0"/>
    <s v=""/>
    <s v=""/>
    <n v="0"/>
    <s v=""/>
    <s v=""/>
    <s v=""/>
    <n v="-1"/>
    <s v=""/>
    <x v="0"/>
    <x v="0"/>
    <x v="0"/>
    <s v="-"/>
  </r>
  <r>
    <n v="7"/>
    <x v="0"/>
    <n v="60"/>
    <n v="48"/>
    <n v="1952"/>
    <n v="48"/>
    <s v=""/>
    <s v=""/>
    <s v=""/>
    <s v=""/>
    <s v=""/>
    <s v=""/>
    <s v=""/>
    <x v="0"/>
    <x v="0"/>
    <x v="0"/>
    <s v="-"/>
  </r>
  <r>
    <n v="7"/>
    <x v="1"/>
    <n v="60"/>
    <n v="74"/>
    <n v="1878"/>
    <n v="74"/>
    <s v=""/>
    <s v=""/>
    <s v=""/>
    <n v="0.54166666666666663"/>
    <s v=""/>
    <s v=""/>
    <s v=""/>
    <x v="0"/>
    <x v="0"/>
    <x v="0"/>
    <s v="-"/>
  </r>
  <r>
    <n v="7"/>
    <x v="2"/>
    <n v="60"/>
    <n v="81"/>
    <n v="1797"/>
    <n v="81"/>
    <s v=""/>
    <s v=""/>
    <s v=""/>
    <n v="9.45945945945946E-2"/>
    <s v=""/>
    <s v=""/>
    <s v=""/>
    <x v="0"/>
    <x v="0"/>
    <x v="0"/>
    <s v="-"/>
  </r>
  <r>
    <n v="7"/>
    <x v="3"/>
    <n v="60"/>
    <n v="82"/>
    <n v="1715"/>
    <n v="82"/>
    <s v=""/>
    <s v=""/>
    <s v=""/>
    <n v="1.2345679012345678E-2"/>
    <s v=""/>
    <s v=""/>
    <s v=""/>
    <x v="0"/>
    <x v="0"/>
    <x v="0"/>
    <s v="-"/>
  </r>
  <r>
    <n v="7"/>
    <x v="4"/>
    <n v="60"/>
    <n v="79"/>
    <n v="1636"/>
    <n v="79"/>
    <s v=""/>
    <s v=""/>
    <s v=""/>
    <n v="-3.6585365853658534E-2"/>
    <s v=""/>
    <s v=""/>
    <s v=""/>
    <x v="0"/>
    <x v="0"/>
    <x v="0"/>
    <s v="-"/>
  </r>
  <r>
    <n v="7"/>
    <x v="5"/>
    <n v="60"/>
    <n v="43"/>
    <n v="1593"/>
    <n v="43"/>
    <s v=""/>
    <s v=""/>
    <s v=""/>
    <n v="-0.45569620253164556"/>
    <s v=""/>
    <s v=""/>
    <s v=""/>
    <x v="0"/>
    <x v="0"/>
    <x v="0"/>
    <s v="-"/>
  </r>
  <r>
    <n v="7"/>
    <x v="6"/>
    <n v="60"/>
    <n v="65"/>
    <n v="1528"/>
    <n v="65"/>
    <s v=""/>
    <s v=""/>
    <s v=""/>
    <n v="0.51162790697674421"/>
    <s v=""/>
    <s v=""/>
    <s v=""/>
    <x v="0"/>
    <x v="0"/>
    <x v="0"/>
    <s v="-"/>
  </r>
  <r>
    <n v="7"/>
    <x v="7"/>
    <n v="48"/>
    <n v="92"/>
    <n v="1436"/>
    <s v=""/>
    <s v=""/>
    <n v="92"/>
    <s v=""/>
    <s v=""/>
    <s v=""/>
    <s v=""/>
    <s v=""/>
    <x v="1"/>
    <x v="1"/>
    <x v="2"/>
    <n v="0.41538461538461541"/>
  </r>
  <r>
    <n v="7"/>
    <x v="8"/>
    <n v="48"/>
    <n v="124"/>
    <n v="1312"/>
    <s v=""/>
    <s v=""/>
    <n v="124"/>
    <s v=""/>
    <s v=""/>
    <s v=""/>
    <n v="0.34782608695652173"/>
    <s v=""/>
    <x v="0"/>
    <x v="0"/>
    <x v="0"/>
    <s v="-"/>
  </r>
  <r>
    <n v="7"/>
    <x v="9"/>
    <n v="48"/>
    <n v="92"/>
    <n v="1220"/>
    <s v=""/>
    <s v=""/>
    <n v="92"/>
    <s v=""/>
    <s v=""/>
    <s v=""/>
    <n v="-0.25806451612903225"/>
    <s v=""/>
    <x v="0"/>
    <x v="0"/>
    <x v="0"/>
    <s v="-"/>
  </r>
  <r>
    <n v="7"/>
    <x v="10"/>
    <n v="48"/>
    <n v="142"/>
    <n v="1078"/>
    <s v=""/>
    <s v=""/>
    <n v="142"/>
    <s v=""/>
    <s v=""/>
    <s v=""/>
    <n v="0.54347826086956519"/>
    <s v=""/>
    <x v="0"/>
    <x v="0"/>
    <x v="0"/>
    <s v="-"/>
  </r>
  <r>
    <n v="7"/>
    <x v="11"/>
    <n v="48"/>
    <n v="91"/>
    <n v="987"/>
    <s v=""/>
    <s v=""/>
    <n v="91"/>
    <s v=""/>
    <s v=""/>
    <s v=""/>
    <n v="-0.35915492957746481"/>
    <s v=""/>
    <x v="0"/>
    <x v="0"/>
    <x v="0"/>
    <s v="-"/>
  </r>
  <r>
    <n v="7"/>
    <x v="12"/>
    <n v="48"/>
    <n v="146"/>
    <n v="841"/>
    <s v=""/>
    <s v=""/>
    <n v="146"/>
    <s v=""/>
    <s v=""/>
    <s v=""/>
    <n v="0.60439560439560436"/>
    <s v=""/>
    <x v="0"/>
    <x v="0"/>
    <x v="0"/>
    <s v="-"/>
  </r>
  <r>
    <n v="7"/>
    <x v="13"/>
    <n v="48"/>
    <n v="110"/>
    <n v="731"/>
    <s v=""/>
    <s v=""/>
    <n v="110"/>
    <s v=""/>
    <s v=""/>
    <s v=""/>
    <n v="-0.24657534246575341"/>
    <s v=""/>
    <x v="0"/>
    <x v="0"/>
    <x v="0"/>
    <s v="-"/>
  </r>
  <r>
    <n v="7"/>
    <x v="14"/>
    <n v="48"/>
    <n v="160"/>
    <n v="571"/>
    <s v=""/>
    <s v=""/>
    <n v="160"/>
    <s v=""/>
    <s v=""/>
    <s v=""/>
    <n v="0.45454545454545453"/>
    <s v=""/>
    <x v="0"/>
    <x v="0"/>
    <x v="0"/>
    <s v="-"/>
  </r>
  <r>
    <n v="8"/>
    <x v="0"/>
    <n v="60"/>
    <n v="67"/>
    <n v="1933"/>
    <n v="67"/>
    <s v=""/>
    <s v=""/>
    <s v=""/>
    <s v=""/>
    <s v=""/>
    <s v=""/>
    <s v=""/>
    <x v="0"/>
    <x v="0"/>
    <x v="0"/>
    <s v="-"/>
  </r>
  <r>
    <n v="8"/>
    <x v="1"/>
    <n v="60"/>
    <n v="32"/>
    <n v="1901"/>
    <n v="32"/>
    <s v=""/>
    <s v=""/>
    <s v=""/>
    <n v="-0.52238805970149249"/>
    <s v=""/>
    <s v=""/>
    <s v=""/>
    <x v="0"/>
    <x v="0"/>
    <x v="0"/>
    <s v="-"/>
  </r>
  <r>
    <n v="8"/>
    <x v="2"/>
    <n v="60"/>
    <n v="65"/>
    <n v="1836"/>
    <n v="65"/>
    <s v=""/>
    <s v=""/>
    <s v=""/>
    <n v="1.03125"/>
    <s v=""/>
    <s v=""/>
    <s v=""/>
    <x v="0"/>
    <x v="0"/>
    <x v="0"/>
    <s v="-"/>
  </r>
  <r>
    <n v="8"/>
    <x v="3"/>
    <n v="60"/>
    <n v="51"/>
    <n v="1785"/>
    <n v="51"/>
    <s v=""/>
    <s v=""/>
    <s v=""/>
    <n v="-0.2153846153846154"/>
    <s v=""/>
    <s v=""/>
    <s v=""/>
    <x v="0"/>
    <x v="0"/>
    <x v="0"/>
    <s v="-"/>
  </r>
  <r>
    <n v="8"/>
    <x v="4"/>
    <n v="60"/>
    <n v="45"/>
    <n v="1740"/>
    <n v="45"/>
    <s v=""/>
    <s v=""/>
    <s v=""/>
    <n v="-0.11764705882352941"/>
    <s v=""/>
    <s v=""/>
    <s v=""/>
    <x v="0"/>
    <x v="0"/>
    <x v="0"/>
    <s v="-"/>
  </r>
  <r>
    <n v="8"/>
    <x v="5"/>
    <n v="60"/>
    <n v="54"/>
    <n v="1686"/>
    <n v="54"/>
    <s v=""/>
    <s v=""/>
    <s v=""/>
    <n v="0.2"/>
    <s v=""/>
    <s v=""/>
    <s v=""/>
    <x v="0"/>
    <x v="0"/>
    <x v="0"/>
    <s v="-"/>
  </r>
  <r>
    <n v="8"/>
    <x v="6"/>
    <n v="60"/>
    <n v="57"/>
    <n v="1629"/>
    <n v="57"/>
    <s v=""/>
    <s v=""/>
    <s v=""/>
    <n v="5.5555555555555552E-2"/>
    <s v=""/>
    <s v=""/>
    <s v=""/>
    <x v="0"/>
    <x v="0"/>
    <x v="0"/>
    <s v="-"/>
  </r>
  <r>
    <n v="8"/>
    <x v="7"/>
    <n v="48"/>
    <n v="124"/>
    <n v="1505"/>
    <s v=""/>
    <s v=""/>
    <n v="124"/>
    <s v=""/>
    <s v=""/>
    <s v=""/>
    <s v=""/>
    <s v=""/>
    <x v="1"/>
    <x v="1"/>
    <x v="2"/>
    <n v="1.1754385964912282"/>
  </r>
  <r>
    <n v="8"/>
    <x v="8"/>
    <n v="48"/>
    <n v="64"/>
    <n v="1441"/>
    <s v=""/>
    <s v=""/>
    <n v="64"/>
    <s v=""/>
    <s v=""/>
    <s v=""/>
    <n v="-0.4838709677419355"/>
    <s v=""/>
    <x v="0"/>
    <x v="0"/>
    <x v="0"/>
    <s v="-"/>
  </r>
  <r>
    <n v="8"/>
    <x v="9"/>
    <n v="48"/>
    <n v="101"/>
    <n v="1340"/>
    <s v=""/>
    <s v=""/>
    <n v="101"/>
    <s v=""/>
    <s v=""/>
    <s v=""/>
    <n v="0.578125"/>
    <s v=""/>
    <x v="0"/>
    <x v="0"/>
    <x v="0"/>
    <s v="-"/>
  </r>
  <r>
    <n v="8"/>
    <x v="10"/>
    <n v="48"/>
    <n v="116"/>
    <n v="1224"/>
    <s v=""/>
    <s v=""/>
    <n v="116"/>
    <s v=""/>
    <s v=""/>
    <s v=""/>
    <n v="0.14851485148514851"/>
    <s v=""/>
    <x v="0"/>
    <x v="0"/>
    <x v="0"/>
    <s v="-"/>
  </r>
  <r>
    <n v="8"/>
    <x v="11"/>
    <n v="48"/>
    <n v="79"/>
    <n v="1145"/>
    <s v=""/>
    <s v=""/>
    <n v="79"/>
    <s v=""/>
    <s v=""/>
    <s v=""/>
    <n v="-0.31896551724137934"/>
    <s v=""/>
    <x v="0"/>
    <x v="0"/>
    <x v="0"/>
    <s v="-"/>
  </r>
  <r>
    <n v="8"/>
    <x v="12"/>
    <n v="48"/>
    <n v="106"/>
    <n v="1039"/>
    <s v=""/>
    <s v=""/>
    <n v="106"/>
    <s v=""/>
    <s v=""/>
    <s v=""/>
    <n v="0.34177215189873417"/>
    <s v=""/>
    <x v="0"/>
    <x v="0"/>
    <x v="0"/>
    <s v="-"/>
  </r>
  <r>
    <n v="8"/>
    <x v="13"/>
    <n v="48"/>
    <n v="84"/>
    <n v="955"/>
    <s v=""/>
    <s v=""/>
    <n v="84"/>
    <s v=""/>
    <s v=""/>
    <s v=""/>
    <n v="-0.20754716981132076"/>
    <s v=""/>
    <x v="0"/>
    <x v="0"/>
    <x v="0"/>
    <s v="-"/>
  </r>
  <r>
    <n v="8"/>
    <x v="14"/>
    <n v="48"/>
    <n v="100"/>
    <n v="855"/>
    <s v=""/>
    <s v=""/>
    <n v="100"/>
    <s v=""/>
    <s v=""/>
    <s v=""/>
    <n v="0.19047619047619047"/>
    <s v=""/>
    <x v="0"/>
    <x v="0"/>
    <x v="0"/>
    <s v="-"/>
  </r>
  <r>
    <n v="9"/>
    <x v="0"/>
    <n v="60"/>
    <n v="93"/>
    <n v="1907"/>
    <n v="93"/>
    <s v=""/>
    <s v=""/>
    <s v=""/>
    <s v=""/>
    <s v=""/>
    <s v=""/>
    <s v=""/>
    <x v="0"/>
    <x v="0"/>
    <x v="0"/>
    <s v="-"/>
  </r>
  <r>
    <n v="9"/>
    <x v="1"/>
    <n v="60"/>
    <n v="84"/>
    <n v="1823"/>
    <n v="84"/>
    <s v=""/>
    <s v=""/>
    <s v=""/>
    <n v="-9.6774193548387094E-2"/>
    <s v=""/>
    <s v=""/>
    <s v=""/>
    <x v="0"/>
    <x v="0"/>
    <x v="0"/>
    <s v="-"/>
  </r>
  <r>
    <n v="9"/>
    <x v="2"/>
    <n v="60"/>
    <n v="52"/>
    <n v="1771"/>
    <n v="52"/>
    <s v=""/>
    <s v=""/>
    <s v=""/>
    <n v="-0.38095238095238093"/>
    <s v=""/>
    <s v=""/>
    <s v=""/>
    <x v="0"/>
    <x v="0"/>
    <x v="0"/>
    <s v="-"/>
  </r>
  <r>
    <n v="9"/>
    <x v="3"/>
    <n v="60"/>
    <n v="60"/>
    <n v="1711"/>
    <n v="60"/>
    <s v=""/>
    <s v=""/>
    <s v=""/>
    <n v="0.15384615384615385"/>
    <s v=""/>
    <s v=""/>
    <s v=""/>
    <x v="0"/>
    <x v="0"/>
    <x v="0"/>
    <s v="-"/>
  </r>
  <r>
    <n v="9"/>
    <x v="4"/>
    <n v="60"/>
    <n v="81"/>
    <n v="1630"/>
    <n v="81"/>
    <s v=""/>
    <s v=""/>
    <s v=""/>
    <n v="0.35"/>
    <s v=""/>
    <s v=""/>
    <s v=""/>
    <x v="0"/>
    <x v="0"/>
    <x v="0"/>
    <s v="-"/>
  </r>
  <r>
    <n v="9"/>
    <x v="5"/>
    <n v="60"/>
    <n v="74"/>
    <n v="1556"/>
    <n v="74"/>
    <s v=""/>
    <s v=""/>
    <s v=""/>
    <n v="-8.6419753086419748E-2"/>
    <s v=""/>
    <s v=""/>
    <s v=""/>
    <x v="0"/>
    <x v="0"/>
    <x v="0"/>
    <s v="-"/>
  </r>
  <r>
    <n v="9"/>
    <x v="6"/>
    <n v="60"/>
    <n v="72"/>
    <n v="1484"/>
    <n v="72"/>
    <s v=""/>
    <s v=""/>
    <s v=""/>
    <n v="-2.7027027027027029E-2"/>
    <s v=""/>
    <s v=""/>
    <s v=""/>
    <x v="0"/>
    <x v="0"/>
    <x v="0"/>
    <s v="-"/>
  </r>
  <r>
    <n v="9"/>
    <x v="7"/>
    <n v="48"/>
    <n v="118"/>
    <n v="1366"/>
    <s v=""/>
    <s v=""/>
    <n v="118"/>
    <s v=""/>
    <s v=""/>
    <s v=""/>
    <s v=""/>
    <s v=""/>
    <x v="1"/>
    <x v="1"/>
    <x v="2"/>
    <n v="0.63888888888888884"/>
  </r>
  <r>
    <n v="9"/>
    <x v="8"/>
    <n v="48"/>
    <n v="136"/>
    <n v="1230"/>
    <s v=""/>
    <s v=""/>
    <n v="136"/>
    <s v=""/>
    <s v=""/>
    <s v=""/>
    <n v="0.15254237288135594"/>
    <s v=""/>
    <x v="0"/>
    <x v="0"/>
    <x v="0"/>
    <s v="-"/>
  </r>
  <r>
    <n v="9"/>
    <x v="9"/>
    <n v="48"/>
    <n v="145"/>
    <n v="1085"/>
    <s v=""/>
    <s v=""/>
    <n v="145"/>
    <s v=""/>
    <s v=""/>
    <s v=""/>
    <n v="6.6176470588235295E-2"/>
    <s v=""/>
    <x v="0"/>
    <x v="0"/>
    <x v="0"/>
    <s v="-"/>
  </r>
  <r>
    <n v="9"/>
    <x v="10"/>
    <n v="48"/>
    <n v="148"/>
    <n v="937"/>
    <s v=""/>
    <s v=""/>
    <n v="148"/>
    <s v=""/>
    <s v=""/>
    <s v=""/>
    <n v="2.0689655172413793E-2"/>
    <s v=""/>
    <x v="0"/>
    <x v="0"/>
    <x v="0"/>
    <s v="-"/>
  </r>
  <r>
    <n v="9"/>
    <x v="11"/>
    <n v="48"/>
    <n v="182"/>
    <n v="755"/>
    <s v=""/>
    <s v=""/>
    <n v="182"/>
    <s v=""/>
    <s v=""/>
    <s v=""/>
    <n v="0.22972972972972974"/>
    <s v=""/>
    <x v="0"/>
    <x v="0"/>
    <x v="0"/>
    <s v="-"/>
  </r>
  <r>
    <n v="9"/>
    <x v="12"/>
    <n v="48"/>
    <n v="100"/>
    <n v="655"/>
    <s v=""/>
    <s v=""/>
    <n v="100"/>
    <s v=""/>
    <s v=""/>
    <s v=""/>
    <n v="-0.45054945054945056"/>
    <s v=""/>
    <x v="0"/>
    <x v="0"/>
    <x v="0"/>
    <s v="-"/>
  </r>
  <r>
    <n v="9"/>
    <x v="13"/>
    <n v="48"/>
    <n v="93"/>
    <n v="562"/>
    <s v=""/>
    <s v=""/>
    <n v="93"/>
    <s v=""/>
    <s v=""/>
    <s v=""/>
    <n v="-7.0000000000000007E-2"/>
    <s v=""/>
    <x v="0"/>
    <x v="0"/>
    <x v="0"/>
    <s v="-"/>
  </r>
  <r>
    <n v="9"/>
    <x v="14"/>
    <n v="48"/>
    <n v="133"/>
    <n v="429"/>
    <s v=""/>
    <s v=""/>
    <n v="133"/>
    <s v=""/>
    <s v=""/>
    <s v=""/>
    <n v="0.43010752688172044"/>
    <s v=""/>
    <x v="0"/>
    <x v="0"/>
    <x v="0"/>
    <s v="-"/>
  </r>
  <r>
    <n v="10"/>
    <x v="0"/>
    <n v="60"/>
    <n v="65"/>
    <n v="1935"/>
    <n v="65"/>
    <s v=""/>
    <s v=""/>
    <s v=""/>
    <s v=""/>
    <s v=""/>
    <s v=""/>
    <s v=""/>
    <x v="0"/>
    <x v="0"/>
    <x v="0"/>
    <s v="-"/>
  </r>
  <r>
    <n v="10"/>
    <x v="1"/>
    <n v="60"/>
    <n v="82"/>
    <n v="1853"/>
    <n v="82"/>
    <s v=""/>
    <s v=""/>
    <s v=""/>
    <n v="0.26153846153846155"/>
    <s v=""/>
    <s v=""/>
    <s v=""/>
    <x v="0"/>
    <x v="0"/>
    <x v="0"/>
    <s v="-"/>
  </r>
  <r>
    <n v="10"/>
    <x v="2"/>
    <n v="60"/>
    <n v="33"/>
    <n v="1820"/>
    <n v="33"/>
    <s v=""/>
    <s v=""/>
    <s v=""/>
    <n v="-0.59756097560975607"/>
    <s v=""/>
    <s v=""/>
    <s v=""/>
    <x v="0"/>
    <x v="0"/>
    <x v="0"/>
    <s v="-"/>
  </r>
  <r>
    <n v="10"/>
    <x v="3"/>
    <n v="60"/>
    <n v="81"/>
    <n v="1739"/>
    <n v="81"/>
    <s v=""/>
    <s v=""/>
    <s v=""/>
    <n v="1.4545454545454546"/>
    <s v=""/>
    <s v=""/>
    <s v=""/>
    <x v="0"/>
    <x v="0"/>
    <x v="0"/>
    <s v="-"/>
  </r>
  <r>
    <n v="10"/>
    <x v="4"/>
    <n v="60"/>
    <n v="83"/>
    <n v="1656"/>
    <n v="83"/>
    <s v=""/>
    <s v=""/>
    <s v=""/>
    <n v="2.4691358024691357E-2"/>
    <s v=""/>
    <s v=""/>
    <s v=""/>
    <x v="0"/>
    <x v="0"/>
    <x v="0"/>
    <s v="-"/>
  </r>
  <r>
    <n v="10"/>
    <x v="5"/>
    <n v="60"/>
    <n v="48"/>
    <n v="1608"/>
    <n v="48"/>
    <s v=""/>
    <s v=""/>
    <s v=""/>
    <n v="-0.42168674698795183"/>
    <s v=""/>
    <s v=""/>
    <s v=""/>
    <x v="0"/>
    <x v="0"/>
    <x v="0"/>
    <s v="-"/>
  </r>
  <r>
    <n v="10"/>
    <x v="6"/>
    <n v="60"/>
    <n v="79"/>
    <n v="1529"/>
    <n v="79"/>
    <s v=""/>
    <s v=""/>
    <s v=""/>
    <n v="0.64583333333333337"/>
    <s v=""/>
    <s v=""/>
    <s v=""/>
    <x v="0"/>
    <x v="0"/>
    <x v="0"/>
    <s v="-"/>
  </r>
  <r>
    <n v="10"/>
    <x v="7"/>
    <n v="48"/>
    <n v="120"/>
    <n v="1409"/>
    <s v=""/>
    <s v=""/>
    <n v="120"/>
    <s v=""/>
    <s v=""/>
    <s v=""/>
    <s v=""/>
    <s v=""/>
    <x v="1"/>
    <x v="1"/>
    <x v="2"/>
    <n v="0.51898734177215189"/>
  </r>
  <r>
    <n v="10"/>
    <x v="8"/>
    <n v="48"/>
    <n v="115"/>
    <n v="1294"/>
    <s v=""/>
    <s v=""/>
    <n v="115"/>
    <s v=""/>
    <s v=""/>
    <s v=""/>
    <n v="-4.1666666666666664E-2"/>
    <s v=""/>
    <x v="0"/>
    <x v="0"/>
    <x v="0"/>
    <s v="-"/>
  </r>
  <r>
    <n v="10"/>
    <x v="9"/>
    <n v="48"/>
    <n v="57"/>
    <n v="1237"/>
    <s v=""/>
    <s v=""/>
    <n v="57"/>
    <s v=""/>
    <s v=""/>
    <s v=""/>
    <n v="-0.5043478260869565"/>
    <s v=""/>
    <x v="0"/>
    <x v="0"/>
    <x v="0"/>
    <s v="-"/>
  </r>
  <r>
    <n v="10"/>
    <x v="10"/>
    <n v="48"/>
    <n v="95"/>
    <n v="1142"/>
    <s v=""/>
    <s v=""/>
    <n v="95"/>
    <s v=""/>
    <s v=""/>
    <s v=""/>
    <n v="0.66666666666666663"/>
    <s v=""/>
    <x v="0"/>
    <x v="0"/>
    <x v="0"/>
    <s v="-"/>
  </r>
  <r>
    <n v="10"/>
    <x v="11"/>
    <n v="48"/>
    <n v="82"/>
    <n v="1060"/>
    <s v=""/>
    <s v=""/>
    <n v="82"/>
    <s v=""/>
    <s v=""/>
    <s v=""/>
    <n v="-0.1368421052631579"/>
    <s v=""/>
    <x v="0"/>
    <x v="0"/>
    <x v="0"/>
    <s v="-"/>
  </r>
  <r>
    <n v="10"/>
    <x v="12"/>
    <n v="48"/>
    <n v="168"/>
    <n v="892"/>
    <s v=""/>
    <s v=""/>
    <n v="168"/>
    <s v=""/>
    <s v=""/>
    <s v=""/>
    <n v="1.0487804878048781"/>
    <s v=""/>
    <x v="0"/>
    <x v="0"/>
    <x v="0"/>
    <s v="-"/>
  </r>
  <r>
    <n v="10"/>
    <x v="13"/>
    <n v="48"/>
    <n v="33"/>
    <n v="859"/>
    <s v=""/>
    <s v=""/>
    <n v="33"/>
    <s v=""/>
    <s v=""/>
    <s v=""/>
    <n v="-0.8035714285714286"/>
    <s v=""/>
    <x v="0"/>
    <x v="0"/>
    <x v="0"/>
    <s v="-"/>
  </r>
  <r>
    <n v="10"/>
    <x v="14"/>
    <n v="48"/>
    <n v="107"/>
    <n v="752"/>
    <s v=""/>
    <s v=""/>
    <n v="107"/>
    <s v=""/>
    <s v=""/>
    <s v=""/>
    <n v="2.2424242424242422"/>
    <s v=""/>
    <x v="0"/>
    <x v="0"/>
    <x v="0"/>
    <s v="-"/>
  </r>
  <r>
    <n v="11"/>
    <x v="0"/>
    <n v="60"/>
    <n v="40"/>
    <n v="1960"/>
    <n v="40"/>
    <s v=""/>
    <s v=""/>
    <s v=""/>
    <s v=""/>
    <s v=""/>
    <s v=""/>
    <s v=""/>
    <x v="0"/>
    <x v="0"/>
    <x v="0"/>
    <s v="-"/>
  </r>
  <r>
    <n v="11"/>
    <x v="1"/>
    <n v="60"/>
    <n v="74"/>
    <n v="1886"/>
    <n v="74"/>
    <s v=""/>
    <s v=""/>
    <s v=""/>
    <n v="0.85"/>
    <s v=""/>
    <s v=""/>
    <s v=""/>
    <x v="0"/>
    <x v="0"/>
    <x v="0"/>
    <s v="-"/>
  </r>
  <r>
    <n v="11"/>
    <x v="2"/>
    <n v="60"/>
    <n v="129"/>
    <n v="1757"/>
    <n v="129"/>
    <s v=""/>
    <s v=""/>
    <s v=""/>
    <n v="0.7432432432432432"/>
    <s v=""/>
    <s v=""/>
    <s v=""/>
    <x v="0"/>
    <x v="0"/>
    <x v="0"/>
    <s v="-"/>
  </r>
  <r>
    <n v="11"/>
    <x v="3"/>
    <n v="60"/>
    <n v="102"/>
    <n v="1655"/>
    <n v="102"/>
    <s v=""/>
    <s v=""/>
    <s v=""/>
    <n v="-0.20930232558139536"/>
    <s v=""/>
    <s v=""/>
    <s v=""/>
    <x v="0"/>
    <x v="0"/>
    <x v="0"/>
    <s v="-"/>
  </r>
  <r>
    <n v="11"/>
    <x v="4"/>
    <n v="60"/>
    <n v="105"/>
    <n v="1550"/>
    <n v="105"/>
    <s v=""/>
    <s v=""/>
    <s v=""/>
    <n v="2.9411764705882353E-2"/>
    <s v=""/>
    <s v=""/>
    <s v=""/>
    <x v="0"/>
    <x v="0"/>
    <x v="0"/>
    <s v="-"/>
  </r>
  <r>
    <n v="11"/>
    <x v="5"/>
    <n v="60"/>
    <n v="96"/>
    <n v="1454"/>
    <n v="96"/>
    <s v=""/>
    <s v=""/>
    <s v=""/>
    <n v="-8.5714285714285715E-2"/>
    <s v=""/>
    <s v=""/>
    <s v=""/>
    <x v="0"/>
    <x v="0"/>
    <x v="0"/>
    <s v="-"/>
  </r>
  <r>
    <n v="11"/>
    <x v="6"/>
    <n v="60"/>
    <n v="186"/>
    <n v="1268"/>
    <n v="186"/>
    <s v=""/>
    <s v=""/>
    <s v=""/>
    <n v="0.9375"/>
    <s v=""/>
    <s v=""/>
    <s v=""/>
    <x v="0"/>
    <x v="0"/>
    <x v="0"/>
    <s v="-"/>
  </r>
  <r>
    <n v="11"/>
    <x v="7"/>
    <n v="60"/>
    <n v="17"/>
    <n v="1251"/>
    <n v="17"/>
    <s v=""/>
    <s v=""/>
    <s v=""/>
    <n v="-0.90860215053763438"/>
    <s v=""/>
    <s v=""/>
    <s v=""/>
    <x v="0"/>
    <x v="0"/>
    <x v="0"/>
    <s v="-"/>
  </r>
  <r>
    <n v="11"/>
    <x v="8"/>
    <n v="60"/>
    <n v="155"/>
    <n v="1096"/>
    <m/>
    <s v=""/>
    <s v=""/>
    <s v=""/>
    <s v=""/>
    <s v=""/>
    <s v=""/>
    <s v=""/>
    <x v="0"/>
    <x v="0"/>
    <x v="0"/>
    <s v="-"/>
  </r>
  <r>
    <n v="11"/>
    <x v="9"/>
    <n v="36"/>
    <n v="413"/>
    <n v="683"/>
    <s v=""/>
    <s v=""/>
    <s v=""/>
    <n v="413"/>
    <s v=""/>
    <s v=""/>
    <s v=""/>
    <s v=""/>
    <x v="1"/>
    <x v="1"/>
    <x v="3"/>
    <n v="1.6645161290322581"/>
  </r>
  <r>
    <n v="11"/>
    <x v="10"/>
    <n v="36"/>
    <n v="141"/>
    <n v="542"/>
    <s v=""/>
    <s v=""/>
    <s v=""/>
    <n v="141"/>
    <s v=""/>
    <s v=""/>
    <s v=""/>
    <n v="-0.65859564164648909"/>
    <x v="0"/>
    <x v="0"/>
    <x v="0"/>
    <s v="-"/>
  </r>
  <r>
    <n v="11"/>
    <x v="11"/>
    <n v="36"/>
    <n v="316"/>
    <n v="226"/>
    <s v=""/>
    <s v=""/>
    <s v=""/>
    <n v="316"/>
    <s v=""/>
    <s v=""/>
    <s v=""/>
    <n v="1.2411347517730495"/>
    <x v="0"/>
    <x v="0"/>
    <x v="0"/>
    <s v="-"/>
  </r>
  <r>
    <n v="11"/>
    <x v="12"/>
    <n v="36"/>
    <n v="187"/>
    <n v="39"/>
    <s v=""/>
    <s v=""/>
    <s v=""/>
    <n v="187"/>
    <s v=""/>
    <s v=""/>
    <s v=""/>
    <n v="-0.40822784810126583"/>
    <x v="0"/>
    <x v="0"/>
    <x v="0"/>
    <s v="-"/>
  </r>
  <r>
    <n v="11"/>
    <x v="13"/>
    <n v="36"/>
    <n v="39"/>
    <n v="0"/>
    <s v=""/>
    <s v=""/>
    <s v=""/>
    <n v="39"/>
    <s v=""/>
    <s v=""/>
    <s v=""/>
    <n v="-0.79144385026737973"/>
    <x v="0"/>
    <x v="0"/>
    <x v="0"/>
    <s v="-"/>
  </r>
  <r>
    <n v="11"/>
    <x v="14"/>
    <n v="36"/>
    <n v="0"/>
    <n v="0"/>
    <s v=""/>
    <s v=""/>
    <s v=""/>
    <n v="39"/>
    <s v=""/>
    <s v=""/>
    <s v=""/>
    <n v="0"/>
    <x v="0"/>
    <x v="0"/>
    <x v="0"/>
    <s v="-"/>
  </r>
  <r>
    <n v="12"/>
    <x v="0"/>
    <n v="60"/>
    <n v="58"/>
    <n v="1942"/>
    <n v="58"/>
    <s v=""/>
    <s v=""/>
    <s v=""/>
    <s v=""/>
    <s v=""/>
    <s v=""/>
    <s v=""/>
    <x v="0"/>
    <x v="0"/>
    <x v="0"/>
    <s v="-"/>
  </r>
  <r>
    <n v="12"/>
    <x v="1"/>
    <n v="60"/>
    <n v="65"/>
    <n v="1877"/>
    <n v="65"/>
    <s v=""/>
    <s v=""/>
    <s v=""/>
    <n v="0.1206896551724138"/>
    <s v=""/>
    <s v=""/>
    <s v=""/>
    <x v="0"/>
    <x v="0"/>
    <x v="0"/>
    <s v="-"/>
  </r>
  <r>
    <n v="12"/>
    <x v="2"/>
    <n v="60"/>
    <n v="77"/>
    <n v="1800"/>
    <n v="77"/>
    <s v=""/>
    <s v=""/>
    <s v=""/>
    <n v="0.18461538461538463"/>
    <s v=""/>
    <s v=""/>
    <s v=""/>
    <x v="0"/>
    <x v="0"/>
    <x v="0"/>
    <s v="-"/>
  </r>
  <r>
    <n v="12"/>
    <x v="3"/>
    <n v="60"/>
    <n v="59"/>
    <n v="1741"/>
    <n v="59"/>
    <s v=""/>
    <s v=""/>
    <s v=""/>
    <n v="-0.23376623376623376"/>
    <s v=""/>
    <s v=""/>
    <s v=""/>
    <x v="0"/>
    <x v="0"/>
    <x v="0"/>
    <s v="-"/>
  </r>
  <r>
    <n v="12"/>
    <x v="4"/>
    <n v="60"/>
    <n v="64"/>
    <n v="1677"/>
    <n v="64"/>
    <s v=""/>
    <s v=""/>
    <s v=""/>
    <n v="8.4745762711864403E-2"/>
    <s v=""/>
    <s v=""/>
    <s v=""/>
    <x v="0"/>
    <x v="0"/>
    <x v="0"/>
    <s v="-"/>
  </r>
  <r>
    <n v="12"/>
    <x v="5"/>
    <n v="60"/>
    <n v="74"/>
    <n v="1603"/>
    <n v="74"/>
    <s v=""/>
    <s v=""/>
    <s v=""/>
    <n v="0.15625"/>
    <s v=""/>
    <s v=""/>
    <s v=""/>
    <x v="0"/>
    <x v="0"/>
    <x v="0"/>
    <s v="-"/>
  </r>
  <r>
    <n v="12"/>
    <x v="6"/>
    <n v="60"/>
    <n v="82"/>
    <n v="1521"/>
    <n v="82"/>
    <s v=""/>
    <s v=""/>
    <s v=""/>
    <n v="0.10810810810810811"/>
    <s v=""/>
    <s v=""/>
    <s v=""/>
    <x v="0"/>
    <x v="0"/>
    <x v="0"/>
    <s v="-"/>
  </r>
  <r>
    <n v="12"/>
    <x v="7"/>
    <n v="60"/>
    <n v="63"/>
    <n v="1458"/>
    <n v="63"/>
    <s v=""/>
    <s v=""/>
    <s v=""/>
    <n v="-0.23170731707317074"/>
    <s v=""/>
    <s v=""/>
    <s v=""/>
    <x v="0"/>
    <x v="0"/>
    <x v="0"/>
    <s v="-"/>
  </r>
  <r>
    <n v="12"/>
    <x v="8"/>
    <n v="60"/>
    <n v="35"/>
    <n v="1423"/>
    <n v="35"/>
    <s v=""/>
    <s v=""/>
    <s v=""/>
    <n v="-0.44444444444444442"/>
    <s v=""/>
    <s v=""/>
    <s v=""/>
    <x v="0"/>
    <x v="0"/>
    <x v="0"/>
    <s v="-"/>
  </r>
  <r>
    <n v="12"/>
    <x v="9"/>
    <n v="36"/>
    <n v="267"/>
    <n v="1156"/>
    <s v=""/>
    <s v=""/>
    <s v=""/>
    <n v="267"/>
    <s v=""/>
    <s v=""/>
    <s v=""/>
    <s v=""/>
    <x v="1"/>
    <x v="1"/>
    <x v="3"/>
    <n v="6.628571428571429"/>
  </r>
  <r>
    <n v="12"/>
    <x v="10"/>
    <n v="36"/>
    <n v="257"/>
    <n v="899"/>
    <s v=""/>
    <s v=""/>
    <s v=""/>
    <n v="257"/>
    <s v=""/>
    <s v=""/>
    <s v=""/>
    <n v="-3.7453183520599252E-2"/>
    <x v="0"/>
    <x v="0"/>
    <x v="0"/>
    <s v="-"/>
  </r>
  <r>
    <n v="12"/>
    <x v="11"/>
    <n v="36"/>
    <n v="213"/>
    <n v="686"/>
    <s v=""/>
    <s v=""/>
    <s v=""/>
    <n v="213"/>
    <s v=""/>
    <s v=""/>
    <s v=""/>
    <n v="-0.17120622568093385"/>
    <x v="0"/>
    <x v="0"/>
    <x v="0"/>
    <s v="-"/>
  </r>
  <r>
    <n v="12"/>
    <x v="12"/>
    <n v="36"/>
    <n v="135"/>
    <n v="551"/>
    <s v=""/>
    <s v=""/>
    <s v=""/>
    <n v="135"/>
    <s v=""/>
    <s v=""/>
    <s v=""/>
    <n v="-0.36619718309859156"/>
    <x v="0"/>
    <x v="0"/>
    <x v="0"/>
    <s v="-"/>
  </r>
  <r>
    <n v="12"/>
    <x v="13"/>
    <n v="36"/>
    <n v="74"/>
    <n v="477"/>
    <s v=""/>
    <s v=""/>
    <s v=""/>
    <n v="74"/>
    <s v=""/>
    <s v=""/>
    <s v=""/>
    <n v="-0.45185185185185184"/>
    <x v="0"/>
    <x v="0"/>
    <x v="0"/>
    <s v="-"/>
  </r>
  <r>
    <n v="12"/>
    <x v="14"/>
    <n v="36"/>
    <n v="185"/>
    <n v="292"/>
    <s v=""/>
    <s v=""/>
    <s v=""/>
    <n v="185"/>
    <s v=""/>
    <s v=""/>
    <s v=""/>
    <n v="1.5"/>
    <x v="0"/>
    <x v="0"/>
    <x v="0"/>
    <s v="-"/>
  </r>
  <r>
    <n v="13"/>
    <x v="0"/>
    <n v="60"/>
    <n v="44"/>
    <n v="1956"/>
    <n v="44"/>
    <s v=""/>
    <s v=""/>
    <s v=""/>
    <s v=""/>
    <s v=""/>
    <s v=""/>
    <s v=""/>
    <x v="0"/>
    <x v="0"/>
    <x v="0"/>
    <s v="-"/>
  </r>
  <r>
    <n v="13"/>
    <x v="1"/>
    <n v="60"/>
    <n v="69"/>
    <n v="1887"/>
    <n v="69"/>
    <s v=""/>
    <s v=""/>
    <s v=""/>
    <n v="0.56818181818181823"/>
    <s v=""/>
    <s v=""/>
    <s v=""/>
    <x v="0"/>
    <x v="0"/>
    <x v="0"/>
    <s v="-"/>
  </r>
  <r>
    <n v="13"/>
    <x v="2"/>
    <n v="60"/>
    <n v="31"/>
    <n v="1856"/>
    <n v="31"/>
    <s v=""/>
    <s v=""/>
    <s v=""/>
    <n v="-0.55072463768115942"/>
    <s v=""/>
    <s v=""/>
    <s v=""/>
    <x v="0"/>
    <x v="0"/>
    <x v="0"/>
    <s v="-"/>
  </r>
  <r>
    <n v="13"/>
    <x v="3"/>
    <n v="60"/>
    <n v="69"/>
    <n v="1787"/>
    <n v="69"/>
    <s v=""/>
    <s v=""/>
    <s v=""/>
    <n v="1.2258064516129032"/>
    <s v=""/>
    <s v=""/>
    <s v=""/>
    <x v="0"/>
    <x v="0"/>
    <x v="0"/>
    <s v="-"/>
  </r>
  <r>
    <n v="13"/>
    <x v="4"/>
    <n v="60"/>
    <n v="69"/>
    <n v="1718"/>
    <n v="69"/>
    <s v=""/>
    <s v=""/>
    <s v=""/>
    <n v="0"/>
    <s v=""/>
    <s v=""/>
    <s v=""/>
    <x v="0"/>
    <x v="0"/>
    <x v="0"/>
    <s v="-"/>
  </r>
  <r>
    <n v="13"/>
    <x v="5"/>
    <n v="60"/>
    <n v="111"/>
    <n v="1607"/>
    <n v="111"/>
    <s v=""/>
    <s v=""/>
    <s v=""/>
    <n v="0.60869565217391308"/>
    <s v=""/>
    <s v=""/>
    <s v=""/>
    <x v="0"/>
    <x v="0"/>
    <x v="0"/>
    <s v="-"/>
  </r>
  <r>
    <n v="13"/>
    <x v="6"/>
    <n v="60"/>
    <n v="58"/>
    <n v="1549"/>
    <n v="58"/>
    <s v=""/>
    <s v=""/>
    <s v=""/>
    <n v="-0.47747747747747749"/>
    <s v=""/>
    <s v=""/>
    <s v=""/>
    <x v="0"/>
    <x v="0"/>
    <x v="0"/>
    <s v="-"/>
  </r>
  <r>
    <n v="13"/>
    <x v="7"/>
    <n v="60"/>
    <n v="78"/>
    <n v="1471"/>
    <n v="78"/>
    <s v=""/>
    <s v=""/>
    <s v=""/>
    <n v="0.34482758620689657"/>
    <s v=""/>
    <s v=""/>
    <s v=""/>
    <x v="0"/>
    <x v="0"/>
    <x v="0"/>
    <s v="-"/>
  </r>
  <r>
    <n v="13"/>
    <x v="8"/>
    <n v="60"/>
    <n v="61"/>
    <n v="1410"/>
    <n v="61"/>
    <s v=""/>
    <s v=""/>
    <s v=""/>
    <n v="-0.21794871794871795"/>
    <s v=""/>
    <s v=""/>
    <s v=""/>
    <x v="0"/>
    <x v="0"/>
    <x v="0"/>
    <s v="-"/>
  </r>
  <r>
    <n v="13"/>
    <x v="9"/>
    <n v="36"/>
    <n v="175"/>
    <n v="1235"/>
    <s v=""/>
    <s v=""/>
    <s v=""/>
    <n v="175"/>
    <s v=""/>
    <s v=""/>
    <s v=""/>
    <s v=""/>
    <x v="1"/>
    <x v="1"/>
    <x v="3"/>
    <n v="1.8688524590163935"/>
  </r>
  <r>
    <n v="13"/>
    <x v="10"/>
    <n v="36"/>
    <n v="120"/>
    <n v="1115"/>
    <s v=""/>
    <s v=""/>
    <s v=""/>
    <n v="120"/>
    <s v=""/>
    <s v=""/>
    <s v=""/>
    <n v="-0.31428571428571428"/>
    <x v="0"/>
    <x v="0"/>
    <x v="0"/>
    <s v="-"/>
  </r>
  <r>
    <n v="13"/>
    <x v="11"/>
    <n v="36"/>
    <n v="247"/>
    <n v="868"/>
    <s v=""/>
    <s v=""/>
    <s v=""/>
    <n v="247"/>
    <s v=""/>
    <s v=""/>
    <s v=""/>
    <n v="1.0583333333333333"/>
    <x v="0"/>
    <x v="0"/>
    <x v="0"/>
    <s v="-"/>
  </r>
  <r>
    <n v="13"/>
    <x v="12"/>
    <n v="36"/>
    <n v="168"/>
    <n v="700"/>
    <s v=""/>
    <s v=""/>
    <s v=""/>
    <n v="168"/>
    <s v=""/>
    <s v=""/>
    <s v=""/>
    <n v="-0.31983805668016196"/>
    <x v="0"/>
    <x v="0"/>
    <x v="0"/>
    <s v="-"/>
  </r>
  <r>
    <n v="13"/>
    <x v="13"/>
    <n v="36"/>
    <n v="209"/>
    <n v="491"/>
    <s v=""/>
    <s v=""/>
    <s v=""/>
    <n v="209"/>
    <s v=""/>
    <s v=""/>
    <s v=""/>
    <n v="0.24404761904761904"/>
    <x v="0"/>
    <x v="0"/>
    <x v="0"/>
    <s v="-"/>
  </r>
  <r>
    <n v="13"/>
    <x v="14"/>
    <n v="36"/>
    <n v="261"/>
    <n v="230"/>
    <s v=""/>
    <s v=""/>
    <s v=""/>
    <n v="261"/>
    <s v=""/>
    <s v=""/>
    <s v=""/>
    <n v="0.24880382775119617"/>
    <x v="0"/>
    <x v="0"/>
    <x v="0"/>
    <s v="-"/>
  </r>
  <r>
    <n v="14"/>
    <x v="0"/>
    <n v="60"/>
    <n v="74"/>
    <n v="1926"/>
    <n v="74"/>
    <s v=""/>
    <s v=""/>
    <s v=""/>
    <s v=""/>
    <s v=""/>
    <s v=""/>
    <s v=""/>
    <x v="0"/>
    <x v="0"/>
    <x v="0"/>
    <s v="-"/>
  </r>
  <r>
    <n v="14"/>
    <x v="1"/>
    <n v="60"/>
    <n v="69"/>
    <n v="1857"/>
    <n v="69"/>
    <s v=""/>
    <s v=""/>
    <s v=""/>
    <n v="-6.7567567567567571E-2"/>
    <s v=""/>
    <s v=""/>
    <s v=""/>
    <x v="0"/>
    <x v="0"/>
    <x v="0"/>
    <s v="-"/>
  </r>
  <r>
    <n v="14"/>
    <x v="2"/>
    <n v="60"/>
    <n v="98"/>
    <n v="1759"/>
    <n v="98"/>
    <s v=""/>
    <s v=""/>
    <s v=""/>
    <n v="0.42028985507246375"/>
    <s v=""/>
    <s v=""/>
    <s v=""/>
    <x v="0"/>
    <x v="0"/>
    <x v="0"/>
    <s v="-"/>
  </r>
  <r>
    <n v="14"/>
    <x v="3"/>
    <n v="60"/>
    <n v="51"/>
    <n v="1708"/>
    <n v="51"/>
    <s v=""/>
    <s v=""/>
    <s v=""/>
    <n v="-0.47959183673469385"/>
    <s v=""/>
    <s v=""/>
    <s v=""/>
    <x v="0"/>
    <x v="0"/>
    <x v="0"/>
    <s v="-"/>
  </r>
  <r>
    <n v="14"/>
    <x v="4"/>
    <n v="60"/>
    <n v="66"/>
    <n v="1642"/>
    <n v="66"/>
    <s v=""/>
    <s v=""/>
    <s v=""/>
    <n v="0.29411764705882354"/>
    <s v=""/>
    <s v=""/>
    <s v=""/>
    <x v="0"/>
    <x v="0"/>
    <x v="0"/>
    <s v="-"/>
  </r>
  <r>
    <n v="14"/>
    <x v="5"/>
    <n v="60"/>
    <n v="70"/>
    <n v="1572"/>
    <n v="70"/>
    <s v=""/>
    <s v=""/>
    <s v=""/>
    <n v="6.0606060606060608E-2"/>
    <s v=""/>
    <s v=""/>
    <s v=""/>
    <x v="0"/>
    <x v="0"/>
    <x v="0"/>
    <s v="-"/>
  </r>
  <r>
    <n v="14"/>
    <x v="6"/>
    <n v="60"/>
    <n v="34"/>
    <n v="1538"/>
    <n v="34"/>
    <s v=""/>
    <s v=""/>
    <s v=""/>
    <n v="-0.51428571428571423"/>
    <s v=""/>
    <s v=""/>
    <s v=""/>
    <x v="0"/>
    <x v="0"/>
    <x v="0"/>
    <s v="-"/>
  </r>
  <r>
    <n v="14"/>
    <x v="7"/>
    <n v="60"/>
    <n v="45"/>
    <n v="1493"/>
    <n v="45"/>
    <s v=""/>
    <s v=""/>
    <s v=""/>
    <n v="0.3235294117647059"/>
    <s v=""/>
    <s v=""/>
    <s v=""/>
    <x v="0"/>
    <x v="0"/>
    <x v="0"/>
    <s v="-"/>
  </r>
  <r>
    <n v="14"/>
    <x v="8"/>
    <n v="60"/>
    <n v="46"/>
    <n v="1447"/>
    <n v="46"/>
    <s v=""/>
    <s v=""/>
    <s v=""/>
    <n v="2.2222222222222223E-2"/>
    <s v=""/>
    <s v=""/>
    <s v=""/>
    <x v="0"/>
    <x v="0"/>
    <x v="0"/>
    <s v="-"/>
  </r>
  <r>
    <n v="14"/>
    <x v="9"/>
    <n v="36"/>
    <n v="82"/>
    <n v="1365"/>
    <s v=""/>
    <s v=""/>
    <s v=""/>
    <n v="82"/>
    <s v=""/>
    <s v=""/>
    <s v=""/>
    <s v=""/>
    <x v="1"/>
    <x v="1"/>
    <x v="3"/>
    <n v="0.78260869565217395"/>
  </r>
  <r>
    <n v="14"/>
    <x v="10"/>
    <n v="36"/>
    <n v="157"/>
    <n v="1208"/>
    <s v=""/>
    <s v=""/>
    <s v=""/>
    <n v="157"/>
    <s v=""/>
    <s v=""/>
    <s v=""/>
    <n v="0.91463414634146345"/>
    <x v="0"/>
    <x v="0"/>
    <x v="0"/>
    <s v="-"/>
  </r>
  <r>
    <n v="14"/>
    <x v="11"/>
    <n v="36"/>
    <n v="219"/>
    <n v="989"/>
    <s v=""/>
    <s v=""/>
    <s v=""/>
    <n v="219"/>
    <s v=""/>
    <s v=""/>
    <s v=""/>
    <n v="0.39490445859872614"/>
    <x v="0"/>
    <x v="0"/>
    <x v="0"/>
    <s v="-"/>
  </r>
  <r>
    <n v="14"/>
    <x v="12"/>
    <n v="36"/>
    <n v="261"/>
    <n v="728"/>
    <s v=""/>
    <s v=""/>
    <s v=""/>
    <n v="261"/>
    <s v=""/>
    <s v=""/>
    <s v=""/>
    <n v="0.19178082191780821"/>
    <x v="0"/>
    <x v="0"/>
    <x v="0"/>
    <s v="-"/>
  </r>
  <r>
    <n v="14"/>
    <x v="13"/>
    <n v="36"/>
    <n v="89"/>
    <n v="639"/>
    <s v=""/>
    <s v=""/>
    <s v=""/>
    <n v="89"/>
    <s v=""/>
    <s v=""/>
    <s v=""/>
    <n v="-0.65900383141762453"/>
    <x v="0"/>
    <x v="0"/>
    <x v="0"/>
    <s v="-"/>
  </r>
  <r>
    <n v="14"/>
    <x v="14"/>
    <n v="36"/>
    <n v="176"/>
    <n v="463"/>
    <s v=""/>
    <s v=""/>
    <s v=""/>
    <n v="176"/>
    <s v=""/>
    <s v=""/>
    <s v=""/>
    <n v="0.97752808988764039"/>
    <x v="0"/>
    <x v="0"/>
    <x v="0"/>
    <s v="-"/>
  </r>
  <r>
    <n v="15"/>
    <x v="0"/>
    <n v="60"/>
    <n v="80"/>
    <n v="1920"/>
    <n v="80"/>
    <s v=""/>
    <s v=""/>
    <s v=""/>
    <s v=""/>
    <s v=""/>
    <s v=""/>
    <s v=""/>
    <x v="0"/>
    <x v="0"/>
    <x v="0"/>
    <s v="-"/>
  </r>
  <r>
    <n v="15"/>
    <x v="1"/>
    <n v="60"/>
    <n v="45"/>
    <n v="1875"/>
    <n v="45"/>
    <s v=""/>
    <s v=""/>
    <s v=""/>
    <n v="-0.4375"/>
    <s v=""/>
    <s v=""/>
    <s v=""/>
    <x v="0"/>
    <x v="0"/>
    <x v="0"/>
    <s v="-"/>
  </r>
  <r>
    <n v="15"/>
    <x v="2"/>
    <n v="60"/>
    <n v="39"/>
    <n v="1836"/>
    <n v="39"/>
    <s v=""/>
    <s v=""/>
    <s v=""/>
    <n v="-0.13333333333333333"/>
    <s v=""/>
    <s v=""/>
    <s v=""/>
    <x v="0"/>
    <x v="0"/>
    <x v="0"/>
    <s v="-"/>
  </r>
  <r>
    <n v="15"/>
    <x v="3"/>
    <n v="60"/>
    <n v="97"/>
    <n v="1739"/>
    <n v="97"/>
    <s v=""/>
    <s v=""/>
    <s v=""/>
    <n v="1.4871794871794872"/>
    <s v=""/>
    <s v=""/>
    <s v=""/>
    <x v="0"/>
    <x v="0"/>
    <x v="0"/>
    <s v="-"/>
  </r>
  <r>
    <n v="15"/>
    <x v="4"/>
    <n v="60"/>
    <n v="60"/>
    <n v="1679"/>
    <n v="60"/>
    <s v=""/>
    <s v=""/>
    <s v=""/>
    <n v="-0.38144329896907214"/>
    <s v=""/>
    <s v=""/>
    <s v=""/>
    <x v="0"/>
    <x v="0"/>
    <x v="0"/>
    <s v="-"/>
  </r>
  <r>
    <n v="15"/>
    <x v="5"/>
    <n v="60"/>
    <n v="49"/>
    <n v="1630"/>
    <n v="49"/>
    <s v=""/>
    <s v=""/>
    <s v=""/>
    <n v="-0.18333333333333332"/>
    <s v=""/>
    <s v=""/>
    <s v=""/>
    <x v="0"/>
    <x v="0"/>
    <x v="0"/>
    <s v="-"/>
  </r>
  <r>
    <n v="15"/>
    <x v="6"/>
    <n v="60"/>
    <n v="77"/>
    <n v="1553"/>
    <n v="77"/>
    <s v=""/>
    <s v=""/>
    <s v=""/>
    <n v="0.5714285714285714"/>
    <s v=""/>
    <s v=""/>
    <s v=""/>
    <x v="0"/>
    <x v="0"/>
    <x v="0"/>
    <s v="-"/>
  </r>
  <r>
    <n v="15"/>
    <x v="7"/>
    <n v="60"/>
    <n v="70"/>
    <n v="1483"/>
    <n v="70"/>
    <s v=""/>
    <s v=""/>
    <s v=""/>
    <n v="-9.0909090909090912E-2"/>
    <s v=""/>
    <s v=""/>
    <s v=""/>
    <x v="0"/>
    <x v="0"/>
    <x v="0"/>
    <s v="-"/>
  </r>
  <r>
    <n v="15"/>
    <x v="8"/>
    <n v="60"/>
    <n v="44"/>
    <n v="1439"/>
    <n v="44"/>
    <s v=""/>
    <s v=""/>
    <s v=""/>
    <n v="-0.37142857142857144"/>
    <s v=""/>
    <s v=""/>
    <s v=""/>
    <x v="0"/>
    <x v="0"/>
    <x v="0"/>
    <s v="-"/>
  </r>
  <r>
    <n v="15"/>
    <x v="9"/>
    <n v="36"/>
    <n v="181"/>
    <n v="1258"/>
    <s v=""/>
    <s v=""/>
    <s v=""/>
    <n v="181"/>
    <s v=""/>
    <s v=""/>
    <s v=""/>
    <s v=""/>
    <x v="1"/>
    <x v="1"/>
    <x v="3"/>
    <n v="3.1136363636363638"/>
  </r>
  <r>
    <n v="15"/>
    <x v="10"/>
    <n v="36"/>
    <n v="116"/>
    <n v="1142"/>
    <s v=""/>
    <s v=""/>
    <s v=""/>
    <n v="116"/>
    <s v=""/>
    <s v=""/>
    <s v=""/>
    <n v="-0.35911602209944754"/>
    <x v="0"/>
    <x v="0"/>
    <x v="0"/>
    <s v="-"/>
  </r>
  <r>
    <n v="15"/>
    <x v="11"/>
    <n v="36"/>
    <n v="152"/>
    <n v="990"/>
    <s v=""/>
    <s v=""/>
    <s v=""/>
    <n v="152"/>
    <s v=""/>
    <s v=""/>
    <s v=""/>
    <n v="0.31034482758620691"/>
    <x v="0"/>
    <x v="0"/>
    <x v="0"/>
    <s v="-"/>
  </r>
  <r>
    <n v="15"/>
    <x v="12"/>
    <n v="36"/>
    <n v="188"/>
    <n v="802"/>
    <s v=""/>
    <s v=""/>
    <s v=""/>
    <n v="188"/>
    <s v=""/>
    <s v=""/>
    <s v=""/>
    <n v="0.23684210526315788"/>
    <x v="0"/>
    <x v="0"/>
    <x v="0"/>
    <s v="-"/>
  </r>
  <r>
    <n v="15"/>
    <x v="13"/>
    <n v="36"/>
    <n v="244"/>
    <n v="558"/>
    <s v=""/>
    <s v=""/>
    <s v=""/>
    <n v="244"/>
    <s v=""/>
    <s v=""/>
    <s v=""/>
    <n v="0.2978723404255319"/>
    <x v="0"/>
    <x v="0"/>
    <x v="0"/>
    <s v="-"/>
  </r>
  <r>
    <n v="15"/>
    <x v="14"/>
    <n v="36"/>
    <n v="169"/>
    <n v="389"/>
    <s v=""/>
    <s v=""/>
    <s v=""/>
    <n v="169"/>
    <s v=""/>
    <s v=""/>
    <s v=""/>
    <n v="-0.30737704918032788"/>
    <x v="0"/>
    <x v="0"/>
    <x v="0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895F7-4919-1743-9A92-22460077FE9B}" name="PivotTable1" cacheId="4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compact="0" compactData="0" multipleFieldFilters="0">
  <location ref="B4:J20" firstHeaderRow="0" firstDataRow="1" firstDataCol="1"/>
  <pivotFields count="13">
    <pivotField compact="0" outline="0" showAll="0"/>
    <pivotField axis="axisRow" compact="0" numFmtId="16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Increment60" fld="9" subtotal="average" baseField="0" baseItem="0" numFmtId="10"/>
    <dataField name="Average of Increment54" fld="10" subtotal="average" baseField="0" baseItem="0" numFmtId="10"/>
    <dataField name="Average of Increment48" fld="11" subtotal="average" baseField="0" baseItem="0" numFmtId="10"/>
    <dataField name="Average of Increment36" fld="12" subtotal="average" baseField="0" baseItem="0" numFmtId="10"/>
    <dataField name="StdDev of Increment60" fld="9" subtotal="stdDev" baseField="0" baseItem="0"/>
    <dataField name="StdDev of Increment54" fld="10" subtotal="stdDev" baseField="0" baseItem="0"/>
    <dataField name="StdDev of Increment48" fld="11" subtotal="stdDev" baseField="0" baseItem="0"/>
    <dataField name="StdDev of Increment36" fld="12" subtotal="stdDev" baseField="0" baseItem="0"/>
  </dataFields>
  <formats count="13"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0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2937C-558F-B146-89B9-9A8C56043072}" name="PivotTable4" cacheId="4" applyNumberFormats="0" applyBorderFormats="0" applyFontFormats="0" applyPatternFormats="0" applyAlignmentFormats="0" applyWidthHeightFormats="1" dataCaption="Values" showError="1" updatedVersion="8" minRefreshableVersion="3" useAutoFormatting="1" itemPrintTitles="1" createdVersion="8" indent="0" compact="0" compactData="0" multipleFieldFilters="0">
  <location ref="B2:J18" firstHeaderRow="0" firstDataRow="1" firstDataCol="1"/>
  <pivotFields count="13">
    <pivotField compact="0" outline="0" showAll="0"/>
    <pivotField axis="axisRow" compact="0" numFmtId="16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64" outline="0" showAll="0"/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Increment60" fld="9" subtotal="average" baseField="0" baseItem="0" numFmtId="10"/>
    <dataField name="Average of Increment54" fld="10" subtotal="average" baseField="0" baseItem="0" numFmtId="10"/>
    <dataField name="Average of Increment48" fld="11" subtotal="average" baseField="0" baseItem="0" numFmtId="10"/>
    <dataField name="Average of Increment36" fld="12" subtotal="average" baseField="0" baseItem="0" numFmtId="10"/>
    <dataField name="StdDev of Increment60" fld="9" subtotal="stdDev" baseField="0" baseItem="0"/>
    <dataField name="StdDev of Increment54" fld="10" subtotal="stdDev" baseField="0" baseItem="0"/>
    <dataField name="StdDev of Increment48" fld="11" subtotal="stdDev" baseField="0" baseItem="0"/>
    <dataField name="StdDev of Increment36" fld="12" subtotal="stdDev" baseField="0" baseItem="0"/>
  </dataFields>
  <formats count="16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1" type="button" dataOnly="0" labelOnly="1" outline="0" axis="axisRow" fieldPosition="0"/>
    </format>
    <format dxfId="26">
      <pivotArea dataOnly="0" labelOnly="1" outline="0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9">
      <pivotArea outline="0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  <format dxfId="4">
      <pivotArea outline="0" fieldPosition="0">
        <references count="2">
          <reference field="4294967294" count="4" selected="0">
            <x v="4"/>
            <x v="5"/>
            <x v="6"/>
            <x v="7"/>
          </reference>
          <reference field="1" count="14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">
      <pivotArea field="1" grandRow="1" outline="0" axis="axisRow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1F863-58EF-F545-9C1E-BC93403DD172}" name="PivotTable3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D6" firstHeaderRow="1" firstDataRow="1" firstDataCol="3" rowPageCount="1" colPageCount="1"/>
  <pivotFields count="1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4"/>
    <field x="15"/>
    <field x="1"/>
  </rowFields>
  <rowItems count="3">
    <i>
      <x/>
      <x/>
      <x v="9"/>
    </i>
    <i r="1">
      <x v="1"/>
      <x v="7"/>
    </i>
    <i r="1">
      <x v="2"/>
      <x v="6"/>
    </i>
  </rowItems>
  <colItems count="1">
    <i/>
  </colItems>
  <pageFields count="1">
    <pageField fld="13" hier="-1"/>
  </pageFields>
  <dataFields count="1">
    <dataField name="Min of Demand Jump" fld="16" subtotal="min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34F9-AE70-3E44-B0C3-B874FFA81878}">
  <sheetPr>
    <tabColor theme="4" tint="-0.499984740745262"/>
  </sheetPr>
  <dimension ref="B2:Q107"/>
  <sheetViews>
    <sheetView showGridLines="0" tabSelected="1" workbookViewId="0">
      <selection activeCell="H26" sqref="H26:J32"/>
    </sheetView>
  </sheetViews>
  <sheetFormatPr baseColWidth="10" defaultRowHeight="16" x14ac:dyDescent="0.2"/>
  <cols>
    <col min="1" max="1" width="3.6640625" customWidth="1"/>
    <col min="2" max="2" width="10.83203125" bestFit="1" customWidth="1"/>
    <col min="3" max="6" width="21" style="2" bestFit="1" customWidth="1"/>
    <col min="7" max="10" width="20" style="2" bestFit="1" customWidth="1"/>
    <col min="11" max="11" width="27.33203125" style="2" customWidth="1"/>
    <col min="12" max="12" width="26.33203125" style="2" customWidth="1"/>
    <col min="13" max="13" width="12.83203125" style="2" bestFit="1" customWidth="1"/>
    <col min="14" max="14" width="11.83203125" style="2" bestFit="1" customWidth="1"/>
    <col min="15" max="15" width="7.83203125" style="2" bestFit="1" customWidth="1"/>
    <col min="16" max="17" width="12.83203125" style="2" bestFit="1" customWidth="1"/>
    <col min="18" max="21" width="12.83203125" bestFit="1" customWidth="1"/>
    <col min="22" max="22" width="5.83203125" bestFit="1" customWidth="1"/>
    <col min="23" max="46" width="12.83203125" bestFit="1" customWidth="1"/>
    <col min="47" max="47" width="2.1640625" bestFit="1" customWidth="1"/>
    <col min="48" max="49" width="12.1640625" bestFit="1" customWidth="1"/>
    <col min="50" max="50" width="5.1640625" bestFit="1" customWidth="1"/>
    <col min="51" max="63" width="12.1640625" bestFit="1" customWidth="1"/>
    <col min="64" max="64" width="8.1640625" bestFit="1" customWidth="1"/>
    <col min="65" max="66" width="12.1640625" bestFit="1" customWidth="1"/>
    <col min="67" max="67" width="4.1640625" bestFit="1" customWidth="1"/>
    <col min="68" max="73" width="12.1640625" bestFit="1" customWidth="1"/>
    <col min="74" max="74" width="5.1640625" bestFit="1" customWidth="1"/>
    <col min="75" max="83" width="12.1640625" bestFit="1" customWidth="1"/>
    <col min="84" max="84" width="9.1640625" bestFit="1" customWidth="1"/>
    <col min="85" max="88" width="12.1640625" bestFit="1" customWidth="1"/>
    <col min="89" max="89" width="5.1640625" bestFit="1" customWidth="1"/>
    <col min="90" max="90" width="7.1640625" bestFit="1" customWidth="1"/>
    <col min="91" max="91" width="2.1640625" bestFit="1" customWidth="1"/>
    <col min="92" max="92" width="8.1640625" bestFit="1" customWidth="1"/>
    <col min="93" max="96" width="12.1640625" bestFit="1" customWidth="1"/>
  </cols>
  <sheetData>
    <row r="2" spans="2:17" x14ac:dyDescent="0.2">
      <c r="B2" s="20" t="s">
        <v>33</v>
      </c>
    </row>
    <row r="4" spans="2:17" x14ac:dyDescent="0.2">
      <c r="B4" s="5" t="s">
        <v>0</v>
      </c>
      <c r="C4" s="4" t="s">
        <v>14</v>
      </c>
      <c r="D4" s="4" t="s">
        <v>16</v>
      </c>
      <c r="E4" s="4" t="s">
        <v>18</v>
      </c>
      <c r="F4" s="4" t="s">
        <v>20</v>
      </c>
      <c r="G4" s="4" t="s">
        <v>15</v>
      </c>
      <c r="H4" s="4" t="s">
        <v>17</v>
      </c>
      <c r="I4" s="4" t="s">
        <v>19</v>
      </c>
      <c r="J4" s="4" t="s">
        <v>21</v>
      </c>
      <c r="K4"/>
      <c r="L4"/>
      <c r="M4"/>
      <c r="N4"/>
      <c r="O4"/>
      <c r="P4"/>
      <c r="Q4"/>
    </row>
    <row r="5" spans="2:17" x14ac:dyDescent="0.2">
      <c r="B5" s="6">
        <v>1</v>
      </c>
      <c r="C5" s="7"/>
      <c r="D5" s="7"/>
      <c r="E5" s="7"/>
      <c r="F5" s="7"/>
      <c r="G5" s="13"/>
      <c r="H5" s="13"/>
      <c r="I5" s="13"/>
      <c r="J5" s="13"/>
      <c r="K5"/>
      <c r="L5"/>
      <c r="M5"/>
      <c r="N5"/>
      <c r="O5"/>
      <c r="P5"/>
      <c r="Q5"/>
    </row>
    <row r="6" spans="2:17" x14ac:dyDescent="0.2">
      <c r="B6" s="6">
        <v>2</v>
      </c>
      <c r="C6" s="7">
        <v>0.13501622053129958</v>
      </c>
      <c r="D6" s="7"/>
      <c r="E6" s="7"/>
      <c r="F6" s="7"/>
      <c r="G6" s="13">
        <v>0.39517665103104893</v>
      </c>
      <c r="H6" s="13"/>
      <c r="I6" s="13"/>
      <c r="J6" s="13"/>
      <c r="K6"/>
      <c r="L6"/>
      <c r="M6"/>
      <c r="N6"/>
      <c r="O6"/>
      <c r="P6"/>
      <c r="Q6"/>
    </row>
    <row r="7" spans="2:17" x14ac:dyDescent="0.2">
      <c r="B7" s="6">
        <v>3</v>
      </c>
      <c r="C7" s="7">
        <v>9.7758739969503503E-2</v>
      </c>
      <c r="D7" s="7"/>
      <c r="E7" s="7"/>
      <c r="F7" s="7"/>
      <c r="G7" s="13">
        <v>0.52436159675457261</v>
      </c>
      <c r="H7" s="13"/>
      <c r="I7" s="13"/>
      <c r="J7" s="13"/>
      <c r="K7"/>
      <c r="L7"/>
      <c r="M7"/>
      <c r="N7"/>
      <c r="O7"/>
      <c r="P7"/>
      <c r="Q7"/>
    </row>
    <row r="8" spans="2:17" x14ac:dyDescent="0.2">
      <c r="B8" s="6">
        <v>4</v>
      </c>
      <c r="C8" s="7">
        <v>0.21344458618525383</v>
      </c>
      <c r="D8" s="7"/>
      <c r="E8" s="7"/>
      <c r="F8" s="7"/>
      <c r="G8" s="13">
        <v>0.67460250270191469</v>
      </c>
      <c r="H8" s="13"/>
      <c r="I8" s="13"/>
      <c r="J8" s="13"/>
      <c r="K8"/>
      <c r="L8"/>
      <c r="M8"/>
      <c r="N8"/>
      <c r="O8"/>
      <c r="P8"/>
      <c r="Q8"/>
    </row>
    <row r="9" spans="2:17" x14ac:dyDescent="0.2">
      <c r="B9" s="6">
        <v>5</v>
      </c>
      <c r="C9" s="7">
        <v>1.2938095309312336E-2</v>
      </c>
      <c r="D9" s="7"/>
      <c r="E9" s="7"/>
      <c r="F9" s="7"/>
      <c r="G9" s="13">
        <v>0.27468847810959607</v>
      </c>
      <c r="H9" s="13"/>
      <c r="I9" s="13"/>
      <c r="J9" s="13"/>
      <c r="K9"/>
      <c r="L9"/>
      <c r="M9"/>
      <c r="N9"/>
      <c r="O9"/>
      <c r="P9"/>
      <c r="Q9"/>
    </row>
    <row r="10" spans="2:17" x14ac:dyDescent="0.2">
      <c r="B10" s="6">
        <v>6</v>
      </c>
      <c r="C10" s="7">
        <v>-7.9542138369464693E-2</v>
      </c>
      <c r="D10" s="7"/>
      <c r="E10" s="7"/>
      <c r="F10" s="7"/>
      <c r="G10" s="13">
        <v>0.37454022044673391</v>
      </c>
      <c r="H10" s="13"/>
      <c r="I10" s="13"/>
      <c r="J10" s="13"/>
      <c r="K10"/>
      <c r="L10"/>
      <c r="M10"/>
      <c r="N10"/>
      <c r="O10"/>
      <c r="P10"/>
      <c r="Q10"/>
    </row>
    <row r="11" spans="2:17" x14ac:dyDescent="0.2">
      <c r="B11" s="6">
        <v>7</v>
      </c>
      <c r="C11" s="7">
        <v>0.24518882566120936</v>
      </c>
      <c r="D11" s="7"/>
      <c r="E11" s="7"/>
      <c r="F11" s="7"/>
      <c r="G11" s="13">
        <v>0.49458223005986013</v>
      </c>
      <c r="H11" s="13"/>
      <c r="I11" s="13"/>
      <c r="J11" s="13"/>
      <c r="K11"/>
      <c r="L11"/>
      <c r="M11"/>
      <c r="N11"/>
      <c r="O11"/>
      <c r="P11"/>
      <c r="Q11"/>
    </row>
    <row r="12" spans="2:17" x14ac:dyDescent="0.2">
      <c r="B12" s="6">
        <v>8</v>
      </c>
      <c r="C12" s="7">
        <v>-0.11257231210965872</v>
      </c>
      <c r="D12" s="7">
        <v>0.48096257954246757</v>
      </c>
      <c r="E12" s="7"/>
      <c r="F12" s="7"/>
      <c r="G12" s="13">
        <v>0.51179227445671194</v>
      </c>
      <c r="H12" s="13">
        <v>1.1481925205410293</v>
      </c>
      <c r="I12" s="13"/>
      <c r="J12" s="13"/>
      <c r="K12"/>
      <c r="L12"/>
      <c r="M12"/>
      <c r="N12"/>
      <c r="O12"/>
      <c r="P12"/>
      <c r="Q12"/>
    </row>
    <row r="13" spans="2:17" x14ac:dyDescent="0.2">
      <c r="B13" s="6">
        <v>9</v>
      </c>
      <c r="C13" s="7">
        <v>-0.25289987789987789</v>
      </c>
      <c r="D13" s="7">
        <v>0.11319976502481618</v>
      </c>
      <c r="E13" s="7">
        <v>1.5926863775811439E-2</v>
      </c>
      <c r="F13" s="7"/>
      <c r="G13" s="13">
        <v>0.20627823097287096</v>
      </c>
      <c r="H13" s="13">
        <v>0.25412994488066593</v>
      </c>
      <c r="I13" s="13">
        <v>0.31218377364823147</v>
      </c>
      <c r="J13" s="13"/>
      <c r="K13"/>
      <c r="L13"/>
      <c r="M13"/>
      <c r="N13"/>
      <c r="O13"/>
      <c r="P13"/>
      <c r="Q13"/>
    </row>
    <row r="14" spans="2:17" x14ac:dyDescent="0.2">
      <c r="B14" s="6">
        <v>10</v>
      </c>
      <c r="C14" s="7"/>
      <c r="D14" s="7">
        <v>-0.16500311292650005</v>
      </c>
      <c r="E14" s="7">
        <v>-8.2120198040965708E-2</v>
      </c>
      <c r="F14" s="7"/>
      <c r="G14" s="13"/>
      <c r="H14" s="13">
        <v>0.20481894988775989</v>
      </c>
      <c r="I14" s="13">
        <v>0.42172375433506837</v>
      </c>
      <c r="J14" s="13"/>
      <c r="K14"/>
      <c r="L14"/>
      <c r="M14"/>
      <c r="N14"/>
      <c r="O14"/>
      <c r="P14"/>
      <c r="Q14"/>
    </row>
    <row r="15" spans="2:17" x14ac:dyDescent="0.2">
      <c r="B15" s="6">
        <v>11</v>
      </c>
      <c r="C15" s="7"/>
      <c r="D15" s="7">
        <v>0.68655135019123936</v>
      </c>
      <c r="E15" s="7">
        <v>0.25799279186669183</v>
      </c>
      <c r="F15" s="7">
        <v>-9.0963283042157367E-2</v>
      </c>
      <c r="G15" s="13"/>
      <c r="H15" s="13">
        <v>1.026614500306851</v>
      </c>
      <c r="I15" s="13">
        <v>0.33071367800002521</v>
      </c>
      <c r="J15" s="13">
        <v>0.60375384367905482</v>
      </c>
      <c r="K15"/>
      <c r="L15"/>
      <c r="M15"/>
      <c r="N15"/>
      <c r="O15"/>
      <c r="P15"/>
      <c r="Q15"/>
    </row>
    <row r="16" spans="2:17" x14ac:dyDescent="0.2">
      <c r="B16" s="6">
        <v>12</v>
      </c>
      <c r="C16" s="7"/>
      <c r="D16" s="7">
        <v>-0.13760008688612188</v>
      </c>
      <c r="E16" s="7">
        <v>-4.3426932568613977E-2</v>
      </c>
      <c r="F16" s="7">
        <v>0.56670222912207646</v>
      </c>
      <c r="G16" s="13"/>
      <c r="H16" s="13">
        <v>0.36893885149472561</v>
      </c>
      <c r="I16" s="13">
        <v>0.32722298887603757</v>
      </c>
      <c r="J16" s="13">
        <v>0.57799283066187723</v>
      </c>
      <c r="K16"/>
      <c r="L16"/>
      <c r="M16"/>
      <c r="N16"/>
      <c r="O16"/>
      <c r="P16"/>
      <c r="Q16"/>
    </row>
    <row r="17" spans="2:17" x14ac:dyDescent="0.2">
      <c r="B17" s="6">
        <v>13</v>
      </c>
      <c r="C17" s="7"/>
      <c r="D17" s="7">
        <v>3.6033545981247549E-2</v>
      </c>
      <c r="E17" s="7">
        <v>0.24699635063820433</v>
      </c>
      <c r="F17" s="7">
        <v>-0.13312803213981067</v>
      </c>
      <c r="G17" s="13"/>
      <c r="H17" s="13">
        <v>0.59086554601559926</v>
      </c>
      <c r="I17" s="13">
        <v>0.6276425113347327</v>
      </c>
      <c r="J17" s="13">
        <v>0.31910242757989893</v>
      </c>
      <c r="K17"/>
      <c r="L17"/>
      <c r="M17"/>
      <c r="N17"/>
      <c r="O17"/>
      <c r="P17"/>
      <c r="Q17"/>
    </row>
    <row r="18" spans="2:17" x14ac:dyDescent="0.2">
      <c r="B18" s="6">
        <v>14</v>
      </c>
      <c r="C18" s="7"/>
      <c r="D18" s="7">
        <v>-0.17637066839359178</v>
      </c>
      <c r="E18" s="7">
        <v>-0.26553878816970056</v>
      </c>
      <c r="F18" s="7">
        <v>-0.27207591481274102</v>
      </c>
      <c r="G18" s="13"/>
      <c r="H18" s="13">
        <v>0.3296770781148019</v>
      </c>
      <c r="I18" s="13">
        <v>0.31699685641657155</v>
      </c>
      <c r="J18" s="13">
        <v>0.51063689849504545</v>
      </c>
      <c r="K18"/>
      <c r="L18"/>
      <c r="M18"/>
      <c r="N18"/>
      <c r="O18"/>
      <c r="P18"/>
      <c r="Q18"/>
    </row>
    <row r="19" spans="2:17" x14ac:dyDescent="0.2">
      <c r="B19" s="6">
        <v>15</v>
      </c>
      <c r="C19" s="7"/>
      <c r="D19" s="7">
        <v>0.69297191590519536</v>
      </c>
      <c r="E19" s="7">
        <v>0.46351068286552149</v>
      </c>
      <c r="F19" s="7">
        <v>0.48379097369170171</v>
      </c>
      <c r="G19" s="13"/>
      <c r="H19" s="13">
        <v>0.58231598536369988</v>
      </c>
      <c r="I19" s="13">
        <v>1.1599720849471111</v>
      </c>
      <c r="J19" s="13">
        <v>0.74021561562459748</v>
      </c>
      <c r="K19"/>
      <c r="L19"/>
      <c r="M19"/>
      <c r="N19"/>
      <c r="O19"/>
      <c r="P19"/>
      <c r="Q19"/>
    </row>
    <row r="20" spans="2:17" x14ac:dyDescent="0.2">
      <c r="B20" s="6" t="s">
        <v>13</v>
      </c>
      <c r="C20" s="7">
        <v>6.9911273817583594E-2</v>
      </c>
      <c r="D20" s="7">
        <v>0.19134316105484403</v>
      </c>
      <c r="E20" s="7">
        <v>8.4762967195278427E-2</v>
      </c>
      <c r="F20" s="7">
        <v>0.11086519456381383</v>
      </c>
      <c r="G20" s="13">
        <v>0.46907136977475122</v>
      </c>
      <c r="H20" s="13">
        <v>0.68974499973176551</v>
      </c>
      <c r="I20" s="13">
        <v>0.57354434446721625</v>
      </c>
      <c r="J20" s="13">
        <v>0.62600657963158624</v>
      </c>
      <c r="K20"/>
      <c r="L20"/>
      <c r="M20"/>
      <c r="N20"/>
      <c r="O20"/>
      <c r="P20"/>
      <c r="Q20"/>
    </row>
    <row r="21" spans="2:17" x14ac:dyDescent="0.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2:17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2:17" x14ac:dyDescent="0.2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2:17" x14ac:dyDescent="0.2">
      <c r="B24" s="20" t="s">
        <v>32</v>
      </c>
      <c r="C24"/>
      <c r="D24"/>
      <c r="E24"/>
      <c r="F24"/>
      <c r="G24"/>
      <c r="H24" s="20" t="s">
        <v>34</v>
      </c>
      <c r="I24"/>
      <c r="J24"/>
      <c r="K24"/>
      <c r="L24"/>
      <c r="M24"/>
      <c r="N24"/>
      <c r="O24"/>
      <c r="P24"/>
      <c r="Q24"/>
    </row>
    <row r="25" spans="2:17" x14ac:dyDescent="0.2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2:17" x14ac:dyDescent="0.2">
      <c r="B26" s="18" t="s">
        <v>0</v>
      </c>
      <c r="C26" s="18" t="s">
        <v>27</v>
      </c>
      <c r="D26" s="18" t="s">
        <v>28</v>
      </c>
      <c r="E26" s="18" t="s">
        <v>29</v>
      </c>
      <c r="F26" s="18" t="s">
        <v>30</v>
      </c>
      <c r="G26"/>
      <c r="H26" s="19" t="s">
        <v>23</v>
      </c>
      <c r="I26" s="19" t="s">
        <v>26</v>
      </c>
      <c r="J26" s="19" t="s">
        <v>24</v>
      </c>
      <c r="K26"/>
      <c r="L26"/>
      <c r="M26"/>
      <c r="N26"/>
      <c r="O26"/>
      <c r="P26"/>
      <c r="Q26"/>
    </row>
    <row r="27" spans="2:17" x14ac:dyDescent="0.2">
      <c r="B27" s="8">
        <v>2</v>
      </c>
      <c r="C27" s="9">
        <v>0.13501622053129958</v>
      </c>
      <c r="D27" s="14">
        <f>0.2*D28+0.2*D29+0.2*D30+0.2*D31+D32*0.2</f>
        <v>0.21124288028927693</v>
      </c>
      <c r="E27" s="14">
        <f>0.6*E28+0.2*E29+0.1*E30+0.07*E31+E32*0.03</f>
        <v>5.4194089578715757E-2</v>
      </c>
      <c r="F27" s="14">
        <f t="shared" ref="F27:F34" si="0">0.6*F28+0.2*F29+0.1*F30+0.07*F31+F32*0.03</f>
        <v>5.578221305274831E-2</v>
      </c>
      <c r="G27"/>
      <c r="H27" s="17">
        <v>60</v>
      </c>
      <c r="I27" s="17">
        <v>54</v>
      </c>
      <c r="J27" s="15">
        <v>0.31</v>
      </c>
      <c r="K27"/>
      <c r="L27"/>
      <c r="M27"/>
      <c r="N27"/>
      <c r="O27"/>
      <c r="P27"/>
      <c r="Q27"/>
    </row>
    <row r="28" spans="2:17" x14ac:dyDescent="0.2">
      <c r="B28" s="8">
        <v>3</v>
      </c>
      <c r="C28" s="9">
        <v>9.7758739969503503E-2</v>
      </c>
      <c r="D28" s="14">
        <f t="shared" ref="D28:D31" si="1">0.2*D29+0.2*D30+0.2*D31+0.2*D32+D33*0.2</f>
        <v>0.25619616349814212</v>
      </c>
      <c r="E28" s="14">
        <f t="shared" ref="E28:E31" si="2">0.6*E29+0.2*E30+0.1*E31+0.07*E32+E33*0.03</f>
        <v>5.4499309816799624E-2</v>
      </c>
      <c r="F28" s="14">
        <f t="shared" si="0"/>
        <v>5.5915631575020774E-2</v>
      </c>
      <c r="G28"/>
      <c r="H28" s="17">
        <v>60</v>
      </c>
      <c r="I28" s="17">
        <v>48</v>
      </c>
      <c r="J28" s="15">
        <v>0.53</v>
      </c>
      <c r="K28"/>
      <c r="L28"/>
      <c r="M28"/>
      <c r="N28"/>
      <c r="O28"/>
      <c r="P28"/>
      <c r="Q28"/>
    </row>
    <row r="29" spans="2:17" x14ac:dyDescent="0.2">
      <c r="B29" s="8">
        <v>4</v>
      </c>
      <c r="C29" s="9">
        <v>0.21344458618525383</v>
      </c>
      <c r="D29" s="14">
        <f t="shared" si="1"/>
        <v>0.23236343041925445</v>
      </c>
      <c r="E29" s="14">
        <f t="shared" si="2"/>
        <v>5.3712409570981022E-2</v>
      </c>
      <c r="F29" s="14">
        <f t="shared" si="0"/>
        <v>5.5634093624451597E-2</v>
      </c>
      <c r="G29"/>
      <c r="H29" s="17">
        <v>60</v>
      </c>
      <c r="I29" s="17">
        <v>36</v>
      </c>
      <c r="J29" s="15">
        <v>0.78593036469785305</v>
      </c>
      <c r="M29"/>
      <c r="N29"/>
      <c r="O29"/>
      <c r="P29"/>
      <c r="Q29"/>
    </row>
    <row r="30" spans="2:17" x14ac:dyDescent="0.2">
      <c r="B30" s="8">
        <v>5</v>
      </c>
      <c r="C30" s="9">
        <v>1.2938095309312336E-2</v>
      </c>
      <c r="D30" s="14">
        <f t="shared" si="1"/>
        <v>0.16613567319496203</v>
      </c>
      <c r="E30" s="14">
        <f t="shared" si="2"/>
        <v>5.1335549886754268E-2</v>
      </c>
      <c r="F30" s="14">
        <f t="shared" si="0"/>
        <v>5.5099977397237057E-2</v>
      </c>
      <c r="G30"/>
      <c r="H30" s="17">
        <v>54</v>
      </c>
      <c r="I30" s="17">
        <v>48</v>
      </c>
      <c r="J30" s="15">
        <v>0.34</v>
      </c>
      <c r="M30"/>
      <c r="N30"/>
      <c r="O30"/>
      <c r="P30"/>
      <c r="Q30"/>
    </row>
    <row r="31" spans="2:17" x14ac:dyDescent="0.2">
      <c r="B31" s="8">
        <v>6</v>
      </c>
      <c r="C31" s="9">
        <v>-7.9542138369464693E-2</v>
      </c>
      <c r="D31" s="14">
        <f t="shared" si="1"/>
        <v>0.25287161936100827</v>
      </c>
      <c r="E31" s="14">
        <f t="shared" si="2"/>
        <v>5.4903394588686094E-2</v>
      </c>
      <c r="F31" s="14">
        <f t="shared" si="0"/>
        <v>5.3761925360579221E-2</v>
      </c>
      <c r="G31"/>
      <c r="H31" s="17">
        <v>54</v>
      </c>
      <c r="I31" s="17">
        <v>36</v>
      </c>
      <c r="J31" s="15">
        <v>0.53</v>
      </c>
      <c r="K31"/>
      <c r="L31"/>
      <c r="M31"/>
      <c r="N31"/>
      <c r="O31"/>
      <c r="P31"/>
      <c r="Q31"/>
    </row>
    <row r="32" spans="2:17" x14ac:dyDescent="0.2">
      <c r="B32" s="8">
        <v>7</v>
      </c>
      <c r="C32" s="9">
        <v>0.24518882566120936</v>
      </c>
      <c r="D32" s="14">
        <f>0.25*D33+0.3*D34+0.2*D35+0.05*D36+D37*0.05</f>
        <v>0.14864751497301773</v>
      </c>
      <c r="E32" s="14">
        <f>0.6*E33+0.2*E34+0.1*E35+0.07*E36+E37*0.03</f>
        <v>5.9174305485211104E-2</v>
      </c>
      <c r="F32" s="14">
        <f t="shared" si="0"/>
        <v>6.1089428929375911E-2</v>
      </c>
      <c r="G32"/>
      <c r="H32" s="17">
        <v>48</v>
      </c>
      <c r="I32" s="17">
        <v>36</v>
      </c>
      <c r="J32" s="15">
        <v>0.32</v>
      </c>
      <c r="K32"/>
      <c r="L32"/>
      <c r="M32"/>
      <c r="N32"/>
      <c r="O32"/>
      <c r="P32"/>
      <c r="Q32"/>
    </row>
    <row r="33" spans="2:17" x14ac:dyDescent="0.2">
      <c r="B33" s="8">
        <v>8</v>
      </c>
      <c r="C33" s="9">
        <v>-0.11257231210965872</v>
      </c>
      <c r="D33" s="9">
        <v>0.48096257954246802</v>
      </c>
      <c r="E33" s="14">
        <f t="shared" ref="E33" si="3">0.2*E34+0.2*E35+0.2*E36+0.2*E37+E38*0.2</f>
        <v>7.9073775134225616E-2</v>
      </c>
      <c r="F33" s="14">
        <f t="shared" si="0"/>
        <v>6.2090911992939049E-2</v>
      </c>
      <c r="G33"/>
      <c r="K33"/>
      <c r="L33"/>
      <c r="M33"/>
      <c r="N33"/>
      <c r="O33"/>
      <c r="P33"/>
      <c r="Q33"/>
    </row>
    <row r="34" spans="2:17" x14ac:dyDescent="0.2">
      <c r="B34" s="8">
        <v>9</v>
      </c>
      <c r="C34" s="9">
        <v>-0.252899877899878</v>
      </c>
      <c r="D34" s="9">
        <v>0.11319976502481618</v>
      </c>
      <c r="E34" s="9">
        <v>1.5926863775811401E-2</v>
      </c>
      <c r="F34" s="14">
        <f t="shared" si="0"/>
        <v>4.5547179385006596E-2</v>
      </c>
      <c r="G34"/>
      <c r="K34"/>
      <c r="L34"/>
      <c r="M34"/>
      <c r="N34"/>
      <c r="O34"/>
      <c r="P34"/>
      <c r="Q34"/>
    </row>
    <row r="35" spans="2:17" x14ac:dyDescent="0.2">
      <c r="B35" s="8">
        <v>10</v>
      </c>
      <c r="C35" s="14">
        <f>C34*0.75+C33*0.2+C32*0.05</f>
        <v>-0.19992992956377978</v>
      </c>
      <c r="D35" s="9">
        <v>-0.16500311292650005</v>
      </c>
      <c r="E35" s="9">
        <v>-8.2120198040965695E-2</v>
      </c>
      <c r="F35" s="14">
        <f>0.6*F36+0.2*F37+0.1*F38+0.07*F39+F40*0.03</f>
        <v>4.091808795899899E-2</v>
      </c>
      <c r="G35"/>
      <c r="K35"/>
      <c r="L35"/>
      <c r="M35"/>
      <c r="N35"/>
      <c r="O35"/>
      <c r="P35"/>
      <c r="Q35"/>
    </row>
    <row r="36" spans="2:17" x14ac:dyDescent="0.2">
      <c r="B36" s="8">
        <v>11</v>
      </c>
      <c r="C36" s="14">
        <f t="shared" ref="C36:C40" si="4">C35*0.75+C34*0.2+C33*0.05</f>
        <v>-0.20615603835829338</v>
      </c>
      <c r="D36" s="9">
        <v>0.68655135019123936</v>
      </c>
      <c r="E36" s="9">
        <v>0.257992791866692</v>
      </c>
      <c r="F36" s="9">
        <v>-9.0963283042157367E-2</v>
      </c>
      <c r="G36"/>
      <c r="K36"/>
      <c r="L36"/>
      <c r="M36"/>
      <c r="N36"/>
      <c r="O36"/>
      <c r="P36"/>
      <c r="Q36"/>
    </row>
    <row r="37" spans="2:17" x14ac:dyDescent="0.2">
      <c r="B37" s="8">
        <v>12</v>
      </c>
      <c r="C37" s="14">
        <f t="shared" si="4"/>
        <v>-0.20724800857646988</v>
      </c>
      <c r="D37" s="9">
        <v>-0.13760008688612188</v>
      </c>
      <c r="E37" s="9">
        <v>-4.3426932568613977E-2</v>
      </c>
      <c r="F37" s="9">
        <v>0.56670222912207646</v>
      </c>
      <c r="G37"/>
      <c r="K37"/>
      <c r="L37"/>
      <c r="M37"/>
      <c r="N37"/>
      <c r="O37"/>
      <c r="P37"/>
      <c r="Q37"/>
    </row>
    <row r="38" spans="2:17" x14ac:dyDescent="0.2">
      <c r="B38" s="8">
        <v>13</v>
      </c>
      <c r="C38" s="14">
        <f t="shared" si="4"/>
        <v>-0.20666371058220009</v>
      </c>
      <c r="D38" s="9">
        <v>3.6033545981247549E-2</v>
      </c>
      <c r="E38" s="9">
        <v>0.24699635063820433</v>
      </c>
      <c r="F38" s="9">
        <v>-0.13312803213981067</v>
      </c>
      <c r="G38"/>
      <c r="K38"/>
      <c r="L38"/>
      <c r="M38"/>
      <c r="N38"/>
      <c r="O38"/>
      <c r="P38"/>
      <c r="Q38"/>
    </row>
    <row r="39" spans="2:17" x14ac:dyDescent="0.2">
      <c r="B39" s="8">
        <v>14</v>
      </c>
      <c r="C39" s="14">
        <f t="shared" si="4"/>
        <v>-0.20675518656985872</v>
      </c>
      <c r="D39" s="9">
        <v>-0.17637066839359178</v>
      </c>
      <c r="E39" s="9">
        <v>-0.26553878816970056</v>
      </c>
      <c r="F39" s="9">
        <v>-0.27207591481274102</v>
      </c>
      <c r="G39"/>
      <c r="H39"/>
      <c r="I39"/>
      <c r="J39"/>
      <c r="K39"/>
      <c r="L39"/>
      <c r="M39"/>
      <c r="N39"/>
      <c r="O39"/>
      <c r="P39"/>
      <c r="Q39"/>
    </row>
    <row r="40" spans="2:17" x14ac:dyDescent="0.2">
      <c r="B40" s="8">
        <v>15</v>
      </c>
      <c r="C40" s="14">
        <f t="shared" si="4"/>
        <v>-0.20676153247265758</v>
      </c>
      <c r="D40" s="9">
        <v>0.69297191590519536</v>
      </c>
      <c r="E40" s="9">
        <v>0.46351068286552149</v>
      </c>
      <c r="F40" s="9">
        <v>0.48379097369170171</v>
      </c>
      <c r="G40"/>
      <c r="H40"/>
      <c r="I40"/>
      <c r="J40"/>
      <c r="K40"/>
      <c r="L40"/>
      <c r="M40"/>
      <c r="N40"/>
      <c r="O40"/>
      <c r="P40"/>
      <c r="Q40"/>
    </row>
    <row r="41" spans="2:17" x14ac:dyDescent="0.2">
      <c r="K41"/>
      <c r="L41"/>
      <c r="M41"/>
      <c r="N41"/>
      <c r="O41"/>
      <c r="P41"/>
      <c r="Q41"/>
    </row>
    <row r="42" spans="2:17" x14ac:dyDescent="0.2">
      <c r="C42" s="10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2:17" x14ac:dyDescent="0.2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2:17" x14ac:dyDescent="0.2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2:17" x14ac:dyDescent="0.2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2:17" x14ac:dyDescent="0.2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2:17" x14ac:dyDescent="0.2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2:17" x14ac:dyDescent="0.2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E77B-569B-7544-AF0D-1F48F4759547}">
  <dimension ref="B2:J18"/>
  <sheetViews>
    <sheetView showGridLines="0" workbookViewId="0">
      <selection activeCell="D29" sqref="D29"/>
    </sheetView>
  </sheetViews>
  <sheetFormatPr baseColWidth="10" defaultRowHeight="16" x14ac:dyDescent="0.2"/>
  <cols>
    <col min="1" max="1" width="4.83203125" customWidth="1"/>
    <col min="2" max="2" width="12" customWidth="1"/>
    <col min="3" max="10" width="14.1640625" customWidth="1"/>
  </cols>
  <sheetData>
    <row r="2" spans="2:10" ht="34" x14ac:dyDescent="0.2">
      <c r="B2" s="30" t="s">
        <v>0</v>
      </c>
      <c r="C2" s="31" t="s">
        <v>14</v>
      </c>
      <c r="D2" s="32" t="s">
        <v>16</v>
      </c>
      <c r="E2" s="32" t="s">
        <v>18</v>
      </c>
      <c r="F2" s="32" t="s">
        <v>20</v>
      </c>
      <c r="G2" s="32" t="s">
        <v>15</v>
      </c>
      <c r="H2" s="32" t="s">
        <v>17</v>
      </c>
      <c r="I2" s="32" t="s">
        <v>19</v>
      </c>
      <c r="J2" s="32" t="s">
        <v>21</v>
      </c>
    </row>
    <row r="3" spans="2:10" x14ac:dyDescent="0.2">
      <c r="B3" s="33">
        <v>1</v>
      </c>
      <c r="C3" s="34"/>
      <c r="D3" s="34"/>
      <c r="E3" s="34"/>
      <c r="F3" s="34"/>
      <c r="G3" s="35"/>
      <c r="H3" s="35"/>
      <c r="I3" s="35"/>
      <c r="J3" s="35"/>
    </row>
    <row r="4" spans="2:10" x14ac:dyDescent="0.2">
      <c r="B4" s="33">
        <v>2</v>
      </c>
      <c r="C4" s="34">
        <v>0.13501622053129958</v>
      </c>
      <c r="D4" s="34"/>
      <c r="E4" s="34"/>
      <c r="F4" s="34"/>
      <c r="G4" s="36">
        <v>0.39517665103104893</v>
      </c>
      <c r="H4" s="36"/>
      <c r="I4" s="36"/>
      <c r="J4" s="36"/>
    </row>
    <row r="5" spans="2:10" x14ac:dyDescent="0.2">
      <c r="B5" s="33">
        <v>3</v>
      </c>
      <c r="C5" s="34">
        <v>9.7758739969503503E-2</v>
      </c>
      <c r="D5" s="34"/>
      <c r="E5" s="34"/>
      <c r="F5" s="34"/>
      <c r="G5" s="36">
        <v>0.52436159675457261</v>
      </c>
      <c r="H5" s="36"/>
      <c r="I5" s="36"/>
      <c r="J5" s="36"/>
    </row>
    <row r="6" spans="2:10" x14ac:dyDescent="0.2">
      <c r="B6" s="33">
        <v>4</v>
      </c>
      <c r="C6" s="34">
        <v>0.21344458618525383</v>
      </c>
      <c r="D6" s="34"/>
      <c r="E6" s="34"/>
      <c r="F6" s="34"/>
      <c r="G6" s="36">
        <v>0.67460250270191469</v>
      </c>
      <c r="H6" s="36"/>
      <c r="I6" s="36"/>
      <c r="J6" s="36"/>
    </row>
    <row r="7" spans="2:10" x14ac:dyDescent="0.2">
      <c r="B7" s="33">
        <v>5</v>
      </c>
      <c r="C7" s="34">
        <v>1.2938095309312336E-2</v>
      </c>
      <c r="D7" s="34"/>
      <c r="E7" s="34"/>
      <c r="F7" s="34"/>
      <c r="G7" s="36">
        <v>0.27468847810959607</v>
      </c>
      <c r="H7" s="36"/>
      <c r="I7" s="36"/>
      <c r="J7" s="36"/>
    </row>
    <row r="8" spans="2:10" x14ac:dyDescent="0.2">
      <c r="B8" s="33">
        <v>6</v>
      </c>
      <c r="C8" s="34">
        <v>-7.9542138369464693E-2</v>
      </c>
      <c r="D8" s="34"/>
      <c r="E8" s="34"/>
      <c r="F8" s="34"/>
      <c r="G8" s="36">
        <v>0.37454022044673391</v>
      </c>
      <c r="H8" s="36"/>
      <c r="I8" s="36"/>
      <c r="J8" s="36"/>
    </row>
    <row r="9" spans="2:10" x14ac:dyDescent="0.2">
      <c r="B9" s="33">
        <v>7</v>
      </c>
      <c r="C9" s="34">
        <v>0.24518882566120936</v>
      </c>
      <c r="D9" s="34"/>
      <c r="E9" s="34"/>
      <c r="F9" s="34"/>
      <c r="G9" s="36">
        <v>0.49458223005986013</v>
      </c>
      <c r="H9" s="36"/>
      <c r="I9" s="36"/>
      <c r="J9" s="36"/>
    </row>
    <row r="10" spans="2:10" x14ac:dyDescent="0.2">
      <c r="B10" s="33">
        <v>8</v>
      </c>
      <c r="C10" s="34">
        <v>-0.11257231210965872</v>
      </c>
      <c r="D10" s="34">
        <v>0.48096257954246757</v>
      </c>
      <c r="E10" s="34"/>
      <c r="F10" s="34"/>
      <c r="G10" s="36">
        <v>0.51179227445671194</v>
      </c>
      <c r="H10" s="36">
        <v>1.1481925205410293</v>
      </c>
      <c r="I10" s="36"/>
      <c r="J10" s="36"/>
    </row>
    <row r="11" spans="2:10" x14ac:dyDescent="0.2">
      <c r="B11" s="33">
        <v>9</v>
      </c>
      <c r="C11" s="34">
        <v>-0.25289987789987789</v>
      </c>
      <c r="D11" s="34">
        <v>0.11319976502481618</v>
      </c>
      <c r="E11" s="34">
        <v>1.5926863775811439E-2</v>
      </c>
      <c r="F11" s="34"/>
      <c r="G11" s="36">
        <v>0.20627823097287096</v>
      </c>
      <c r="H11" s="36">
        <v>0.25412994488066593</v>
      </c>
      <c r="I11" s="36">
        <v>0.31218377364823147</v>
      </c>
      <c r="J11" s="36"/>
    </row>
    <row r="12" spans="2:10" x14ac:dyDescent="0.2">
      <c r="B12" s="33">
        <v>10</v>
      </c>
      <c r="C12" s="34"/>
      <c r="D12" s="34">
        <v>-0.16500311292650005</v>
      </c>
      <c r="E12" s="34">
        <v>-8.2120198040965708E-2</v>
      </c>
      <c r="F12" s="34"/>
      <c r="G12" s="36"/>
      <c r="H12" s="36">
        <v>0.20481894988775989</v>
      </c>
      <c r="I12" s="36">
        <v>0.42172375433506837</v>
      </c>
      <c r="J12" s="36"/>
    </row>
    <row r="13" spans="2:10" x14ac:dyDescent="0.2">
      <c r="B13" s="33">
        <v>11</v>
      </c>
      <c r="C13" s="34"/>
      <c r="D13" s="34">
        <v>0.68655135019123936</v>
      </c>
      <c r="E13" s="34">
        <v>0.25799279186669183</v>
      </c>
      <c r="F13" s="34">
        <v>-9.0963283042157367E-2</v>
      </c>
      <c r="G13" s="36"/>
      <c r="H13" s="36">
        <v>1.026614500306851</v>
      </c>
      <c r="I13" s="36">
        <v>0.33071367800002521</v>
      </c>
      <c r="J13" s="36">
        <v>0.60375384367905482</v>
      </c>
    </row>
    <row r="14" spans="2:10" x14ac:dyDescent="0.2">
      <c r="B14" s="33">
        <v>12</v>
      </c>
      <c r="C14" s="34"/>
      <c r="D14" s="34">
        <v>-0.13760008688612188</v>
      </c>
      <c r="E14" s="34">
        <v>-4.3426932568613977E-2</v>
      </c>
      <c r="F14" s="34">
        <v>0.56670222912207646</v>
      </c>
      <c r="G14" s="36"/>
      <c r="H14" s="36">
        <v>0.36893885149472561</v>
      </c>
      <c r="I14" s="36">
        <v>0.32722298887603757</v>
      </c>
      <c r="J14" s="36">
        <v>0.57799283066187723</v>
      </c>
    </row>
    <row r="15" spans="2:10" x14ac:dyDescent="0.2">
      <c r="B15" s="33">
        <v>13</v>
      </c>
      <c r="C15" s="34"/>
      <c r="D15" s="34">
        <v>3.6033545981247549E-2</v>
      </c>
      <c r="E15" s="34">
        <v>0.24699635063820433</v>
      </c>
      <c r="F15" s="34">
        <v>-0.13312803213981067</v>
      </c>
      <c r="G15" s="36"/>
      <c r="H15" s="36">
        <v>0.59086554601559926</v>
      </c>
      <c r="I15" s="36">
        <v>0.6276425113347327</v>
      </c>
      <c r="J15" s="36">
        <v>0.31910242757989893</v>
      </c>
    </row>
    <row r="16" spans="2:10" x14ac:dyDescent="0.2">
      <c r="B16" s="33">
        <v>14</v>
      </c>
      <c r="C16" s="34"/>
      <c r="D16" s="34">
        <v>-0.17637066839359178</v>
      </c>
      <c r="E16" s="34">
        <v>-0.26553878816970056</v>
      </c>
      <c r="F16" s="34">
        <v>-0.27207591481274102</v>
      </c>
      <c r="G16" s="36"/>
      <c r="H16" s="36">
        <v>0.3296770781148019</v>
      </c>
      <c r="I16" s="36">
        <v>0.31699685641657155</v>
      </c>
      <c r="J16" s="36">
        <v>0.51063689849504545</v>
      </c>
    </row>
    <row r="17" spans="2:10" x14ac:dyDescent="0.2">
      <c r="B17" s="33">
        <v>15</v>
      </c>
      <c r="C17" s="34"/>
      <c r="D17" s="34">
        <v>0.69297191590519536</v>
      </c>
      <c r="E17" s="34">
        <v>0.46351068286552149</v>
      </c>
      <c r="F17" s="34">
        <v>0.48379097369170171</v>
      </c>
      <c r="G17" s="36"/>
      <c r="H17" s="36">
        <v>0.58231598536369988</v>
      </c>
      <c r="I17" s="36">
        <v>1.1599720849471111</v>
      </c>
      <c r="J17" s="36">
        <v>0.74021561562459748</v>
      </c>
    </row>
    <row r="18" spans="2:10" x14ac:dyDescent="0.2">
      <c r="B18" s="33" t="s">
        <v>13</v>
      </c>
      <c r="C18" s="34">
        <v>6.9911273817583594E-2</v>
      </c>
      <c r="D18" s="34">
        <v>0.19134316105484403</v>
      </c>
      <c r="E18" s="34">
        <v>8.4762967195278427E-2</v>
      </c>
      <c r="F18" s="34">
        <v>0.11086519456381383</v>
      </c>
      <c r="G18" s="36">
        <v>0.46907136977475122</v>
      </c>
      <c r="H18" s="36">
        <v>0.68974499973176551</v>
      </c>
      <c r="I18" s="36">
        <v>0.57354434446721625</v>
      </c>
      <c r="J18" s="36">
        <v>0.62600657963158624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011B-BC25-394F-A221-BFAF475D097C}">
  <sheetPr>
    <tabColor theme="4" tint="0.39997558519241921"/>
  </sheetPr>
  <dimension ref="B1:R228"/>
  <sheetViews>
    <sheetView showGridLines="0" topLeftCell="A2" workbookViewId="0">
      <selection activeCell="I92" sqref="I92"/>
    </sheetView>
  </sheetViews>
  <sheetFormatPr baseColWidth="10" defaultRowHeight="16" x14ac:dyDescent="0.2"/>
  <cols>
    <col min="1" max="1" width="3" customWidth="1"/>
    <col min="2" max="3" width="10.83203125" style="2"/>
    <col min="4" max="4" width="14.33203125" style="2" customWidth="1"/>
    <col min="5" max="5" width="18.6640625" style="2" bestFit="1" customWidth="1"/>
    <col min="6" max="6" width="21.33203125" style="2" bestFit="1" customWidth="1"/>
    <col min="11" max="11" width="18" customWidth="1"/>
    <col min="12" max="12" width="17.1640625" customWidth="1"/>
    <col min="13" max="13" width="24.83203125" customWidth="1"/>
    <col min="14" max="14" width="16.5" customWidth="1"/>
    <col min="15" max="15" width="30.33203125" customWidth="1"/>
    <col min="18" max="18" width="25.5" style="16" customWidth="1"/>
  </cols>
  <sheetData>
    <row r="1" spans="2:18" hidden="1" x14ac:dyDescent="0.2">
      <c r="G1">
        <v>60</v>
      </c>
      <c r="H1">
        <v>54</v>
      </c>
      <c r="I1">
        <v>48</v>
      </c>
      <c r="J1">
        <v>36</v>
      </c>
      <c r="K1">
        <f>G1</f>
        <v>60</v>
      </c>
      <c r="L1">
        <f>H1</f>
        <v>54</v>
      </c>
      <c r="M1">
        <f>I1</f>
        <v>48</v>
      </c>
      <c r="N1">
        <f>J1</f>
        <v>36</v>
      </c>
    </row>
    <row r="3" spans="2:18" s="1" customFormat="1" ht="19" x14ac:dyDescent="0.25">
      <c r="B3" s="21" t="s">
        <v>3</v>
      </c>
      <c r="C3" s="21" t="s">
        <v>0</v>
      </c>
      <c r="D3" s="21" t="s">
        <v>4</v>
      </c>
      <c r="E3" s="21" t="s">
        <v>1</v>
      </c>
      <c r="F3" s="21" t="s">
        <v>2</v>
      </c>
      <c r="G3" s="22" t="s">
        <v>5</v>
      </c>
      <c r="H3" s="22" t="s">
        <v>6</v>
      </c>
      <c r="I3" s="22" t="s">
        <v>7</v>
      </c>
      <c r="J3" s="22" t="s">
        <v>8</v>
      </c>
      <c r="K3" s="22" t="s">
        <v>9</v>
      </c>
      <c r="L3" s="22" t="s">
        <v>10</v>
      </c>
      <c r="M3" s="22" t="s">
        <v>11</v>
      </c>
      <c r="N3" s="22" t="s">
        <v>12</v>
      </c>
      <c r="O3" s="22" t="s">
        <v>22</v>
      </c>
      <c r="P3" s="22" t="s">
        <v>23</v>
      </c>
      <c r="Q3" s="22" t="s">
        <v>26</v>
      </c>
      <c r="R3" s="23" t="s">
        <v>24</v>
      </c>
    </row>
    <row r="4" spans="2:18" x14ac:dyDescent="0.2">
      <c r="B4" s="24">
        <v>1</v>
      </c>
      <c r="C4" s="25">
        <v>1</v>
      </c>
      <c r="D4" s="25">
        <v>60</v>
      </c>
      <c r="E4" s="25">
        <v>57</v>
      </c>
      <c r="F4" s="26">
        <f>MAX(0,2000-E4)</f>
        <v>1943</v>
      </c>
      <c r="G4" s="26">
        <f t="shared" ref="G4:G18" si="0">IF($D4=G$1,IF($E4&lt;&gt;0,$E4,$E3),"")</f>
        <v>57</v>
      </c>
      <c r="H4" s="26" t="str">
        <f t="shared" ref="H4:H18" si="1">IF($D4=H$1,IF($E4&lt;&gt;0,$E4,$E3),"")</f>
        <v/>
      </c>
      <c r="I4" s="26" t="str">
        <f t="shared" ref="I4:I18" si="2">IF($D4=I$1,IF($E4&lt;&gt;0,$E4,$E3),"")</f>
        <v/>
      </c>
      <c r="J4" s="26" t="str">
        <f t="shared" ref="J4:J18" si="3">IF($D4=J$1,IF($E4&lt;&gt;0,$E4,$E3),"")</f>
        <v/>
      </c>
      <c r="K4" s="27" t="str">
        <f t="shared" ref="K4:K18" si="4">IF(AND(ISNUMBER(G4),ISNUMBER(G3)),(G4-G3)/G3,"")</f>
        <v/>
      </c>
      <c r="L4" s="27" t="str">
        <f t="shared" ref="L4:L18" si="5">IF(AND(ISNUMBER(H4),ISNUMBER(H3)),(H4-H3)/H3,"")</f>
        <v/>
      </c>
      <c r="M4" s="27" t="str">
        <f t="shared" ref="M4:M18" si="6">IF(AND(ISNUMBER(I4),ISNUMBER(I3)),(I4-I3)/I3,"")</f>
        <v/>
      </c>
      <c r="N4" s="27" t="str">
        <f t="shared" ref="N4:N18" si="7">IF(AND(ISNUMBER(J4),ISNUMBER(J3)),(J4-J3)/J3,"")</f>
        <v/>
      </c>
      <c r="O4" s="27" t="str">
        <f>IF(AND(D4&lt;&gt;D3,C4&lt;&gt;1),"Jump","-")</f>
        <v>-</v>
      </c>
      <c r="P4" s="28" t="str">
        <f>IF(O4&lt;&gt;"-",D3,"-")</f>
        <v>-</v>
      </c>
      <c r="Q4" s="28" t="str">
        <f>IF(O4&lt;&gt;"-",D4,"-")</f>
        <v>-</v>
      </c>
      <c r="R4" s="29" t="str">
        <f>IF(O4&lt;&gt;"-",(E4-E3)/E3,"-")</f>
        <v>-</v>
      </c>
    </row>
    <row r="5" spans="2:18" x14ac:dyDescent="0.2">
      <c r="B5" s="24">
        <f>B4</f>
        <v>1</v>
      </c>
      <c r="C5" s="25">
        <v>2</v>
      </c>
      <c r="D5" s="25">
        <v>60</v>
      </c>
      <c r="E5" s="25">
        <v>98</v>
      </c>
      <c r="F5" s="26">
        <f>MAX(0,F4-E5)</f>
        <v>1845</v>
      </c>
      <c r="G5" s="26">
        <f t="shared" si="0"/>
        <v>98</v>
      </c>
      <c r="H5" s="26" t="str">
        <f t="shared" si="1"/>
        <v/>
      </c>
      <c r="I5" s="26" t="str">
        <f t="shared" si="2"/>
        <v/>
      </c>
      <c r="J5" s="26" t="str">
        <f t="shared" si="3"/>
        <v/>
      </c>
      <c r="K5" s="27">
        <f t="shared" si="4"/>
        <v>0.7192982456140351</v>
      </c>
      <c r="L5" s="27" t="str">
        <f t="shared" si="5"/>
        <v/>
      </c>
      <c r="M5" s="27" t="str">
        <f t="shared" si="6"/>
        <v/>
      </c>
      <c r="N5" s="27" t="str">
        <f t="shared" si="7"/>
        <v/>
      </c>
      <c r="O5" s="27" t="str">
        <f t="shared" ref="O5:O68" si="8">IF(AND(D5&lt;&gt;D4,C5&lt;&gt;1),"Jump","-")</f>
        <v>-</v>
      </c>
      <c r="P5" s="28" t="str">
        <f t="shared" ref="P5:P68" si="9">IF(O5&lt;&gt;"-",D4,"-")</f>
        <v>-</v>
      </c>
      <c r="Q5" s="28" t="str">
        <f t="shared" ref="Q5:Q68" si="10">IF(O5&lt;&gt;"-",D5,"-")</f>
        <v>-</v>
      </c>
      <c r="R5" s="29" t="str">
        <f t="shared" ref="R5:R68" si="11">IF(O5&lt;&gt;"-",(E5-E4)/E4,"-")</f>
        <v>-</v>
      </c>
    </row>
    <row r="6" spans="2:18" x14ac:dyDescent="0.2">
      <c r="B6" s="24">
        <f t="shared" ref="B6:B18" si="12">B5</f>
        <v>1</v>
      </c>
      <c r="C6" s="25">
        <v>3</v>
      </c>
      <c r="D6" s="25">
        <v>60</v>
      </c>
      <c r="E6" s="25">
        <v>55</v>
      </c>
      <c r="F6" s="26">
        <f t="shared" ref="F6:F18" si="13">MAX(0,F5-E6)</f>
        <v>1790</v>
      </c>
      <c r="G6" s="26">
        <f t="shared" si="0"/>
        <v>55</v>
      </c>
      <c r="H6" s="26" t="str">
        <f t="shared" si="1"/>
        <v/>
      </c>
      <c r="I6" s="26" t="str">
        <f t="shared" si="2"/>
        <v/>
      </c>
      <c r="J6" s="26" t="str">
        <f t="shared" si="3"/>
        <v/>
      </c>
      <c r="K6" s="27">
        <f t="shared" si="4"/>
        <v>-0.43877551020408162</v>
      </c>
      <c r="L6" s="27" t="str">
        <f t="shared" si="5"/>
        <v/>
      </c>
      <c r="M6" s="27" t="str">
        <f t="shared" si="6"/>
        <v/>
      </c>
      <c r="N6" s="27" t="str">
        <f t="shared" si="7"/>
        <v/>
      </c>
      <c r="O6" s="27" t="str">
        <f t="shared" si="8"/>
        <v>-</v>
      </c>
      <c r="P6" s="28" t="str">
        <f t="shared" si="9"/>
        <v>-</v>
      </c>
      <c r="Q6" s="28" t="str">
        <f t="shared" si="10"/>
        <v>-</v>
      </c>
      <c r="R6" s="29" t="str">
        <f t="shared" si="11"/>
        <v>-</v>
      </c>
    </row>
    <row r="7" spans="2:18" x14ac:dyDescent="0.2">
      <c r="B7" s="24">
        <f t="shared" si="12"/>
        <v>1</v>
      </c>
      <c r="C7" s="25">
        <v>4</v>
      </c>
      <c r="D7" s="25">
        <v>60</v>
      </c>
      <c r="E7" s="25">
        <v>41</v>
      </c>
      <c r="F7" s="26">
        <f t="shared" si="13"/>
        <v>1749</v>
      </c>
      <c r="G7" s="26">
        <f t="shared" si="0"/>
        <v>41</v>
      </c>
      <c r="H7" s="26" t="str">
        <f t="shared" si="1"/>
        <v/>
      </c>
      <c r="I7" s="26" t="str">
        <f t="shared" si="2"/>
        <v/>
      </c>
      <c r="J7" s="26" t="str">
        <f t="shared" si="3"/>
        <v/>
      </c>
      <c r="K7" s="27">
        <f t="shared" si="4"/>
        <v>-0.25454545454545452</v>
      </c>
      <c r="L7" s="27" t="str">
        <f t="shared" si="5"/>
        <v/>
      </c>
      <c r="M7" s="27" t="str">
        <f t="shared" si="6"/>
        <v/>
      </c>
      <c r="N7" s="27" t="str">
        <f t="shared" si="7"/>
        <v/>
      </c>
      <c r="O7" s="27" t="str">
        <f t="shared" si="8"/>
        <v>-</v>
      </c>
      <c r="P7" s="28" t="str">
        <f t="shared" si="9"/>
        <v>-</v>
      </c>
      <c r="Q7" s="28" t="str">
        <f t="shared" si="10"/>
        <v>-</v>
      </c>
      <c r="R7" s="29" t="str">
        <f t="shared" si="11"/>
        <v>-</v>
      </c>
    </row>
    <row r="8" spans="2:18" x14ac:dyDescent="0.2">
      <c r="B8" s="24">
        <f t="shared" si="12"/>
        <v>1</v>
      </c>
      <c r="C8" s="25">
        <v>5</v>
      </c>
      <c r="D8" s="25">
        <v>60</v>
      </c>
      <c r="E8" s="25">
        <v>60</v>
      </c>
      <c r="F8" s="26">
        <f t="shared" si="13"/>
        <v>1689</v>
      </c>
      <c r="G8" s="26">
        <f t="shared" si="0"/>
        <v>60</v>
      </c>
      <c r="H8" s="26" t="str">
        <f t="shared" si="1"/>
        <v/>
      </c>
      <c r="I8" s="26" t="str">
        <f t="shared" si="2"/>
        <v/>
      </c>
      <c r="J8" s="26" t="str">
        <f t="shared" si="3"/>
        <v/>
      </c>
      <c r="K8" s="27">
        <f t="shared" si="4"/>
        <v>0.46341463414634149</v>
      </c>
      <c r="L8" s="27" t="str">
        <f t="shared" si="5"/>
        <v/>
      </c>
      <c r="M8" s="27" t="str">
        <f t="shared" si="6"/>
        <v/>
      </c>
      <c r="N8" s="27" t="str">
        <f t="shared" si="7"/>
        <v/>
      </c>
      <c r="O8" s="27" t="str">
        <f t="shared" si="8"/>
        <v>-</v>
      </c>
      <c r="P8" s="28" t="str">
        <f t="shared" si="9"/>
        <v>-</v>
      </c>
      <c r="Q8" s="28" t="str">
        <f t="shared" si="10"/>
        <v>-</v>
      </c>
      <c r="R8" s="29" t="str">
        <f t="shared" si="11"/>
        <v>-</v>
      </c>
    </row>
    <row r="9" spans="2:18" x14ac:dyDescent="0.2">
      <c r="B9" s="24">
        <f t="shared" si="12"/>
        <v>1</v>
      </c>
      <c r="C9" s="25">
        <v>6</v>
      </c>
      <c r="D9" s="25">
        <v>60</v>
      </c>
      <c r="E9" s="25">
        <v>39</v>
      </c>
      <c r="F9" s="26">
        <f t="shared" si="13"/>
        <v>1650</v>
      </c>
      <c r="G9" s="26">
        <f t="shared" si="0"/>
        <v>39</v>
      </c>
      <c r="H9" s="26" t="str">
        <f t="shared" si="1"/>
        <v/>
      </c>
      <c r="I9" s="26" t="str">
        <f t="shared" si="2"/>
        <v/>
      </c>
      <c r="J9" s="26" t="str">
        <f t="shared" si="3"/>
        <v/>
      </c>
      <c r="K9" s="27">
        <f t="shared" si="4"/>
        <v>-0.35</v>
      </c>
      <c r="L9" s="27" t="str">
        <f t="shared" si="5"/>
        <v/>
      </c>
      <c r="M9" s="27" t="str">
        <f t="shared" si="6"/>
        <v/>
      </c>
      <c r="N9" s="27" t="str">
        <f t="shared" si="7"/>
        <v/>
      </c>
      <c r="O9" s="27" t="str">
        <f t="shared" si="8"/>
        <v>-</v>
      </c>
      <c r="P9" s="28" t="str">
        <f t="shared" si="9"/>
        <v>-</v>
      </c>
      <c r="Q9" s="28" t="str">
        <f t="shared" si="10"/>
        <v>-</v>
      </c>
      <c r="R9" s="29" t="str">
        <f t="shared" si="11"/>
        <v>-</v>
      </c>
    </row>
    <row r="10" spans="2:18" x14ac:dyDescent="0.2">
      <c r="B10" s="24">
        <f t="shared" si="12"/>
        <v>1</v>
      </c>
      <c r="C10" s="25">
        <v>7</v>
      </c>
      <c r="D10" s="25">
        <v>54</v>
      </c>
      <c r="E10" s="25">
        <v>106</v>
      </c>
      <c r="F10" s="26">
        <f t="shared" si="13"/>
        <v>1544</v>
      </c>
      <c r="G10" s="26" t="str">
        <f t="shared" si="0"/>
        <v/>
      </c>
      <c r="H10" s="26">
        <f t="shared" si="1"/>
        <v>106</v>
      </c>
      <c r="I10" s="26" t="str">
        <f t="shared" si="2"/>
        <v/>
      </c>
      <c r="J10" s="26" t="str">
        <f t="shared" si="3"/>
        <v/>
      </c>
      <c r="K10" s="27" t="str">
        <f t="shared" si="4"/>
        <v/>
      </c>
      <c r="L10" s="27" t="str">
        <f t="shared" si="5"/>
        <v/>
      </c>
      <c r="M10" s="27" t="str">
        <f t="shared" si="6"/>
        <v/>
      </c>
      <c r="N10" s="27" t="str">
        <f t="shared" si="7"/>
        <v/>
      </c>
      <c r="O10" s="27" t="str">
        <f t="shared" si="8"/>
        <v>Jump</v>
      </c>
      <c r="P10" s="28">
        <f t="shared" si="9"/>
        <v>60</v>
      </c>
      <c r="Q10" s="28">
        <f t="shared" si="10"/>
        <v>54</v>
      </c>
      <c r="R10" s="29">
        <f>IF(O10&lt;&gt;"-",(E10-E9)/E9,"-")</f>
        <v>1.7179487179487178</v>
      </c>
    </row>
    <row r="11" spans="2:18" x14ac:dyDescent="0.2">
      <c r="B11" s="24">
        <f t="shared" si="12"/>
        <v>1</v>
      </c>
      <c r="C11" s="25">
        <v>8</v>
      </c>
      <c r="D11" s="25">
        <v>54</v>
      </c>
      <c r="E11" s="25">
        <v>55</v>
      </c>
      <c r="F11" s="26">
        <f t="shared" si="13"/>
        <v>1489</v>
      </c>
      <c r="G11" s="26" t="str">
        <f t="shared" si="0"/>
        <v/>
      </c>
      <c r="H11" s="26">
        <f t="shared" si="1"/>
        <v>55</v>
      </c>
      <c r="I11" s="26" t="str">
        <f t="shared" si="2"/>
        <v/>
      </c>
      <c r="J11" s="26" t="str">
        <f t="shared" si="3"/>
        <v/>
      </c>
      <c r="K11" s="27" t="str">
        <f t="shared" si="4"/>
        <v/>
      </c>
      <c r="L11" s="27">
        <f t="shared" si="5"/>
        <v>-0.48113207547169812</v>
      </c>
      <c r="M11" s="27" t="str">
        <f t="shared" si="6"/>
        <v/>
      </c>
      <c r="N11" s="27" t="str">
        <f t="shared" si="7"/>
        <v/>
      </c>
      <c r="O11" s="27" t="str">
        <f t="shared" si="8"/>
        <v>-</v>
      </c>
      <c r="P11" s="28" t="str">
        <f t="shared" si="9"/>
        <v>-</v>
      </c>
      <c r="Q11" s="28" t="str">
        <f t="shared" si="10"/>
        <v>-</v>
      </c>
      <c r="R11" s="29" t="str">
        <f t="shared" si="11"/>
        <v>-</v>
      </c>
    </row>
    <row r="12" spans="2:18" x14ac:dyDescent="0.2">
      <c r="B12" s="24">
        <f t="shared" si="12"/>
        <v>1</v>
      </c>
      <c r="C12" s="25">
        <v>9</v>
      </c>
      <c r="D12" s="25">
        <v>54</v>
      </c>
      <c r="E12" s="25">
        <v>64</v>
      </c>
      <c r="F12" s="26">
        <f t="shared" si="13"/>
        <v>1425</v>
      </c>
      <c r="G12" s="26" t="str">
        <f t="shared" si="0"/>
        <v/>
      </c>
      <c r="H12" s="26">
        <f t="shared" si="1"/>
        <v>64</v>
      </c>
      <c r="I12" s="26" t="str">
        <f t="shared" si="2"/>
        <v/>
      </c>
      <c r="J12" s="26" t="str">
        <f t="shared" si="3"/>
        <v/>
      </c>
      <c r="K12" s="27" t="str">
        <f t="shared" si="4"/>
        <v/>
      </c>
      <c r="L12" s="27">
        <f t="shared" si="5"/>
        <v>0.16363636363636364</v>
      </c>
      <c r="M12" s="27" t="str">
        <f t="shared" si="6"/>
        <v/>
      </c>
      <c r="N12" s="27" t="str">
        <f t="shared" si="7"/>
        <v/>
      </c>
      <c r="O12" s="27" t="str">
        <f t="shared" si="8"/>
        <v>-</v>
      </c>
      <c r="P12" s="28" t="str">
        <f t="shared" si="9"/>
        <v>-</v>
      </c>
      <c r="Q12" s="28" t="str">
        <f t="shared" si="10"/>
        <v>-</v>
      </c>
      <c r="R12" s="29" t="str">
        <f t="shared" si="11"/>
        <v>-</v>
      </c>
    </row>
    <row r="13" spans="2:18" x14ac:dyDescent="0.2">
      <c r="B13" s="24">
        <f t="shared" si="12"/>
        <v>1</v>
      </c>
      <c r="C13" s="25">
        <v>10</v>
      </c>
      <c r="D13" s="25">
        <v>54</v>
      </c>
      <c r="E13" s="25">
        <v>43</v>
      </c>
      <c r="F13" s="26">
        <f t="shared" si="13"/>
        <v>1382</v>
      </c>
      <c r="G13" s="26" t="str">
        <f t="shared" si="0"/>
        <v/>
      </c>
      <c r="H13" s="26">
        <f t="shared" si="1"/>
        <v>43</v>
      </c>
      <c r="I13" s="26" t="str">
        <f t="shared" si="2"/>
        <v/>
      </c>
      <c r="J13" s="26" t="str">
        <f t="shared" si="3"/>
        <v/>
      </c>
      <c r="K13" s="27" t="str">
        <f t="shared" si="4"/>
        <v/>
      </c>
      <c r="L13" s="27">
        <f t="shared" si="5"/>
        <v>-0.328125</v>
      </c>
      <c r="M13" s="27" t="str">
        <f t="shared" si="6"/>
        <v/>
      </c>
      <c r="N13" s="27" t="str">
        <f t="shared" si="7"/>
        <v/>
      </c>
      <c r="O13" s="27" t="str">
        <f t="shared" si="8"/>
        <v>-</v>
      </c>
      <c r="P13" s="28" t="str">
        <f t="shared" si="9"/>
        <v>-</v>
      </c>
      <c r="Q13" s="28" t="str">
        <f t="shared" si="10"/>
        <v>-</v>
      </c>
      <c r="R13" s="29" t="str">
        <f t="shared" si="11"/>
        <v>-</v>
      </c>
    </row>
    <row r="14" spans="2:18" x14ac:dyDescent="0.2">
      <c r="B14" s="24">
        <f t="shared" si="12"/>
        <v>1</v>
      </c>
      <c r="C14" s="25">
        <v>11</v>
      </c>
      <c r="D14" s="25">
        <v>54</v>
      </c>
      <c r="E14" s="25">
        <v>131</v>
      </c>
      <c r="F14" s="26">
        <f t="shared" si="13"/>
        <v>1251</v>
      </c>
      <c r="G14" s="26" t="str">
        <f t="shared" si="0"/>
        <v/>
      </c>
      <c r="H14" s="26">
        <f t="shared" si="1"/>
        <v>131</v>
      </c>
      <c r="I14" s="26" t="str">
        <f t="shared" si="2"/>
        <v/>
      </c>
      <c r="J14" s="26" t="str">
        <f t="shared" si="3"/>
        <v/>
      </c>
      <c r="K14" s="27" t="str">
        <f t="shared" si="4"/>
        <v/>
      </c>
      <c r="L14" s="27">
        <f t="shared" si="5"/>
        <v>2.0465116279069768</v>
      </c>
      <c r="M14" s="27" t="str">
        <f t="shared" si="6"/>
        <v/>
      </c>
      <c r="N14" s="27" t="str">
        <f t="shared" si="7"/>
        <v/>
      </c>
      <c r="O14" s="27" t="str">
        <f t="shared" si="8"/>
        <v>-</v>
      </c>
      <c r="P14" s="28" t="str">
        <f t="shared" si="9"/>
        <v>-</v>
      </c>
      <c r="Q14" s="28" t="str">
        <f t="shared" si="10"/>
        <v>-</v>
      </c>
      <c r="R14" s="29" t="str">
        <f t="shared" si="11"/>
        <v>-</v>
      </c>
    </row>
    <row r="15" spans="2:18" x14ac:dyDescent="0.2">
      <c r="B15" s="24">
        <f t="shared" si="12"/>
        <v>1</v>
      </c>
      <c r="C15" s="25">
        <v>12</v>
      </c>
      <c r="D15" s="25">
        <v>54</v>
      </c>
      <c r="E15" s="25">
        <v>112</v>
      </c>
      <c r="F15" s="26">
        <f t="shared" si="13"/>
        <v>1139</v>
      </c>
      <c r="G15" s="26" t="str">
        <f t="shared" si="0"/>
        <v/>
      </c>
      <c r="H15" s="26">
        <f t="shared" si="1"/>
        <v>112</v>
      </c>
      <c r="I15" s="26" t="str">
        <f t="shared" si="2"/>
        <v/>
      </c>
      <c r="J15" s="26" t="str">
        <f t="shared" si="3"/>
        <v/>
      </c>
      <c r="K15" s="27" t="str">
        <f t="shared" si="4"/>
        <v/>
      </c>
      <c r="L15" s="27">
        <f t="shared" si="5"/>
        <v>-0.14503816793893129</v>
      </c>
      <c r="M15" s="27" t="str">
        <f t="shared" si="6"/>
        <v/>
      </c>
      <c r="N15" s="27" t="str">
        <f t="shared" si="7"/>
        <v/>
      </c>
      <c r="O15" s="27" t="str">
        <f t="shared" si="8"/>
        <v>-</v>
      </c>
      <c r="P15" s="28" t="str">
        <f t="shared" si="9"/>
        <v>-</v>
      </c>
      <c r="Q15" s="28" t="str">
        <f t="shared" si="10"/>
        <v>-</v>
      </c>
      <c r="R15" s="29" t="str">
        <f t="shared" si="11"/>
        <v>-</v>
      </c>
    </row>
    <row r="16" spans="2:18" x14ac:dyDescent="0.2">
      <c r="B16" s="24">
        <f t="shared" si="12"/>
        <v>1</v>
      </c>
      <c r="C16" s="25">
        <v>13</v>
      </c>
      <c r="D16" s="25">
        <v>54</v>
      </c>
      <c r="E16" s="25">
        <v>62</v>
      </c>
      <c r="F16" s="26">
        <f t="shared" si="13"/>
        <v>1077</v>
      </c>
      <c r="G16" s="26" t="str">
        <f t="shared" si="0"/>
        <v/>
      </c>
      <c r="H16" s="26">
        <f t="shared" si="1"/>
        <v>62</v>
      </c>
      <c r="I16" s="26" t="str">
        <f t="shared" si="2"/>
        <v/>
      </c>
      <c r="J16" s="26" t="str">
        <f t="shared" si="3"/>
        <v/>
      </c>
      <c r="K16" s="27" t="str">
        <f t="shared" si="4"/>
        <v/>
      </c>
      <c r="L16" s="27">
        <f t="shared" si="5"/>
        <v>-0.44642857142857145</v>
      </c>
      <c r="M16" s="27" t="str">
        <f t="shared" si="6"/>
        <v/>
      </c>
      <c r="N16" s="27" t="str">
        <f t="shared" si="7"/>
        <v/>
      </c>
      <c r="O16" s="27" t="str">
        <f t="shared" si="8"/>
        <v>-</v>
      </c>
      <c r="P16" s="28" t="str">
        <f t="shared" si="9"/>
        <v>-</v>
      </c>
      <c r="Q16" s="28" t="str">
        <f t="shared" si="10"/>
        <v>-</v>
      </c>
      <c r="R16" s="29" t="str">
        <f t="shared" si="11"/>
        <v>-</v>
      </c>
    </row>
    <row r="17" spans="2:18" x14ac:dyDescent="0.2">
      <c r="B17" s="24">
        <f t="shared" si="12"/>
        <v>1</v>
      </c>
      <c r="C17" s="25">
        <v>14</v>
      </c>
      <c r="D17" s="25">
        <v>54</v>
      </c>
      <c r="E17" s="25">
        <v>31</v>
      </c>
      <c r="F17" s="26">
        <f t="shared" si="13"/>
        <v>1046</v>
      </c>
      <c r="G17" s="26" t="str">
        <f t="shared" si="0"/>
        <v/>
      </c>
      <c r="H17" s="26">
        <f t="shared" si="1"/>
        <v>31</v>
      </c>
      <c r="I17" s="26" t="str">
        <f t="shared" si="2"/>
        <v/>
      </c>
      <c r="J17" s="26" t="str">
        <f t="shared" si="3"/>
        <v/>
      </c>
      <c r="K17" s="27" t="str">
        <f t="shared" si="4"/>
        <v/>
      </c>
      <c r="L17" s="27">
        <f t="shared" si="5"/>
        <v>-0.5</v>
      </c>
      <c r="M17" s="27" t="str">
        <f t="shared" si="6"/>
        <v/>
      </c>
      <c r="N17" s="27" t="str">
        <f t="shared" si="7"/>
        <v/>
      </c>
      <c r="O17" s="27" t="str">
        <f t="shared" si="8"/>
        <v>-</v>
      </c>
      <c r="P17" s="28" t="str">
        <f t="shared" si="9"/>
        <v>-</v>
      </c>
      <c r="Q17" s="28" t="str">
        <f t="shared" si="10"/>
        <v>-</v>
      </c>
      <c r="R17" s="29" t="str">
        <f t="shared" si="11"/>
        <v>-</v>
      </c>
    </row>
    <row r="18" spans="2:18" x14ac:dyDescent="0.2">
      <c r="B18" s="24">
        <f t="shared" si="12"/>
        <v>1</v>
      </c>
      <c r="C18" s="25">
        <v>15</v>
      </c>
      <c r="D18" s="25">
        <v>54</v>
      </c>
      <c r="E18" s="25">
        <v>80</v>
      </c>
      <c r="F18" s="26">
        <f t="shared" si="13"/>
        <v>966</v>
      </c>
      <c r="G18" s="26" t="str">
        <f t="shared" si="0"/>
        <v/>
      </c>
      <c r="H18" s="26">
        <f t="shared" si="1"/>
        <v>80</v>
      </c>
      <c r="I18" s="26" t="str">
        <f t="shared" si="2"/>
        <v/>
      </c>
      <c r="J18" s="26" t="str">
        <f t="shared" si="3"/>
        <v/>
      </c>
      <c r="K18" s="27" t="str">
        <f t="shared" si="4"/>
        <v/>
      </c>
      <c r="L18" s="27">
        <f t="shared" si="5"/>
        <v>1.5806451612903225</v>
      </c>
      <c r="M18" s="27" t="str">
        <f t="shared" si="6"/>
        <v/>
      </c>
      <c r="N18" s="27" t="str">
        <f t="shared" si="7"/>
        <v/>
      </c>
      <c r="O18" s="27" t="str">
        <f t="shared" si="8"/>
        <v>-</v>
      </c>
      <c r="P18" s="28" t="str">
        <f t="shared" si="9"/>
        <v>-</v>
      </c>
      <c r="Q18" s="28" t="str">
        <f t="shared" si="10"/>
        <v>-</v>
      </c>
      <c r="R18" s="29" t="str">
        <f t="shared" si="11"/>
        <v>-</v>
      </c>
    </row>
    <row r="19" spans="2:18" x14ac:dyDescent="0.2">
      <c r="B19" s="24">
        <v>2</v>
      </c>
      <c r="C19" s="25">
        <v>1</v>
      </c>
      <c r="D19" s="25">
        <v>60</v>
      </c>
      <c r="E19" s="25">
        <v>115</v>
      </c>
      <c r="F19" s="26">
        <f>MAX(0,2000-E19)</f>
        <v>1885</v>
      </c>
      <c r="G19" s="26">
        <f>IF($D19=G$1,IF($E19&lt;&gt;0,$E19,#REF!),"")</f>
        <v>115</v>
      </c>
      <c r="H19" s="26" t="str">
        <f>IF($D19=H$1,IF($E19&lt;&gt;0,$E19,#REF!),"")</f>
        <v/>
      </c>
      <c r="I19" s="26" t="str">
        <f>IF($D19=I$1,IF($E19&lt;&gt;0,$E19,#REF!),"")</f>
        <v/>
      </c>
      <c r="J19" s="26" t="str">
        <f>IF($D19=J$1,IF($E19&lt;&gt;0,$E19,#REF!),"")</f>
        <v/>
      </c>
      <c r="K19" s="27" t="str">
        <f>IF(AND(ISNUMBER(G19),ISNUMBER(#REF!)),(G19-#REF!)/#REF!,"")</f>
        <v/>
      </c>
      <c r="L19" s="27" t="str">
        <f>IF(AND(ISNUMBER(H19),ISNUMBER(#REF!)),(H19-#REF!)/#REF!,"")</f>
        <v/>
      </c>
      <c r="M19" s="27" t="str">
        <f>IF(AND(ISNUMBER(I19),ISNUMBER(#REF!)),(I19-#REF!)/#REF!,"")</f>
        <v/>
      </c>
      <c r="N19" s="27" t="str">
        <f>IF(AND(ISNUMBER(J19),ISNUMBER(#REF!)),(J19-#REF!)/#REF!,"")</f>
        <v/>
      </c>
      <c r="O19" s="27" t="str">
        <f t="shared" si="8"/>
        <v>-</v>
      </c>
      <c r="P19" s="28" t="str">
        <f t="shared" si="9"/>
        <v>-</v>
      </c>
      <c r="Q19" s="28" t="str">
        <f t="shared" si="10"/>
        <v>-</v>
      </c>
      <c r="R19" s="29" t="str">
        <f t="shared" si="11"/>
        <v>-</v>
      </c>
    </row>
    <row r="20" spans="2:18" x14ac:dyDescent="0.2">
      <c r="B20" s="24">
        <v>2</v>
      </c>
      <c r="C20" s="25">
        <v>2</v>
      </c>
      <c r="D20" s="25">
        <v>60</v>
      </c>
      <c r="E20" s="25">
        <v>105</v>
      </c>
      <c r="F20" s="26">
        <f>MAX(0,F19-E20)</f>
        <v>1780</v>
      </c>
      <c r="G20" s="26">
        <f t="shared" ref="G20:G33" si="14">IF($D20=G$1,IF($E20&lt;&gt;0,$E20,$E19),"")</f>
        <v>105</v>
      </c>
      <c r="H20" s="26" t="str">
        <f t="shared" ref="H20:H33" si="15">IF($D20=H$1,IF($E20&lt;&gt;0,$E20,$E19),"")</f>
        <v/>
      </c>
      <c r="I20" s="26" t="str">
        <f t="shared" ref="I20:I33" si="16">IF($D20=I$1,IF($E20&lt;&gt;0,$E20,$E19),"")</f>
        <v/>
      </c>
      <c r="J20" s="26" t="str">
        <f t="shared" ref="J20:J33" si="17">IF($D20=J$1,IF($E20&lt;&gt;0,$E20,$E19),"")</f>
        <v/>
      </c>
      <c r="K20" s="27">
        <f t="shared" ref="K20:K33" si="18">IF(AND(ISNUMBER(G20),ISNUMBER(G19)),(G20-G19)/G19,"")</f>
        <v>-8.6956521739130432E-2</v>
      </c>
      <c r="L20" s="27" t="str">
        <f t="shared" ref="L20:L33" si="19">IF(AND(ISNUMBER(H20),ISNUMBER(H19)),(H20-H19)/H19,"")</f>
        <v/>
      </c>
      <c r="M20" s="27" t="str">
        <f t="shared" ref="M20:M33" si="20">IF(AND(ISNUMBER(I20),ISNUMBER(I19)),(I20-I19)/I19,"")</f>
        <v/>
      </c>
      <c r="N20" s="27" t="str">
        <f t="shared" ref="N20:N33" si="21">IF(AND(ISNUMBER(J20),ISNUMBER(J19)),(J20-J19)/J19,"")</f>
        <v/>
      </c>
      <c r="O20" s="27" t="str">
        <f t="shared" si="8"/>
        <v>-</v>
      </c>
      <c r="P20" s="28" t="str">
        <f t="shared" si="9"/>
        <v>-</v>
      </c>
      <c r="Q20" s="28" t="str">
        <f t="shared" si="10"/>
        <v>-</v>
      </c>
      <c r="R20" s="29" t="str">
        <f t="shared" si="11"/>
        <v>-</v>
      </c>
    </row>
    <row r="21" spans="2:18" x14ac:dyDescent="0.2">
      <c r="B21" s="24">
        <v>2</v>
      </c>
      <c r="C21" s="25">
        <v>3</v>
      </c>
      <c r="D21" s="25">
        <v>60</v>
      </c>
      <c r="E21" s="25">
        <v>136</v>
      </c>
      <c r="F21" s="26">
        <f t="shared" ref="F21:F33" si="22">MAX(0,F20-E21)</f>
        <v>1644</v>
      </c>
      <c r="G21" s="26">
        <f t="shared" si="14"/>
        <v>136</v>
      </c>
      <c r="H21" s="26" t="str">
        <f t="shared" si="15"/>
        <v/>
      </c>
      <c r="I21" s="26" t="str">
        <f t="shared" si="16"/>
        <v/>
      </c>
      <c r="J21" s="26" t="str">
        <f t="shared" si="17"/>
        <v/>
      </c>
      <c r="K21" s="27">
        <f t="shared" si="18"/>
        <v>0.29523809523809524</v>
      </c>
      <c r="L21" s="27" t="str">
        <f t="shared" si="19"/>
        <v/>
      </c>
      <c r="M21" s="27" t="str">
        <f t="shared" si="20"/>
        <v/>
      </c>
      <c r="N21" s="27" t="str">
        <f t="shared" si="21"/>
        <v/>
      </c>
      <c r="O21" s="27" t="str">
        <f t="shared" si="8"/>
        <v>-</v>
      </c>
      <c r="P21" s="28" t="str">
        <f t="shared" si="9"/>
        <v>-</v>
      </c>
      <c r="Q21" s="28" t="str">
        <f t="shared" si="10"/>
        <v>-</v>
      </c>
      <c r="R21" s="29" t="str">
        <f t="shared" si="11"/>
        <v>-</v>
      </c>
    </row>
    <row r="22" spans="2:18" x14ac:dyDescent="0.2">
      <c r="B22" s="24">
        <v>2</v>
      </c>
      <c r="C22" s="25">
        <v>4</v>
      </c>
      <c r="D22" s="25">
        <v>60</v>
      </c>
      <c r="E22" s="25">
        <v>115</v>
      </c>
      <c r="F22" s="26">
        <f t="shared" si="22"/>
        <v>1529</v>
      </c>
      <c r="G22" s="26">
        <f t="shared" si="14"/>
        <v>115</v>
      </c>
      <c r="H22" s="26" t="str">
        <f t="shared" si="15"/>
        <v/>
      </c>
      <c r="I22" s="26" t="str">
        <f t="shared" si="16"/>
        <v/>
      </c>
      <c r="J22" s="26" t="str">
        <f t="shared" si="17"/>
        <v/>
      </c>
      <c r="K22" s="27">
        <f t="shared" si="18"/>
        <v>-0.15441176470588236</v>
      </c>
      <c r="L22" s="27" t="str">
        <f t="shared" si="19"/>
        <v/>
      </c>
      <c r="M22" s="27" t="str">
        <f t="shared" si="20"/>
        <v/>
      </c>
      <c r="N22" s="27" t="str">
        <f t="shared" si="21"/>
        <v/>
      </c>
      <c r="O22" s="27" t="str">
        <f t="shared" si="8"/>
        <v>-</v>
      </c>
      <c r="P22" s="28" t="str">
        <f t="shared" si="9"/>
        <v>-</v>
      </c>
      <c r="Q22" s="28" t="str">
        <f t="shared" si="10"/>
        <v>-</v>
      </c>
      <c r="R22" s="29" t="str">
        <f t="shared" si="11"/>
        <v>-</v>
      </c>
    </row>
    <row r="23" spans="2:18" x14ac:dyDescent="0.2">
      <c r="B23" s="24">
        <v>2</v>
      </c>
      <c r="C23" s="25">
        <v>5</v>
      </c>
      <c r="D23" s="25">
        <v>60</v>
      </c>
      <c r="E23" s="25">
        <v>73</v>
      </c>
      <c r="F23" s="26">
        <f t="shared" si="22"/>
        <v>1456</v>
      </c>
      <c r="G23" s="26">
        <f t="shared" si="14"/>
        <v>73</v>
      </c>
      <c r="H23" s="26" t="str">
        <f t="shared" si="15"/>
        <v/>
      </c>
      <c r="I23" s="26" t="str">
        <f t="shared" si="16"/>
        <v/>
      </c>
      <c r="J23" s="26" t="str">
        <f t="shared" si="17"/>
        <v/>
      </c>
      <c r="K23" s="27">
        <f t="shared" si="18"/>
        <v>-0.36521739130434783</v>
      </c>
      <c r="L23" s="27" t="str">
        <f t="shared" si="19"/>
        <v/>
      </c>
      <c r="M23" s="27" t="str">
        <f t="shared" si="20"/>
        <v/>
      </c>
      <c r="N23" s="27" t="str">
        <f t="shared" si="21"/>
        <v/>
      </c>
      <c r="O23" s="27" t="str">
        <f t="shared" si="8"/>
        <v>-</v>
      </c>
      <c r="P23" s="28" t="str">
        <f t="shared" si="9"/>
        <v>-</v>
      </c>
      <c r="Q23" s="28" t="str">
        <f t="shared" si="10"/>
        <v>-</v>
      </c>
      <c r="R23" s="29" t="str">
        <f t="shared" si="11"/>
        <v>-</v>
      </c>
    </row>
    <row r="24" spans="2:18" x14ac:dyDescent="0.2">
      <c r="B24" s="24">
        <v>2</v>
      </c>
      <c r="C24" s="25">
        <v>6</v>
      </c>
      <c r="D24" s="25">
        <v>60</v>
      </c>
      <c r="E24" s="25">
        <v>102</v>
      </c>
      <c r="F24" s="26">
        <f t="shared" si="22"/>
        <v>1354</v>
      </c>
      <c r="G24" s="26">
        <f t="shared" si="14"/>
        <v>102</v>
      </c>
      <c r="H24" s="26" t="str">
        <f t="shared" si="15"/>
        <v/>
      </c>
      <c r="I24" s="26" t="str">
        <f t="shared" si="16"/>
        <v/>
      </c>
      <c r="J24" s="26" t="str">
        <f t="shared" si="17"/>
        <v/>
      </c>
      <c r="K24" s="27">
        <f t="shared" si="18"/>
        <v>0.39726027397260272</v>
      </c>
      <c r="L24" s="27" t="str">
        <f t="shared" si="19"/>
        <v/>
      </c>
      <c r="M24" s="27" t="str">
        <f t="shared" si="20"/>
        <v/>
      </c>
      <c r="N24" s="27" t="str">
        <f t="shared" si="21"/>
        <v/>
      </c>
      <c r="O24" s="27" t="str">
        <f t="shared" si="8"/>
        <v>-</v>
      </c>
      <c r="P24" s="28" t="str">
        <f t="shared" si="9"/>
        <v>-</v>
      </c>
      <c r="Q24" s="28" t="str">
        <f t="shared" si="10"/>
        <v>-</v>
      </c>
      <c r="R24" s="29" t="str">
        <f t="shared" si="11"/>
        <v>-</v>
      </c>
    </row>
    <row r="25" spans="2:18" x14ac:dyDescent="0.2">
      <c r="B25" s="24">
        <v>2</v>
      </c>
      <c r="C25" s="25">
        <v>7</v>
      </c>
      <c r="D25" s="25">
        <v>54</v>
      </c>
      <c r="E25" s="25">
        <v>58</v>
      </c>
      <c r="F25" s="26">
        <f t="shared" si="22"/>
        <v>1296</v>
      </c>
      <c r="G25" s="26" t="str">
        <f t="shared" si="14"/>
        <v/>
      </c>
      <c r="H25" s="26">
        <f t="shared" si="15"/>
        <v>58</v>
      </c>
      <c r="I25" s="26" t="str">
        <f t="shared" si="16"/>
        <v/>
      </c>
      <c r="J25" s="26" t="str">
        <f t="shared" si="17"/>
        <v/>
      </c>
      <c r="K25" s="27" t="str">
        <f t="shared" si="18"/>
        <v/>
      </c>
      <c r="L25" s="27" t="str">
        <f t="shared" si="19"/>
        <v/>
      </c>
      <c r="M25" s="27" t="str">
        <f t="shared" si="20"/>
        <v/>
      </c>
      <c r="N25" s="27" t="str">
        <f t="shared" si="21"/>
        <v/>
      </c>
      <c r="O25" s="27" t="str">
        <f t="shared" si="8"/>
        <v>Jump</v>
      </c>
      <c r="P25" s="28">
        <f t="shared" si="9"/>
        <v>60</v>
      </c>
      <c r="Q25" s="28">
        <f t="shared" si="10"/>
        <v>54</v>
      </c>
      <c r="R25" s="29">
        <f t="shared" si="11"/>
        <v>-0.43137254901960786</v>
      </c>
    </row>
    <row r="26" spans="2:18" x14ac:dyDescent="0.2">
      <c r="B26" s="24">
        <v>2</v>
      </c>
      <c r="C26" s="25">
        <v>8</v>
      </c>
      <c r="D26" s="25">
        <v>54</v>
      </c>
      <c r="E26" s="25">
        <v>187</v>
      </c>
      <c r="F26" s="26">
        <f t="shared" si="22"/>
        <v>1109</v>
      </c>
      <c r="G26" s="26" t="str">
        <f t="shared" si="14"/>
        <v/>
      </c>
      <c r="H26" s="26">
        <f t="shared" si="15"/>
        <v>187</v>
      </c>
      <c r="I26" s="26" t="str">
        <f t="shared" si="16"/>
        <v/>
      </c>
      <c r="J26" s="26" t="str">
        <f t="shared" si="17"/>
        <v/>
      </c>
      <c r="K26" s="27" t="str">
        <f t="shared" si="18"/>
        <v/>
      </c>
      <c r="L26" s="27">
        <f t="shared" si="19"/>
        <v>2.2241379310344827</v>
      </c>
      <c r="M26" s="27" t="str">
        <f t="shared" si="20"/>
        <v/>
      </c>
      <c r="N26" s="27" t="str">
        <f t="shared" si="21"/>
        <v/>
      </c>
      <c r="O26" s="27" t="str">
        <f t="shared" si="8"/>
        <v>-</v>
      </c>
      <c r="P26" s="28" t="str">
        <f t="shared" si="9"/>
        <v>-</v>
      </c>
      <c r="Q26" s="28" t="str">
        <f t="shared" si="10"/>
        <v>-</v>
      </c>
      <c r="R26" s="29" t="str">
        <f t="shared" si="11"/>
        <v>-</v>
      </c>
    </row>
    <row r="27" spans="2:18" x14ac:dyDescent="0.2">
      <c r="B27" s="24">
        <v>2</v>
      </c>
      <c r="C27" s="25">
        <v>9</v>
      </c>
      <c r="D27" s="25">
        <v>54</v>
      </c>
      <c r="E27" s="25">
        <v>198</v>
      </c>
      <c r="F27" s="26">
        <f t="shared" si="22"/>
        <v>911</v>
      </c>
      <c r="G27" s="26" t="str">
        <f t="shared" si="14"/>
        <v/>
      </c>
      <c r="H27" s="26">
        <f t="shared" si="15"/>
        <v>198</v>
      </c>
      <c r="I27" s="26" t="str">
        <f t="shared" si="16"/>
        <v/>
      </c>
      <c r="J27" s="26" t="str">
        <f t="shared" si="17"/>
        <v/>
      </c>
      <c r="K27" s="27" t="str">
        <f t="shared" si="18"/>
        <v/>
      </c>
      <c r="L27" s="27">
        <f t="shared" si="19"/>
        <v>5.8823529411764705E-2</v>
      </c>
      <c r="M27" s="27" t="str">
        <f t="shared" si="20"/>
        <v/>
      </c>
      <c r="N27" s="27" t="str">
        <f t="shared" si="21"/>
        <v/>
      </c>
      <c r="O27" s="27" t="str">
        <f t="shared" si="8"/>
        <v>-</v>
      </c>
      <c r="P27" s="28" t="str">
        <f t="shared" si="9"/>
        <v>-</v>
      </c>
      <c r="Q27" s="28" t="str">
        <f t="shared" si="10"/>
        <v>-</v>
      </c>
      <c r="R27" s="29" t="str">
        <f t="shared" si="11"/>
        <v>-</v>
      </c>
    </row>
    <row r="28" spans="2:18" x14ac:dyDescent="0.2">
      <c r="B28" s="24">
        <v>2</v>
      </c>
      <c r="C28" s="25">
        <v>10</v>
      </c>
      <c r="D28" s="25">
        <v>54</v>
      </c>
      <c r="E28" s="25">
        <v>196</v>
      </c>
      <c r="F28" s="26">
        <f t="shared" si="22"/>
        <v>715</v>
      </c>
      <c r="G28" s="26" t="str">
        <f t="shared" si="14"/>
        <v/>
      </c>
      <c r="H28" s="26">
        <f t="shared" si="15"/>
        <v>196</v>
      </c>
      <c r="I28" s="26" t="str">
        <f t="shared" si="16"/>
        <v/>
      </c>
      <c r="J28" s="26" t="str">
        <f t="shared" si="17"/>
        <v/>
      </c>
      <c r="K28" s="27" t="str">
        <f t="shared" si="18"/>
        <v/>
      </c>
      <c r="L28" s="27">
        <f t="shared" si="19"/>
        <v>-1.0101010101010102E-2</v>
      </c>
      <c r="M28" s="27" t="str">
        <f t="shared" si="20"/>
        <v/>
      </c>
      <c r="N28" s="27" t="str">
        <f t="shared" si="21"/>
        <v/>
      </c>
      <c r="O28" s="27" t="str">
        <f t="shared" si="8"/>
        <v>-</v>
      </c>
      <c r="P28" s="28" t="str">
        <f t="shared" si="9"/>
        <v>-</v>
      </c>
      <c r="Q28" s="28" t="str">
        <f t="shared" si="10"/>
        <v>-</v>
      </c>
      <c r="R28" s="29" t="str">
        <f t="shared" si="11"/>
        <v>-</v>
      </c>
    </row>
    <row r="29" spans="2:18" x14ac:dyDescent="0.2">
      <c r="B29" s="24">
        <v>2</v>
      </c>
      <c r="C29" s="25">
        <v>11</v>
      </c>
      <c r="D29" s="25">
        <v>54</v>
      </c>
      <c r="E29" s="25">
        <v>132</v>
      </c>
      <c r="F29" s="26">
        <f t="shared" si="22"/>
        <v>583</v>
      </c>
      <c r="G29" s="26" t="str">
        <f t="shared" si="14"/>
        <v/>
      </c>
      <c r="H29" s="26">
        <f t="shared" si="15"/>
        <v>132</v>
      </c>
      <c r="I29" s="26" t="str">
        <f t="shared" si="16"/>
        <v/>
      </c>
      <c r="J29" s="26" t="str">
        <f t="shared" si="17"/>
        <v/>
      </c>
      <c r="K29" s="27" t="str">
        <f t="shared" si="18"/>
        <v/>
      </c>
      <c r="L29" s="27">
        <f t="shared" si="19"/>
        <v>-0.32653061224489793</v>
      </c>
      <c r="M29" s="27" t="str">
        <f t="shared" si="20"/>
        <v/>
      </c>
      <c r="N29" s="27" t="str">
        <f t="shared" si="21"/>
        <v/>
      </c>
      <c r="O29" s="27" t="str">
        <f t="shared" si="8"/>
        <v>-</v>
      </c>
      <c r="P29" s="28" t="str">
        <f t="shared" si="9"/>
        <v>-</v>
      </c>
      <c r="Q29" s="28" t="str">
        <f t="shared" si="10"/>
        <v>-</v>
      </c>
      <c r="R29" s="29" t="str">
        <f t="shared" si="11"/>
        <v>-</v>
      </c>
    </row>
    <row r="30" spans="2:18" x14ac:dyDescent="0.2">
      <c r="B30" s="24">
        <v>2</v>
      </c>
      <c r="C30" s="25">
        <v>12</v>
      </c>
      <c r="D30" s="25">
        <v>54</v>
      </c>
      <c r="E30" s="25">
        <v>60</v>
      </c>
      <c r="F30" s="26">
        <f t="shared" si="22"/>
        <v>523</v>
      </c>
      <c r="G30" s="26" t="str">
        <f t="shared" si="14"/>
        <v/>
      </c>
      <c r="H30" s="26">
        <f t="shared" si="15"/>
        <v>60</v>
      </c>
      <c r="I30" s="26" t="str">
        <f t="shared" si="16"/>
        <v/>
      </c>
      <c r="J30" s="26" t="str">
        <f t="shared" si="17"/>
        <v/>
      </c>
      <c r="K30" s="27" t="str">
        <f t="shared" si="18"/>
        <v/>
      </c>
      <c r="L30" s="27">
        <f t="shared" si="19"/>
        <v>-0.54545454545454541</v>
      </c>
      <c r="M30" s="27" t="str">
        <f t="shared" si="20"/>
        <v/>
      </c>
      <c r="N30" s="27" t="str">
        <f t="shared" si="21"/>
        <v/>
      </c>
      <c r="O30" s="27" t="str">
        <f t="shared" si="8"/>
        <v>-</v>
      </c>
      <c r="P30" s="28" t="str">
        <f t="shared" si="9"/>
        <v>-</v>
      </c>
      <c r="Q30" s="28" t="str">
        <f t="shared" si="10"/>
        <v>-</v>
      </c>
      <c r="R30" s="29" t="str">
        <f t="shared" si="11"/>
        <v>-</v>
      </c>
    </row>
    <row r="31" spans="2:18" x14ac:dyDescent="0.2">
      <c r="B31" s="24">
        <v>2</v>
      </c>
      <c r="C31" s="25">
        <v>13</v>
      </c>
      <c r="D31" s="25">
        <v>54</v>
      </c>
      <c r="E31" s="25">
        <v>119</v>
      </c>
      <c r="F31" s="26">
        <f t="shared" si="22"/>
        <v>404</v>
      </c>
      <c r="G31" s="26" t="str">
        <f t="shared" si="14"/>
        <v/>
      </c>
      <c r="H31" s="26">
        <f t="shared" si="15"/>
        <v>119</v>
      </c>
      <c r="I31" s="26" t="str">
        <f t="shared" si="16"/>
        <v/>
      </c>
      <c r="J31" s="26" t="str">
        <f t="shared" si="17"/>
        <v/>
      </c>
      <c r="K31" s="27" t="str">
        <f t="shared" si="18"/>
        <v/>
      </c>
      <c r="L31" s="27">
        <f t="shared" si="19"/>
        <v>0.98333333333333328</v>
      </c>
      <c r="M31" s="27" t="str">
        <f t="shared" si="20"/>
        <v/>
      </c>
      <c r="N31" s="27" t="str">
        <f t="shared" si="21"/>
        <v/>
      </c>
      <c r="O31" s="27" t="str">
        <f t="shared" si="8"/>
        <v>-</v>
      </c>
      <c r="P31" s="28" t="str">
        <f t="shared" si="9"/>
        <v>-</v>
      </c>
      <c r="Q31" s="28" t="str">
        <f t="shared" si="10"/>
        <v>-</v>
      </c>
      <c r="R31" s="29" t="str">
        <f t="shared" si="11"/>
        <v>-</v>
      </c>
    </row>
    <row r="32" spans="2:18" x14ac:dyDescent="0.2">
      <c r="B32" s="24">
        <v>2</v>
      </c>
      <c r="C32" s="25">
        <v>14</v>
      </c>
      <c r="D32" s="25">
        <v>54</v>
      </c>
      <c r="E32" s="25">
        <v>131</v>
      </c>
      <c r="F32" s="26">
        <f t="shared" si="22"/>
        <v>273</v>
      </c>
      <c r="G32" s="26" t="str">
        <f t="shared" si="14"/>
        <v/>
      </c>
      <c r="H32" s="26">
        <f t="shared" si="15"/>
        <v>131</v>
      </c>
      <c r="I32" s="26" t="str">
        <f t="shared" si="16"/>
        <v/>
      </c>
      <c r="J32" s="26" t="str">
        <f t="shared" si="17"/>
        <v/>
      </c>
      <c r="K32" s="27" t="str">
        <f t="shared" si="18"/>
        <v/>
      </c>
      <c r="L32" s="27">
        <f t="shared" si="19"/>
        <v>0.10084033613445378</v>
      </c>
      <c r="M32" s="27" t="str">
        <f t="shared" si="20"/>
        <v/>
      </c>
      <c r="N32" s="27" t="str">
        <f t="shared" si="21"/>
        <v/>
      </c>
      <c r="O32" s="27" t="str">
        <f t="shared" si="8"/>
        <v>-</v>
      </c>
      <c r="P32" s="28" t="str">
        <f t="shared" si="9"/>
        <v>-</v>
      </c>
      <c r="Q32" s="28" t="str">
        <f t="shared" si="10"/>
        <v>-</v>
      </c>
      <c r="R32" s="29" t="str">
        <f t="shared" si="11"/>
        <v>-</v>
      </c>
    </row>
    <row r="33" spans="2:18" x14ac:dyDescent="0.2">
      <c r="B33" s="24">
        <v>2</v>
      </c>
      <c r="C33" s="25">
        <v>15</v>
      </c>
      <c r="D33" s="25">
        <v>54</v>
      </c>
      <c r="E33" s="25">
        <v>215</v>
      </c>
      <c r="F33" s="26">
        <f t="shared" si="22"/>
        <v>58</v>
      </c>
      <c r="G33" s="26" t="str">
        <f t="shared" si="14"/>
        <v/>
      </c>
      <c r="H33" s="26">
        <f t="shared" si="15"/>
        <v>215</v>
      </c>
      <c r="I33" s="26" t="str">
        <f t="shared" si="16"/>
        <v/>
      </c>
      <c r="J33" s="26" t="str">
        <f t="shared" si="17"/>
        <v/>
      </c>
      <c r="K33" s="27" t="str">
        <f t="shared" si="18"/>
        <v/>
      </c>
      <c r="L33" s="27">
        <f t="shared" si="19"/>
        <v>0.64122137404580148</v>
      </c>
      <c r="M33" s="27" t="str">
        <f t="shared" si="20"/>
        <v/>
      </c>
      <c r="N33" s="27" t="str">
        <f t="shared" si="21"/>
        <v/>
      </c>
      <c r="O33" s="27" t="str">
        <f t="shared" si="8"/>
        <v>-</v>
      </c>
      <c r="P33" s="28" t="str">
        <f t="shared" si="9"/>
        <v>-</v>
      </c>
      <c r="Q33" s="28" t="str">
        <f t="shared" si="10"/>
        <v>-</v>
      </c>
      <c r="R33" s="29" t="str">
        <f t="shared" si="11"/>
        <v>-</v>
      </c>
    </row>
    <row r="34" spans="2:18" x14ac:dyDescent="0.2">
      <c r="B34" s="24">
        <v>3</v>
      </c>
      <c r="C34" s="25">
        <v>1</v>
      </c>
      <c r="D34" s="25">
        <v>60</v>
      </c>
      <c r="E34" s="25">
        <v>75</v>
      </c>
      <c r="F34" s="26">
        <f>MAX(0,2000-E34)</f>
        <v>1925</v>
      </c>
      <c r="G34" s="26">
        <f>IF($D34=G$1,IF($E34&lt;&gt;0,$E34,#REF!),"")</f>
        <v>75</v>
      </c>
      <c r="H34" s="26" t="str">
        <f>IF($D34=H$1,IF($E34&lt;&gt;0,$E34,#REF!),"")</f>
        <v/>
      </c>
      <c r="I34" s="26" t="str">
        <f>IF($D34=I$1,IF($E34&lt;&gt;0,$E34,#REF!),"")</f>
        <v/>
      </c>
      <c r="J34" s="26" t="str">
        <f>IF($D34=J$1,IF($E34&lt;&gt;0,$E34,#REF!),"")</f>
        <v/>
      </c>
      <c r="K34" s="27" t="str">
        <f>IF(AND(ISNUMBER(G34),ISNUMBER(#REF!)),(G34-#REF!)/#REF!,"")</f>
        <v/>
      </c>
      <c r="L34" s="27" t="str">
        <f>IF(AND(ISNUMBER(H34),ISNUMBER(#REF!)),(H34-#REF!)/#REF!,"")</f>
        <v/>
      </c>
      <c r="M34" s="27" t="str">
        <f>IF(AND(ISNUMBER(I34),ISNUMBER(#REF!)),(I34-#REF!)/#REF!,"")</f>
        <v/>
      </c>
      <c r="N34" s="27" t="str">
        <f>IF(AND(ISNUMBER(J34),ISNUMBER(#REF!)),(J34-#REF!)/#REF!,"")</f>
        <v/>
      </c>
      <c r="O34" s="27" t="str">
        <f t="shared" si="8"/>
        <v>-</v>
      </c>
      <c r="P34" s="28" t="str">
        <f t="shared" si="9"/>
        <v>-</v>
      </c>
      <c r="Q34" s="28" t="str">
        <f t="shared" si="10"/>
        <v>-</v>
      </c>
      <c r="R34" s="29" t="str">
        <f t="shared" si="11"/>
        <v>-</v>
      </c>
    </row>
    <row r="35" spans="2:18" x14ac:dyDescent="0.2">
      <c r="B35" s="24">
        <v>3</v>
      </c>
      <c r="C35" s="25">
        <v>2</v>
      </c>
      <c r="D35" s="25">
        <v>60</v>
      </c>
      <c r="E35" s="25">
        <v>82</v>
      </c>
      <c r="F35" s="26">
        <f>MAX(0,F34-E35)</f>
        <v>1843</v>
      </c>
      <c r="G35" s="26">
        <f t="shared" ref="G35:G48" si="23">IF($D35=G$1,IF($E35&lt;&gt;0,$E35,$E34),"")</f>
        <v>82</v>
      </c>
      <c r="H35" s="26" t="str">
        <f t="shared" ref="H35:H48" si="24">IF($D35=H$1,IF($E35&lt;&gt;0,$E35,$E34),"")</f>
        <v/>
      </c>
      <c r="I35" s="26" t="str">
        <f t="shared" ref="I35:I48" si="25">IF($D35=I$1,IF($E35&lt;&gt;0,$E35,$E34),"")</f>
        <v/>
      </c>
      <c r="J35" s="26" t="str">
        <f t="shared" ref="J35:J48" si="26">IF($D35=J$1,IF($E35&lt;&gt;0,$E35,$E34),"")</f>
        <v/>
      </c>
      <c r="K35" s="27">
        <f t="shared" ref="K35:K48" si="27">IF(AND(ISNUMBER(G35),ISNUMBER(G34)),(G35-G34)/G34,"")</f>
        <v>9.3333333333333338E-2</v>
      </c>
      <c r="L35" s="27" t="str">
        <f t="shared" ref="L35:L48" si="28">IF(AND(ISNUMBER(H35),ISNUMBER(H34)),(H35-H34)/H34,"")</f>
        <v/>
      </c>
      <c r="M35" s="27" t="str">
        <f t="shared" ref="M35:M48" si="29">IF(AND(ISNUMBER(I35),ISNUMBER(I34)),(I35-I34)/I34,"")</f>
        <v/>
      </c>
      <c r="N35" s="27" t="str">
        <f t="shared" ref="N35:N48" si="30">IF(AND(ISNUMBER(J35),ISNUMBER(J34)),(J35-J34)/J34,"")</f>
        <v/>
      </c>
      <c r="O35" s="27" t="str">
        <f t="shared" si="8"/>
        <v>-</v>
      </c>
      <c r="P35" s="28" t="str">
        <f t="shared" si="9"/>
        <v>-</v>
      </c>
      <c r="Q35" s="28" t="str">
        <f t="shared" si="10"/>
        <v>-</v>
      </c>
      <c r="R35" s="29" t="str">
        <f t="shared" si="11"/>
        <v>-</v>
      </c>
    </row>
    <row r="36" spans="2:18" x14ac:dyDescent="0.2">
      <c r="B36" s="24">
        <v>3</v>
      </c>
      <c r="C36" s="25">
        <v>3</v>
      </c>
      <c r="D36" s="25">
        <v>60</v>
      </c>
      <c r="E36" s="25">
        <v>63</v>
      </c>
      <c r="F36" s="26">
        <f t="shared" ref="F36:F48" si="31">MAX(0,F35-E36)</f>
        <v>1780</v>
      </c>
      <c r="G36" s="26">
        <f t="shared" si="23"/>
        <v>63</v>
      </c>
      <c r="H36" s="26" t="str">
        <f t="shared" si="24"/>
        <v/>
      </c>
      <c r="I36" s="26" t="str">
        <f t="shared" si="25"/>
        <v/>
      </c>
      <c r="J36" s="26" t="str">
        <f t="shared" si="26"/>
        <v/>
      </c>
      <c r="K36" s="27">
        <f t="shared" si="27"/>
        <v>-0.23170731707317074</v>
      </c>
      <c r="L36" s="27" t="str">
        <f t="shared" si="28"/>
        <v/>
      </c>
      <c r="M36" s="27" t="str">
        <f t="shared" si="29"/>
        <v/>
      </c>
      <c r="N36" s="27" t="str">
        <f t="shared" si="30"/>
        <v/>
      </c>
      <c r="O36" s="27" t="str">
        <f t="shared" si="8"/>
        <v>-</v>
      </c>
      <c r="P36" s="28" t="str">
        <f t="shared" si="9"/>
        <v>-</v>
      </c>
      <c r="Q36" s="28" t="str">
        <f t="shared" si="10"/>
        <v>-</v>
      </c>
      <c r="R36" s="29" t="str">
        <f t="shared" si="11"/>
        <v>-</v>
      </c>
    </row>
    <row r="37" spans="2:18" x14ac:dyDescent="0.2">
      <c r="B37" s="24">
        <v>3</v>
      </c>
      <c r="C37" s="25">
        <v>4</v>
      </c>
      <c r="D37" s="25">
        <v>60</v>
      </c>
      <c r="E37" s="25">
        <v>53</v>
      </c>
      <c r="F37" s="26">
        <f t="shared" si="31"/>
        <v>1727</v>
      </c>
      <c r="G37" s="26">
        <f t="shared" si="23"/>
        <v>53</v>
      </c>
      <c r="H37" s="26" t="str">
        <f t="shared" si="24"/>
        <v/>
      </c>
      <c r="I37" s="26" t="str">
        <f t="shared" si="25"/>
        <v/>
      </c>
      <c r="J37" s="26" t="str">
        <f t="shared" si="26"/>
        <v/>
      </c>
      <c r="K37" s="27">
        <f t="shared" si="27"/>
        <v>-0.15873015873015872</v>
      </c>
      <c r="L37" s="27" t="str">
        <f t="shared" si="28"/>
        <v/>
      </c>
      <c r="M37" s="27" t="str">
        <f t="shared" si="29"/>
        <v/>
      </c>
      <c r="N37" s="27" t="str">
        <f t="shared" si="30"/>
        <v/>
      </c>
      <c r="O37" s="27" t="str">
        <f t="shared" si="8"/>
        <v>-</v>
      </c>
      <c r="P37" s="28" t="str">
        <f t="shared" si="9"/>
        <v>-</v>
      </c>
      <c r="Q37" s="28" t="str">
        <f t="shared" si="10"/>
        <v>-</v>
      </c>
      <c r="R37" s="29" t="str">
        <f t="shared" si="11"/>
        <v>-</v>
      </c>
    </row>
    <row r="38" spans="2:18" x14ac:dyDescent="0.2">
      <c r="B38" s="24">
        <v>3</v>
      </c>
      <c r="C38" s="25">
        <v>5</v>
      </c>
      <c r="D38" s="25">
        <v>60</v>
      </c>
      <c r="E38" s="25">
        <v>63</v>
      </c>
      <c r="F38" s="26">
        <f t="shared" si="31"/>
        <v>1664</v>
      </c>
      <c r="G38" s="26">
        <f t="shared" si="23"/>
        <v>63</v>
      </c>
      <c r="H38" s="26" t="str">
        <f t="shared" si="24"/>
        <v/>
      </c>
      <c r="I38" s="26" t="str">
        <f t="shared" si="25"/>
        <v/>
      </c>
      <c r="J38" s="26" t="str">
        <f t="shared" si="26"/>
        <v/>
      </c>
      <c r="K38" s="27">
        <f t="shared" si="27"/>
        <v>0.18867924528301888</v>
      </c>
      <c r="L38" s="27" t="str">
        <f t="shared" si="28"/>
        <v/>
      </c>
      <c r="M38" s="27" t="str">
        <f t="shared" si="29"/>
        <v/>
      </c>
      <c r="N38" s="27" t="str">
        <f t="shared" si="30"/>
        <v/>
      </c>
      <c r="O38" s="27" t="str">
        <f t="shared" si="8"/>
        <v>-</v>
      </c>
      <c r="P38" s="28" t="str">
        <f t="shared" si="9"/>
        <v>-</v>
      </c>
      <c r="Q38" s="28" t="str">
        <f t="shared" si="10"/>
        <v>-</v>
      </c>
      <c r="R38" s="29" t="str">
        <f t="shared" si="11"/>
        <v>-</v>
      </c>
    </row>
    <row r="39" spans="2:18" x14ac:dyDescent="0.2">
      <c r="B39" s="24">
        <v>3</v>
      </c>
      <c r="C39" s="25">
        <v>6</v>
      </c>
      <c r="D39" s="25">
        <v>60</v>
      </c>
      <c r="E39" s="25">
        <v>20</v>
      </c>
      <c r="F39" s="26">
        <f t="shared" si="31"/>
        <v>1644</v>
      </c>
      <c r="G39" s="26">
        <f t="shared" si="23"/>
        <v>20</v>
      </c>
      <c r="H39" s="26" t="str">
        <f t="shared" si="24"/>
        <v/>
      </c>
      <c r="I39" s="26" t="str">
        <f t="shared" si="25"/>
        <v/>
      </c>
      <c r="J39" s="26" t="str">
        <f t="shared" si="26"/>
        <v/>
      </c>
      <c r="K39" s="27">
        <f t="shared" si="27"/>
        <v>-0.68253968253968256</v>
      </c>
      <c r="L39" s="27" t="str">
        <f t="shared" si="28"/>
        <v/>
      </c>
      <c r="M39" s="27" t="str">
        <f t="shared" si="29"/>
        <v/>
      </c>
      <c r="N39" s="27" t="str">
        <f t="shared" si="30"/>
        <v/>
      </c>
      <c r="O39" s="27" t="str">
        <f t="shared" si="8"/>
        <v>-</v>
      </c>
      <c r="P39" s="28" t="str">
        <f t="shared" si="9"/>
        <v>-</v>
      </c>
      <c r="Q39" s="28" t="str">
        <f t="shared" si="10"/>
        <v>-</v>
      </c>
      <c r="R39" s="29" t="str">
        <f t="shared" si="11"/>
        <v>-</v>
      </c>
    </row>
    <row r="40" spans="2:18" x14ac:dyDescent="0.2">
      <c r="B40" s="24">
        <v>3</v>
      </c>
      <c r="C40" s="25">
        <v>7</v>
      </c>
      <c r="D40" s="25">
        <v>54</v>
      </c>
      <c r="E40" s="25">
        <v>57</v>
      </c>
      <c r="F40" s="26">
        <f t="shared" si="31"/>
        <v>1587</v>
      </c>
      <c r="G40" s="26" t="str">
        <f t="shared" si="23"/>
        <v/>
      </c>
      <c r="H40" s="26">
        <f t="shared" si="24"/>
        <v>57</v>
      </c>
      <c r="I40" s="26" t="str">
        <f t="shared" si="25"/>
        <v/>
      </c>
      <c r="J40" s="26" t="str">
        <f t="shared" si="26"/>
        <v/>
      </c>
      <c r="K40" s="27" t="str">
        <f t="shared" si="27"/>
        <v/>
      </c>
      <c r="L40" s="27" t="str">
        <f t="shared" si="28"/>
        <v/>
      </c>
      <c r="M40" s="27" t="str">
        <f t="shared" si="29"/>
        <v/>
      </c>
      <c r="N40" s="27" t="str">
        <f t="shared" si="30"/>
        <v/>
      </c>
      <c r="O40" s="27" t="str">
        <f t="shared" si="8"/>
        <v>Jump</v>
      </c>
      <c r="P40" s="28">
        <f t="shared" si="9"/>
        <v>60</v>
      </c>
      <c r="Q40" s="28">
        <f t="shared" si="10"/>
        <v>54</v>
      </c>
      <c r="R40" s="29">
        <f t="shared" si="11"/>
        <v>1.85</v>
      </c>
    </row>
    <row r="41" spans="2:18" x14ac:dyDescent="0.2">
      <c r="B41" s="24">
        <v>3</v>
      </c>
      <c r="C41" s="25">
        <v>8</v>
      </c>
      <c r="D41" s="25">
        <v>54</v>
      </c>
      <c r="E41" s="25">
        <v>118</v>
      </c>
      <c r="F41" s="26">
        <f t="shared" si="31"/>
        <v>1469</v>
      </c>
      <c r="G41" s="26" t="str">
        <f t="shared" si="23"/>
        <v/>
      </c>
      <c r="H41" s="26">
        <f t="shared" si="24"/>
        <v>118</v>
      </c>
      <c r="I41" s="26" t="str">
        <f t="shared" si="25"/>
        <v/>
      </c>
      <c r="J41" s="26" t="str">
        <f t="shared" si="26"/>
        <v/>
      </c>
      <c r="K41" s="27" t="str">
        <f t="shared" si="27"/>
        <v/>
      </c>
      <c r="L41" s="27">
        <f t="shared" si="28"/>
        <v>1.0701754385964912</v>
      </c>
      <c r="M41" s="27" t="str">
        <f t="shared" si="29"/>
        <v/>
      </c>
      <c r="N41" s="27" t="str">
        <f t="shared" si="30"/>
        <v/>
      </c>
      <c r="O41" s="27" t="str">
        <f t="shared" si="8"/>
        <v>-</v>
      </c>
      <c r="P41" s="28" t="str">
        <f t="shared" si="9"/>
        <v>-</v>
      </c>
      <c r="Q41" s="28" t="str">
        <f t="shared" si="10"/>
        <v>-</v>
      </c>
      <c r="R41" s="29" t="str">
        <f t="shared" si="11"/>
        <v>-</v>
      </c>
    </row>
    <row r="42" spans="2:18" x14ac:dyDescent="0.2">
      <c r="B42" s="24">
        <v>3</v>
      </c>
      <c r="C42" s="25">
        <v>9</v>
      </c>
      <c r="D42" s="25">
        <v>54</v>
      </c>
      <c r="E42" s="25">
        <v>90</v>
      </c>
      <c r="F42" s="26">
        <f t="shared" si="31"/>
        <v>1379</v>
      </c>
      <c r="G42" s="26" t="str">
        <f t="shared" si="23"/>
        <v/>
      </c>
      <c r="H42" s="26">
        <f t="shared" si="24"/>
        <v>90</v>
      </c>
      <c r="I42" s="26" t="str">
        <f t="shared" si="25"/>
        <v/>
      </c>
      <c r="J42" s="26" t="str">
        <f t="shared" si="26"/>
        <v/>
      </c>
      <c r="K42" s="27" t="str">
        <f t="shared" si="27"/>
        <v/>
      </c>
      <c r="L42" s="27">
        <f t="shared" si="28"/>
        <v>-0.23728813559322035</v>
      </c>
      <c r="M42" s="27" t="str">
        <f t="shared" si="29"/>
        <v/>
      </c>
      <c r="N42" s="27" t="str">
        <f t="shared" si="30"/>
        <v/>
      </c>
      <c r="O42" s="27" t="str">
        <f t="shared" si="8"/>
        <v>-</v>
      </c>
      <c r="P42" s="28" t="str">
        <f t="shared" si="9"/>
        <v>-</v>
      </c>
      <c r="Q42" s="28" t="str">
        <f t="shared" si="10"/>
        <v>-</v>
      </c>
      <c r="R42" s="29" t="str">
        <f t="shared" si="11"/>
        <v>-</v>
      </c>
    </row>
    <row r="43" spans="2:18" x14ac:dyDescent="0.2">
      <c r="B43" s="24">
        <v>3</v>
      </c>
      <c r="C43" s="25">
        <v>10</v>
      </c>
      <c r="D43" s="25">
        <v>54</v>
      </c>
      <c r="E43" s="25">
        <v>51</v>
      </c>
      <c r="F43" s="26">
        <f t="shared" si="31"/>
        <v>1328</v>
      </c>
      <c r="G43" s="26" t="str">
        <f t="shared" si="23"/>
        <v/>
      </c>
      <c r="H43" s="26">
        <f t="shared" si="24"/>
        <v>51</v>
      </c>
      <c r="I43" s="26" t="str">
        <f t="shared" si="25"/>
        <v/>
      </c>
      <c r="J43" s="26" t="str">
        <f t="shared" si="26"/>
        <v/>
      </c>
      <c r="K43" s="27" t="str">
        <f t="shared" si="27"/>
        <v/>
      </c>
      <c r="L43" s="27">
        <f t="shared" si="28"/>
        <v>-0.43333333333333335</v>
      </c>
      <c r="M43" s="27" t="str">
        <f t="shared" si="29"/>
        <v/>
      </c>
      <c r="N43" s="27" t="str">
        <f t="shared" si="30"/>
        <v/>
      </c>
      <c r="O43" s="27" t="str">
        <f t="shared" si="8"/>
        <v>-</v>
      </c>
      <c r="P43" s="28" t="str">
        <f t="shared" si="9"/>
        <v>-</v>
      </c>
      <c r="Q43" s="28" t="str">
        <f t="shared" si="10"/>
        <v>-</v>
      </c>
      <c r="R43" s="29" t="str">
        <f t="shared" si="11"/>
        <v>-</v>
      </c>
    </row>
    <row r="44" spans="2:18" x14ac:dyDescent="0.2">
      <c r="B44" s="24">
        <v>3</v>
      </c>
      <c r="C44" s="25">
        <v>11</v>
      </c>
      <c r="D44" s="25">
        <v>54</v>
      </c>
      <c r="E44" s="25">
        <v>126</v>
      </c>
      <c r="F44" s="26">
        <f t="shared" si="31"/>
        <v>1202</v>
      </c>
      <c r="G44" s="26" t="str">
        <f t="shared" si="23"/>
        <v/>
      </c>
      <c r="H44" s="26">
        <f t="shared" si="24"/>
        <v>126</v>
      </c>
      <c r="I44" s="26" t="str">
        <f t="shared" si="25"/>
        <v/>
      </c>
      <c r="J44" s="26" t="str">
        <f t="shared" si="26"/>
        <v/>
      </c>
      <c r="K44" s="27" t="str">
        <f t="shared" si="27"/>
        <v/>
      </c>
      <c r="L44" s="27">
        <f t="shared" si="28"/>
        <v>1.4705882352941178</v>
      </c>
      <c r="M44" s="27" t="str">
        <f t="shared" si="29"/>
        <v/>
      </c>
      <c r="N44" s="27" t="str">
        <f t="shared" si="30"/>
        <v/>
      </c>
      <c r="O44" s="27" t="str">
        <f t="shared" si="8"/>
        <v>-</v>
      </c>
      <c r="P44" s="28" t="str">
        <f t="shared" si="9"/>
        <v>-</v>
      </c>
      <c r="Q44" s="28" t="str">
        <f t="shared" si="10"/>
        <v>-</v>
      </c>
      <c r="R44" s="29" t="str">
        <f t="shared" si="11"/>
        <v>-</v>
      </c>
    </row>
    <row r="45" spans="2:18" x14ac:dyDescent="0.2">
      <c r="B45" s="24">
        <v>3</v>
      </c>
      <c r="C45" s="25">
        <v>12</v>
      </c>
      <c r="D45" s="25">
        <v>54</v>
      </c>
      <c r="E45" s="25">
        <v>73</v>
      </c>
      <c r="F45" s="26">
        <f t="shared" si="31"/>
        <v>1129</v>
      </c>
      <c r="G45" s="26" t="str">
        <f t="shared" si="23"/>
        <v/>
      </c>
      <c r="H45" s="26">
        <f t="shared" si="24"/>
        <v>73</v>
      </c>
      <c r="I45" s="26" t="str">
        <f t="shared" si="25"/>
        <v/>
      </c>
      <c r="J45" s="26" t="str">
        <f t="shared" si="26"/>
        <v/>
      </c>
      <c r="K45" s="27" t="str">
        <f t="shared" si="27"/>
        <v/>
      </c>
      <c r="L45" s="27">
        <f t="shared" si="28"/>
        <v>-0.42063492063492064</v>
      </c>
      <c r="M45" s="27" t="str">
        <f t="shared" si="29"/>
        <v/>
      </c>
      <c r="N45" s="27" t="str">
        <f t="shared" si="30"/>
        <v/>
      </c>
      <c r="O45" s="27" t="str">
        <f t="shared" si="8"/>
        <v>-</v>
      </c>
      <c r="P45" s="28" t="str">
        <f t="shared" si="9"/>
        <v>-</v>
      </c>
      <c r="Q45" s="28" t="str">
        <f t="shared" si="10"/>
        <v>-</v>
      </c>
      <c r="R45" s="29" t="str">
        <f t="shared" si="11"/>
        <v>-</v>
      </c>
    </row>
    <row r="46" spans="2:18" x14ac:dyDescent="0.2">
      <c r="B46" s="24">
        <v>3</v>
      </c>
      <c r="C46" s="25">
        <v>13</v>
      </c>
      <c r="D46" s="25">
        <v>54</v>
      </c>
      <c r="E46" s="25">
        <v>88</v>
      </c>
      <c r="F46" s="26">
        <f t="shared" si="31"/>
        <v>1041</v>
      </c>
      <c r="G46" s="26" t="str">
        <f t="shared" si="23"/>
        <v/>
      </c>
      <c r="H46" s="26">
        <f t="shared" si="24"/>
        <v>88</v>
      </c>
      <c r="I46" s="26" t="str">
        <f t="shared" si="25"/>
        <v/>
      </c>
      <c r="J46" s="26" t="str">
        <f t="shared" si="26"/>
        <v/>
      </c>
      <c r="K46" s="27" t="str">
        <f t="shared" si="27"/>
        <v/>
      </c>
      <c r="L46" s="27">
        <f t="shared" si="28"/>
        <v>0.20547945205479451</v>
      </c>
      <c r="M46" s="27" t="str">
        <f t="shared" si="29"/>
        <v/>
      </c>
      <c r="N46" s="27" t="str">
        <f t="shared" si="30"/>
        <v/>
      </c>
      <c r="O46" s="27" t="str">
        <f t="shared" si="8"/>
        <v>-</v>
      </c>
      <c r="P46" s="28" t="str">
        <f t="shared" si="9"/>
        <v>-</v>
      </c>
      <c r="Q46" s="28" t="str">
        <f t="shared" si="10"/>
        <v>-</v>
      </c>
      <c r="R46" s="29" t="str">
        <f t="shared" si="11"/>
        <v>-</v>
      </c>
    </row>
    <row r="47" spans="2:18" x14ac:dyDescent="0.2">
      <c r="B47" s="24">
        <v>3</v>
      </c>
      <c r="C47" s="25">
        <v>14</v>
      </c>
      <c r="D47" s="25">
        <v>54</v>
      </c>
      <c r="E47" s="25">
        <v>64</v>
      </c>
      <c r="F47" s="26">
        <f t="shared" si="31"/>
        <v>977</v>
      </c>
      <c r="G47" s="26" t="str">
        <f t="shared" si="23"/>
        <v/>
      </c>
      <c r="H47" s="26">
        <f t="shared" si="24"/>
        <v>64</v>
      </c>
      <c r="I47" s="26" t="str">
        <f t="shared" si="25"/>
        <v/>
      </c>
      <c r="J47" s="26" t="str">
        <f t="shared" si="26"/>
        <v/>
      </c>
      <c r="K47" s="27" t="str">
        <f t="shared" si="27"/>
        <v/>
      </c>
      <c r="L47" s="27">
        <f t="shared" si="28"/>
        <v>-0.27272727272727271</v>
      </c>
      <c r="M47" s="27" t="str">
        <f t="shared" si="29"/>
        <v/>
      </c>
      <c r="N47" s="27" t="str">
        <f t="shared" si="30"/>
        <v/>
      </c>
      <c r="O47" s="27" t="str">
        <f t="shared" si="8"/>
        <v>-</v>
      </c>
      <c r="P47" s="28" t="str">
        <f t="shared" si="9"/>
        <v>-</v>
      </c>
      <c r="Q47" s="28" t="str">
        <f t="shared" si="10"/>
        <v>-</v>
      </c>
      <c r="R47" s="29" t="str">
        <f t="shared" si="11"/>
        <v>-</v>
      </c>
    </row>
    <row r="48" spans="2:18" x14ac:dyDescent="0.2">
      <c r="B48" s="24">
        <v>3</v>
      </c>
      <c r="C48" s="25">
        <v>15</v>
      </c>
      <c r="D48" s="25">
        <v>54</v>
      </c>
      <c r="E48" s="25">
        <v>74</v>
      </c>
      <c r="F48" s="26">
        <f t="shared" si="31"/>
        <v>903</v>
      </c>
      <c r="G48" s="26" t="str">
        <f t="shared" si="23"/>
        <v/>
      </c>
      <c r="H48" s="26">
        <f t="shared" si="24"/>
        <v>74</v>
      </c>
      <c r="I48" s="26" t="str">
        <f t="shared" si="25"/>
        <v/>
      </c>
      <c r="J48" s="26" t="str">
        <f t="shared" si="26"/>
        <v/>
      </c>
      <c r="K48" s="27" t="str">
        <f t="shared" si="27"/>
        <v/>
      </c>
      <c r="L48" s="27">
        <f t="shared" si="28"/>
        <v>0.15625</v>
      </c>
      <c r="M48" s="27" t="str">
        <f t="shared" si="29"/>
        <v/>
      </c>
      <c r="N48" s="27" t="str">
        <f t="shared" si="30"/>
        <v/>
      </c>
      <c r="O48" s="27" t="str">
        <f t="shared" si="8"/>
        <v>-</v>
      </c>
      <c r="P48" s="28" t="str">
        <f t="shared" si="9"/>
        <v>-</v>
      </c>
      <c r="Q48" s="28" t="str">
        <f t="shared" si="10"/>
        <v>-</v>
      </c>
      <c r="R48" s="29" t="str">
        <f t="shared" si="11"/>
        <v>-</v>
      </c>
    </row>
    <row r="49" spans="2:18" x14ac:dyDescent="0.2">
      <c r="B49" s="24">
        <v>4</v>
      </c>
      <c r="C49" s="25">
        <v>1</v>
      </c>
      <c r="D49" s="25">
        <v>60</v>
      </c>
      <c r="E49" s="25">
        <v>47</v>
      </c>
      <c r="F49" s="26">
        <f>MAX(0,2000-E49)</f>
        <v>1953</v>
      </c>
      <c r="G49" s="26">
        <f>IF($D49=G$1,IF($E49&lt;&gt;0,$E49,#REF!),"")</f>
        <v>47</v>
      </c>
      <c r="H49" s="26" t="str">
        <f>IF($D49=H$1,IF($E49&lt;&gt;0,$E49,#REF!),"")</f>
        <v/>
      </c>
      <c r="I49" s="26" t="str">
        <f>IF($D49=I$1,IF($E49&lt;&gt;0,$E49,#REF!),"")</f>
        <v/>
      </c>
      <c r="J49" s="26" t="str">
        <f>IF($D49=J$1,IF($E49&lt;&gt;0,$E49,#REF!),"")</f>
        <v/>
      </c>
      <c r="K49" s="27" t="str">
        <f>IF(AND(ISNUMBER(G49),ISNUMBER(#REF!)),(G49-#REF!)/#REF!,"")</f>
        <v/>
      </c>
      <c r="L49" s="27" t="str">
        <f>IF(AND(ISNUMBER(H49),ISNUMBER(#REF!)),(H49-#REF!)/#REF!,"")</f>
        <v/>
      </c>
      <c r="M49" s="27" t="str">
        <f>IF(AND(ISNUMBER(I49),ISNUMBER(#REF!)),(I49-#REF!)/#REF!,"")</f>
        <v/>
      </c>
      <c r="N49" s="27" t="str">
        <f>IF(AND(ISNUMBER(J49),ISNUMBER(#REF!)),(J49-#REF!)/#REF!,"")</f>
        <v/>
      </c>
      <c r="O49" s="27" t="str">
        <f t="shared" si="8"/>
        <v>-</v>
      </c>
      <c r="P49" s="28" t="str">
        <f t="shared" si="9"/>
        <v>-</v>
      </c>
      <c r="Q49" s="28" t="str">
        <f t="shared" si="10"/>
        <v>-</v>
      </c>
      <c r="R49" s="29" t="str">
        <f t="shared" si="11"/>
        <v>-</v>
      </c>
    </row>
    <row r="50" spans="2:18" x14ac:dyDescent="0.2">
      <c r="B50" s="24">
        <f>B49</f>
        <v>4</v>
      </c>
      <c r="C50" s="25">
        <v>2</v>
      </c>
      <c r="D50" s="25">
        <v>60</v>
      </c>
      <c r="E50" s="25">
        <v>50</v>
      </c>
      <c r="F50" s="26">
        <f>MAX(0,F49-E50)</f>
        <v>1903</v>
      </c>
      <c r="G50" s="26">
        <f t="shared" ref="G50:G63" si="32">IF($D50=G$1,IF($E50&lt;&gt;0,$E50,$E49),"")</f>
        <v>50</v>
      </c>
      <c r="H50" s="26" t="str">
        <f t="shared" ref="H50:H63" si="33">IF($D50=H$1,IF($E50&lt;&gt;0,$E50,$E49),"")</f>
        <v/>
      </c>
      <c r="I50" s="26" t="str">
        <f t="shared" ref="I50:I63" si="34">IF($D50=I$1,IF($E50&lt;&gt;0,$E50,$E49),"")</f>
        <v/>
      </c>
      <c r="J50" s="26" t="str">
        <f t="shared" ref="J50:J63" si="35">IF($D50=J$1,IF($E50&lt;&gt;0,$E50,$E49),"")</f>
        <v/>
      </c>
      <c r="K50" s="27">
        <f t="shared" ref="K50:K63" si="36">IF(AND(ISNUMBER(G50),ISNUMBER(G49)),(G50-G49)/G49,"")</f>
        <v>6.3829787234042548E-2</v>
      </c>
      <c r="L50" s="27" t="str">
        <f t="shared" ref="L50:L63" si="37">IF(AND(ISNUMBER(H50),ISNUMBER(H49)),(H50-H49)/H49,"")</f>
        <v/>
      </c>
      <c r="M50" s="27" t="str">
        <f t="shared" ref="M50:M63" si="38">IF(AND(ISNUMBER(I50),ISNUMBER(I49)),(I50-I49)/I49,"")</f>
        <v/>
      </c>
      <c r="N50" s="27" t="str">
        <f t="shared" ref="N50:N63" si="39">IF(AND(ISNUMBER(J50),ISNUMBER(J49)),(J50-J49)/J49,"")</f>
        <v/>
      </c>
      <c r="O50" s="27" t="str">
        <f t="shared" si="8"/>
        <v>-</v>
      </c>
      <c r="P50" s="28" t="str">
        <f t="shared" si="9"/>
        <v>-</v>
      </c>
      <c r="Q50" s="28" t="str">
        <f t="shared" si="10"/>
        <v>-</v>
      </c>
      <c r="R50" s="29" t="str">
        <f t="shared" si="11"/>
        <v>-</v>
      </c>
    </row>
    <row r="51" spans="2:18" x14ac:dyDescent="0.2">
      <c r="B51" s="24">
        <f t="shared" ref="B51:B63" si="40">B50</f>
        <v>4</v>
      </c>
      <c r="C51" s="25">
        <v>3</v>
      </c>
      <c r="D51" s="25">
        <v>60</v>
      </c>
      <c r="E51" s="25">
        <v>51</v>
      </c>
      <c r="F51" s="26">
        <f t="shared" ref="F51:F63" si="41">MAX(0,F50-E51)</f>
        <v>1852</v>
      </c>
      <c r="G51" s="26">
        <f t="shared" si="32"/>
        <v>51</v>
      </c>
      <c r="H51" s="26" t="str">
        <f t="shared" si="33"/>
        <v/>
      </c>
      <c r="I51" s="26" t="str">
        <f t="shared" si="34"/>
        <v/>
      </c>
      <c r="J51" s="26" t="str">
        <f t="shared" si="35"/>
        <v/>
      </c>
      <c r="K51" s="27">
        <f t="shared" si="36"/>
        <v>0.02</v>
      </c>
      <c r="L51" s="27" t="str">
        <f t="shared" si="37"/>
        <v/>
      </c>
      <c r="M51" s="27" t="str">
        <f t="shared" si="38"/>
        <v/>
      </c>
      <c r="N51" s="27" t="str">
        <f t="shared" si="39"/>
        <v/>
      </c>
      <c r="O51" s="27" t="str">
        <f t="shared" si="8"/>
        <v>-</v>
      </c>
      <c r="P51" s="28" t="str">
        <f t="shared" si="9"/>
        <v>-</v>
      </c>
      <c r="Q51" s="28" t="str">
        <f t="shared" si="10"/>
        <v>-</v>
      </c>
      <c r="R51" s="29" t="str">
        <f t="shared" si="11"/>
        <v>-</v>
      </c>
    </row>
    <row r="52" spans="2:18" x14ac:dyDescent="0.2">
      <c r="B52" s="24">
        <f t="shared" si="40"/>
        <v>4</v>
      </c>
      <c r="C52" s="25">
        <v>4</v>
      </c>
      <c r="D52" s="25">
        <v>60</v>
      </c>
      <c r="E52" s="25">
        <v>93</v>
      </c>
      <c r="F52" s="26">
        <f t="shared" si="41"/>
        <v>1759</v>
      </c>
      <c r="G52" s="26">
        <f t="shared" si="32"/>
        <v>93</v>
      </c>
      <c r="H52" s="26" t="str">
        <f t="shared" si="33"/>
        <v/>
      </c>
      <c r="I52" s="26" t="str">
        <f t="shared" si="34"/>
        <v/>
      </c>
      <c r="J52" s="26" t="str">
        <f t="shared" si="35"/>
        <v/>
      </c>
      <c r="K52" s="27">
        <f t="shared" si="36"/>
        <v>0.82352941176470584</v>
      </c>
      <c r="L52" s="27" t="str">
        <f t="shared" si="37"/>
        <v/>
      </c>
      <c r="M52" s="27" t="str">
        <f t="shared" si="38"/>
        <v/>
      </c>
      <c r="N52" s="27" t="str">
        <f t="shared" si="39"/>
        <v/>
      </c>
      <c r="O52" s="27" t="str">
        <f t="shared" si="8"/>
        <v>-</v>
      </c>
      <c r="P52" s="28" t="str">
        <f t="shared" si="9"/>
        <v>-</v>
      </c>
      <c r="Q52" s="28" t="str">
        <f t="shared" si="10"/>
        <v>-</v>
      </c>
      <c r="R52" s="29" t="str">
        <f t="shared" si="11"/>
        <v>-</v>
      </c>
    </row>
    <row r="53" spans="2:18" x14ac:dyDescent="0.2">
      <c r="B53" s="24">
        <f t="shared" si="40"/>
        <v>4</v>
      </c>
      <c r="C53" s="25">
        <v>5</v>
      </c>
      <c r="D53" s="25">
        <v>60</v>
      </c>
      <c r="E53" s="25">
        <v>53</v>
      </c>
      <c r="F53" s="26">
        <f t="shared" si="41"/>
        <v>1706</v>
      </c>
      <c r="G53" s="26">
        <f t="shared" si="32"/>
        <v>53</v>
      </c>
      <c r="H53" s="26" t="str">
        <f t="shared" si="33"/>
        <v/>
      </c>
      <c r="I53" s="26" t="str">
        <f t="shared" si="34"/>
        <v/>
      </c>
      <c r="J53" s="26" t="str">
        <f t="shared" si="35"/>
        <v/>
      </c>
      <c r="K53" s="27">
        <f t="shared" si="36"/>
        <v>-0.43010752688172044</v>
      </c>
      <c r="L53" s="27" t="str">
        <f t="shared" si="37"/>
        <v/>
      </c>
      <c r="M53" s="27" t="str">
        <f t="shared" si="38"/>
        <v/>
      </c>
      <c r="N53" s="27" t="str">
        <f t="shared" si="39"/>
        <v/>
      </c>
      <c r="O53" s="27" t="str">
        <f t="shared" si="8"/>
        <v>-</v>
      </c>
      <c r="P53" s="28" t="str">
        <f t="shared" si="9"/>
        <v>-</v>
      </c>
      <c r="Q53" s="28" t="str">
        <f t="shared" si="10"/>
        <v>-</v>
      </c>
      <c r="R53" s="29" t="str">
        <f t="shared" si="11"/>
        <v>-</v>
      </c>
    </row>
    <row r="54" spans="2:18" x14ac:dyDescent="0.2">
      <c r="B54" s="24">
        <f t="shared" si="40"/>
        <v>4</v>
      </c>
      <c r="C54" s="25">
        <v>6</v>
      </c>
      <c r="D54" s="25">
        <v>60</v>
      </c>
      <c r="E54" s="25">
        <v>73</v>
      </c>
      <c r="F54" s="26">
        <f t="shared" si="41"/>
        <v>1633</v>
      </c>
      <c r="G54" s="26">
        <f t="shared" si="32"/>
        <v>73</v>
      </c>
      <c r="H54" s="26" t="str">
        <f t="shared" si="33"/>
        <v/>
      </c>
      <c r="I54" s="26" t="str">
        <f t="shared" si="34"/>
        <v/>
      </c>
      <c r="J54" s="26" t="str">
        <f t="shared" si="35"/>
        <v/>
      </c>
      <c r="K54" s="27">
        <f t="shared" si="36"/>
        <v>0.37735849056603776</v>
      </c>
      <c r="L54" s="27" t="str">
        <f t="shared" si="37"/>
        <v/>
      </c>
      <c r="M54" s="27" t="str">
        <f t="shared" si="38"/>
        <v/>
      </c>
      <c r="N54" s="27" t="str">
        <f t="shared" si="39"/>
        <v/>
      </c>
      <c r="O54" s="27" t="str">
        <f t="shared" si="8"/>
        <v>-</v>
      </c>
      <c r="P54" s="28" t="str">
        <f t="shared" si="9"/>
        <v>-</v>
      </c>
      <c r="Q54" s="28" t="str">
        <f t="shared" si="10"/>
        <v>-</v>
      </c>
      <c r="R54" s="29" t="str">
        <f t="shared" si="11"/>
        <v>-</v>
      </c>
    </row>
    <row r="55" spans="2:18" x14ac:dyDescent="0.2">
      <c r="B55" s="24">
        <f t="shared" si="40"/>
        <v>4</v>
      </c>
      <c r="C55" s="25">
        <v>7</v>
      </c>
      <c r="D55" s="25">
        <v>54</v>
      </c>
      <c r="E55" s="25">
        <v>62</v>
      </c>
      <c r="F55" s="26">
        <f t="shared" si="41"/>
        <v>1571</v>
      </c>
      <c r="G55" s="26" t="str">
        <f t="shared" si="32"/>
        <v/>
      </c>
      <c r="H55" s="26">
        <f t="shared" si="33"/>
        <v>62</v>
      </c>
      <c r="I55" s="26" t="str">
        <f t="shared" si="34"/>
        <v/>
      </c>
      <c r="J55" s="26" t="str">
        <f t="shared" si="35"/>
        <v/>
      </c>
      <c r="K55" s="27" t="str">
        <f t="shared" si="36"/>
        <v/>
      </c>
      <c r="L55" s="27" t="str">
        <f t="shared" si="37"/>
        <v/>
      </c>
      <c r="M55" s="27" t="str">
        <f t="shared" si="38"/>
        <v/>
      </c>
      <c r="N55" s="27" t="str">
        <f t="shared" si="39"/>
        <v/>
      </c>
      <c r="O55" s="27" t="str">
        <f t="shared" si="8"/>
        <v>Jump</v>
      </c>
      <c r="P55" s="28">
        <f t="shared" si="9"/>
        <v>60</v>
      </c>
      <c r="Q55" s="28">
        <f t="shared" si="10"/>
        <v>54</v>
      </c>
      <c r="R55" s="29">
        <f t="shared" si="11"/>
        <v>-0.15068493150684931</v>
      </c>
    </row>
    <row r="56" spans="2:18" x14ac:dyDescent="0.2">
      <c r="B56" s="24">
        <f t="shared" si="40"/>
        <v>4</v>
      </c>
      <c r="C56" s="25">
        <v>8</v>
      </c>
      <c r="D56" s="25">
        <v>54</v>
      </c>
      <c r="E56" s="25">
        <v>56</v>
      </c>
      <c r="F56" s="26">
        <f t="shared" si="41"/>
        <v>1515</v>
      </c>
      <c r="G56" s="26" t="str">
        <f t="shared" si="32"/>
        <v/>
      </c>
      <c r="H56" s="26">
        <f t="shared" si="33"/>
        <v>56</v>
      </c>
      <c r="I56" s="26" t="str">
        <f t="shared" si="34"/>
        <v/>
      </c>
      <c r="J56" s="26" t="str">
        <f t="shared" si="35"/>
        <v/>
      </c>
      <c r="K56" s="27" t="str">
        <f t="shared" si="36"/>
        <v/>
      </c>
      <c r="L56" s="27">
        <f t="shared" si="37"/>
        <v>-9.6774193548387094E-2</v>
      </c>
      <c r="M56" s="27" t="str">
        <f t="shared" si="38"/>
        <v/>
      </c>
      <c r="N56" s="27" t="str">
        <f t="shared" si="39"/>
        <v/>
      </c>
      <c r="O56" s="27" t="str">
        <f t="shared" si="8"/>
        <v>-</v>
      </c>
      <c r="P56" s="28" t="str">
        <f t="shared" si="9"/>
        <v>-</v>
      </c>
      <c r="Q56" s="28" t="str">
        <f t="shared" si="10"/>
        <v>-</v>
      </c>
      <c r="R56" s="29" t="str">
        <f t="shared" si="11"/>
        <v>-</v>
      </c>
    </row>
    <row r="57" spans="2:18" x14ac:dyDescent="0.2">
      <c r="B57" s="24">
        <f t="shared" si="40"/>
        <v>4</v>
      </c>
      <c r="C57" s="25">
        <v>9</v>
      </c>
      <c r="D57" s="25">
        <v>54</v>
      </c>
      <c r="E57" s="25">
        <v>62</v>
      </c>
      <c r="F57" s="26">
        <f t="shared" si="41"/>
        <v>1453</v>
      </c>
      <c r="G57" s="26" t="str">
        <f t="shared" si="32"/>
        <v/>
      </c>
      <c r="H57" s="26">
        <f t="shared" si="33"/>
        <v>62</v>
      </c>
      <c r="I57" s="26" t="str">
        <f t="shared" si="34"/>
        <v/>
      </c>
      <c r="J57" s="26" t="str">
        <f t="shared" si="35"/>
        <v/>
      </c>
      <c r="K57" s="27" t="str">
        <f t="shared" si="36"/>
        <v/>
      </c>
      <c r="L57" s="27">
        <f t="shared" si="37"/>
        <v>0.10714285714285714</v>
      </c>
      <c r="M57" s="27" t="str">
        <f t="shared" si="38"/>
        <v/>
      </c>
      <c r="N57" s="27" t="str">
        <f t="shared" si="39"/>
        <v/>
      </c>
      <c r="O57" s="27" t="str">
        <f t="shared" si="8"/>
        <v>-</v>
      </c>
      <c r="P57" s="28" t="str">
        <f t="shared" si="9"/>
        <v>-</v>
      </c>
      <c r="Q57" s="28" t="str">
        <f t="shared" si="10"/>
        <v>-</v>
      </c>
      <c r="R57" s="29" t="str">
        <f t="shared" si="11"/>
        <v>-</v>
      </c>
    </row>
    <row r="58" spans="2:18" x14ac:dyDescent="0.2">
      <c r="B58" s="24">
        <f t="shared" si="40"/>
        <v>4</v>
      </c>
      <c r="C58" s="25">
        <v>10</v>
      </c>
      <c r="D58" s="25">
        <v>54</v>
      </c>
      <c r="E58" s="25">
        <v>64</v>
      </c>
      <c r="F58" s="26">
        <f t="shared" si="41"/>
        <v>1389</v>
      </c>
      <c r="G58" s="26" t="str">
        <f t="shared" si="32"/>
        <v/>
      </c>
      <c r="H58" s="26">
        <f t="shared" si="33"/>
        <v>64</v>
      </c>
      <c r="I58" s="26" t="str">
        <f t="shared" si="34"/>
        <v/>
      </c>
      <c r="J58" s="26" t="str">
        <f t="shared" si="35"/>
        <v/>
      </c>
      <c r="K58" s="27" t="str">
        <f t="shared" si="36"/>
        <v/>
      </c>
      <c r="L58" s="27">
        <f t="shared" si="37"/>
        <v>3.2258064516129031E-2</v>
      </c>
      <c r="M58" s="27" t="str">
        <f t="shared" si="38"/>
        <v/>
      </c>
      <c r="N58" s="27" t="str">
        <f t="shared" si="39"/>
        <v/>
      </c>
      <c r="O58" s="27" t="str">
        <f t="shared" si="8"/>
        <v>-</v>
      </c>
      <c r="P58" s="28" t="str">
        <f t="shared" si="9"/>
        <v>-</v>
      </c>
      <c r="Q58" s="28" t="str">
        <f t="shared" si="10"/>
        <v>-</v>
      </c>
      <c r="R58" s="29" t="str">
        <f t="shared" si="11"/>
        <v>-</v>
      </c>
    </row>
    <row r="59" spans="2:18" x14ac:dyDescent="0.2">
      <c r="B59" s="24">
        <f t="shared" si="40"/>
        <v>4</v>
      </c>
      <c r="C59" s="25">
        <v>11</v>
      </c>
      <c r="D59" s="25">
        <v>54</v>
      </c>
      <c r="E59" s="25">
        <v>85</v>
      </c>
      <c r="F59" s="26">
        <f t="shared" si="41"/>
        <v>1304</v>
      </c>
      <c r="G59" s="26" t="str">
        <f t="shared" si="32"/>
        <v/>
      </c>
      <c r="H59" s="26">
        <f t="shared" si="33"/>
        <v>85</v>
      </c>
      <c r="I59" s="26" t="str">
        <f t="shared" si="34"/>
        <v/>
      </c>
      <c r="J59" s="26" t="str">
        <f t="shared" si="35"/>
        <v/>
      </c>
      <c r="K59" s="27" t="str">
        <f t="shared" si="36"/>
        <v/>
      </c>
      <c r="L59" s="27">
        <f t="shared" si="37"/>
        <v>0.328125</v>
      </c>
      <c r="M59" s="27" t="str">
        <f t="shared" si="38"/>
        <v/>
      </c>
      <c r="N59" s="27" t="str">
        <f t="shared" si="39"/>
        <v/>
      </c>
      <c r="O59" s="27" t="str">
        <f t="shared" si="8"/>
        <v>-</v>
      </c>
      <c r="P59" s="28" t="str">
        <f t="shared" si="9"/>
        <v>-</v>
      </c>
      <c r="Q59" s="28" t="str">
        <f t="shared" si="10"/>
        <v>-</v>
      </c>
      <c r="R59" s="29" t="str">
        <f t="shared" si="11"/>
        <v>-</v>
      </c>
    </row>
    <row r="60" spans="2:18" x14ac:dyDescent="0.2">
      <c r="B60" s="24">
        <f t="shared" si="40"/>
        <v>4</v>
      </c>
      <c r="C60" s="25">
        <v>12</v>
      </c>
      <c r="D60" s="25">
        <v>54</v>
      </c>
      <c r="E60" s="25">
        <v>89</v>
      </c>
      <c r="F60" s="26">
        <f t="shared" si="41"/>
        <v>1215</v>
      </c>
      <c r="G60" s="26" t="str">
        <f t="shared" si="32"/>
        <v/>
      </c>
      <c r="H60" s="26">
        <f t="shared" si="33"/>
        <v>89</v>
      </c>
      <c r="I60" s="26" t="str">
        <f t="shared" si="34"/>
        <v/>
      </c>
      <c r="J60" s="26" t="str">
        <f t="shared" si="35"/>
        <v/>
      </c>
      <c r="K60" s="27" t="str">
        <f t="shared" si="36"/>
        <v/>
      </c>
      <c r="L60" s="27">
        <f t="shared" si="37"/>
        <v>4.7058823529411764E-2</v>
      </c>
      <c r="M60" s="27" t="str">
        <f t="shared" si="38"/>
        <v/>
      </c>
      <c r="N60" s="27" t="str">
        <f t="shared" si="39"/>
        <v/>
      </c>
      <c r="O60" s="27" t="str">
        <f t="shared" si="8"/>
        <v>-</v>
      </c>
      <c r="P60" s="28" t="str">
        <f t="shared" si="9"/>
        <v>-</v>
      </c>
      <c r="Q60" s="28" t="str">
        <f t="shared" si="10"/>
        <v>-</v>
      </c>
      <c r="R60" s="29" t="str">
        <f t="shared" si="11"/>
        <v>-</v>
      </c>
    </row>
    <row r="61" spans="2:18" x14ac:dyDescent="0.2">
      <c r="B61" s="24">
        <f t="shared" si="40"/>
        <v>4</v>
      </c>
      <c r="C61" s="25">
        <v>13</v>
      </c>
      <c r="D61" s="25">
        <v>54</v>
      </c>
      <c r="E61" s="25">
        <v>76</v>
      </c>
      <c r="F61" s="26">
        <f t="shared" si="41"/>
        <v>1139</v>
      </c>
      <c r="G61" s="26" t="str">
        <f t="shared" si="32"/>
        <v/>
      </c>
      <c r="H61" s="26">
        <f t="shared" si="33"/>
        <v>76</v>
      </c>
      <c r="I61" s="26" t="str">
        <f t="shared" si="34"/>
        <v/>
      </c>
      <c r="J61" s="26" t="str">
        <f t="shared" si="35"/>
        <v/>
      </c>
      <c r="K61" s="27" t="str">
        <f t="shared" si="36"/>
        <v/>
      </c>
      <c r="L61" s="27">
        <f t="shared" si="37"/>
        <v>-0.14606741573033707</v>
      </c>
      <c r="M61" s="27" t="str">
        <f t="shared" si="38"/>
        <v/>
      </c>
      <c r="N61" s="27" t="str">
        <f t="shared" si="39"/>
        <v/>
      </c>
      <c r="O61" s="27" t="str">
        <f t="shared" si="8"/>
        <v>-</v>
      </c>
      <c r="P61" s="28" t="str">
        <f t="shared" si="9"/>
        <v>-</v>
      </c>
      <c r="Q61" s="28" t="str">
        <f t="shared" si="10"/>
        <v>-</v>
      </c>
      <c r="R61" s="29" t="str">
        <f t="shared" si="11"/>
        <v>-</v>
      </c>
    </row>
    <row r="62" spans="2:18" x14ac:dyDescent="0.2">
      <c r="B62" s="24">
        <f t="shared" si="40"/>
        <v>4</v>
      </c>
      <c r="C62" s="25">
        <v>14</v>
      </c>
      <c r="D62" s="25">
        <v>54</v>
      </c>
      <c r="E62" s="25">
        <v>94</v>
      </c>
      <c r="F62" s="26">
        <f t="shared" si="41"/>
        <v>1045</v>
      </c>
      <c r="G62" s="26" t="str">
        <f t="shared" si="32"/>
        <v/>
      </c>
      <c r="H62" s="26">
        <f t="shared" si="33"/>
        <v>94</v>
      </c>
      <c r="I62" s="26" t="str">
        <f t="shared" si="34"/>
        <v/>
      </c>
      <c r="J62" s="26" t="str">
        <f t="shared" si="35"/>
        <v/>
      </c>
      <c r="K62" s="27" t="str">
        <f t="shared" si="36"/>
        <v/>
      </c>
      <c r="L62" s="27">
        <f t="shared" si="37"/>
        <v>0.23684210526315788</v>
      </c>
      <c r="M62" s="27" t="str">
        <f t="shared" si="38"/>
        <v/>
      </c>
      <c r="N62" s="27" t="str">
        <f t="shared" si="39"/>
        <v/>
      </c>
      <c r="O62" s="27" t="str">
        <f t="shared" si="8"/>
        <v>-</v>
      </c>
      <c r="P62" s="28" t="str">
        <f t="shared" si="9"/>
        <v>-</v>
      </c>
      <c r="Q62" s="28" t="str">
        <f t="shared" si="10"/>
        <v>-</v>
      </c>
      <c r="R62" s="29" t="str">
        <f t="shared" si="11"/>
        <v>-</v>
      </c>
    </row>
    <row r="63" spans="2:18" x14ac:dyDescent="0.2">
      <c r="B63" s="24">
        <f t="shared" si="40"/>
        <v>4</v>
      </c>
      <c r="C63" s="25">
        <v>15</v>
      </c>
      <c r="D63" s="25">
        <v>54</v>
      </c>
      <c r="E63" s="25">
        <v>113</v>
      </c>
      <c r="F63" s="26">
        <f t="shared" si="41"/>
        <v>932</v>
      </c>
      <c r="G63" s="26" t="str">
        <f t="shared" si="32"/>
        <v/>
      </c>
      <c r="H63" s="26">
        <f t="shared" si="33"/>
        <v>113</v>
      </c>
      <c r="I63" s="26" t="str">
        <f t="shared" si="34"/>
        <v/>
      </c>
      <c r="J63" s="26" t="str">
        <f t="shared" si="35"/>
        <v/>
      </c>
      <c r="K63" s="27" t="str">
        <f t="shared" si="36"/>
        <v/>
      </c>
      <c r="L63" s="27">
        <f t="shared" si="37"/>
        <v>0.20212765957446807</v>
      </c>
      <c r="M63" s="27" t="str">
        <f t="shared" si="38"/>
        <v/>
      </c>
      <c r="N63" s="27" t="str">
        <f t="shared" si="39"/>
        <v/>
      </c>
      <c r="O63" s="27" t="str">
        <f t="shared" si="8"/>
        <v>-</v>
      </c>
      <c r="P63" s="28" t="str">
        <f t="shared" si="9"/>
        <v>-</v>
      </c>
      <c r="Q63" s="28" t="str">
        <f t="shared" si="10"/>
        <v>-</v>
      </c>
      <c r="R63" s="29" t="str">
        <f t="shared" si="11"/>
        <v>-</v>
      </c>
    </row>
    <row r="64" spans="2:18" x14ac:dyDescent="0.2">
      <c r="B64" s="24">
        <v>5</v>
      </c>
      <c r="C64" s="25">
        <v>1</v>
      </c>
      <c r="D64" s="25">
        <v>60</v>
      </c>
      <c r="E64" s="25">
        <v>88</v>
      </c>
      <c r="F64" s="26">
        <f>MAX(0,2000-E64)</f>
        <v>1912</v>
      </c>
      <c r="G64" s="26">
        <f>IF($D64=G$1,IF($E64&lt;&gt;0,$E64,#REF!),"")</f>
        <v>88</v>
      </c>
      <c r="H64" s="26" t="str">
        <f>IF($D64=H$1,IF($E64&lt;&gt;0,$E64,#REF!),"")</f>
        <v/>
      </c>
      <c r="I64" s="26" t="str">
        <f>IF($D64=I$1,IF($E64&lt;&gt;0,$E64,#REF!),"")</f>
        <v/>
      </c>
      <c r="J64" s="26" t="str">
        <f>IF($D64=J$1,IF($E64&lt;&gt;0,$E64,#REF!),"")</f>
        <v/>
      </c>
      <c r="K64" s="27" t="str">
        <f>IF(AND(ISNUMBER(G64),ISNUMBER(#REF!)),(G64-#REF!)/#REF!,"")</f>
        <v/>
      </c>
      <c r="L64" s="27" t="str">
        <f>IF(AND(ISNUMBER(H64),ISNUMBER(#REF!)),(H64-#REF!)/#REF!,"")</f>
        <v/>
      </c>
      <c r="M64" s="27" t="str">
        <f>IF(AND(ISNUMBER(I64),ISNUMBER(#REF!)),(I64-#REF!)/#REF!,"")</f>
        <v/>
      </c>
      <c r="N64" s="27" t="str">
        <f>IF(AND(ISNUMBER(J64),ISNUMBER(#REF!)),(J64-#REF!)/#REF!,"")</f>
        <v/>
      </c>
      <c r="O64" s="27" t="str">
        <f t="shared" si="8"/>
        <v>-</v>
      </c>
      <c r="P64" s="28" t="str">
        <f t="shared" si="9"/>
        <v>-</v>
      </c>
      <c r="Q64" s="28" t="str">
        <f t="shared" si="10"/>
        <v>-</v>
      </c>
      <c r="R64" s="29" t="str">
        <f t="shared" si="11"/>
        <v>-</v>
      </c>
    </row>
    <row r="65" spans="2:18" x14ac:dyDescent="0.2">
      <c r="B65" s="24">
        <v>5</v>
      </c>
      <c r="C65" s="25">
        <v>2</v>
      </c>
      <c r="D65" s="25">
        <v>60</v>
      </c>
      <c r="E65" s="25">
        <v>98</v>
      </c>
      <c r="F65" s="26">
        <f>MAX(0,F64-E65)</f>
        <v>1814</v>
      </c>
      <c r="G65" s="26">
        <f t="shared" ref="G65:G78" si="42">IF($D65=G$1,IF($E65&lt;&gt;0,$E65,$E64),"")</f>
        <v>98</v>
      </c>
      <c r="H65" s="26" t="str">
        <f t="shared" ref="H65:H78" si="43">IF($D65=H$1,IF($E65&lt;&gt;0,$E65,$E64),"")</f>
        <v/>
      </c>
      <c r="I65" s="26" t="str">
        <f t="shared" ref="I65:I78" si="44">IF($D65=I$1,IF($E65&lt;&gt;0,$E65,$E64),"")</f>
        <v/>
      </c>
      <c r="J65" s="26" t="str">
        <f t="shared" ref="J65:J78" si="45">IF($D65=J$1,IF($E65&lt;&gt;0,$E65,$E64),"")</f>
        <v/>
      </c>
      <c r="K65" s="27">
        <f t="shared" ref="K65:K78" si="46">IF(AND(ISNUMBER(G65),ISNUMBER(G64)),(G65-G64)/G64,"")</f>
        <v>0.11363636363636363</v>
      </c>
      <c r="L65" s="27" t="str">
        <f t="shared" ref="L65:L78" si="47">IF(AND(ISNUMBER(H65),ISNUMBER(H64)),(H65-H64)/H64,"")</f>
        <v/>
      </c>
      <c r="M65" s="27" t="str">
        <f t="shared" ref="M65:M78" si="48">IF(AND(ISNUMBER(I65),ISNUMBER(I64)),(I65-I64)/I64,"")</f>
        <v/>
      </c>
      <c r="N65" s="27" t="str">
        <f t="shared" ref="N65:N78" si="49">IF(AND(ISNUMBER(J65),ISNUMBER(J64)),(J65-J64)/J64,"")</f>
        <v/>
      </c>
      <c r="O65" s="27" t="str">
        <f t="shared" si="8"/>
        <v>-</v>
      </c>
      <c r="P65" s="28" t="str">
        <f t="shared" si="9"/>
        <v>-</v>
      </c>
      <c r="Q65" s="28" t="str">
        <f t="shared" si="10"/>
        <v>-</v>
      </c>
      <c r="R65" s="29" t="str">
        <f t="shared" si="11"/>
        <v>-</v>
      </c>
    </row>
    <row r="66" spans="2:18" x14ac:dyDescent="0.2">
      <c r="B66" s="24">
        <v>5</v>
      </c>
      <c r="C66" s="25">
        <v>3</v>
      </c>
      <c r="D66" s="25">
        <v>60</v>
      </c>
      <c r="E66" s="25">
        <v>99</v>
      </c>
      <c r="F66" s="26">
        <f t="shared" ref="F66:F78" si="50">MAX(0,F65-E66)</f>
        <v>1715</v>
      </c>
      <c r="G66" s="26">
        <f t="shared" si="42"/>
        <v>99</v>
      </c>
      <c r="H66" s="26" t="str">
        <f t="shared" si="43"/>
        <v/>
      </c>
      <c r="I66" s="26" t="str">
        <f t="shared" si="44"/>
        <v/>
      </c>
      <c r="J66" s="26" t="str">
        <f t="shared" si="45"/>
        <v/>
      </c>
      <c r="K66" s="27">
        <f t="shared" si="46"/>
        <v>1.020408163265306E-2</v>
      </c>
      <c r="L66" s="27" t="str">
        <f t="shared" si="47"/>
        <v/>
      </c>
      <c r="M66" s="27" t="str">
        <f t="shared" si="48"/>
        <v/>
      </c>
      <c r="N66" s="27" t="str">
        <f t="shared" si="49"/>
        <v/>
      </c>
      <c r="O66" s="27" t="str">
        <f t="shared" si="8"/>
        <v>-</v>
      </c>
      <c r="P66" s="28" t="str">
        <f t="shared" si="9"/>
        <v>-</v>
      </c>
      <c r="Q66" s="28" t="str">
        <f t="shared" si="10"/>
        <v>-</v>
      </c>
      <c r="R66" s="29" t="str">
        <f t="shared" si="11"/>
        <v>-</v>
      </c>
    </row>
    <row r="67" spans="2:18" x14ac:dyDescent="0.2">
      <c r="B67" s="24">
        <v>5</v>
      </c>
      <c r="C67" s="25">
        <v>4</v>
      </c>
      <c r="D67" s="25">
        <v>60</v>
      </c>
      <c r="E67" s="25">
        <v>83</v>
      </c>
      <c r="F67" s="26">
        <f t="shared" si="50"/>
        <v>1632</v>
      </c>
      <c r="G67" s="26">
        <f t="shared" si="42"/>
        <v>83</v>
      </c>
      <c r="H67" s="26" t="str">
        <f t="shared" si="43"/>
        <v/>
      </c>
      <c r="I67" s="26" t="str">
        <f t="shared" si="44"/>
        <v/>
      </c>
      <c r="J67" s="26" t="str">
        <f t="shared" si="45"/>
        <v/>
      </c>
      <c r="K67" s="27">
        <f t="shared" si="46"/>
        <v>-0.16161616161616163</v>
      </c>
      <c r="L67" s="27" t="str">
        <f t="shared" si="47"/>
        <v/>
      </c>
      <c r="M67" s="27" t="str">
        <f t="shared" si="48"/>
        <v/>
      </c>
      <c r="N67" s="27" t="str">
        <f t="shared" si="49"/>
        <v/>
      </c>
      <c r="O67" s="27" t="str">
        <f t="shared" si="8"/>
        <v>-</v>
      </c>
      <c r="P67" s="28" t="str">
        <f t="shared" si="9"/>
        <v>-</v>
      </c>
      <c r="Q67" s="28" t="str">
        <f t="shared" si="10"/>
        <v>-</v>
      </c>
      <c r="R67" s="29" t="str">
        <f t="shared" si="11"/>
        <v>-</v>
      </c>
    </row>
    <row r="68" spans="2:18" x14ac:dyDescent="0.2">
      <c r="B68" s="24">
        <v>5</v>
      </c>
      <c r="C68" s="25">
        <v>5</v>
      </c>
      <c r="D68" s="25">
        <v>60</v>
      </c>
      <c r="E68" s="25">
        <v>106</v>
      </c>
      <c r="F68" s="26">
        <f t="shared" si="50"/>
        <v>1526</v>
      </c>
      <c r="G68" s="26">
        <f t="shared" si="42"/>
        <v>106</v>
      </c>
      <c r="H68" s="26" t="str">
        <f t="shared" si="43"/>
        <v/>
      </c>
      <c r="I68" s="26" t="str">
        <f t="shared" si="44"/>
        <v/>
      </c>
      <c r="J68" s="26" t="str">
        <f t="shared" si="45"/>
        <v/>
      </c>
      <c r="K68" s="27">
        <f t="shared" si="46"/>
        <v>0.27710843373493976</v>
      </c>
      <c r="L68" s="27" t="str">
        <f t="shared" si="47"/>
        <v/>
      </c>
      <c r="M68" s="27" t="str">
        <f t="shared" si="48"/>
        <v/>
      </c>
      <c r="N68" s="27" t="str">
        <f t="shared" si="49"/>
        <v/>
      </c>
      <c r="O68" s="27" t="str">
        <f t="shared" si="8"/>
        <v>-</v>
      </c>
      <c r="P68" s="28" t="str">
        <f t="shared" si="9"/>
        <v>-</v>
      </c>
      <c r="Q68" s="28" t="str">
        <f t="shared" si="10"/>
        <v>-</v>
      </c>
      <c r="R68" s="29" t="str">
        <f t="shared" si="11"/>
        <v>-</v>
      </c>
    </row>
    <row r="69" spans="2:18" x14ac:dyDescent="0.2">
      <c r="B69" s="24">
        <v>5</v>
      </c>
      <c r="C69" s="25">
        <v>6</v>
      </c>
      <c r="D69" s="25">
        <v>60</v>
      </c>
      <c r="E69" s="25">
        <v>81</v>
      </c>
      <c r="F69" s="26">
        <f t="shared" si="50"/>
        <v>1445</v>
      </c>
      <c r="G69" s="26">
        <f t="shared" si="42"/>
        <v>81</v>
      </c>
      <c r="H69" s="26" t="str">
        <f t="shared" si="43"/>
        <v/>
      </c>
      <c r="I69" s="26" t="str">
        <f t="shared" si="44"/>
        <v/>
      </c>
      <c r="J69" s="26" t="str">
        <f t="shared" si="45"/>
        <v/>
      </c>
      <c r="K69" s="27">
        <f t="shared" si="46"/>
        <v>-0.23584905660377359</v>
      </c>
      <c r="L69" s="27" t="str">
        <f t="shared" si="47"/>
        <v/>
      </c>
      <c r="M69" s="27" t="str">
        <f t="shared" si="48"/>
        <v/>
      </c>
      <c r="N69" s="27" t="str">
        <f t="shared" si="49"/>
        <v/>
      </c>
      <c r="O69" s="27" t="str">
        <f t="shared" ref="O69:O132" si="51">IF(AND(D69&lt;&gt;D68,C69&lt;&gt;1),"Jump","-")</f>
        <v>-</v>
      </c>
      <c r="P69" s="28" t="str">
        <f t="shared" ref="P69:P132" si="52">IF(O69&lt;&gt;"-",D68,"-")</f>
        <v>-</v>
      </c>
      <c r="Q69" s="28" t="str">
        <f t="shared" ref="Q69:Q132" si="53">IF(O69&lt;&gt;"-",D69,"-")</f>
        <v>-</v>
      </c>
      <c r="R69" s="29" t="str">
        <f t="shared" ref="R69:R132" si="54">IF(O69&lt;&gt;"-",(E69-E68)/E68,"-")</f>
        <v>-</v>
      </c>
    </row>
    <row r="70" spans="2:18" x14ac:dyDescent="0.2">
      <c r="B70" s="24">
        <v>5</v>
      </c>
      <c r="C70" s="25">
        <v>7</v>
      </c>
      <c r="D70" s="25">
        <v>54</v>
      </c>
      <c r="E70" s="25">
        <v>138</v>
      </c>
      <c r="F70" s="26">
        <f t="shared" si="50"/>
        <v>1307</v>
      </c>
      <c r="G70" s="26" t="str">
        <f t="shared" si="42"/>
        <v/>
      </c>
      <c r="H70" s="26">
        <f t="shared" si="43"/>
        <v>138</v>
      </c>
      <c r="I70" s="26" t="str">
        <f t="shared" si="44"/>
        <v/>
      </c>
      <c r="J70" s="26" t="str">
        <f t="shared" si="45"/>
        <v/>
      </c>
      <c r="K70" s="27" t="str">
        <f t="shared" si="46"/>
        <v/>
      </c>
      <c r="L70" s="27" t="str">
        <f t="shared" si="47"/>
        <v/>
      </c>
      <c r="M70" s="27" t="str">
        <f t="shared" si="48"/>
        <v/>
      </c>
      <c r="N70" s="27" t="str">
        <f t="shared" si="49"/>
        <v/>
      </c>
      <c r="O70" s="27" t="str">
        <f t="shared" si="51"/>
        <v>Jump</v>
      </c>
      <c r="P70" s="28">
        <f t="shared" si="52"/>
        <v>60</v>
      </c>
      <c r="Q70" s="28">
        <f t="shared" si="53"/>
        <v>54</v>
      </c>
      <c r="R70" s="29">
        <f t="shared" si="54"/>
        <v>0.70370370370370372</v>
      </c>
    </row>
    <row r="71" spans="2:18" x14ac:dyDescent="0.2">
      <c r="B71" s="24">
        <v>5</v>
      </c>
      <c r="C71" s="25">
        <v>8</v>
      </c>
      <c r="D71" s="25">
        <v>54</v>
      </c>
      <c r="E71" s="25">
        <v>95</v>
      </c>
      <c r="F71" s="26">
        <f t="shared" si="50"/>
        <v>1212</v>
      </c>
      <c r="G71" s="26" t="str">
        <f t="shared" si="42"/>
        <v/>
      </c>
      <c r="H71" s="26">
        <f t="shared" si="43"/>
        <v>95</v>
      </c>
      <c r="I71" s="26" t="str">
        <f t="shared" si="44"/>
        <v/>
      </c>
      <c r="J71" s="26" t="str">
        <f t="shared" si="45"/>
        <v/>
      </c>
      <c r="K71" s="27" t="str">
        <f t="shared" si="46"/>
        <v/>
      </c>
      <c r="L71" s="27">
        <f t="shared" si="47"/>
        <v>-0.31159420289855072</v>
      </c>
      <c r="M71" s="27" t="str">
        <f t="shared" si="48"/>
        <v/>
      </c>
      <c r="N71" s="27" t="str">
        <f t="shared" si="49"/>
        <v/>
      </c>
      <c r="O71" s="27" t="str">
        <f t="shared" si="51"/>
        <v>-</v>
      </c>
      <c r="P71" s="28" t="str">
        <f t="shared" si="52"/>
        <v>-</v>
      </c>
      <c r="Q71" s="28" t="str">
        <f t="shared" si="53"/>
        <v>-</v>
      </c>
      <c r="R71" s="29" t="str">
        <f t="shared" si="54"/>
        <v>-</v>
      </c>
    </row>
    <row r="72" spans="2:18" x14ac:dyDescent="0.2">
      <c r="B72" s="24">
        <v>5</v>
      </c>
      <c r="C72" s="25">
        <v>9</v>
      </c>
      <c r="D72" s="25">
        <v>54</v>
      </c>
      <c r="E72" s="25">
        <v>140</v>
      </c>
      <c r="F72" s="26">
        <f t="shared" si="50"/>
        <v>1072</v>
      </c>
      <c r="G72" s="26" t="str">
        <f t="shared" si="42"/>
        <v/>
      </c>
      <c r="H72" s="26">
        <f t="shared" si="43"/>
        <v>140</v>
      </c>
      <c r="I72" s="26" t="str">
        <f t="shared" si="44"/>
        <v/>
      </c>
      <c r="J72" s="26" t="str">
        <f t="shared" si="45"/>
        <v/>
      </c>
      <c r="K72" s="27" t="str">
        <f t="shared" si="46"/>
        <v/>
      </c>
      <c r="L72" s="27">
        <f t="shared" si="47"/>
        <v>0.47368421052631576</v>
      </c>
      <c r="M72" s="27" t="str">
        <f t="shared" si="48"/>
        <v/>
      </c>
      <c r="N72" s="27" t="str">
        <f t="shared" si="49"/>
        <v/>
      </c>
      <c r="O72" s="27" t="str">
        <f t="shared" si="51"/>
        <v>-</v>
      </c>
      <c r="P72" s="28" t="str">
        <f t="shared" si="52"/>
        <v>-</v>
      </c>
      <c r="Q72" s="28" t="str">
        <f t="shared" si="53"/>
        <v>-</v>
      </c>
      <c r="R72" s="29" t="str">
        <f t="shared" si="54"/>
        <v>-</v>
      </c>
    </row>
    <row r="73" spans="2:18" x14ac:dyDescent="0.2">
      <c r="B73" s="24">
        <v>5</v>
      </c>
      <c r="C73" s="25">
        <v>10</v>
      </c>
      <c r="D73" s="25">
        <v>54</v>
      </c>
      <c r="E73" s="25">
        <v>128</v>
      </c>
      <c r="F73" s="26">
        <f t="shared" si="50"/>
        <v>944</v>
      </c>
      <c r="G73" s="26" t="str">
        <f t="shared" si="42"/>
        <v/>
      </c>
      <c r="H73" s="26">
        <f t="shared" si="43"/>
        <v>128</v>
      </c>
      <c r="I73" s="26" t="str">
        <f t="shared" si="44"/>
        <v/>
      </c>
      <c r="J73" s="26" t="str">
        <f t="shared" si="45"/>
        <v/>
      </c>
      <c r="K73" s="27" t="str">
        <f t="shared" si="46"/>
        <v/>
      </c>
      <c r="L73" s="27">
        <f t="shared" si="47"/>
        <v>-8.5714285714285715E-2</v>
      </c>
      <c r="M73" s="27" t="str">
        <f t="shared" si="48"/>
        <v/>
      </c>
      <c r="N73" s="27" t="str">
        <f t="shared" si="49"/>
        <v/>
      </c>
      <c r="O73" s="27" t="str">
        <f t="shared" si="51"/>
        <v>-</v>
      </c>
      <c r="P73" s="28" t="str">
        <f t="shared" si="52"/>
        <v>-</v>
      </c>
      <c r="Q73" s="28" t="str">
        <f t="shared" si="53"/>
        <v>-</v>
      </c>
      <c r="R73" s="29" t="str">
        <f t="shared" si="54"/>
        <v>-</v>
      </c>
    </row>
    <row r="74" spans="2:18" x14ac:dyDescent="0.2">
      <c r="B74" s="24">
        <v>5</v>
      </c>
      <c r="C74" s="25">
        <v>11</v>
      </c>
      <c r="D74" s="25">
        <v>54</v>
      </c>
      <c r="E74" s="25">
        <v>117</v>
      </c>
      <c r="F74" s="26">
        <f t="shared" si="50"/>
        <v>827</v>
      </c>
      <c r="G74" s="26" t="str">
        <f t="shared" si="42"/>
        <v/>
      </c>
      <c r="H74" s="26">
        <f t="shared" si="43"/>
        <v>117</v>
      </c>
      <c r="I74" s="26" t="str">
        <f t="shared" si="44"/>
        <v/>
      </c>
      <c r="J74" s="26" t="str">
        <f t="shared" si="45"/>
        <v/>
      </c>
      <c r="K74" s="27" t="str">
        <f t="shared" si="46"/>
        <v/>
      </c>
      <c r="L74" s="27">
        <f t="shared" si="47"/>
        <v>-8.59375E-2</v>
      </c>
      <c r="M74" s="27" t="str">
        <f t="shared" si="48"/>
        <v/>
      </c>
      <c r="N74" s="27" t="str">
        <f t="shared" si="49"/>
        <v/>
      </c>
      <c r="O74" s="27" t="str">
        <f t="shared" si="51"/>
        <v>-</v>
      </c>
      <c r="P74" s="28" t="str">
        <f t="shared" si="52"/>
        <v>-</v>
      </c>
      <c r="Q74" s="28" t="str">
        <f t="shared" si="53"/>
        <v>-</v>
      </c>
      <c r="R74" s="29" t="str">
        <f t="shared" si="54"/>
        <v>-</v>
      </c>
    </row>
    <row r="75" spans="2:18" x14ac:dyDescent="0.2">
      <c r="B75" s="24">
        <v>5</v>
      </c>
      <c r="C75" s="25">
        <v>12</v>
      </c>
      <c r="D75" s="25">
        <v>54</v>
      </c>
      <c r="E75" s="25">
        <v>161</v>
      </c>
      <c r="F75" s="26">
        <f t="shared" si="50"/>
        <v>666</v>
      </c>
      <c r="G75" s="26" t="str">
        <f t="shared" si="42"/>
        <v/>
      </c>
      <c r="H75" s="26">
        <f t="shared" si="43"/>
        <v>161</v>
      </c>
      <c r="I75" s="26" t="str">
        <f t="shared" si="44"/>
        <v/>
      </c>
      <c r="J75" s="26" t="str">
        <f t="shared" si="45"/>
        <v/>
      </c>
      <c r="K75" s="27" t="str">
        <f t="shared" si="46"/>
        <v/>
      </c>
      <c r="L75" s="27">
        <f t="shared" si="47"/>
        <v>0.37606837606837606</v>
      </c>
      <c r="M75" s="27" t="str">
        <f t="shared" si="48"/>
        <v/>
      </c>
      <c r="N75" s="27" t="str">
        <f t="shared" si="49"/>
        <v/>
      </c>
      <c r="O75" s="27" t="str">
        <f t="shared" si="51"/>
        <v>-</v>
      </c>
      <c r="P75" s="28" t="str">
        <f t="shared" si="52"/>
        <v>-</v>
      </c>
      <c r="Q75" s="28" t="str">
        <f t="shared" si="53"/>
        <v>-</v>
      </c>
      <c r="R75" s="29" t="str">
        <f t="shared" si="54"/>
        <v>-</v>
      </c>
    </row>
    <row r="76" spans="2:18" x14ac:dyDescent="0.2">
      <c r="B76" s="24">
        <v>5</v>
      </c>
      <c r="C76" s="25">
        <v>13</v>
      </c>
      <c r="D76" s="25">
        <v>54</v>
      </c>
      <c r="E76" s="25">
        <v>94</v>
      </c>
      <c r="F76" s="26">
        <f t="shared" si="50"/>
        <v>572</v>
      </c>
      <c r="G76" s="26" t="str">
        <f t="shared" si="42"/>
        <v/>
      </c>
      <c r="H76" s="26">
        <f t="shared" si="43"/>
        <v>94</v>
      </c>
      <c r="I76" s="26" t="str">
        <f t="shared" si="44"/>
        <v/>
      </c>
      <c r="J76" s="26" t="str">
        <f t="shared" si="45"/>
        <v/>
      </c>
      <c r="K76" s="27" t="str">
        <f t="shared" si="46"/>
        <v/>
      </c>
      <c r="L76" s="27">
        <f t="shared" si="47"/>
        <v>-0.41614906832298137</v>
      </c>
      <c r="M76" s="27" t="str">
        <f t="shared" si="48"/>
        <v/>
      </c>
      <c r="N76" s="27" t="str">
        <f t="shared" si="49"/>
        <v/>
      </c>
      <c r="O76" s="27" t="str">
        <f t="shared" si="51"/>
        <v>-</v>
      </c>
      <c r="P76" s="28" t="str">
        <f t="shared" si="52"/>
        <v>-</v>
      </c>
      <c r="Q76" s="28" t="str">
        <f t="shared" si="53"/>
        <v>-</v>
      </c>
      <c r="R76" s="29" t="str">
        <f t="shared" si="54"/>
        <v>-</v>
      </c>
    </row>
    <row r="77" spans="2:18" x14ac:dyDescent="0.2">
      <c r="B77" s="24">
        <v>5</v>
      </c>
      <c r="C77" s="25">
        <v>14</v>
      </c>
      <c r="D77" s="25">
        <v>54</v>
      </c>
      <c r="E77" s="25">
        <v>52</v>
      </c>
      <c r="F77" s="26">
        <f t="shared" si="50"/>
        <v>520</v>
      </c>
      <c r="G77" s="26" t="str">
        <f t="shared" si="42"/>
        <v/>
      </c>
      <c r="H77" s="26">
        <f t="shared" si="43"/>
        <v>52</v>
      </c>
      <c r="I77" s="26" t="str">
        <f t="shared" si="44"/>
        <v/>
      </c>
      <c r="J77" s="26" t="str">
        <f t="shared" si="45"/>
        <v/>
      </c>
      <c r="K77" s="27" t="str">
        <f t="shared" si="46"/>
        <v/>
      </c>
      <c r="L77" s="27">
        <f t="shared" si="47"/>
        <v>-0.44680851063829785</v>
      </c>
      <c r="M77" s="27" t="str">
        <f t="shared" si="48"/>
        <v/>
      </c>
      <c r="N77" s="27" t="str">
        <f t="shared" si="49"/>
        <v/>
      </c>
      <c r="O77" s="27" t="str">
        <f t="shared" si="51"/>
        <v>-</v>
      </c>
      <c r="P77" s="28" t="str">
        <f t="shared" si="52"/>
        <v>-</v>
      </c>
      <c r="Q77" s="28" t="str">
        <f t="shared" si="53"/>
        <v>-</v>
      </c>
      <c r="R77" s="29" t="str">
        <f t="shared" si="54"/>
        <v>-</v>
      </c>
    </row>
    <row r="78" spans="2:18" x14ac:dyDescent="0.2">
      <c r="B78" s="24">
        <v>5</v>
      </c>
      <c r="C78" s="25">
        <v>15</v>
      </c>
      <c r="D78" s="25">
        <v>54</v>
      </c>
      <c r="E78" s="25">
        <v>98</v>
      </c>
      <c r="F78" s="26">
        <f t="shared" si="50"/>
        <v>422</v>
      </c>
      <c r="G78" s="26" t="str">
        <f t="shared" si="42"/>
        <v/>
      </c>
      <c r="H78" s="26">
        <f t="shared" si="43"/>
        <v>98</v>
      </c>
      <c r="I78" s="26" t="str">
        <f t="shared" si="44"/>
        <v/>
      </c>
      <c r="J78" s="26" t="str">
        <f t="shared" si="45"/>
        <v/>
      </c>
      <c r="K78" s="27" t="str">
        <f t="shared" si="46"/>
        <v/>
      </c>
      <c r="L78" s="27">
        <f t="shared" si="47"/>
        <v>0.88461538461538458</v>
      </c>
      <c r="M78" s="27" t="str">
        <f t="shared" si="48"/>
        <v/>
      </c>
      <c r="N78" s="27" t="str">
        <f t="shared" si="49"/>
        <v/>
      </c>
      <c r="O78" s="27" t="str">
        <f t="shared" si="51"/>
        <v>-</v>
      </c>
      <c r="P78" s="28" t="str">
        <f t="shared" si="52"/>
        <v>-</v>
      </c>
      <c r="Q78" s="28" t="str">
        <f t="shared" si="53"/>
        <v>-</v>
      </c>
      <c r="R78" s="29" t="str">
        <f t="shared" si="54"/>
        <v>-</v>
      </c>
    </row>
    <row r="79" spans="2:18" x14ac:dyDescent="0.2">
      <c r="B79" s="24">
        <v>6</v>
      </c>
      <c r="C79" s="25">
        <v>1</v>
      </c>
      <c r="D79" s="25">
        <v>60</v>
      </c>
      <c r="E79" s="25">
        <v>94</v>
      </c>
      <c r="F79" s="26">
        <f>MAX(0,2000-E79)</f>
        <v>1906</v>
      </c>
      <c r="G79" s="26">
        <f>IF($D79=G$1,IF($E79&lt;&gt;0,$E79,#REF!),"")</f>
        <v>94</v>
      </c>
      <c r="H79" s="26" t="str">
        <f>IF($D79=H$1,IF($E79&lt;&gt;0,$E79,#REF!),"")</f>
        <v/>
      </c>
      <c r="I79" s="26" t="str">
        <f>IF($D79=I$1,IF($E79&lt;&gt;0,$E79,#REF!),"")</f>
        <v/>
      </c>
      <c r="J79" s="26" t="str">
        <f>IF($D79=J$1,IF($E79&lt;&gt;0,$E79,#REF!),"")</f>
        <v/>
      </c>
      <c r="K79" s="27" t="str">
        <f>IF(AND(ISNUMBER(G79),ISNUMBER(#REF!)),(G79-#REF!)/#REF!,"")</f>
        <v/>
      </c>
      <c r="L79" s="27" t="str">
        <f>IF(AND(ISNUMBER(H79),ISNUMBER(#REF!)),(H79-#REF!)/#REF!,"")</f>
        <v/>
      </c>
      <c r="M79" s="27" t="str">
        <f>IF(AND(ISNUMBER(I79),ISNUMBER(#REF!)),(I79-#REF!)/#REF!,"")</f>
        <v/>
      </c>
      <c r="N79" s="27" t="str">
        <f>IF(AND(ISNUMBER(J79),ISNUMBER(#REF!)),(J79-#REF!)/#REF!,"")</f>
        <v/>
      </c>
      <c r="O79" s="27" t="str">
        <f t="shared" si="51"/>
        <v>-</v>
      </c>
      <c r="P79" s="28" t="str">
        <f t="shared" si="52"/>
        <v>-</v>
      </c>
      <c r="Q79" s="28" t="str">
        <f t="shared" si="53"/>
        <v>-</v>
      </c>
      <c r="R79" s="29" t="str">
        <f t="shared" si="54"/>
        <v>-</v>
      </c>
    </row>
    <row r="80" spans="2:18" x14ac:dyDescent="0.2">
      <c r="B80" s="24">
        <v>6</v>
      </c>
      <c r="C80" s="25">
        <v>2</v>
      </c>
      <c r="D80" s="25">
        <v>60</v>
      </c>
      <c r="E80" s="25">
        <v>85</v>
      </c>
      <c r="F80" s="26">
        <f>MAX(0,F79-E80)</f>
        <v>1821</v>
      </c>
      <c r="G80" s="26">
        <f t="shared" ref="G80:G93" si="55">IF($D80=G$1,IF($E80&lt;&gt;0,$E80,$E79),"")</f>
        <v>85</v>
      </c>
      <c r="H80" s="26" t="str">
        <f t="shared" ref="H80:H93" si="56">IF($D80=H$1,IF($E80&lt;&gt;0,$E80,$E79),"")</f>
        <v/>
      </c>
      <c r="I80" s="26" t="str">
        <f t="shared" ref="I80:I93" si="57">IF($D80=I$1,IF($E80&lt;&gt;0,$E80,$E79),"")</f>
        <v/>
      </c>
      <c r="J80" s="26" t="str">
        <f t="shared" ref="J80:J93" si="58">IF($D80=J$1,IF($E80&lt;&gt;0,$E80,$E79),"")</f>
        <v/>
      </c>
      <c r="K80" s="27">
        <f t="shared" ref="K80:K93" si="59">IF(AND(ISNUMBER(G80),ISNUMBER(G79)),(G80-G79)/G79,"")</f>
        <v>-9.5744680851063829E-2</v>
      </c>
      <c r="L80" s="27" t="str">
        <f t="shared" ref="L80:L93" si="60">IF(AND(ISNUMBER(H80),ISNUMBER(H79)),(H80-H79)/H79,"")</f>
        <v/>
      </c>
      <c r="M80" s="27" t="str">
        <f t="shared" ref="M80:M93" si="61">IF(AND(ISNUMBER(I80),ISNUMBER(I79)),(I80-I79)/I79,"")</f>
        <v/>
      </c>
      <c r="N80" s="27" t="str">
        <f t="shared" ref="N80:N93" si="62">IF(AND(ISNUMBER(J80),ISNUMBER(J79)),(J80-J79)/J79,"")</f>
        <v/>
      </c>
      <c r="O80" s="27" t="str">
        <f t="shared" si="51"/>
        <v>-</v>
      </c>
      <c r="P80" s="28" t="str">
        <f t="shared" si="52"/>
        <v>-</v>
      </c>
      <c r="Q80" s="28" t="str">
        <f t="shared" si="53"/>
        <v>-</v>
      </c>
      <c r="R80" s="29" t="str">
        <f t="shared" si="54"/>
        <v>-</v>
      </c>
    </row>
    <row r="81" spans="2:18" x14ac:dyDescent="0.2">
      <c r="B81" s="24">
        <v>6</v>
      </c>
      <c r="C81" s="25">
        <v>3</v>
      </c>
      <c r="D81" s="25">
        <v>60</v>
      </c>
      <c r="E81" s="25">
        <v>170</v>
      </c>
      <c r="F81" s="26">
        <f t="shared" ref="F81:F93" si="63">MAX(0,F80-E81)</f>
        <v>1651</v>
      </c>
      <c r="G81" s="26">
        <f t="shared" si="55"/>
        <v>170</v>
      </c>
      <c r="H81" s="26" t="str">
        <f t="shared" si="56"/>
        <v/>
      </c>
      <c r="I81" s="26" t="str">
        <f t="shared" si="57"/>
        <v/>
      </c>
      <c r="J81" s="26" t="str">
        <f t="shared" si="58"/>
        <v/>
      </c>
      <c r="K81" s="27">
        <f t="shared" si="59"/>
        <v>1</v>
      </c>
      <c r="L81" s="27" t="str">
        <f t="shared" si="60"/>
        <v/>
      </c>
      <c r="M81" s="27" t="str">
        <f t="shared" si="61"/>
        <v/>
      </c>
      <c r="N81" s="27" t="str">
        <f t="shared" si="62"/>
        <v/>
      </c>
      <c r="O81" s="27" t="str">
        <f t="shared" si="51"/>
        <v>-</v>
      </c>
      <c r="P81" s="28" t="str">
        <f t="shared" si="52"/>
        <v>-</v>
      </c>
      <c r="Q81" s="28" t="str">
        <f t="shared" si="53"/>
        <v>-</v>
      </c>
      <c r="R81" s="29" t="str">
        <f t="shared" si="54"/>
        <v>-</v>
      </c>
    </row>
    <row r="82" spans="2:18" x14ac:dyDescent="0.2">
      <c r="B82" s="24">
        <v>6</v>
      </c>
      <c r="C82" s="25">
        <v>4</v>
      </c>
      <c r="D82" s="25">
        <v>60</v>
      </c>
      <c r="E82" s="25">
        <v>155</v>
      </c>
      <c r="F82" s="26">
        <f t="shared" si="63"/>
        <v>1496</v>
      </c>
      <c r="G82" s="26">
        <f t="shared" si="55"/>
        <v>155</v>
      </c>
      <c r="H82" s="26" t="str">
        <f t="shared" si="56"/>
        <v/>
      </c>
      <c r="I82" s="26" t="str">
        <f t="shared" si="57"/>
        <v/>
      </c>
      <c r="J82" s="26" t="str">
        <f t="shared" si="58"/>
        <v/>
      </c>
      <c r="K82" s="27">
        <f t="shared" si="59"/>
        <v>-8.8235294117647065E-2</v>
      </c>
      <c r="L82" s="27" t="str">
        <f t="shared" si="60"/>
        <v/>
      </c>
      <c r="M82" s="27" t="str">
        <f t="shared" si="61"/>
        <v/>
      </c>
      <c r="N82" s="27" t="str">
        <f t="shared" si="62"/>
        <v/>
      </c>
      <c r="O82" s="27" t="str">
        <f t="shared" si="51"/>
        <v>-</v>
      </c>
      <c r="P82" s="28" t="str">
        <f t="shared" si="52"/>
        <v>-</v>
      </c>
      <c r="Q82" s="28" t="str">
        <f t="shared" si="53"/>
        <v>-</v>
      </c>
      <c r="R82" s="29" t="str">
        <f t="shared" si="54"/>
        <v>-</v>
      </c>
    </row>
    <row r="83" spans="2:18" x14ac:dyDescent="0.2">
      <c r="B83" s="24">
        <v>6</v>
      </c>
      <c r="C83" s="25">
        <v>5</v>
      </c>
      <c r="D83" s="25">
        <v>60</v>
      </c>
      <c r="E83" s="25">
        <v>126</v>
      </c>
      <c r="F83" s="26">
        <f t="shared" si="63"/>
        <v>1370</v>
      </c>
      <c r="G83" s="26">
        <f t="shared" si="55"/>
        <v>126</v>
      </c>
      <c r="H83" s="26" t="str">
        <f t="shared" si="56"/>
        <v/>
      </c>
      <c r="I83" s="26" t="str">
        <f t="shared" si="57"/>
        <v/>
      </c>
      <c r="J83" s="26" t="str">
        <f t="shared" si="58"/>
        <v/>
      </c>
      <c r="K83" s="27">
        <f t="shared" si="59"/>
        <v>-0.18709677419354839</v>
      </c>
      <c r="L83" s="27" t="str">
        <f t="shared" si="60"/>
        <v/>
      </c>
      <c r="M83" s="27" t="str">
        <f t="shared" si="61"/>
        <v/>
      </c>
      <c r="N83" s="27" t="str">
        <f t="shared" si="62"/>
        <v/>
      </c>
      <c r="O83" s="27" t="str">
        <f t="shared" si="51"/>
        <v>-</v>
      </c>
      <c r="P83" s="28" t="str">
        <f t="shared" si="52"/>
        <v>-</v>
      </c>
      <c r="Q83" s="28" t="str">
        <f t="shared" si="53"/>
        <v>-</v>
      </c>
      <c r="R83" s="29" t="str">
        <f t="shared" si="54"/>
        <v>-</v>
      </c>
    </row>
    <row r="84" spans="2:18" x14ac:dyDescent="0.2">
      <c r="B84" s="24">
        <v>6</v>
      </c>
      <c r="C84" s="25">
        <v>6</v>
      </c>
      <c r="D84" s="25">
        <v>60</v>
      </c>
      <c r="E84" s="25">
        <v>64</v>
      </c>
      <c r="F84" s="26">
        <f t="shared" si="63"/>
        <v>1306</v>
      </c>
      <c r="G84" s="26">
        <f t="shared" si="55"/>
        <v>64</v>
      </c>
      <c r="H84" s="26" t="str">
        <f t="shared" si="56"/>
        <v/>
      </c>
      <c r="I84" s="26" t="str">
        <f t="shared" si="57"/>
        <v/>
      </c>
      <c r="J84" s="26" t="str">
        <f t="shared" si="58"/>
        <v/>
      </c>
      <c r="K84" s="27">
        <f t="shared" si="59"/>
        <v>-0.49206349206349204</v>
      </c>
      <c r="L84" s="27" t="str">
        <f t="shared" si="60"/>
        <v/>
      </c>
      <c r="M84" s="27" t="str">
        <f t="shared" si="61"/>
        <v/>
      </c>
      <c r="N84" s="27" t="str">
        <f t="shared" si="62"/>
        <v/>
      </c>
      <c r="O84" s="27" t="str">
        <f t="shared" si="51"/>
        <v>-</v>
      </c>
      <c r="P84" s="28" t="str">
        <f t="shared" si="52"/>
        <v>-</v>
      </c>
      <c r="Q84" s="28" t="str">
        <f t="shared" si="53"/>
        <v>-</v>
      </c>
      <c r="R84" s="29" t="str">
        <f t="shared" si="54"/>
        <v>-</v>
      </c>
    </row>
    <row r="85" spans="2:18" x14ac:dyDescent="0.2">
      <c r="B85" s="24">
        <v>6</v>
      </c>
      <c r="C85" s="25">
        <v>7</v>
      </c>
      <c r="D85" s="25">
        <v>60</v>
      </c>
      <c r="E85" s="25">
        <v>105</v>
      </c>
      <c r="F85" s="26">
        <f t="shared" si="63"/>
        <v>1201</v>
      </c>
      <c r="G85" s="26">
        <f t="shared" si="55"/>
        <v>105</v>
      </c>
      <c r="H85" s="26" t="str">
        <f t="shared" si="56"/>
        <v/>
      </c>
      <c r="I85" s="26" t="str">
        <f t="shared" si="57"/>
        <v/>
      </c>
      <c r="J85" s="26" t="str">
        <f t="shared" si="58"/>
        <v/>
      </c>
      <c r="K85" s="27">
        <f t="shared" si="59"/>
        <v>0.640625</v>
      </c>
      <c r="L85" s="27" t="str">
        <f t="shared" si="60"/>
        <v/>
      </c>
      <c r="M85" s="27" t="str">
        <f t="shared" si="61"/>
        <v/>
      </c>
      <c r="N85" s="27" t="str">
        <f t="shared" si="62"/>
        <v/>
      </c>
      <c r="O85" s="27" t="str">
        <f t="shared" si="51"/>
        <v>-</v>
      </c>
      <c r="P85" s="28" t="str">
        <f t="shared" si="52"/>
        <v>-</v>
      </c>
      <c r="Q85" s="28" t="str">
        <f t="shared" si="53"/>
        <v>-</v>
      </c>
      <c r="R85" s="29" t="str">
        <f t="shared" si="54"/>
        <v>-</v>
      </c>
    </row>
    <row r="86" spans="2:18" x14ac:dyDescent="0.2">
      <c r="B86" s="24">
        <v>6</v>
      </c>
      <c r="C86" s="25">
        <v>8</v>
      </c>
      <c r="D86" s="25">
        <v>48</v>
      </c>
      <c r="E86" s="25">
        <v>229</v>
      </c>
      <c r="F86" s="26">
        <f t="shared" si="63"/>
        <v>972</v>
      </c>
      <c r="G86" s="26" t="str">
        <f t="shared" si="55"/>
        <v/>
      </c>
      <c r="H86" s="26" t="str">
        <f t="shared" si="56"/>
        <v/>
      </c>
      <c r="I86" s="26">
        <f t="shared" si="57"/>
        <v>229</v>
      </c>
      <c r="J86" s="26" t="str">
        <f t="shared" si="58"/>
        <v/>
      </c>
      <c r="K86" s="27" t="str">
        <f t="shared" si="59"/>
        <v/>
      </c>
      <c r="L86" s="27" t="str">
        <f t="shared" si="60"/>
        <v/>
      </c>
      <c r="M86" s="27" t="str">
        <f t="shared" si="61"/>
        <v/>
      </c>
      <c r="N86" s="27" t="str">
        <f t="shared" si="62"/>
        <v/>
      </c>
      <c r="O86" s="27" t="str">
        <f t="shared" si="51"/>
        <v>Jump</v>
      </c>
      <c r="P86" s="28">
        <f t="shared" si="52"/>
        <v>60</v>
      </c>
      <c r="Q86" s="28">
        <f t="shared" si="53"/>
        <v>48</v>
      </c>
      <c r="R86" s="29">
        <f t="shared" si="54"/>
        <v>1.180952380952381</v>
      </c>
    </row>
    <row r="87" spans="2:18" x14ac:dyDescent="0.2">
      <c r="B87" s="24">
        <v>6</v>
      </c>
      <c r="C87" s="25">
        <v>9</v>
      </c>
      <c r="D87" s="25">
        <v>48</v>
      </c>
      <c r="E87" s="25">
        <v>253</v>
      </c>
      <c r="F87" s="26">
        <f t="shared" si="63"/>
        <v>719</v>
      </c>
      <c r="G87" s="26" t="str">
        <f t="shared" si="55"/>
        <v/>
      </c>
      <c r="H87" s="26" t="str">
        <f t="shared" si="56"/>
        <v/>
      </c>
      <c r="I87" s="26">
        <f t="shared" si="57"/>
        <v>253</v>
      </c>
      <c r="J87" s="26" t="str">
        <f t="shared" si="58"/>
        <v/>
      </c>
      <c r="K87" s="27" t="str">
        <f t="shared" si="59"/>
        <v/>
      </c>
      <c r="L87" s="27" t="str">
        <f t="shared" si="60"/>
        <v/>
      </c>
      <c r="M87" s="27">
        <f t="shared" si="61"/>
        <v>0.10480349344978165</v>
      </c>
      <c r="N87" s="27" t="str">
        <f t="shared" si="62"/>
        <v/>
      </c>
      <c r="O87" s="27" t="str">
        <f t="shared" si="51"/>
        <v>-</v>
      </c>
      <c r="P87" s="28" t="str">
        <f t="shared" si="52"/>
        <v>-</v>
      </c>
      <c r="Q87" s="28" t="str">
        <f t="shared" si="53"/>
        <v>-</v>
      </c>
      <c r="R87" s="29" t="str">
        <f t="shared" si="54"/>
        <v>-</v>
      </c>
    </row>
    <row r="88" spans="2:18" x14ac:dyDescent="0.2">
      <c r="B88" s="24">
        <v>6</v>
      </c>
      <c r="C88" s="25">
        <v>10</v>
      </c>
      <c r="D88" s="25">
        <v>48</v>
      </c>
      <c r="E88" s="25">
        <v>179</v>
      </c>
      <c r="F88" s="26">
        <f t="shared" si="63"/>
        <v>540</v>
      </c>
      <c r="G88" s="26" t="str">
        <f t="shared" si="55"/>
        <v/>
      </c>
      <c r="H88" s="26" t="str">
        <f t="shared" si="56"/>
        <v/>
      </c>
      <c r="I88" s="26">
        <f t="shared" si="57"/>
        <v>179</v>
      </c>
      <c r="J88" s="26" t="str">
        <f t="shared" si="58"/>
        <v/>
      </c>
      <c r="K88" s="27" t="str">
        <f t="shared" si="59"/>
        <v/>
      </c>
      <c r="L88" s="27" t="str">
        <f t="shared" si="60"/>
        <v/>
      </c>
      <c r="M88" s="27">
        <f t="shared" si="61"/>
        <v>-0.29249011857707508</v>
      </c>
      <c r="N88" s="27" t="str">
        <f t="shared" si="62"/>
        <v/>
      </c>
      <c r="O88" s="27" t="str">
        <f t="shared" si="51"/>
        <v>-</v>
      </c>
      <c r="P88" s="28" t="str">
        <f t="shared" si="52"/>
        <v>-</v>
      </c>
      <c r="Q88" s="28" t="str">
        <f t="shared" si="53"/>
        <v>-</v>
      </c>
      <c r="R88" s="29" t="str">
        <f t="shared" si="54"/>
        <v>-</v>
      </c>
    </row>
    <row r="89" spans="2:18" x14ac:dyDescent="0.2">
      <c r="B89" s="24">
        <v>6</v>
      </c>
      <c r="C89" s="25">
        <v>11</v>
      </c>
      <c r="D89" s="25">
        <v>48</v>
      </c>
      <c r="E89" s="25">
        <v>163</v>
      </c>
      <c r="F89" s="26">
        <f t="shared" si="63"/>
        <v>377</v>
      </c>
      <c r="G89" s="26" t="str">
        <f t="shared" si="55"/>
        <v/>
      </c>
      <c r="H89" s="26" t="str">
        <f t="shared" si="56"/>
        <v/>
      </c>
      <c r="I89" s="26">
        <f t="shared" si="57"/>
        <v>163</v>
      </c>
      <c r="J89" s="26" t="str">
        <f t="shared" si="58"/>
        <v/>
      </c>
      <c r="K89" s="27" t="str">
        <f t="shared" si="59"/>
        <v/>
      </c>
      <c r="L89" s="27" t="str">
        <f t="shared" si="60"/>
        <v/>
      </c>
      <c r="M89" s="27">
        <f t="shared" si="61"/>
        <v>-8.9385474860335198E-2</v>
      </c>
      <c r="N89" s="27" t="str">
        <f t="shared" si="62"/>
        <v/>
      </c>
      <c r="O89" s="27" t="str">
        <f t="shared" si="51"/>
        <v>-</v>
      </c>
      <c r="P89" s="28" t="str">
        <f t="shared" si="52"/>
        <v>-</v>
      </c>
      <c r="Q89" s="28" t="str">
        <f t="shared" si="53"/>
        <v>-</v>
      </c>
      <c r="R89" s="29" t="str">
        <f t="shared" si="54"/>
        <v>-</v>
      </c>
    </row>
    <row r="90" spans="2:18" x14ac:dyDescent="0.2">
      <c r="B90" s="24">
        <v>6</v>
      </c>
      <c r="C90" s="25">
        <v>12</v>
      </c>
      <c r="D90" s="25">
        <v>48</v>
      </c>
      <c r="E90" s="25">
        <v>223</v>
      </c>
      <c r="F90" s="26">
        <f t="shared" si="63"/>
        <v>154</v>
      </c>
      <c r="G90" s="26" t="str">
        <f t="shared" si="55"/>
        <v/>
      </c>
      <c r="H90" s="26" t="str">
        <f t="shared" si="56"/>
        <v/>
      </c>
      <c r="I90" s="26">
        <f t="shared" si="57"/>
        <v>223</v>
      </c>
      <c r="J90" s="26" t="str">
        <f t="shared" si="58"/>
        <v/>
      </c>
      <c r="K90" s="27" t="str">
        <f t="shared" si="59"/>
        <v/>
      </c>
      <c r="L90" s="27" t="str">
        <f t="shared" si="60"/>
        <v/>
      </c>
      <c r="M90" s="27">
        <f t="shared" si="61"/>
        <v>0.36809815950920244</v>
      </c>
      <c r="N90" s="27" t="str">
        <f t="shared" si="62"/>
        <v/>
      </c>
      <c r="O90" s="27" t="str">
        <f t="shared" si="51"/>
        <v>-</v>
      </c>
      <c r="P90" s="28" t="str">
        <f t="shared" si="52"/>
        <v>-</v>
      </c>
      <c r="Q90" s="28" t="str">
        <f t="shared" si="53"/>
        <v>-</v>
      </c>
      <c r="R90" s="29" t="str">
        <f t="shared" si="54"/>
        <v>-</v>
      </c>
    </row>
    <row r="91" spans="2:18" x14ac:dyDescent="0.2">
      <c r="B91" s="24">
        <v>6</v>
      </c>
      <c r="C91" s="25">
        <v>13</v>
      </c>
      <c r="D91" s="25">
        <v>48</v>
      </c>
      <c r="E91" s="25">
        <v>154</v>
      </c>
      <c r="F91" s="26">
        <f t="shared" si="63"/>
        <v>0</v>
      </c>
      <c r="G91" s="26" t="str">
        <f t="shared" si="55"/>
        <v/>
      </c>
      <c r="H91" s="26" t="str">
        <f t="shared" si="56"/>
        <v/>
      </c>
      <c r="I91" s="26">
        <f t="shared" si="57"/>
        <v>154</v>
      </c>
      <c r="J91" s="26" t="str">
        <f t="shared" si="58"/>
        <v/>
      </c>
      <c r="K91" s="27" t="str">
        <f t="shared" si="59"/>
        <v/>
      </c>
      <c r="L91" s="27" t="str">
        <f t="shared" si="60"/>
        <v/>
      </c>
      <c r="M91" s="27">
        <f t="shared" si="61"/>
        <v>-0.3094170403587444</v>
      </c>
      <c r="N91" s="27" t="str">
        <f t="shared" si="62"/>
        <v/>
      </c>
      <c r="O91" s="27" t="str">
        <f t="shared" si="51"/>
        <v>-</v>
      </c>
      <c r="P91" s="28" t="str">
        <f t="shared" si="52"/>
        <v>-</v>
      </c>
      <c r="Q91" s="28" t="str">
        <f t="shared" si="53"/>
        <v>-</v>
      </c>
      <c r="R91" s="29" t="str">
        <f t="shared" si="54"/>
        <v>-</v>
      </c>
    </row>
    <row r="92" spans="2:18" x14ac:dyDescent="0.2">
      <c r="B92" s="24">
        <v>6</v>
      </c>
      <c r="C92" s="25">
        <v>14</v>
      </c>
      <c r="D92" s="25">
        <v>48</v>
      </c>
      <c r="E92" s="25">
        <v>0</v>
      </c>
      <c r="F92" s="26">
        <f t="shared" si="63"/>
        <v>0</v>
      </c>
      <c r="G92" s="26" t="str">
        <f t="shared" si="55"/>
        <v/>
      </c>
      <c r="H92" s="26" t="str">
        <f t="shared" si="56"/>
        <v/>
      </c>
      <c r="I92" s="26">
        <f t="shared" si="57"/>
        <v>154</v>
      </c>
      <c r="J92" s="26" t="str">
        <f t="shared" si="58"/>
        <v/>
      </c>
      <c r="K92" s="27" t="str">
        <f t="shared" si="59"/>
        <v/>
      </c>
      <c r="L92" s="27" t="str">
        <f t="shared" si="60"/>
        <v/>
      </c>
      <c r="M92" s="27">
        <f t="shared" si="61"/>
        <v>0</v>
      </c>
      <c r="N92" s="27" t="str">
        <f t="shared" si="62"/>
        <v/>
      </c>
      <c r="O92" s="27" t="str">
        <f t="shared" si="51"/>
        <v>-</v>
      </c>
      <c r="P92" s="28" t="str">
        <f t="shared" si="52"/>
        <v>-</v>
      </c>
      <c r="Q92" s="28" t="str">
        <f t="shared" si="53"/>
        <v>-</v>
      </c>
      <c r="R92" s="29" t="str">
        <f t="shared" si="54"/>
        <v>-</v>
      </c>
    </row>
    <row r="93" spans="2:18" x14ac:dyDescent="0.2">
      <c r="B93" s="24">
        <v>6</v>
      </c>
      <c r="C93" s="25">
        <v>15</v>
      </c>
      <c r="D93" s="25">
        <v>48</v>
      </c>
      <c r="E93" s="25">
        <v>0</v>
      </c>
      <c r="F93" s="26">
        <f t="shared" si="63"/>
        <v>0</v>
      </c>
      <c r="G93" s="26" t="str">
        <f t="shared" si="55"/>
        <v/>
      </c>
      <c r="H93" s="26" t="str">
        <f t="shared" si="56"/>
        <v/>
      </c>
      <c r="I93" s="26">
        <f t="shared" si="57"/>
        <v>0</v>
      </c>
      <c r="J93" s="26" t="str">
        <f t="shared" si="58"/>
        <v/>
      </c>
      <c r="K93" s="27" t="str">
        <f t="shared" si="59"/>
        <v/>
      </c>
      <c r="L93" s="27" t="str">
        <f t="shared" si="60"/>
        <v/>
      </c>
      <c r="M93" s="27">
        <f t="shared" si="61"/>
        <v>-1</v>
      </c>
      <c r="N93" s="27" t="str">
        <f t="shared" si="62"/>
        <v/>
      </c>
      <c r="O93" s="27" t="str">
        <f t="shared" si="51"/>
        <v>-</v>
      </c>
      <c r="P93" s="28" t="str">
        <f t="shared" si="52"/>
        <v>-</v>
      </c>
      <c r="Q93" s="28" t="str">
        <f t="shared" si="53"/>
        <v>-</v>
      </c>
      <c r="R93" s="29" t="str">
        <f t="shared" si="54"/>
        <v>-</v>
      </c>
    </row>
    <row r="94" spans="2:18" x14ac:dyDescent="0.2">
      <c r="B94" s="24">
        <v>7</v>
      </c>
      <c r="C94" s="25">
        <v>1</v>
      </c>
      <c r="D94" s="25">
        <v>60</v>
      </c>
      <c r="E94" s="25">
        <v>48</v>
      </c>
      <c r="F94" s="26">
        <f>MAX(0,2000-E94)</f>
        <v>1952</v>
      </c>
      <c r="G94" s="26">
        <f>IF($D94=G$1,IF($E94&lt;&gt;0,$E94,#REF!),"")</f>
        <v>48</v>
      </c>
      <c r="H94" s="26" t="str">
        <f>IF($D94=H$1,IF($E94&lt;&gt;0,$E94,#REF!),"")</f>
        <v/>
      </c>
      <c r="I94" s="26" t="str">
        <f>IF($D94=I$1,IF($E94&lt;&gt;0,$E94,#REF!),"")</f>
        <v/>
      </c>
      <c r="J94" s="26" t="str">
        <f>IF($D94=J$1,IF($E94&lt;&gt;0,$E94,#REF!),"")</f>
        <v/>
      </c>
      <c r="K94" s="27" t="str">
        <f>IF(AND(ISNUMBER(G94),ISNUMBER(#REF!)),(G94-#REF!)/#REF!,"")</f>
        <v/>
      </c>
      <c r="L94" s="27" t="str">
        <f>IF(AND(ISNUMBER(H94),ISNUMBER(#REF!)),(H94-#REF!)/#REF!,"")</f>
        <v/>
      </c>
      <c r="M94" s="27" t="str">
        <f>IF(AND(ISNUMBER(I94),ISNUMBER(#REF!)),(I94-#REF!)/#REF!,"")</f>
        <v/>
      </c>
      <c r="N94" s="27" t="str">
        <f>IF(AND(ISNUMBER(J94),ISNUMBER(#REF!)),(J94-#REF!)/#REF!,"")</f>
        <v/>
      </c>
      <c r="O94" s="27" t="str">
        <f t="shared" si="51"/>
        <v>-</v>
      </c>
      <c r="P94" s="28" t="str">
        <f t="shared" si="52"/>
        <v>-</v>
      </c>
      <c r="Q94" s="28" t="str">
        <f t="shared" si="53"/>
        <v>-</v>
      </c>
      <c r="R94" s="29" t="str">
        <f t="shared" si="54"/>
        <v>-</v>
      </c>
    </row>
    <row r="95" spans="2:18" x14ac:dyDescent="0.2">
      <c r="B95" s="24">
        <v>7</v>
      </c>
      <c r="C95" s="25">
        <v>2</v>
      </c>
      <c r="D95" s="25">
        <v>60</v>
      </c>
      <c r="E95" s="25">
        <v>74</v>
      </c>
      <c r="F95" s="26">
        <f>MAX(0,F94-E95)</f>
        <v>1878</v>
      </c>
      <c r="G95" s="26">
        <f t="shared" ref="G95:G108" si="64">IF($D95=G$1,IF($E95&lt;&gt;0,$E95,$E94),"")</f>
        <v>74</v>
      </c>
      <c r="H95" s="26" t="str">
        <f t="shared" ref="H95:H108" si="65">IF($D95=H$1,IF($E95&lt;&gt;0,$E95,$E94),"")</f>
        <v/>
      </c>
      <c r="I95" s="26" t="str">
        <f t="shared" ref="I95:I108" si="66">IF($D95=I$1,IF($E95&lt;&gt;0,$E95,$E94),"")</f>
        <v/>
      </c>
      <c r="J95" s="26" t="str">
        <f t="shared" ref="J95:J108" si="67">IF($D95=J$1,IF($E95&lt;&gt;0,$E95,$E94),"")</f>
        <v/>
      </c>
      <c r="K95" s="27">
        <f t="shared" ref="K95:K108" si="68">IF(AND(ISNUMBER(G95),ISNUMBER(G94)),(G95-G94)/G94,"")</f>
        <v>0.54166666666666663</v>
      </c>
      <c r="L95" s="27" t="str">
        <f t="shared" ref="L95:L108" si="69">IF(AND(ISNUMBER(H95),ISNUMBER(H94)),(H95-H94)/H94,"")</f>
        <v/>
      </c>
      <c r="M95" s="27" t="str">
        <f t="shared" ref="M95:M108" si="70">IF(AND(ISNUMBER(I95),ISNUMBER(I94)),(I95-I94)/I94,"")</f>
        <v/>
      </c>
      <c r="N95" s="27" t="str">
        <f t="shared" ref="N95:N108" si="71">IF(AND(ISNUMBER(J95),ISNUMBER(J94)),(J95-J94)/J94,"")</f>
        <v/>
      </c>
      <c r="O95" s="27" t="str">
        <f t="shared" si="51"/>
        <v>-</v>
      </c>
      <c r="P95" s="28" t="str">
        <f t="shared" si="52"/>
        <v>-</v>
      </c>
      <c r="Q95" s="28" t="str">
        <f t="shared" si="53"/>
        <v>-</v>
      </c>
      <c r="R95" s="29" t="str">
        <f t="shared" si="54"/>
        <v>-</v>
      </c>
    </row>
    <row r="96" spans="2:18" x14ac:dyDescent="0.2">
      <c r="B96" s="24">
        <v>7</v>
      </c>
      <c r="C96" s="25">
        <v>3</v>
      </c>
      <c r="D96" s="25">
        <v>60</v>
      </c>
      <c r="E96" s="25">
        <v>81</v>
      </c>
      <c r="F96" s="26">
        <f t="shared" ref="F96:F108" si="72">MAX(0,F95-E96)</f>
        <v>1797</v>
      </c>
      <c r="G96" s="26">
        <f t="shared" si="64"/>
        <v>81</v>
      </c>
      <c r="H96" s="26" t="str">
        <f t="shared" si="65"/>
        <v/>
      </c>
      <c r="I96" s="26" t="str">
        <f t="shared" si="66"/>
        <v/>
      </c>
      <c r="J96" s="26" t="str">
        <f t="shared" si="67"/>
        <v/>
      </c>
      <c r="K96" s="27">
        <f t="shared" si="68"/>
        <v>9.45945945945946E-2</v>
      </c>
      <c r="L96" s="27" t="str">
        <f t="shared" si="69"/>
        <v/>
      </c>
      <c r="M96" s="27" t="str">
        <f t="shared" si="70"/>
        <v/>
      </c>
      <c r="N96" s="27" t="str">
        <f t="shared" si="71"/>
        <v/>
      </c>
      <c r="O96" s="27" t="str">
        <f t="shared" si="51"/>
        <v>-</v>
      </c>
      <c r="P96" s="28" t="str">
        <f t="shared" si="52"/>
        <v>-</v>
      </c>
      <c r="Q96" s="28" t="str">
        <f t="shared" si="53"/>
        <v>-</v>
      </c>
      <c r="R96" s="29" t="str">
        <f t="shared" si="54"/>
        <v>-</v>
      </c>
    </row>
    <row r="97" spans="2:18" x14ac:dyDescent="0.2">
      <c r="B97" s="24">
        <v>7</v>
      </c>
      <c r="C97" s="25">
        <v>4</v>
      </c>
      <c r="D97" s="25">
        <v>60</v>
      </c>
      <c r="E97" s="25">
        <v>82</v>
      </c>
      <c r="F97" s="26">
        <f t="shared" si="72"/>
        <v>1715</v>
      </c>
      <c r="G97" s="26">
        <f t="shared" si="64"/>
        <v>82</v>
      </c>
      <c r="H97" s="26" t="str">
        <f t="shared" si="65"/>
        <v/>
      </c>
      <c r="I97" s="26" t="str">
        <f t="shared" si="66"/>
        <v/>
      </c>
      <c r="J97" s="26" t="str">
        <f t="shared" si="67"/>
        <v/>
      </c>
      <c r="K97" s="27">
        <f t="shared" si="68"/>
        <v>1.2345679012345678E-2</v>
      </c>
      <c r="L97" s="27" t="str">
        <f t="shared" si="69"/>
        <v/>
      </c>
      <c r="M97" s="27" t="str">
        <f t="shared" si="70"/>
        <v/>
      </c>
      <c r="N97" s="27" t="str">
        <f t="shared" si="71"/>
        <v/>
      </c>
      <c r="O97" s="27" t="str">
        <f t="shared" si="51"/>
        <v>-</v>
      </c>
      <c r="P97" s="28" t="str">
        <f t="shared" si="52"/>
        <v>-</v>
      </c>
      <c r="Q97" s="28" t="str">
        <f t="shared" si="53"/>
        <v>-</v>
      </c>
      <c r="R97" s="29" t="str">
        <f t="shared" si="54"/>
        <v>-</v>
      </c>
    </row>
    <row r="98" spans="2:18" x14ac:dyDescent="0.2">
      <c r="B98" s="24">
        <v>7</v>
      </c>
      <c r="C98" s="25">
        <v>5</v>
      </c>
      <c r="D98" s="25">
        <v>60</v>
      </c>
      <c r="E98" s="25">
        <v>79</v>
      </c>
      <c r="F98" s="26">
        <f t="shared" si="72"/>
        <v>1636</v>
      </c>
      <c r="G98" s="26">
        <f t="shared" si="64"/>
        <v>79</v>
      </c>
      <c r="H98" s="26" t="str">
        <f t="shared" si="65"/>
        <v/>
      </c>
      <c r="I98" s="26" t="str">
        <f t="shared" si="66"/>
        <v/>
      </c>
      <c r="J98" s="26" t="str">
        <f t="shared" si="67"/>
        <v/>
      </c>
      <c r="K98" s="27">
        <f t="shared" si="68"/>
        <v>-3.6585365853658534E-2</v>
      </c>
      <c r="L98" s="27" t="str">
        <f t="shared" si="69"/>
        <v/>
      </c>
      <c r="M98" s="27" t="str">
        <f t="shared" si="70"/>
        <v/>
      </c>
      <c r="N98" s="27" t="str">
        <f t="shared" si="71"/>
        <v/>
      </c>
      <c r="O98" s="27" t="str">
        <f t="shared" si="51"/>
        <v>-</v>
      </c>
      <c r="P98" s="28" t="str">
        <f t="shared" si="52"/>
        <v>-</v>
      </c>
      <c r="Q98" s="28" t="str">
        <f t="shared" si="53"/>
        <v>-</v>
      </c>
      <c r="R98" s="29" t="str">
        <f t="shared" si="54"/>
        <v>-</v>
      </c>
    </row>
    <row r="99" spans="2:18" x14ac:dyDescent="0.2">
      <c r="B99" s="24">
        <v>7</v>
      </c>
      <c r="C99" s="25">
        <v>6</v>
      </c>
      <c r="D99" s="25">
        <v>60</v>
      </c>
      <c r="E99" s="25">
        <v>43</v>
      </c>
      <c r="F99" s="26">
        <f t="shared" si="72"/>
        <v>1593</v>
      </c>
      <c r="G99" s="26">
        <f t="shared" si="64"/>
        <v>43</v>
      </c>
      <c r="H99" s="26" t="str">
        <f t="shared" si="65"/>
        <v/>
      </c>
      <c r="I99" s="26" t="str">
        <f t="shared" si="66"/>
        <v/>
      </c>
      <c r="J99" s="26" t="str">
        <f t="shared" si="67"/>
        <v/>
      </c>
      <c r="K99" s="27">
        <f t="shared" si="68"/>
        <v>-0.45569620253164556</v>
      </c>
      <c r="L99" s="27" t="str">
        <f t="shared" si="69"/>
        <v/>
      </c>
      <c r="M99" s="27" t="str">
        <f t="shared" si="70"/>
        <v/>
      </c>
      <c r="N99" s="27" t="str">
        <f t="shared" si="71"/>
        <v/>
      </c>
      <c r="O99" s="27" t="str">
        <f t="shared" si="51"/>
        <v>-</v>
      </c>
      <c r="P99" s="28" t="str">
        <f t="shared" si="52"/>
        <v>-</v>
      </c>
      <c r="Q99" s="28" t="str">
        <f t="shared" si="53"/>
        <v>-</v>
      </c>
      <c r="R99" s="29" t="str">
        <f t="shared" si="54"/>
        <v>-</v>
      </c>
    </row>
    <row r="100" spans="2:18" x14ac:dyDescent="0.2">
      <c r="B100" s="24">
        <v>7</v>
      </c>
      <c r="C100" s="25">
        <v>7</v>
      </c>
      <c r="D100" s="25">
        <v>60</v>
      </c>
      <c r="E100" s="25">
        <v>65</v>
      </c>
      <c r="F100" s="26">
        <f t="shared" si="72"/>
        <v>1528</v>
      </c>
      <c r="G100" s="26">
        <f t="shared" si="64"/>
        <v>65</v>
      </c>
      <c r="H100" s="26" t="str">
        <f t="shared" si="65"/>
        <v/>
      </c>
      <c r="I100" s="26" t="str">
        <f t="shared" si="66"/>
        <v/>
      </c>
      <c r="J100" s="26" t="str">
        <f t="shared" si="67"/>
        <v/>
      </c>
      <c r="K100" s="27">
        <f t="shared" si="68"/>
        <v>0.51162790697674421</v>
      </c>
      <c r="L100" s="27" t="str">
        <f t="shared" si="69"/>
        <v/>
      </c>
      <c r="M100" s="27" t="str">
        <f t="shared" si="70"/>
        <v/>
      </c>
      <c r="N100" s="27" t="str">
        <f t="shared" si="71"/>
        <v/>
      </c>
      <c r="O100" s="27" t="str">
        <f t="shared" si="51"/>
        <v>-</v>
      </c>
      <c r="P100" s="28" t="str">
        <f t="shared" si="52"/>
        <v>-</v>
      </c>
      <c r="Q100" s="28" t="str">
        <f t="shared" si="53"/>
        <v>-</v>
      </c>
      <c r="R100" s="29" t="str">
        <f t="shared" si="54"/>
        <v>-</v>
      </c>
    </row>
    <row r="101" spans="2:18" x14ac:dyDescent="0.2">
      <c r="B101" s="24">
        <v>7</v>
      </c>
      <c r="C101" s="25">
        <v>8</v>
      </c>
      <c r="D101" s="25">
        <v>48</v>
      </c>
      <c r="E101" s="25">
        <v>92</v>
      </c>
      <c r="F101" s="26">
        <f t="shared" si="72"/>
        <v>1436</v>
      </c>
      <c r="G101" s="26" t="str">
        <f t="shared" si="64"/>
        <v/>
      </c>
      <c r="H101" s="26" t="str">
        <f t="shared" si="65"/>
        <v/>
      </c>
      <c r="I101" s="26">
        <f t="shared" si="66"/>
        <v>92</v>
      </c>
      <c r="J101" s="26" t="str">
        <f t="shared" si="67"/>
        <v/>
      </c>
      <c r="K101" s="27" t="str">
        <f t="shared" si="68"/>
        <v/>
      </c>
      <c r="L101" s="27" t="str">
        <f t="shared" si="69"/>
        <v/>
      </c>
      <c r="M101" s="27" t="str">
        <f t="shared" si="70"/>
        <v/>
      </c>
      <c r="N101" s="27" t="str">
        <f t="shared" si="71"/>
        <v/>
      </c>
      <c r="O101" s="27" t="str">
        <f t="shared" si="51"/>
        <v>Jump</v>
      </c>
      <c r="P101" s="28">
        <f t="shared" si="52"/>
        <v>60</v>
      </c>
      <c r="Q101" s="28">
        <f t="shared" si="53"/>
        <v>48</v>
      </c>
      <c r="R101" s="29">
        <f t="shared" si="54"/>
        <v>0.41538461538461541</v>
      </c>
    </row>
    <row r="102" spans="2:18" x14ac:dyDescent="0.2">
      <c r="B102" s="24">
        <v>7</v>
      </c>
      <c r="C102" s="25">
        <v>9</v>
      </c>
      <c r="D102" s="25">
        <v>48</v>
      </c>
      <c r="E102" s="25">
        <v>124</v>
      </c>
      <c r="F102" s="26">
        <f t="shared" si="72"/>
        <v>1312</v>
      </c>
      <c r="G102" s="26" t="str">
        <f t="shared" si="64"/>
        <v/>
      </c>
      <c r="H102" s="26" t="str">
        <f t="shared" si="65"/>
        <v/>
      </c>
      <c r="I102" s="26">
        <f t="shared" si="66"/>
        <v>124</v>
      </c>
      <c r="J102" s="26" t="str">
        <f t="shared" si="67"/>
        <v/>
      </c>
      <c r="K102" s="27" t="str">
        <f t="shared" si="68"/>
        <v/>
      </c>
      <c r="L102" s="27" t="str">
        <f t="shared" si="69"/>
        <v/>
      </c>
      <c r="M102" s="27">
        <f t="shared" si="70"/>
        <v>0.34782608695652173</v>
      </c>
      <c r="N102" s="27" t="str">
        <f t="shared" si="71"/>
        <v/>
      </c>
      <c r="O102" s="27" t="str">
        <f t="shared" si="51"/>
        <v>-</v>
      </c>
      <c r="P102" s="28" t="str">
        <f t="shared" si="52"/>
        <v>-</v>
      </c>
      <c r="Q102" s="28" t="str">
        <f t="shared" si="53"/>
        <v>-</v>
      </c>
      <c r="R102" s="29" t="str">
        <f t="shared" si="54"/>
        <v>-</v>
      </c>
    </row>
    <row r="103" spans="2:18" x14ac:dyDescent="0.2">
      <c r="B103" s="24">
        <v>7</v>
      </c>
      <c r="C103" s="25">
        <v>10</v>
      </c>
      <c r="D103" s="25">
        <v>48</v>
      </c>
      <c r="E103" s="25">
        <v>92</v>
      </c>
      <c r="F103" s="26">
        <f t="shared" si="72"/>
        <v>1220</v>
      </c>
      <c r="G103" s="26" t="str">
        <f t="shared" si="64"/>
        <v/>
      </c>
      <c r="H103" s="26" t="str">
        <f t="shared" si="65"/>
        <v/>
      </c>
      <c r="I103" s="26">
        <f t="shared" si="66"/>
        <v>92</v>
      </c>
      <c r="J103" s="26" t="str">
        <f t="shared" si="67"/>
        <v/>
      </c>
      <c r="K103" s="27" t="str">
        <f t="shared" si="68"/>
        <v/>
      </c>
      <c r="L103" s="27" t="str">
        <f t="shared" si="69"/>
        <v/>
      </c>
      <c r="M103" s="27">
        <f t="shared" si="70"/>
        <v>-0.25806451612903225</v>
      </c>
      <c r="N103" s="27" t="str">
        <f t="shared" si="71"/>
        <v/>
      </c>
      <c r="O103" s="27" t="str">
        <f t="shared" si="51"/>
        <v>-</v>
      </c>
      <c r="P103" s="28" t="str">
        <f t="shared" si="52"/>
        <v>-</v>
      </c>
      <c r="Q103" s="28" t="str">
        <f t="shared" si="53"/>
        <v>-</v>
      </c>
      <c r="R103" s="29" t="str">
        <f t="shared" si="54"/>
        <v>-</v>
      </c>
    </row>
    <row r="104" spans="2:18" x14ac:dyDescent="0.2">
      <c r="B104" s="24">
        <v>7</v>
      </c>
      <c r="C104" s="25">
        <v>11</v>
      </c>
      <c r="D104" s="25">
        <v>48</v>
      </c>
      <c r="E104" s="25">
        <v>142</v>
      </c>
      <c r="F104" s="26">
        <f t="shared" si="72"/>
        <v>1078</v>
      </c>
      <c r="G104" s="26" t="str">
        <f t="shared" si="64"/>
        <v/>
      </c>
      <c r="H104" s="26" t="str">
        <f t="shared" si="65"/>
        <v/>
      </c>
      <c r="I104" s="26">
        <f t="shared" si="66"/>
        <v>142</v>
      </c>
      <c r="J104" s="26" t="str">
        <f t="shared" si="67"/>
        <v/>
      </c>
      <c r="K104" s="27" t="str">
        <f t="shared" si="68"/>
        <v/>
      </c>
      <c r="L104" s="27" t="str">
        <f t="shared" si="69"/>
        <v/>
      </c>
      <c r="M104" s="27">
        <f t="shared" si="70"/>
        <v>0.54347826086956519</v>
      </c>
      <c r="N104" s="27" t="str">
        <f t="shared" si="71"/>
        <v/>
      </c>
      <c r="O104" s="27" t="str">
        <f t="shared" si="51"/>
        <v>-</v>
      </c>
      <c r="P104" s="28" t="str">
        <f t="shared" si="52"/>
        <v>-</v>
      </c>
      <c r="Q104" s="28" t="str">
        <f t="shared" si="53"/>
        <v>-</v>
      </c>
      <c r="R104" s="29" t="str">
        <f t="shared" si="54"/>
        <v>-</v>
      </c>
    </row>
    <row r="105" spans="2:18" x14ac:dyDescent="0.2">
      <c r="B105" s="24">
        <v>7</v>
      </c>
      <c r="C105" s="25">
        <v>12</v>
      </c>
      <c r="D105" s="25">
        <v>48</v>
      </c>
      <c r="E105" s="25">
        <v>91</v>
      </c>
      <c r="F105" s="26">
        <f t="shared" si="72"/>
        <v>987</v>
      </c>
      <c r="G105" s="26" t="str">
        <f t="shared" si="64"/>
        <v/>
      </c>
      <c r="H105" s="26" t="str">
        <f t="shared" si="65"/>
        <v/>
      </c>
      <c r="I105" s="26">
        <f t="shared" si="66"/>
        <v>91</v>
      </c>
      <c r="J105" s="26" t="str">
        <f t="shared" si="67"/>
        <v/>
      </c>
      <c r="K105" s="27" t="str">
        <f t="shared" si="68"/>
        <v/>
      </c>
      <c r="L105" s="27" t="str">
        <f t="shared" si="69"/>
        <v/>
      </c>
      <c r="M105" s="27">
        <f t="shared" si="70"/>
        <v>-0.35915492957746481</v>
      </c>
      <c r="N105" s="27" t="str">
        <f t="shared" si="71"/>
        <v/>
      </c>
      <c r="O105" s="27" t="str">
        <f t="shared" si="51"/>
        <v>-</v>
      </c>
      <c r="P105" s="28" t="str">
        <f t="shared" si="52"/>
        <v>-</v>
      </c>
      <c r="Q105" s="28" t="str">
        <f t="shared" si="53"/>
        <v>-</v>
      </c>
      <c r="R105" s="29" t="str">
        <f t="shared" si="54"/>
        <v>-</v>
      </c>
    </row>
    <row r="106" spans="2:18" x14ac:dyDescent="0.2">
      <c r="B106" s="24">
        <v>7</v>
      </c>
      <c r="C106" s="25">
        <v>13</v>
      </c>
      <c r="D106" s="25">
        <v>48</v>
      </c>
      <c r="E106" s="25">
        <v>146</v>
      </c>
      <c r="F106" s="26">
        <f t="shared" si="72"/>
        <v>841</v>
      </c>
      <c r="G106" s="26" t="str">
        <f t="shared" si="64"/>
        <v/>
      </c>
      <c r="H106" s="26" t="str">
        <f t="shared" si="65"/>
        <v/>
      </c>
      <c r="I106" s="26">
        <f t="shared" si="66"/>
        <v>146</v>
      </c>
      <c r="J106" s="26" t="str">
        <f t="shared" si="67"/>
        <v/>
      </c>
      <c r="K106" s="27" t="str">
        <f t="shared" si="68"/>
        <v/>
      </c>
      <c r="L106" s="27" t="str">
        <f t="shared" si="69"/>
        <v/>
      </c>
      <c r="M106" s="27">
        <f t="shared" si="70"/>
        <v>0.60439560439560436</v>
      </c>
      <c r="N106" s="27" t="str">
        <f t="shared" si="71"/>
        <v/>
      </c>
      <c r="O106" s="27" t="str">
        <f t="shared" si="51"/>
        <v>-</v>
      </c>
      <c r="P106" s="28" t="str">
        <f t="shared" si="52"/>
        <v>-</v>
      </c>
      <c r="Q106" s="28" t="str">
        <f t="shared" si="53"/>
        <v>-</v>
      </c>
      <c r="R106" s="29" t="str">
        <f t="shared" si="54"/>
        <v>-</v>
      </c>
    </row>
    <row r="107" spans="2:18" x14ac:dyDescent="0.2">
      <c r="B107" s="24">
        <v>7</v>
      </c>
      <c r="C107" s="25">
        <v>14</v>
      </c>
      <c r="D107" s="25">
        <v>48</v>
      </c>
      <c r="E107" s="25">
        <v>110</v>
      </c>
      <c r="F107" s="26">
        <f t="shared" si="72"/>
        <v>731</v>
      </c>
      <c r="G107" s="26" t="str">
        <f t="shared" si="64"/>
        <v/>
      </c>
      <c r="H107" s="26" t="str">
        <f t="shared" si="65"/>
        <v/>
      </c>
      <c r="I107" s="26">
        <f t="shared" si="66"/>
        <v>110</v>
      </c>
      <c r="J107" s="26" t="str">
        <f t="shared" si="67"/>
        <v/>
      </c>
      <c r="K107" s="27" t="str">
        <f t="shared" si="68"/>
        <v/>
      </c>
      <c r="L107" s="27" t="str">
        <f t="shared" si="69"/>
        <v/>
      </c>
      <c r="M107" s="27">
        <f t="shared" si="70"/>
        <v>-0.24657534246575341</v>
      </c>
      <c r="N107" s="27" t="str">
        <f t="shared" si="71"/>
        <v/>
      </c>
      <c r="O107" s="27" t="str">
        <f t="shared" si="51"/>
        <v>-</v>
      </c>
      <c r="P107" s="28" t="str">
        <f t="shared" si="52"/>
        <v>-</v>
      </c>
      <c r="Q107" s="28" t="str">
        <f t="shared" si="53"/>
        <v>-</v>
      </c>
      <c r="R107" s="29" t="str">
        <f t="shared" si="54"/>
        <v>-</v>
      </c>
    </row>
    <row r="108" spans="2:18" x14ac:dyDescent="0.2">
      <c r="B108" s="24">
        <v>7</v>
      </c>
      <c r="C108" s="25">
        <v>15</v>
      </c>
      <c r="D108" s="25">
        <v>48</v>
      </c>
      <c r="E108" s="25">
        <v>160</v>
      </c>
      <c r="F108" s="26">
        <f t="shared" si="72"/>
        <v>571</v>
      </c>
      <c r="G108" s="26" t="str">
        <f t="shared" si="64"/>
        <v/>
      </c>
      <c r="H108" s="26" t="str">
        <f t="shared" si="65"/>
        <v/>
      </c>
      <c r="I108" s="26">
        <f t="shared" si="66"/>
        <v>160</v>
      </c>
      <c r="J108" s="26" t="str">
        <f t="shared" si="67"/>
        <v/>
      </c>
      <c r="K108" s="27" t="str">
        <f t="shared" si="68"/>
        <v/>
      </c>
      <c r="L108" s="27" t="str">
        <f t="shared" si="69"/>
        <v/>
      </c>
      <c r="M108" s="27">
        <f t="shared" si="70"/>
        <v>0.45454545454545453</v>
      </c>
      <c r="N108" s="27" t="str">
        <f t="shared" si="71"/>
        <v/>
      </c>
      <c r="O108" s="27" t="str">
        <f t="shared" si="51"/>
        <v>-</v>
      </c>
      <c r="P108" s="28" t="str">
        <f t="shared" si="52"/>
        <v>-</v>
      </c>
      <c r="Q108" s="28" t="str">
        <f t="shared" si="53"/>
        <v>-</v>
      </c>
      <c r="R108" s="29" t="str">
        <f t="shared" si="54"/>
        <v>-</v>
      </c>
    </row>
    <row r="109" spans="2:18" x14ac:dyDescent="0.2">
      <c r="B109" s="24">
        <v>8</v>
      </c>
      <c r="C109" s="25">
        <v>1</v>
      </c>
      <c r="D109" s="25">
        <v>60</v>
      </c>
      <c r="E109" s="25">
        <v>67</v>
      </c>
      <c r="F109" s="26">
        <f>MAX(0,2000-E109)</f>
        <v>1933</v>
      </c>
      <c r="G109" s="26">
        <f>IF($D109=G$1,IF($E109&lt;&gt;0,$E109,#REF!),"")</f>
        <v>67</v>
      </c>
      <c r="H109" s="26" t="str">
        <f>IF($D109=H$1,IF($E109&lt;&gt;0,$E109,#REF!),"")</f>
        <v/>
      </c>
      <c r="I109" s="26" t="str">
        <f>IF($D109=I$1,IF($E109&lt;&gt;0,$E109,#REF!),"")</f>
        <v/>
      </c>
      <c r="J109" s="26" t="str">
        <f>IF($D109=J$1,IF($E109&lt;&gt;0,$E109,#REF!),"")</f>
        <v/>
      </c>
      <c r="K109" s="27" t="str">
        <f>IF(AND(ISNUMBER(G109),ISNUMBER(#REF!)),(G109-#REF!)/#REF!,"")</f>
        <v/>
      </c>
      <c r="L109" s="27" t="str">
        <f>IF(AND(ISNUMBER(H109),ISNUMBER(#REF!)),(H109-#REF!)/#REF!,"")</f>
        <v/>
      </c>
      <c r="M109" s="27" t="str">
        <f>IF(AND(ISNUMBER(I109),ISNUMBER(#REF!)),(I109-#REF!)/#REF!,"")</f>
        <v/>
      </c>
      <c r="N109" s="27" t="str">
        <f>IF(AND(ISNUMBER(J109),ISNUMBER(#REF!)),(J109-#REF!)/#REF!,"")</f>
        <v/>
      </c>
      <c r="O109" s="27" t="str">
        <f t="shared" si="51"/>
        <v>-</v>
      </c>
      <c r="P109" s="28" t="str">
        <f t="shared" si="52"/>
        <v>-</v>
      </c>
      <c r="Q109" s="28" t="str">
        <f t="shared" si="53"/>
        <v>-</v>
      </c>
      <c r="R109" s="29" t="str">
        <f t="shared" si="54"/>
        <v>-</v>
      </c>
    </row>
    <row r="110" spans="2:18" x14ac:dyDescent="0.2">
      <c r="B110" s="24">
        <v>8</v>
      </c>
      <c r="C110" s="25">
        <v>2</v>
      </c>
      <c r="D110" s="25">
        <v>60</v>
      </c>
      <c r="E110" s="25">
        <v>32</v>
      </c>
      <c r="F110" s="26">
        <f>MAX(0,F109-E110)</f>
        <v>1901</v>
      </c>
      <c r="G110" s="26">
        <f t="shared" ref="G110:G123" si="73">IF($D110=G$1,IF($E110&lt;&gt;0,$E110,$E109),"")</f>
        <v>32</v>
      </c>
      <c r="H110" s="26" t="str">
        <f t="shared" ref="H110:H123" si="74">IF($D110=H$1,IF($E110&lt;&gt;0,$E110,$E109),"")</f>
        <v/>
      </c>
      <c r="I110" s="26" t="str">
        <f t="shared" ref="I110:I123" si="75">IF($D110=I$1,IF($E110&lt;&gt;0,$E110,$E109),"")</f>
        <v/>
      </c>
      <c r="J110" s="26" t="str">
        <f t="shared" ref="J110:J123" si="76">IF($D110=J$1,IF($E110&lt;&gt;0,$E110,$E109),"")</f>
        <v/>
      </c>
      <c r="K110" s="27">
        <f t="shared" ref="K110:K123" si="77">IF(AND(ISNUMBER(G110),ISNUMBER(G109)),(G110-G109)/G109,"")</f>
        <v>-0.52238805970149249</v>
      </c>
      <c r="L110" s="27" t="str">
        <f t="shared" ref="L110:L123" si="78">IF(AND(ISNUMBER(H110),ISNUMBER(H109)),(H110-H109)/H109,"")</f>
        <v/>
      </c>
      <c r="M110" s="27" t="str">
        <f t="shared" ref="M110:M123" si="79">IF(AND(ISNUMBER(I110),ISNUMBER(I109)),(I110-I109)/I109,"")</f>
        <v/>
      </c>
      <c r="N110" s="27" t="str">
        <f t="shared" ref="N110:N123" si="80">IF(AND(ISNUMBER(J110),ISNUMBER(J109)),(J110-J109)/J109,"")</f>
        <v/>
      </c>
      <c r="O110" s="27" t="str">
        <f t="shared" si="51"/>
        <v>-</v>
      </c>
      <c r="P110" s="28" t="str">
        <f t="shared" si="52"/>
        <v>-</v>
      </c>
      <c r="Q110" s="28" t="str">
        <f t="shared" si="53"/>
        <v>-</v>
      </c>
      <c r="R110" s="29" t="str">
        <f t="shared" si="54"/>
        <v>-</v>
      </c>
    </row>
    <row r="111" spans="2:18" x14ac:dyDescent="0.2">
      <c r="B111" s="24">
        <v>8</v>
      </c>
      <c r="C111" s="25">
        <v>3</v>
      </c>
      <c r="D111" s="25">
        <v>60</v>
      </c>
      <c r="E111" s="25">
        <v>65</v>
      </c>
      <c r="F111" s="26">
        <f t="shared" ref="F111:F123" si="81">MAX(0,F110-E111)</f>
        <v>1836</v>
      </c>
      <c r="G111" s="26">
        <f t="shared" si="73"/>
        <v>65</v>
      </c>
      <c r="H111" s="26" t="str">
        <f t="shared" si="74"/>
        <v/>
      </c>
      <c r="I111" s="26" t="str">
        <f t="shared" si="75"/>
        <v/>
      </c>
      <c r="J111" s="26" t="str">
        <f t="shared" si="76"/>
        <v/>
      </c>
      <c r="K111" s="27">
        <f t="shared" si="77"/>
        <v>1.03125</v>
      </c>
      <c r="L111" s="27" t="str">
        <f t="shared" si="78"/>
        <v/>
      </c>
      <c r="M111" s="27" t="str">
        <f t="shared" si="79"/>
        <v/>
      </c>
      <c r="N111" s="27" t="str">
        <f t="shared" si="80"/>
        <v/>
      </c>
      <c r="O111" s="27" t="str">
        <f t="shared" si="51"/>
        <v>-</v>
      </c>
      <c r="P111" s="28" t="str">
        <f t="shared" si="52"/>
        <v>-</v>
      </c>
      <c r="Q111" s="28" t="str">
        <f t="shared" si="53"/>
        <v>-</v>
      </c>
      <c r="R111" s="29" t="str">
        <f t="shared" si="54"/>
        <v>-</v>
      </c>
    </row>
    <row r="112" spans="2:18" x14ac:dyDescent="0.2">
      <c r="B112" s="24">
        <v>8</v>
      </c>
      <c r="C112" s="25">
        <v>4</v>
      </c>
      <c r="D112" s="25">
        <v>60</v>
      </c>
      <c r="E112" s="25">
        <v>51</v>
      </c>
      <c r="F112" s="26">
        <f t="shared" si="81"/>
        <v>1785</v>
      </c>
      <c r="G112" s="26">
        <f t="shared" si="73"/>
        <v>51</v>
      </c>
      <c r="H112" s="26" t="str">
        <f t="shared" si="74"/>
        <v/>
      </c>
      <c r="I112" s="26" t="str">
        <f t="shared" si="75"/>
        <v/>
      </c>
      <c r="J112" s="26" t="str">
        <f t="shared" si="76"/>
        <v/>
      </c>
      <c r="K112" s="27">
        <f t="shared" si="77"/>
        <v>-0.2153846153846154</v>
      </c>
      <c r="L112" s="27" t="str">
        <f t="shared" si="78"/>
        <v/>
      </c>
      <c r="M112" s="27" t="str">
        <f t="shared" si="79"/>
        <v/>
      </c>
      <c r="N112" s="27" t="str">
        <f t="shared" si="80"/>
        <v/>
      </c>
      <c r="O112" s="27" t="str">
        <f t="shared" si="51"/>
        <v>-</v>
      </c>
      <c r="P112" s="28" t="str">
        <f t="shared" si="52"/>
        <v>-</v>
      </c>
      <c r="Q112" s="28" t="str">
        <f t="shared" si="53"/>
        <v>-</v>
      </c>
      <c r="R112" s="29" t="str">
        <f t="shared" si="54"/>
        <v>-</v>
      </c>
    </row>
    <row r="113" spans="2:18" x14ac:dyDescent="0.2">
      <c r="B113" s="24">
        <v>8</v>
      </c>
      <c r="C113" s="25">
        <v>5</v>
      </c>
      <c r="D113" s="25">
        <v>60</v>
      </c>
      <c r="E113" s="25">
        <v>45</v>
      </c>
      <c r="F113" s="26">
        <f t="shared" si="81"/>
        <v>1740</v>
      </c>
      <c r="G113" s="26">
        <f t="shared" si="73"/>
        <v>45</v>
      </c>
      <c r="H113" s="26" t="str">
        <f t="shared" si="74"/>
        <v/>
      </c>
      <c r="I113" s="26" t="str">
        <f t="shared" si="75"/>
        <v/>
      </c>
      <c r="J113" s="26" t="str">
        <f t="shared" si="76"/>
        <v/>
      </c>
      <c r="K113" s="27">
        <f t="shared" si="77"/>
        <v>-0.11764705882352941</v>
      </c>
      <c r="L113" s="27" t="str">
        <f t="shared" si="78"/>
        <v/>
      </c>
      <c r="M113" s="27" t="str">
        <f t="shared" si="79"/>
        <v/>
      </c>
      <c r="N113" s="27" t="str">
        <f t="shared" si="80"/>
        <v/>
      </c>
      <c r="O113" s="27" t="str">
        <f t="shared" si="51"/>
        <v>-</v>
      </c>
      <c r="P113" s="28" t="str">
        <f t="shared" si="52"/>
        <v>-</v>
      </c>
      <c r="Q113" s="28" t="str">
        <f t="shared" si="53"/>
        <v>-</v>
      </c>
      <c r="R113" s="29" t="str">
        <f t="shared" si="54"/>
        <v>-</v>
      </c>
    </row>
    <row r="114" spans="2:18" x14ac:dyDescent="0.2">
      <c r="B114" s="24">
        <v>8</v>
      </c>
      <c r="C114" s="25">
        <v>6</v>
      </c>
      <c r="D114" s="25">
        <v>60</v>
      </c>
      <c r="E114" s="25">
        <v>54</v>
      </c>
      <c r="F114" s="26">
        <f t="shared" si="81"/>
        <v>1686</v>
      </c>
      <c r="G114" s="26">
        <f t="shared" si="73"/>
        <v>54</v>
      </c>
      <c r="H114" s="26" t="str">
        <f t="shared" si="74"/>
        <v/>
      </c>
      <c r="I114" s="26" t="str">
        <f t="shared" si="75"/>
        <v/>
      </c>
      <c r="J114" s="26" t="str">
        <f t="shared" si="76"/>
        <v/>
      </c>
      <c r="K114" s="27">
        <f t="shared" si="77"/>
        <v>0.2</v>
      </c>
      <c r="L114" s="27" t="str">
        <f t="shared" si="78"/>
        <v/>
      </c>
      <c r="M114" s="27" t="str">
        <f t="shared" si="79"/>
        <v/>
      </c>
      <c r="N114" s="27" t="str">
        <f t="shared" si="80"/>
        <v/>
      </c>
      <c r="O114" s="27" t="str">
        <f t="shared" si="51"/>
        <v>-</v>
      </c>
      <c r="P114" s="28" t="str">
        <f t="shared" si="52"/>
        <v>-</v>
      </c>
      <c r="Q114" s="28" t="str">
        <f t="shared" si="53"/>
        <v>-</v>
      </c>
      <c r="R114" s="29" t="str">
        <f t="shared" si="54"/>
        <v>-</v>
      </c>
    </row>
    <row r="115" spans="2:18" x14ac:dyDescent="0.2">
      <c r="B115" s="24">
        <v>8</v>
      </c>
      <c r="C115" s="25">
        <v>7</v>
      </c>
      <c r="D115" s="25">
        <v>60</v>
      </c>
      <c r="E115" s="25">
        <v>57</v>
      </c>
      <c r="F115" s="26">
        <f t="shared" si="81"/>
        <v>1629</v>
      </c>
      <c r="G115" s="26">
        <f t="shared" si="73"/>
        <v>57</v>
      </c>
      <c r="H115" s="26" t="str">
        <f t="shared" si="74"/>
        <v/>
      </c>
      <c r="I115" s="26" t="str">
        <f t="shared" si="75"/>
        <v/>
      </c>
      <c r="J115" s="26" t="str">
        <f t="shared" si="76"/>
        <v/>
      </c>
      <c r="K115" s="27">
        <f t="shared" si="77"/>
        <v>5.5555555555555552E-2</v>
      </c>
      <c r="L115" s="27" t="str">
        <f t="shared" si="78"/>
        <v/>
      </c>
      <c r="M115" s="27" t="str">
        <f t="shared" si="79"/>
        <v/>
      </c>
      <c r="N115" s="27" t="str">
        <f t="shared" si="80"/>
        <v/>
      </c>
      <c r="O115" s="27" t="str">
        <f t="shared" si="51"/>
        <v>-</v>
      </c>
      <c r="P115" s="28" t="str">
        <f t="shared" si="52"/>
        <v>-</v>
      </c>
      <c r="Q115" s="28" t="str">
        <f t="shared" si="53"/>
        <v>-</v>
      </c>
      <c r="R115" s="29" t="str">
        <f t="shared" si="54"/>
        <v>-</v>
      </c>
    </row>
    <row r="116" spans="2:18" x14ac:dyDescent="0.2">
      <c r="B116" s="24">
        <v>8</v>
      </c>
      <c r="C116" s="25">
        <v>8</v>
      </c>
      <c r="D116" s="25">
        <v>48</v>
      </c>
      <c r="E116" s="25">
        <v>124</v>
      </c>
      <c r="F116" s="26">
        <f t="shared" si="81"/>
        <v>1505</v>
      </c>
      <c r="G116" s="26" t="str">
        <f t="shared" si="73"/>
        <v/>
      </c>
      <c r="H116" s="26" t="str">
        <f t="shared" si="74"/>
        <v/>
      </c>
      <c r="I116" s="26">
        <f t="shared" si="75"/>
        <v>124</v>
      </c>
      <c r="J116" s="26" t="str">
        <f t="shared" si="76"/>
        <v/>
      </c>
      <c r="K116" s="27" t="str">
        <f t="shared" si="77"/>
        <v/>
      </c>
      <c r="L116" s="27" t="str">
        <f t="shared" si="78"/>
        <v/>
      </c>
      <c r="M116" s="27" t="str">
        <f t="shared" si="79"/>
        <v/>
      </c>
      <c r="N116" s="27" t="str">
        <f t="shared" si="80"/>
        <v/>
      </c>
      <c r="O116" s="27" t="str">
        <f t="shared" si="51"/>
        <v>Jump</v>
      </c>
      <c r="P116" s="28">
        <f t="shared" si="52"/>
        <v>60</v>
      </c>
      <c r="Q116" s="28">
        <f t="shared" si="53"/>
        <v>48</v>
      </c>
      <c r="R116" s="29">
        <f t="shared" si="54"/>
        <v>1.1754385964912282</v>
      </c>
    </row>
    <row r="117" spans="2:18" x14ac:dyDescent="0.2">
      <c r="B117" s="24">
        <v>8</v>
      </c>
      <c r="C117" s="25">
        <v>9</v>
      </c>
      <c r="D117" s="25">
        <v>48</v>
      </c>
      <c r="E117" s="25">
        <v>64</v>
      </c>
      <c r="F117" s="26">
        <f t="shared" si="81"/>
        <v>1441</v>
      </c>
      <c r="G117" s="26" t="str">
        <f t="shared" si="73"/>
        <v/>
      </c>
      <c r="H117" s="26" t="str">
        <f t="shared" si="74"/>
        <v/>
      </c>
      <c r="I117" s="26">
        <f t="shared" si="75"/>
        <v>64</v>
      </c>
      <c r="J117" s="26" t="str">
        <f t="shared" si="76"/>
        <v/>
      </c>
      <c r="K117" s="27" t="str">
        <f t="shared" si="77"/>
        <v/>
      </c>
      <c r="L117" s="27" t="str">
        <f t="shared" si="78"/>
        <v/>
      </c>
      <c r="M117" s="27">
        <f t="shared" si="79"/>
        <v>-0.4838709677419355</v>
      </c>
      <c r="N117" s="27" t="str">
        <f t="shared" si="80"/>
        <v/>
      </c>
      <c r="O117" s="27" t="str">
        <f t="shared" si="51"/>
        <v>-</v>
      </c>
      <c r="P117" s="28" t="str">
        <f t="shared" si="52"/>
        <v>-</v>
      </c>
      <c r="Q117" s="28" t="str">
        <f t="shared" si="53"/>
        <v>-</v>
      </c>
      <c r="R117" s="29" t="str">
        <f t="shared" si="54"/>
        <v>-</v>
      </c>
    </row>
    <row r="118" spans="2:18" x14ac:dyDescent="0.2">
      <c r="B118" s="24">
        <v>8</v>
      </c>
      <c r="C118" s="25">
        <v>10</v>
      </c>
      <c r="D118" s="25">
        <v>48</v>
      </c>
      <c r="E118" s="25">
        <v>101</v>
      </c>
      <c r="F118" s="26">
        <f t="shared" si="81"/>
        <v>1340</v>
      </c>
      <c r="G118" s="26" t="str">
        <f t="shared" si="73"/>
        <v/>
      </c>
      <c r="H118" s="26" t="str">
        <f t="shared" si="74"/>
        <v/>
      </c>
      <c r="I118" s="26">
        <f t="shared" si="75"/>
        <v>101</v>
      </c>
      <c r="J118" s="26" t="str">
        <f t="shared" si="76"/>
        <v/>
      </c>
      <c r="K118" s="27" t="str">
        <f t="shared" si="77"/>
        <v/>
      </c>
      <c r="L118" s="27" t="str">
        <f t="shared" si="78"/>
        <v/>
      </c>
      <c r="M118" s="27">
        <f t="shared" si="79"/>
        <v>0.578125</v>
      </c>
      <c r="N118" s="27" t="str">
        <f t="shared" si="80"/>
        <v/>
      </c>
      <c r="O118" s="27" t="str">
        <f t="shared" si="51"/>
        <v>-</v>
      </c>
      <c r="P118" s="28" t="str">
        <f t="shared" si="52"/>
        <v>-</v>
      </c>
      <c r="Q118" s="28" t="str">
        <f t="shared" si="53"/>
        <v>-</v>
      </c>
      <c r="R118" s="29" t="str">
        <f t="shared" si="54"/>
        <v>-</v>
      </c>
    </row>
    <row r="119" spans="2:18" x14ac:dyDescent="0.2">
      <c r="B119" s="24">
        <v>8</v>
      </c>
      <c r="C119" s="25">
        <v>11</v>
      </c>
      <c r="D119" s="25">
        <v>48</v>
      </c>
      <c r="E119" s="25">
        <v>116</v>
      </c>
      <c r="F119" s="26">
        <f t="shared" si="81"/>
        <v>1224</v>
      </c>
      <c r="G119" s="26" t="str">
        <f t="shared" si="73"/>
        <v/>
      </c>
      <c r="H119" s="26" t="str">
        <f t="shared" si="74"/>
        <v/>
      </c>
      <c r="I119" s="26">
        <f t="shared" si="75"/>
        <v>116</v>
      </c>
      <c r="J119" s="26" t="str">
        <f t="shared" si="76"/>
        <v/>
      </c>
      <c r="K119" s="27" t="str">
        <f t="shared" si="77"/>
        <v/>
      </c>
      <c r="L119" s="27" t="str">
        <f t="shared" si="78"/>
        <v/>
      </c>
      <c r="M119" s="27">
        <f t="shared" si="79"/>
        <v>0.14851485148514851</v>
      </c>
      <c r="N119" s="27" t="str">
        <f t="shared" si="80"/>
        <v/>
      </c>
      <c r="O119" s="27" t="str">
        <f t="shared" si="51"/>
        <v>-</v>
      </c>
      <c r="P119" s="28" t="str">
        <f t="shared" si="52"/>
        <v>-</v>
      </c>
      <c r="Q119" s="28" t="str">
        <f t="shared" si="53"/>
        <v>-</v>
      </c>
      <c r="R119" s="29" t="str">
        <f t="shared" si="54"/>
        <v>-</v>
      </c>
    </row>
    <row r="120" spans="2:18" x14ac:dyDescent="0.2">
      <c r="B120" s="24">
        <v>8</v>
      </c>
      <c r="C120" s="25">
        <v>12</v>
      </c>
      <c r="D120" s="25">
        <v>48</v>
      </c>
      <c r="E120" s="25">
        <v>79</v>
      </c>
      <c r="F120" s="26">
        <f t="shared" si="81"/>
        <v>1145</v>
      </c>
      <c r="G120" s="26" t="str">
        <f t="shared" si="73"/>
        <v/>
      </c>
      <c r="H120" s="26" t="str">
        <f t="shared" si="74"/>
        <v/>
      </c>
      <c r="I120" s="26">
        <f t="shared" si="75"/>
        <v>79</v>
      </c>
      <c r="J120" s="26" t="str">
        <f t="shared" si="76"/>
        <v/>
      </c>
      <c r="K120" s="27" t="str">
        <f t="shared" si="77"/>
        <v/>
      </c>
      <c r="L120" s="27" t="str">
        <f t="shared" si="78"/>
        <v/>
      </c>
      <c r="M120" s="27">
        <f t="shared" si="79"/>
        <v>-0.31896551724137934</v>
      </c>
      <c r="N120" s="27" t="str">
        <f t="shared" si="80"/>
        <v/>
      </c>
      <c r="O120" s="27" t="str">
        <f t="shared" si="51"/>
        <v>-</v>
      </c>
      <c r="P120" s="28" t="str">
        <f t="shared" si="52"/>
        <v>-</v>
      </c>
      <c r="Q120" s="28" t="str">
        <f t="shared" si="53"/>
        <v>-</v>
      </c>
      <c r="R120" s="29" t="str">
        <f t="shared" si="54"/>
        <v>-</v>
      </c>
    </row>
    <row r="121" spans="2:18" x14ac:dyDescent="0.2">
      <c r="B121" s="24">
        <v>8</v>
      </c>
      <c r="C121" s="25">
        <v>13</v>
      </c>
      <c r="D121" s="25">
        <v>48</v>
      </c>
      <c r="E121" s="25">
        <v>106</v>
      </c>
      <c r="F121" s="26">
        <f t="shared" si="81"/>
        <v>1039</v>
      </c>
      <c r="G121" s="26" t="str">
        <f t="shared" si="73"/>
        <v/>
      </c>
      <c r="H121" s="26" t="str">
        <f t="shared" si="74"/>
        <v/>
      </c>
      <c r="I121" s="26">
        <f t="shared" si="75"/>
        <v>106</v>
      </c>
      <c r="J121" s="26" t="str">
        <f t="shared" si="76"/>
        <v/>
      </c>
      <c r="K121" s="27" t="str">
        <f t="shared" si="77"/>
        <v/>
      </c>
      <c r="L121" s="27" t="str">
        <f t="shared" si="78"/>
        <v/>
      </c>
      <c r="M121" s="27">
        <f t="shared" si="79"/>
        <v>0.34177215189873417</v>
      </c>
      <c r="N121" s="27" t="str">
        <f t="shared" si="80"/>
        <v/>
      </c>
      <c r="O121" s="27" t="str">
        <f t="shared" si="51"/>
        <v>-</v>
      </c>
      <c r="P121" s="28" t="str">
        <f t="shared" si="52"/>
        <v>-</v>
      </c>
      <c r="Q121" s="28" t="str">
        <f t="shared" si="53"/>
        <v>-</v>
      </c>
      <c r="R121" s="29" t="str">
        <f t="shared" si="54"/>
        <v>-</v>
      </c>
    </row>
    <row r="122" spans="2:18" x14ac:dyDescent="0.2">
      <c r="B122" s="24">
        <v>8</v>
      </c>
      <c r="C122" s="25">
        <v>14</v>
      </c>
      <c r="D122" s="25">
        <v>48</v>
      </c>
      <c r="E122" s="25">
        <v>84</v>
      </c>
      <c r="F122" s="26">
        <f t="shared" si="81"/>
        <v>955</v>
      </c>
      <c r="G122" s="26" t="str">
        <f t="shared" si="73"/>
        <v/>
      </c>
      <c r="H122" s="26" t="str">
        <f t="shared" si="74"/>
        <v/>
      </c>
      <c r="I122" s="26">
        <f t="shared" si="75"/>
        <v>84</v>
      </c>
      <c r="J122" s="26" t="str">
        <f t="shared" si="76"/>
        <v/>
      </c>
      <c r="K122" s="27" t="str">
        <f t="shared" si="77"/>
        <v/>
      </c>
      <c r="L122" s="27" t="str">
        <f t="shared" si="78"/>
        <v/>
      </c>
      <c r="M122" s="27">
        <f t="shared" si="79"/>
        <v>-0.20754716981132076</v>
      </c>
      <c r="N122" s="27" t="str">
        <f t="shared" si="80"/>
        <v/>
      </c>
      <c r="O122" s="27" t="str">
        <f t="shared" si="51"/>
        <v>-</v>
      </c>
      <c r="P122" s="28" t="str">
        <f t="shared" si="52"/>
        <v>-</v>
      </c>
      <c r="Q122" s="28" t="str">
        <f t="shared" si="53"/>
        <v>-</v>
      </c>
      <c r="R122" s="29" t="str">
        <f t="shared" si="54"/>
        <v>-</v>
      </c>
    </row>
    <row r="123" spans="2:18" x14ac:dyDescent="0.2">
      <c r="B123" s="24">
        <v>8</v>
      </c>
      <c r="C123" s="25">
        <v>15</v>
      </c>
      <c r="D123" s="25">
        <v>48</v>
      </c>
      <c r="E123" s="25">
        <v>100</v>
      </c>
      <c r="F123" s="26">
        <f t="shared" si="81"/>
        <v>855</v>
      </c>
      <c r="G123" s="26" t="str">
        <f t="shared" si="73"/>
        <v/>
      </c>
      <c r="H123" s="26" t="str">
        <f t="shared" si="74"/>
        <v/>
      </c>
      <c r="I123" s="26">
        <f t="shared" si="75"/>
        <v>100</v>
      </c>
      <c r="J123" s="26" t="str">
        <f t="shared" si="76"/>
        <v/>
      </c>
      <c r="K123" s="27" t="str">
        <f t="shared" si="77"/>
        <v/>
      </c>
      <c r="L123" s="27" t="str">
        <f t="shared" si="78"/>
        <v/>
      </c>
      <c r="M123" s="27">
        <f t="shared" si="79"/>
        <v>0.19047619047619047</v>
      </c>
      <c r="N123" s="27" t="str">
        <f t="shared" si="80"/>
        <v/>
      </c>
      <c r="O123" s="27" t="str">
        <f t="shared" si="51"/>
        <v>-</v>
      </c>
      <c r="P123" s="28" t="str">
        <f t="shared" si="52"/>
        <v>-</v>
      </c>
      <c r="Q123" s="28" t="str">
        <f t="shared" si="53"/>
        <v>-</v>
      </c>
      <c r="R123" s="29" t="str">
        <f t="shared" si="54"/>
        <v>-</v>
      </c>
    </row>
    <row r="124" spans="2:18" x14ac:dyDescent="0.2">
      <c r="B124" s="24">
        <v>9</v>
      </c>
      <c r="C124" s="25">
        <v>1</v>
      </c>
      <c r="D124" s="25">
        <v>60</v>
      </c>
      <c r="E124" s="25">
        <v>93</v>
      </c>
      <c r="F124" s="26">
        <f>MAX(0,2000-E124)</f>
        <v>1907</v>
      </c>
      <c r="G124" s="26">
        <f>IF($D124=G$1,IF($E124&lt;&gt;0,$E124,#REF!),"")</f>
        <v>93</v>
      </c>
      <c r="H124" s="26" t="str">
        <f>IF($D124=H$1,IF($E124&lt;&gt;0,$E124,#REF!),"")</f>
        <v/>
      </c>
      <c r="I124" s="26" t="str">
        <f>IF($D124=I$1,IF($E124&lt;&gt;0,$E124,#REF!),"")</f>
        <v/>
      </c>
      <c r="J124" s="26" t="str">
        <f>IF($D124=J$1,IF($E124&lt;&gt;0,$E124,#REF!),"")</f>
        <v/>
      </c>
      <c r="K124" s="27" t="str">
        <f>IF(AND(ISNUMBER(G124),ISNUMBER(#REF!)),(G124-#REF!)/#REF!,"")</f>
        <v/>
      </c>
      <c r="L124" s="27" t="str">
        <f>IF(AND(ISNUMBER(H124),ISNUMBER(#REF!)),(H124-#REF!)/#REF!,"")</f>
        <v/>
      </c>
      <c r="M124" s="27" t="str">
        <f>IF(AND(ISNUMBER(I124),ISNUMBER(#REF!)),(I124-#REF!)/#REF!,"")</f>
        <v/>
      </c>
      <c r="N124" s="27" t="str">
        <f>IF(AND(ISNUMBER(J124),ISNUMBER(#REF!)),(J124-#REF!)/#REF!,"")</f>
        <v/>
      </c>
      <c r="O124" s="27" t="str">
        <f t="shared" si="51"/>
        <v>-</v>
      </c>
      <c r="P124" s="28" t="str">
        <f t="shared" si="52"/>
        <v>-</v>
      </c>
      <c r="Q124" s="28" t="str">
        <f t="shared" si="53"/>
        <v>-</v>
      </c>
      <c r="R124" s="29" t="str">
        <f t="shared" si="54"/>
        <v>-</v>
      </c>
    </row>
    <row r="125" spans="2:18" x14ac:dyDescent="0.2">
      <c r="B125" s="24">
        <v>9</v>
      </c>
      <c r="C125" s="25">
        <v>2</v>
      </c>
      <c r="D125" s="25">
        <v>60</v>
      </c>
      <c r="E125" s="25">
        <v>84</v>
      </c>
      <c r="F125" s="26">
        <f>MAX(0,F124-E125)</f>
        <v>1823</v>
      </c>
      <c r="G125" s="26">
        <f t="shared" ref="G125:G138" si="82">IF($D125=G$1,IF($E125&lt;&gt;0,$E125,$E124),"")</f>
        <v>84</v>
      </c>
      <c r="H125" s="26" t="str">
        <f t="shared" ref="H125:H138" si="83">IF($D125=H$1,IF($E125&lt;&gt;0,$E125,$E124),"")</f>
        <v/>
      </c>
      <c r="I125" s="26" t="str">
        <f t="shared" ref="I125:I138" si="84">IF($D125=I$1,IF($E125&lt;&gt;0,$E125,$E124),"")</f>
        <v/>
      </c>
      <c r="J125" s="26" t="str">
        <f t="shared" ref="J125:J138" si="85">IF($D125=J$1,IF($E125&lt;&gt;0,$E125,$E124),"")</f>
        <v/>
      </c>
      <c r="K125" s="27">
        <f t="shared" ref="K125:K138" si="86">IF(AND(ISNUMBER(G125),ISNUMBER(G124)),(G125-G124)/G124,"")</f>
        <v>-9.6774193548387094E-2</v>
      </c>
      <c r="L125" s="27" t="str">
        <f t="shared" ref="L125:L138" si="87">IF(AND(ISNUMBER(H125),ISNUMBER(H124)),(H125-H124)/H124,"")</f>
        <v/>
      </c>
      <c r="M125" s="27" t="str">
        <f t="shared" ref="M125:M138" si="88">IF(AND(ISNUMBER(I125),ISNUMBER(I124)),(I125-I124)/I124,"")</f>
        <v/>
      </c>
      <c r="N125" s="27" t="str">
        <f t="shared" ref="N125:N138" si="89">IF(AND(ISNUMBER(J125),ISNUMBER(J124)),(J125-J124)/J124,"")</f>
        <v/>
      </c>
      <c r="O125" s="27" t="str">
        <f t="shared" si="51"/>
        <v>-</v>
      </c>
      <c r="P125" s="28" t="str">
        <f t="shared" si="52"/>
        <v>-</v>
      </c>
      <c r="Q125" s="28" t="str">
        <f t="shared" si="53"/>
        <v>-</v>
      </c>
      <c r="R125" s="29" t="str">
        <f t="shared" si="54"/>
        <v>-</v>
      </c>
    </row>
    <row r="126" spans="2:18" x14ac:dyDescent="0.2">
      <c r="B126" s="24">
        <v>9</v>
      </c>
      <c r="C126" s="25">
        <v>3</v>
      </c>
      <c r="D126" s="25">
        <v>60</v>
      </c>
      <c r="E126" s="25">
        <v>52</v>
      </c>
      <c r="F126" s="26">
        <f t="shared" ref="F126:F138" si="90">MAX(0,F125-E126)</f>
        <v>1771</v>
      </c>
      <c r="G126" s="26">
        <f t="shared" si="82"/>
        <v>52</v>
      </c>
      <c r="H126" s="26" t="str">
        <f t="shared" si="83"/>
        <v/>
      </c>
      <c r="I126" s="26" t="str">
        <f t="shared" si="84"/>
        <v/>
      </c>
      <c r="J126" s="26" t="str">
        <f t="shared" si="85"/>
        <v/>
      </c>
      <c r="K126" s="27">
        <f t="shared" si="86"/>
        <v>-0.38095238095238093</v>
      </c>
      <c r="L126" s="27" t="str">
        <f t="shared" si="87"/>
        <v/>
      </c>
      <c r="M126" s="27" t="str">
        <f t="shared" si="88"/>
        <v/>
      </c>
      <c r="N126" s="27" t="str">
        <f t="shared" si="89"/>
        <v/>
      </c>
      <c r="O126" s="27" t="str">
        <f t="shared" si="51"/>
        <v>-</v>
      </c>
      <c r="P126" s="28" t="str">
        <f t="shared" si="52"/>
        <v>-</v>
      </c>
      <c r="Q126" s="28" t="str">
        <f t="shared" si="53"/>
        <v>-</v>
      </c>
      <c r="R126" s="29" t="str">
        <f t="shared" si="54"/>
        <v>-</v>
      </c>
    </row>
    <row r="127" spans="2:18" x14ac:dyDescent="0.2">
      <c r="B127" s="24">
        <v>9</v>
      </c>
      <c r="C127" s="25">
        <v>4</v>
      </c>
      <c r="D127" s="25">
        <v>60</v>
      </c>
      <c r="E127" s="25">
        <v>60</v>
      </c>
      <c r="F127" s="26">
        <f t="shared" si="90"/>
        <v>1711</v>
      </c>
      <c r="G127" s="26">
        <f t="shared" si="82"/>
        <v>60</v>
      </c>
      <c r="H127" s="26" t="str">
        <f t="shared" si="83"/>
        <v/>
      </c>
      <c r="I127" s="26" t="str">
        <f t="shared" si="84"/>
        <v/>
      </c>
      <c r="J127" s="26" t="str">
        <f t="shared" si="85"/>
        <v/>
      </c>
      <c r="K127" s="27">
        <f t="shared" si="86"/>
        <v>0.15384615384615385</v>
      </c>
      <c r="L127" s="27" t="str">
        <f t="shared" si="87"/>
        <v/>
      </c>
      <c r="M127" s="27" t="str">
        <f t="shared" si="88"/>
        <v/>
      </c>
      <c r="N127" s="27" t="str">
        <f t="shared" si="89"/>
        <v/>
      </c>
      <c r="O127" s="27" t="str">
        <f t="shared" si="51"/>
        <v>-</v>
      </c>
      <c r="P127" s="28" t="str">
        <f t="shared" si="52"/>
        <v>-</v>
      </c>
      <c r="Q127" s="28" t="str">
        <f t="shared" si="53"/>
        <v>-</v>
      </c>
      <c r="R127" s="29" t="str">
        <f t="shared" si="54"/>
        <v>-</v>
      </c>
    </row>
    <row r="128" spans="2:18" x14ac:dyDescent="0.2">
      <c r="B128" s="24">
        <v>9</v>
      </c>
      <c r="C128" s="25">
        <v>5</v>
      </c>
      <c r="D128" s="25">
        <v>60</v>
      </c>
      <c r="E128" s="25">
        <v>81</v>
      </c>
      <c r="F128" s="26">
        <f t="shared" si="90"/>
        <v>1630</v>
      </c>
      <c r="G128" s="26">
        <f t="shared" si="82"/>
        <v>81</v>
      </c>
      <c r="H128" s="26" t="str">
        <f t="shared" si="83"/>
        <v/>
      </c>
      <c r="I128" s="26" t="str">
        <f t="shared" si="84"/>
        <v/>
      </c>
      <c r="J128" s="26" t="str">
        <f t="shared" si="85"/>
        <v/>
      </c>
      <c r="K128" s="27">
        <f t="shared" si="86"/>
        <v>0.35</v>
      </c>
      <c r="L128" s="27" t="str">
        <f t="shared" si="87"/>
        <v/>
      </c>
      <c r="M128" s="27" t="str">
        <f t="shared" si="88"/>
        <v/>
      </c>
      <c r="N128" s="27" t="str">
        <f t="shared" si="89"/>
        <v/>
      </c>
      <c r="O128" s="27" t="str">
        <f t="shared" si="51"/>
        <v>-</v>
      </c>
      <c r="P128" s="28" t="str">
        <f t="shared" si="52"/>
        <v>-</v>
      </c>
      <c r="Q128" s="28" t="str">
        <f t="shared" si="53"/>
        <v>-</v>
      </c>
      <c r="R128" s="29" t="str">
        <f t="shared" si="54"/>
        <v>-</v>
      </c>
    </row>
    <row r="129" spans="2:18" x14ac:dyDescent="0.2">
      <c r="B129" s="24">
        <v>9</v>
      </c>
      <c r="C129" s="25">
        <v>6</v>
      </c>
      <c r="D129" s="25">
        <v>60</v>
      </c>
      <c r="E129" s="25">
        <v>74</v>
      </c>
      <c r="F129" s="26">
        <f t="shared" si="90"/>
        <v>1556</v>
      </c>
      <c r="G129" s="26">
        <f t="shared" si="82"/>
        <v>74</v>
      </c>
      <c r="H129" s="26" t="str">
        <f t="shared" si="83"/>
        <v/>
      </c>
      <c r="I129" s="26" t="str">
        <f t="shared" si="84"/>
        <v/>
      </c>
      <c r="J129" s="26" t="str">
        <f t="shared" si="85"/>
        <v/>
      </c>
      <c r="K129" s="27">
        <f t="shared" si="86"/>
        <v>-8.6419753086419748E-2</v>
      </c>
      <c r="L129" s="27" t="str">
        <f t="shared" si="87"/>
        <v/>
      </c>
      <c r="M129" s="27" t="str">
        <f t="shared" si="88"/>
        <v/>
      </c>
      <c r="N129" s="27" t="str">
        <f t="shared" si="89"/>
        <v/>
      </c>
      <c r="O129" s="27" t="str">
        <f t="shared" si="51"/>
        <v>-</v>
      </c>
      <c r="P129" s="28" t="str">
        <f t="shared" si="52"/>
        <v>-</v>
      </c>
      <c r="Q129" s="28" t="str">
        <f t="shared" si="53"/>
        <v>-</v>
      </c>
      <c r="R129" s="29" t="str">
        <f t="shared" si="54"/>
        <v>-</v>
      </c>
    </row>
    <row r="130" spans="2:18" x14ac:dyDescent="0.2">
      <c r="B130" s="24">
        <v>9</v>
      </c>
      <c r="C130" s="25">
        <v>7</v>
      </c>
      <c r="D130" s="25">
        <v>60</v>
      </c>
      <c r="E130" s="25">
        <v>72</v>
      </c>
      <c r="F130" s="26">
        <f t="shared" si="90"/>
        <v>1484</v>
      </c>
      <c r="G130" s="26">
        <f t="shared" si="82"/>
        <v>72</v>
      </c>
      <c r="H130" s="26" t="str">
        <f t="shared" si="83"/>
        <v/>
      </c>
      <c r="I130" s="26" t="str">
        <f t="shared" si="84"/>
        <v/>
      </c>
      <c r="J130" s="26" t="str">
        <f t="shared" si="85"/>
        <v/>
      </c>
      <c r="K130" s="27">
        <f t="shared" si="86"/>
        <v>-2.7027027027027029E-2</v>
      </c>
      <c r="L130" s="27" t="str">
        <f t="shared" si="87"/>
        <v/>
      </c>
      <c r="M130" s="27" t="str">
        <f t="shared" si="88"/>
        <v/>
      </c>
      <c r="N130" s="27" t="str">
        <f t="shared" si="89"/>
        <v/>
      </c>
      <c r="O130" s="27" t="str">
        <f t="shared" si="51"/>
        <v>-</v>
      </c>
      <c r="P130" s="28" t="str">
        <f t="shared" si="52"/>
        <v>-</v>
      </c>
      <c r="Q130" s="28" t="str">
        <f t="shared" si="53"/>
        <v>-</v>
      </c>
      <c r="R130" s="29" t="str">
        <f t="shared" si="54"/>
        <v>-</v>
      </c>
    </row>
    <row r="131" spans="2:18" x14ac:dyDescent="0.2">
      <c r="B131" s="24">
        <v>9</v>
      </c>
      <c r="C131" s="25">
        <v>8</v>
      </c>
      <c r="D131" s="25">
        <v>48</v>
      </c>
      <c r="E131" s="25">
        <v>118</v>
      </c>
      <c r="F131" s="26">
        <f t="shared" si="90"/>
        <v>1366</v>
      </c>
      <c r="G131" s="26" t="str">
        <f t="shared" si="82"/>
        <v/>
      </c>
      <c r="H131" s="26" t="str">
        <f t="shared" si="83"/>
        <v/>
      </c>
      <c r="I131" s="26">
        <f t="shared" si="84"/>
        <v>118</v>
      </c>
      <c r="J131" s="26" t="str">
        <f t="shared" si="85"/>
        <v/>
      </c>
      <c r="K131" s="27" t="str">
        <f t="shared" si="86"/>
        <v/>
      </c>
      <c r="L131" s="27" t="str">
        <f t="shared" si="87"/>
        <v/>
      </c>
      <c r="M131" s="27" t="str">
        <f t="shared" si="88"/>
        <v/>
      </c>
      <c r="N131" s="27" t="str">
        <f t="shared" si="89"/>
        <v/>
      </c>
      <c r="O131" s="27" t="str">
        <f t="shared" si="51"/>
        <v>Jump</v>
      </c>
      <c r="P131" s="28">
        <f t="shared" si="52"/>
        <v>60</v>
      </c>
      <c r="Q131" s="28">
        <f t="shared" si="53"/>
        <v>48</v>
      </c>
      <c r="R131" s="29">
        <f t="shared" si="54"/>
        <v>0.63888888888888884</v>
      </c>
    </row>
    <row r="132" spans="2:18" x14ac:dyDescent="0.2">
      <c r="B132" s="24">
        <v>9</v>
      </c>
      <c r="C132" s="25">
        <v>9</v>
      </c>
      <c r="D132" s="25">
        <v>48</v>
      </c>
      <c r="E132" s="25">
        <v>136</v>
      </c>
      <c r="F132" s="26">
        <f t="shared" si="90"/>
        <v>1230</v>
      </c>
      <c r="G132" s="26" t="str">
        <f t="shared" si="82"/>
        <v/>
      </c>
      <c r="H132" s="26" t="str">
        <f t="shared" si="83"/>
        <v/>
      </c>
      <c r="I132" s="26">
        <f t="shared" si="84"/>
        <v>136</v>
      </c>
      <c r="J132" s="26" t="str">
        <f t="shared" si="85"/>
        <v/>
      </c>
      <c r="K132" s="27" t="str">
        <f t="shared" si="86"/>
        <v/>
      </c>
      <c r="L132" s="27" t="str">
        <f t="shared" si="87"/>
        <v/>
      </c>
      <c r="M132" s="27">
        <f t="shared" si="88"/>
        <v>0.15254237288135594</v>
      </c>
      <c r="N132" s="27" t="str">
        <f t="shared" si="89"/>
        <v/>
      </c>
      <c r="O132" s="27" t="str">
        <f t="shared" si="51"/>
        <v>-</v>
      </c>
      <c r="P132" s="28" t="str">
        <f t="shared" si="52"/>
        <v>-</v>
      </c>
      <c r="Q132" s="28" t="str">
        <f t="shared" si="53"/>
        <v>-</v>
      </c>
      <c r="R132" s="29" t="str">
        <f t="shared" si="54"/>
        <v>-</v>
      </c>
    </row>
    <row r="133" spans="2:18" x14ac:dyDescent="0.2">
      <c r="B133" s="24">
        <v>9</v>
      </c>
      <c r="C133" s="25">
        <v>10</v>
      </c>
      <c r="D133" s="25">
        <v>48</v>
      </c>
      <c r="E133" s="25">
        <v>145</v>
      </c>
      <c r="F133" s="26">
        <f t="shared" si="90"/>
        <v>1085</v>
      </c>
      <c r="G133" s="26" t="str">
        <f t="shared" si="82"/>
        <v/>
      </c>
      <c r="H133" s="26" t="str">
        <f t="shared" si="83"/>
        <v/>
      </c>
      <c r="I133" s="26">
        <f t="shared" si="84"/>
        <v>145</v>
      </c>
      <c r="J133" s="26" t="str">
        <f t="shared" si="85"/>
        <v/>
      </c>
      <c r="K133" s="27" t="str">
        <f t="shared" si="86"/>
        <v/>
      </c>
      <c r="L133" s="27" t="str">
        <f t="shared" si="87"/>
        <v/>
      </c>
      <c r="M133" s="27">
        <f t="shared" si="88"/>
        <v>6.6176470588235295E-2</v>
      </c>
      <c r="N133" s="27" t="str">
        <f t="shared" si="89"/>
        <v/>
      </c>
      <c r="O133" s="27" t="str">
        <f t="shared" ref="O133:O196" si="91">IF(AND(D133&lt;&gt;D132,C133&lt;&gt;1),"Jump","-")</f>
        <v>-</v>
      </c>
      <c r="P133" s="28" t="str">
        <f t="shared" ref="P133:P196" si="92">IF(O133&lt;&gt;"-",D132,"-")</f>
        <v>-</v>
      </c>
      <c r="Q133" s="28" t="str">
        <f t="shared" ref="Q133:Q196" si="93">IF(O133&lt;&gt;"-",D133,"-")</f>
        <v>-</v>
      </c>
      <c r="R133" s="29" t="str">
        <f t="shared" ref="R133:R196" si="94">IF(O133&lt;&gt;"-",(E133-E132)/E132,"-")</f>
        <v>-</v>
      </c>
    </row>
    <row r="134" spans="2:18" x14ac:dyDescent="0.2">
      <c r="B134" s="24">
        <v>9</v>
      </c>
      <c r="C134" s="25">
        <v>11</v>
      </c>
      <c r="D134" s="25">
        <v>48</v>
      </c>
      <c r="E134" s="25">
        <v>148</v>
      </c>
      <c r="F134" s="26">
        <f t="shared" si="90"/>
        <v>937</v>
      </c>
      <c r="G134" s="26" t="str">
        <f t="shared" si="82"/>
        <v/>
      </c>
      <c r="H134" s="26" t="str">
        <f t="shared" si="83"/>
        <v/>
      </c>
      <c r="I134" s="26">
        <f t="shared" si="84"/>
        <v>148</v>
      </c>
      <c r="J134" s="26" t="str">
        <f t="shared" si="85"/>
        <v/>
      </c>
      <c r="K134" s="27" t="str">
        <f t="shared" si="86"/>
        <v/>
      </c>
      <c r="L134" s="27" t="str">
        <f t="shared" si="87"/>
        <v/>
      </c>
      <c r="M134" s="27">
        <f t="shared" si="88"/>
        <v>2.0689655172413793E-2</v>
      </c>
      <c r="N134" s="27" t="str">
        <f t="shared" si="89"/>
        <v/>
      </c>
      <c r="O134" s="27" t="str">
        <f t="shared" si="91"/>
        <v>-</v>
      </c>
      <c r="P134" s="28" t="str">
        <f t="shared" si="92"/>
        <v>-</v>
      </c>
      <c r="Q134" s="28" t="str">
        <f t="shared" si="93"/>
        <v>-</v>
      </c>
      <c r="R134" s="29" t="str">
        <f t="shared" si="94"/>
        <v>-</v>
      </c>
    </row>
    <row r="135" spans="2:18" x14ac:dyDescent="0.2">
      <c r="B135" s="24">
        <v>9</v>
      </c>
      <c r="C135" s="25">
        <v>12</v>
      </c>
      <c r="D135" s="25">
        <v>48</v>
      </c>
      <c r="E135" s="25">
        <v>182</v>
      </c>
      <c r="F135" s="26">
        <f t="shared" si="90"/>
        <v>755</v>
      </c>
      <c r="G135" s="26" t="str">
        <f t="shared" si="82"/>
        <v/>
      </c>
      <c r="H135" s="26" t="str">
        <f t="shared" si="83"/>
        <v/>
      </c>
      <c r="I135" s="26">
        <f t="shared" si="84"/>
        <v>182</v>
      </c>
      <c r="J135" s="26" t="str">
        <f t="shared" si="85"/>
        <v/>
      </c>
      <c r="K135" s="27" t="str">
        <f t="shared" si="86"/>
        <v/>
      </c>
      <c r="L135" s="27" t="str">
        <f t="shared" si="87"/>
        <v/>
      </c>
      <c r="M135" s="27">
        <f t="shared" si="88"/>
        <v>0.22972972972972974</v>
      </c>
      <c r="N135" s="27" t="str">
        <f t="shared" si="89"/>
        <v/>
      </c>
      <c r="O135" s="27" t="str">
        <f t="shared" si="91"/>
        <v>-</v>
      </c>
      <c r="P135" s="28" t="str">
        <f t="shared" si="92"/>
        <v>-</v>
      </c>
      <c r="Q135" s="28" t="str">
        <f t="shared" si="93"/>
        <v>-</v>
      </c>
      <c r="R135" s="29" t="str">
        <f t="shared" si="94"/>
        <v>-</v>
      </c>
    </row>
    <row r="136" spans="2:18" x14ac:dyDescent="0.2">
      <c r="B136" s="24">
        <v>9</v>
      </c>
      <c r="C136" s="25">
        <v>13</v>
      </c>
      <c r="D136" s="25">
        <v>48</v>
      </c>
      <c r="E136" s="25">
        <v>100</v>
      </c>
      <c r="F136" s="26">
        <f t="shared" si="90"/>
        <v>655</v>
      </c>
      <c r="G136" s="26" t="str">
        <f t="shared" si="82"/>
        <v/>
      </c>
      <c r="H136" s="26" t="str">
        <f t="shared" si="83"/>
        <v/>
      </c>
      <c r="I136" s="26">
        <f t="shared" si="84"/>
        <v>100</v>
      </c>
      <c r="J136" s="26" t="str">
        <f t="shared" si="85"/>
        <v/>
      </c>
      <c r="K136" s="27" t="str">
        <f t="shared" si="86"/>
        <v/>
      </c>
      <c r="L136" s="27" t="str">
        <f t="shared" si="87"/>
        <v/>
      </c>
      <c r="M136" s="27">
        <f t="shared" si="88"/>
        <v>-0.45054945054945056</v>
      </c>
      <c r="N136" s="27" t="str">
        <f t="shared" si="89"/>
        <v/>
      </c>
      <c r="O136" s="27" t="str">
        <f t="shared" si="91"/>
        <v>-</v>
      </c>
      <c r="P136" s="28" t="str">
        <f t="shared" si="92"/>
        <v>-</v>
      </c>
      <c r="Q136" s="28" t="str">
        <f t="shared" si="93"/>
        <v>-</v>
      </c>
      <c r="R136" s="29" t="str">
        <f t="shared" si="94"/>
        <v>-</v>
      </c>
    </row>
    <row r="137" spans="2:18" x14ac:dyDescent="0.2">
      <c r="B137" s="24">
        <v>9</v>
      </c>
      <c r="C137" s="25">
        <v>14</v>
      </c>
      <c r="D137" s="25">
        <v>48</v>
      </c>
      <c r="E137" s="25">
        <v>93</v>
      </c>
      <c r="F137" s="26">
        <f t="shared" si="90"/>
        <v>562</v>
      </c>
      <c r="G137" s="26" t="str">
        <f t="shared" si="82"/>
        <v/>
      </c>
      <c r="H137" s="26" t="str">
        <f t="shared" si="83"/>
        <v/>
      </c>
      <c r="I137" s="26">
        <f t="shared" si="84"/>
        <v>93</v>
      </c>
      <c r="J137" s="26" t="str">
        <f t="shared" si="85"/>
        <v/>
      </c>
      <c r="K137" s="27" t="str">
        <f t="shared" si="86"/>
        <v/>
      </c>
      <c r="L137" s="27" t="str">
        <f t="shared" si="87"/>
        <v/>
      </c>
      <c r="M137" s="27">
        <f t="shared" si="88"/>
        <v>-7.0000000000000007E-2</v>
      </c>
      <c r="N137" s="27" t="str">
        <f t="shared" si="89"/>
        <v/>
      </c>
      <c r="O137" s="27" t="str">
        <f t="shared" si="91"/>
        <v>-</v>
      </c>
      <c r="P137" s="28" t="str">
        <f t="shared" si="92"/>
        <v>-</v>
      </c>
      <c r="Q137" s="28" t="str">
        <f t="shared" si="93"/>
        <v>-</v>
      </c>
      <c r="R137" s="29" t="str">
        <f t="shared" si="94"/>
        <v>-</v>
      </c>
    </row>
    <row r="138" spans="2:18" x14ac:dyDescent="0.2">
      <c r="B138" s="24">
        <v>9</v>
      </c>
      <c r="C138" s="25">
        <v>15</v>
      </c>
      <c r="D138" s="25">
        <v>48</v>
      </c>
      <c r="E138" s="25">
        <v>133</v>
      </c>
      <c r="F138" s="26">
        <f t="shared" si="90"/>
        <v>429</v>
      </c>
      <c r="G138" s="26" t="str">
        <f t="shared" si="82"/>
        <v/>
      </c>
      <c r="H138" s="26" t="str">
        <f t="shared" si="83"/>
        <v/>
      </c>
      <c r="I138" s="26">
        <f t="shared" si="84"/>
        <v>133</v>
      </c>
      <c r="J138" s="26" t="str">
        <f t="shared" si="85"/>
        <v/>
      </c>
      <c r="K138" s="27" t="str">
        <f t="shared" si="86"/>
        <v/>
      </c>
      <c r="L138" s="27" t="str">
        <f t="shared" si="87"/>
        <v/>
      </c>
      <c r="M138" s="27">
        <f t="shared" si="88"/>
        <v>0.43010752688172044</v>
      </c>
      <c r="N138" s="27" t="str">
        <f t="shared" si="89"/>
        <v/>
      </c>
      <c r="O138" s="27" t="str">
        <f t="shared" si="91"/>
        <v>-</v>
      </c>
      <c r="P138" s="28" t="str">
        <f t="shared" si="92"/>
        <v>-</v>
      </c>
      <c r="Q138" s="28" t="str">
        <f t="shared" si="93"/>
        <v>-</v>
      </c>
      <c r="R138" s="29" t="str">
        <f t="shared" si="94"/>
        <v>-</v>
      </c>
    </row>
    <row r="139" spans="2:18" x14ac:dyDescent="0.2">
      <c r="B139" s="24">
        <v>10</v>
      </c>
      <c r="C139" s="25">
        <v>1</v>
      </c>
      <c r="D139" s="25">
        <v>60</v>
      </c>
      <c r="E139" s="25">
        <v>65</v>
      </c>
      <c r="F139" s="26">
        <f>MAX(0,2000-E139)</f>
        <v>1935</v>
      </c>
      <c r="G139" s="26">
        <f>IF($D139=G$1,IF($E139&lt;&gt;0,$E139,#REF!),"")</f>
        <v>65</v>
      </c>
      <c r="H139" s="26" t="str">
        <f>IF($D139=H$1,IF($E139&lt;&gt;0,$E139,#REF!),"")</f>
        <v/>
      </c>
      <c r="I139" s="26" t="str">
        <f>IF($D139=I$1,IF($E139&lt;&gt;0,$E139,#REF!),"")</f>
        <v/>
      </c>
      <c r="J139" s="26" t="str">
        <f>IF($D139=J$1,IF($E139&lt;&gt;0,$E139,#REF!),"")</f>
        <v/>
      </c>
      <c r="K139" s="27" t="str">
        <f>IF(AND(ISNUMBER(G139),ISNUMBER(#REF!)),(G139-#REF!)/#REF!,"")</f>
        <v/>
      </c>
      <c r="L139" s="27" t="str">
        <f>IF(AND(ISNUMBER(H139),ISNUMBER(#REF!)),(H139-#REF!)/#REF!,"")</f>
        <v/>
      </c>
      <c r="M139" s="27" t="str">
        <f>IF(AND(ISNUMBER(I139),ISNUMBER(#REF!)),(I139-#REF!)/#REF!,"")</f>
        <v/>
      </c>
      <c r="N139" s="27" t="str">
        <f>IF(AND(ISNUMBER(J139),ISNUMBER(#REF!)),(J139-#REF!)/#REF!,"")</f>
        <v/>
      </c>
      <c r="O139" s="27" t="str">
        <f t="shared" si="91"/>
        <v>-</v>
      </c>
      <c r="P139" s="28" t="str">
        <f t="shared" si="92"/>
        <v>-</v>
      </c>
      <c r="Q139" s="28" t="str">
        <f t="shared" si="93"/>
        <v>-</v>
      </c>
      <c r="R139" s="29" t="str">
        <f t="shared" si="94"/>
        <v>-</v>
      </c>
    </row>
    <row r="140" spans="2:18" x14ac:dyDescent="0.2">
      <c r="B140" s="24">
        <v>10</v>
      </c>
      <c r="C140" s="25">
        <v>2</v>
      </c>
      <c r="D140" s="25">
        <v>60</v>
      </c>
      <c r="E140" s="25">
        <v>82</v>
      </c>
      <c r="F140" s="26">
        <f>MAX(0,F139-E140)</f>
        <v>1853</v>
      </c>
      <c r="G140" s="26">
        <f t="shared" ref="G140:G153" si="95">IF($D140=G$1,IF($E140&lt;&gt;0,$E140,$E139),"")</f>
        <v>82</v>
      </c>
      <c r="H140" s="26" t="str">
        <f t="shared" ref="H140:H153" si="96">IF($D140=H$1,IF($E140&lt;&gt;0,$E140,$E139),"")</f>
        <v/>
      </c>
      <c r="I140" s="26" t="str">
        <f t="shared" ref="I140:I153" si="97">IF($D140=I$1,IF($E140&lt;&gt;0,$E140,$E139),"")</f>
        <v/>
      </c>
      <c r="J140" s="26" t="str">
        <f t="shared" ref="J140:J153" si="98">IF($D140=J$1,IF($E140&lt;&gt;0,$E140,$E139),"")</f>
        <v/>
      </c>
      <c r="K140" s="27">
        <f t="shared" ref="K140:K153" si="99">IF(AND(ISNUMBER(G140),ISNUMBER(G139)),(G140-G139)/G139,"")</f>
        <v>0.26153846153846155</v>
      </c>
      <c r="L140" s="27" t="str">
        <f t="shared" ref="L140:L153" si="100">IF(AND(ISNUMBER(H140),ISNUMBER(H139)),(H140-H139)/H139,"")</f>
        <v/>
      </c>
      <c r="M140" s="27" t="str">
        <f t="shared" ref="M140:M153" si="101">IF(AND(ISNUMBER(I140),ISNUMBER(I139)),(I140-I139)/I139,"")</f>
        <v/>
      </c>
      <c r="N140" s="27" t="str">
        <f t="shared" ref="N140:N153" si="102">IF(AND(ISNUMBER(J140),ISNUMBER(J139)),(J140-J139)/J139,"")</f>
        <v/>
      </c>
      <c r="O140" s="27" t="str">
        <f t="shared" si="91"/>
        <v>-</v>
      </c>
      <c r="P140" s="28" t="str">
        <f t="shared" si="92"/>
        <v>-</v>
      </c>
      <c r="Q140" s="28" t="str">
        <f t="shared" si="93"/>
        <v>-</v>
      </c>
      <c r="R140" s="29" t="str">
        <f t="shared" si="94"/>
        <v>-</v>
      </c>
    </row>
    <row r="141" spans="2:18" x14ac:dyDescent="0.2">
      <c r="B141" s="24">
        <v>10</v>
      </c>
      <c r="C141" s="25">
        <v>3</v>
      </c>
      <c r="D141" s="25">
        <v>60</v>
      </c>
      <c r="E141" s="25">
        <v>33</v>
      </c>
      <c r="F141" s="26">
        <f t="shared" ref="F141:F153" si="103">MAX(0,F140-E141)</f>
        <v>1820</v>
      </c>
      <c r="G141" s="26">
        <f t="shared" si="95"/>
        <v>33</v>
      </c>
      <c r="H141" s="26" t="str">
        <f t="shared" si="96"/>
        <v/>
      </c>
      <c r="I141" s="26" t="str">
        <f t="shared" si="97"/>
        <v/>
      </c>
      <c r="J141" s="26" t="str">
        <f t="shared" si="98"/>
        <v/>
      </c>
      <c r="K141" s="27">
        <f t="shared" si="99"/>
        <v>-0.59756097560975607</v>
      </c>
      <c r="L141" s="27" t="str">
        <f t="shared" si="100"/>
        <v/>
      </c>
      <c r="M141" s="27" t="str">
        <f t="shared" si="101"/>
        <v/>
      </c>
      <c r="N141" s="27" t="str">
        <f t="shared" si="102"/>
        <v/>
      </c>
      <c r="O141" s="27" t="str">
        <f t="shared" si="91"/>
        <v>-</v>
      </c>
      <c r="P141" s="28" t="str">
        <f t="shared" si="92"/>
        <v>-</v>
      </c>
      <c r="Q141" s="28" t="str">
        <f t="shared" si="93"/>
        <v>-</v>
      </c>
      <c r="R141" s="29" t="str">
        <f t="shared" si="94"/>
        <v>-</v>
      </c>
    </row>
    <row r="142" spans="2:18" x14ac:dyDescent="0.2">
      <c r="B142" s="24">
        <v>10</v>
      </c>
      <c r="C142" s="25">
        <v>4</v>
      </c>
      <c r="D142" s="25">
        <v>60</v>
      </c>
      <c r="E142" s="25">
        <v>81</v>
      </c>
      <c r="F142" s="26">
        <f t="shared" si="103"/>
        <v>1739</v>
      </c>
      <c r="G142" s="26">
        <f t="shared" si="95"/>
        <v>81</v>
      </c>
      <c r="H142" s="26" t="str">
        <f t="shared" si="96"/>
        <v/>
      </c>
      <c r="I142" s="26" t="str">
        <f t="shared" si="97"/>
        <v/>
      </c>
      <c r="J142" s="26" t="str">
        <f t="shared" si="98"/>
        <v/>
      </c>
      <c r="K142" s="27">
        <f t="shared" si="99"/>
        <v>1.4545454545454546</v>
      </c>
      <c r="L142" s="27" t="str">
        <f t="shared" si="100"/>
        <v/>
      </c>
      <c r="M142" s="27" t="str">
        <f t="shared" si="101"/>
        <v/>
      </c>
      <c r="N142" s="27" t="str">
        <f t="shared" si="102"/>
        <v/>
      </c>
      <c r="O142" s="27" t="str">
        <f t="shared" si="91"/>
        <v>-</v>
      </c>
      <c r="P142" s="28" t="str">
        <f t="shared" si="92"/>
        <v>-</v>
      </c>
      <c r="Q142" s="28" t="str">
        <f t="shared" si="93"/>
        <v>-</v>
      </c>
      <c r="R142" s="29" t="str">
        <f t="shared" si="94"/>
        <v>-</v>
      </c>
    </row>
    <row r="143" spans="2:18" x14ac:dyDescent="0.2">
      <c r="B143" s="24">
        <v>10</v>
      </c>
      <c r="C143" s="25">
        <v>5</v>
      </c>
      <c r="D143" s="25">
        <v>60</v>
      </c>
      <c r="E143" s="25">
        <v>83</v>
      </c>
      <c r="F143" s="26">
        <f t="shared" si="103"/>
        <v>1656</v>
      </c>
      <c r="G143" s="26">
        <f t="shared" si="95"/>
        <v>83</v>
      </c>
      <c r="H143" s="26" t="str">
        <f t="shared" si="96"/>
        <v/>
      </c>
      <c r="I143" s="26" t="str">
        <f t="shared" si="97"/>
        <v/>
      </c>
      <c r="J143" s="26" t="str">
        <f t="shared" si="98"/>
        <v/>
      </c>
      <c r="K143" s="27">
        <f t="shared" si="99"/>
        <v>2.4691358024691357E-2</v>
      </c>
      <c r="L143" s="27" t="str">
        <f t="shared" si="100"/>
        <v/>
      </c>
      <c r="M143" s="27" t="str">
        <f t="shared" si="101"/>
        <v/>
      </c>
      <c r="N143" s="27" t="str">
        <f t="shared" si="102"/>
        <v/>
      </c>
      <c r="O143" s="27" t="str">
        <f t="shared" si="91"/>
        <v>-</v>
      </c>
      <c r="P143" s="28" t="str">
        <f t="shared" si="92"/>
        <v>-</v>
      </c>
      <c r="Q143" s="28" t="str">
        <f t="shared" si="93"/>
        <v>-</v>
      </c>
      <c r="R143" s="29" t="str">
        <f t="shared" si="94"/>
        <v>-</v>
      </c>
    </row>
    <row r="144" spans="2:18" x14ac:dyDescent="0.2">
      <c r="B144" s="24">
        <v>10</v>
      </c>
      <c r="C144" s="25">
        <v>6</v>
      </c>
      <c r="D144" s="25">
        <v>60</v>
      </c>
      <c r="E144" s="25">
        <v>48</v>
      </c>
      <c r="F144" s="26">
        <f t="shared" si="103"/>
        <v>1608</v>
      </c>
      <c r="G144" s="26">
        <f t="shared" si="95"/>
        <v>48</v>
      </c>
      <c r="H144" s="26" t="str">
        <f t="shared" si="96"/>
        <v/>
      </c>
      <c r="I144" s="26" t="str">
        <f t="shared" si="97"/>
        <v/>
      </c>
      <c r="J144" s="26" t="str">
        <f t="shared" si="98"/>
        <v/>
      </c>
      <c r="K144" s="27">
        <f t="shared" si="99"/>
        <v>-0.42168674698795183</v>
      </c>
      <c r="L144" s="27" t="str">
        <f t="shared" si="100"/>
        <v/>
      </c>
      <c r="M144" s="27" t="str">
        <f t="shared" si="101"/>
        <v/>
      </c>
      <c r="N144" s="27" t="str">
        <f t="shared" si="102"/>
        <v/>
      </c>
      <c r="O144" s="27" t="str">
        <f t="shared" si="91"/>
        <v>-</v>
      </c>
      <c r="P144" s="28" t="str">
        <f t="shared" si="92"/>
        <v>-</v>
      </c>
      <c r="Q144" s="28" t="str">
        <f t="shared" si="93"/>
        <v>-</v>
      </c>
      <c r="R144" s="29" t="str">
        <f t="shared" si="94"/>
        <v>-</v>
      </c>
    </row>
    <row r="145" spans="2:18" x14ac:dyDescent="0.2">
      <c r="B145" s="24">
        <v>10</v>
      </c>
      <c r="C145" s="25">
        <v>7</v>
      </c>
      <c r="D145" s="25">
        <v>60</v>
      </c>
      <c r="E145" s="25">
        <v>79</v>
      </c>
      <c r="F145" s="26">
        <f t="shared" si="103"/>
        <v>1529</v>
      </c>
      <c r="G145" s="26">
        <f t="shared" si="95"/>
        <v>79</v>
      </c>
      <c r="H145" s="26" t="str">
        <f t="shared" si="96"/>
        <v/>
      </c>
      <c r="I145" s="26" t="str">
        <f t="shared" si="97"/>
        <v/>
      </c>
      <c r="J145" s="26" t="str">
        <f t="shared" si="98"/>
        <v/>
      </c>
      <c r="K145" s="27">
        <f t="shared" si="99"/>
        <v>0.64583333333333337</v>
      </c>
      <c r="L145" s="27" t="str">
        <f t="shared" si="100"/>
        <v/>
      </c>
      <c r="M145" s="27" t="str">
        <f t="shared" si="101"/>
        <v/>
      </c>
      <c r="N145" s="27" t="str">
        <f t="shared" si="102"/>
        <v/>
      </c>
      <c r="O145" s="27" t="str">
        <f t="shared" si="91"/>
        <v>-</v>
      </c>
      <c r="P145" s="28" t="str">
        <f t="shared" si="92"/>
        <v>-</v>
      </c>
      <c r="Q145" s="28" t="str">
        <f t="shared" si="93"/>
        <v>-</v>
      </c>
      <c r="R145" s="29" t="str">
        <f t="shared" si="94"/>
        <v>-</v>
      </c>
    </row>
    <row r="146" spans="2:18" x14ac:dyDescent="0.2">
      <c r="B146" s="24">
        <v>10</v>
      </c>
      <c r="C146" s="25">
        <v>8</v>
      </c>
      <c r="D146" s="25">
        <v>48</v>
      </c>
      <c r="E146" s="25">
        <v>120</v>
      </c>
      <c r="F146" s="26">
        <f t="shared" si="103"/>
        <v>1409</v>
      </c>
      <c r="G146" s="26" t="str">
        <f t="shared" si="95"/>
        <v/>
      </c>
      <c r="H146" s="26" t="str">
        <f t="shared" si="96"/>
        <v/>
      </c>
      <c r="I146" s="26">
        <f t="shared" si="97"/>
        <v>120</v>
      </c>
      <c r="J146" s="26" t="str">
        <f t="shared" si="98"/>
        <v/>
      </c>
      <c r="K146" s="27" t="str">
        <f t="shared" si="99"/>
        <v/>
      </c>
      <c r="L146" s="27" t="str">
        <f t="shared" si="100"/>
        <v/>
      </c>
      <c r="M146" s="27" t="str">
        <f t="shared" si="101"/>
        <v/>
      </c>
      <c r="N146" s="27" t="str">
        <f t="shared" si="102"/>
        <v/>
      </c>
      <c r="O146" s="27" t="str">
        <f t="shared" si="91"/>
        <v>Jump</v>
      </c>
      <c r="P146" s="28">
        <f t="shared" si="92"/>
        <v>60</v>
      </c>
      <c r="Q146" s="28">
        <f t="shared" si="93"/>
        <v>48</v>
      </c>
      <c r="R146" s="29">
        <f t="shared" si="94"/>
        <v>0.51898734177215189</v>
      </c>
    </row>
    <row r="147" spans="2:18" x14ac:dyDescent="0.2">
      <c r="B147" s="24">
        <v>10</v>
      </c>
      <c r="C147" s="25">
        <v>9</v>
      </c>
      <c r="D147" s="25">
        <v>48</v>
      </c>
      <c r="E147" s="25">
        <v>115</v>
      </c>
      <c r="F147" s="26">
        <f t="shared" si="103"/>
        <v>1294</v>
      </c>
      <c r="G147" s="26" t="str">
        <f t="shared" si="95"/>
        <v/>
      </c>
      <c r="H147" s="26" t="str">
        <f t="shared" si="96"/>
        <v/>
      </c>
      <c r="I147" s="26">
        <f t="shared" si="97"/>
        <v>115</v>
      </c>
      <c r="J147" s="26" t="str">
        <f t="shared" si="98"/>
        <v/>
      </c>
      <c r="K147" s="27" t="str">
        <f t="shared" si="99"/>
        <v/>
      </c>
      <c r="L147" s="27" t="str">
        <f t="shared" si="100"/>
        <v/>
      </c>
      <c r="M147" s="27">
        <f t="shared" si="101"/>
        <v>-4.1666666666666664E-2</v>
      </c>
      <c r="N147" s="27" t="str">
        <f t="shared" si="102"/>
        <v/>
      </c>
      <c r="O147" s="27" t="str">
        <f t="shared" si="91"/>
        <v>-</v>
      </c>
      <c r="P147" s="28" t="str">
        <f t="shared" si="92"/>
        <v>-</v>
      </c>
      <c r="Q147" s="28" t="str">
        <f t="shared" si="93"/>
        <v>-</v>
      </c>
      <c r="R147" s="29" t="str">
        <f t="shared" si="94"/>
        <v>-</v>
      </c>
    </row>
    <row r="148" spans="2:18" x14ac:dyDescent="0.2">
      <c r="B148" s="24">
        <v>10</v>
      </c>
      <c r="C148" s="25">
        <v>10</v>
      </c>
      <c r="D148" s="25">
        <v>48</v>
      </c>
      <c r="E148" s="25">
        <v>57</v>
      </c>
      <c r="F148" s="26">
        <f t="shared" si="103"/>
        <v>1237</v>
      </c>
      <c r="G148" s="26" t="str">
        <f t="shared" si="95"/>
        <v/>
      </c>
      <c r="H148" s="26" t="str">
        <f t="shared" si="96"/>
        <v/>
      </c>
      <c r="I148" s="26">
        <f t="shared" si="97"/>
        <v>57</v>
      </c>
      <c r="J148" s="26" t="str">
        <f t="shared" si="98"/>
        <v/>
      </c>
      <c r="K148" s="27" t="str">
        <f t="shared" si="99"/>
        <v/>
      </c>
      <c r="L148" s="27" t="str">
        <f t="shared" si="100"/>
        <v/>
      </c>
      <c r="M148" s="27">
        <f t="shared" si="101"/>
        <v>-0.5043478260869565</v>
      </c>
      <c r="N148" s="27" t="str">
        <f t="shared" si="102"/>
        <v/>
      </c>
      <c r="O148" s="27" t="str">
        <f t="shared" si="91"/>
        <v>-</v>
      </c>
      <c r="P148" s="28" t="str">
        <f t="shared" si="92"/>
        <v>-</v>
      </c>
      <c r="Q148" s="28" t="str">
        <f t="shared" si="93"/>
        <v>-</v>
      </c>
      <c r="R148" s="29" t="str">
        <f t="shared" si="94"/>
        <v>-</v>
      </c>
    </row>
    <row r="149" spans="2:18" x14ac:dyDescent="0.2">
      <c r="B149" s="24">
        <v>10</v>
      </c>
      <c r="C149" s="25">
        <v>11</v>
      </c>
      <c r="D149" s="25">
        <v>48</v>
      </c>
      <c r="E149" s="25">
        <v>95</v>
      </c>
      <c r="F149" s="26">
        <f t="shared" si="103"/>
        <v>1142</v>
      </c>
      <c r="G149" s="26" t="str">
        <f t="shared" si="95"/>
        <v/>
      </c>
      <c r="H149" s="26" t="str">
        <f t="shared" si="96"/>
        <v/>
      </c>
      <c r="I149" s="26">
        <f t="shared" si="97"/>
        <v>95</v>
      </c>
      <c r="J149" s="26" t="str">
        <f t="shared" si="98"/>
        <v/>
      </c>
      <c r="K149" s="27" t="str">
        <f t="shared" si="99"/>
        <v/>
      </c>
      <c r="L149" s="27" t="str">
        <f t="shared" si="100"/>
        <v/>
      </c>
      <c r="M149" s="27">
        <f t="shared" si="101"/>
        <v>0.66666666666666663</v>
      </c>
      <c r="N149" s="27" t="str">
        <f t="shared" si="102"/>
        <v/>
      </c>
      <c r="O149" s="27" t="str">
        <f t="shared" si="91"/>
        <v>-</v>
      </c>
      <c r="P149" s="28" t="str">
        <f t="shared" si="92"/>
        <v>-</v>
      </c>
      <c r="Q149" s="28" t="str">
        <f t="shared" si="93"/>
        <v>-</v>
      </c>
      <c r="R149" s="29" t="str">
        <f t="shared" si="94"/>
        <v>-</v>
      </c>
    </row>
    <row r="150" spans="2:18" x14ac:dyDescent="0.2">
      <c r="B150" s="24">
        <v>10</v>
      </c>
      <c r="C150" s="25">
        <v>12</v>
      </c>
      <c r="D150" s="25">
        <v>48</v>
      </c>
      <c r="E150" s="25">
        <v>82</v>
      </c>
      <c r="F150" s="26">
        <f t="shared" si="103"/>
        <v>1060</v>
      </c>
      <c r="G150" s="26" t="str">
        <f t="shared" si="95"/>
        <v/>
      </c>
      <c r="H150" s="26" t="str">
        <f t="shared" si="96"/>
        <v/>
      </c>
      <c r="I150" s="26">
        <f t="shared" si="97"/>
        <v>82</v>
      </c>
      <c r="J150" s="26" t="str">
        <f t="shared" si="98"/>
        <v/>
      </c>
      <c r="K150" s="27" t="str">
        <f t="shared" si="99"/>
        <v/>
      </c>
      <c r="L150" s="27" t="str">
        <f t="shared" si="100"/>
        <v/>
      </c>
      <c r="M150" s="27">
        <f t="shared" si="101"/>
        <v>-0.1368421052631579</v>
      </c>
      <c r="N150" s="27" t="str">
        <f t="shared" si="102"/>
        <v/>
      </c>
      <c r="O150" s="27" t="str">
        <f t="shared" si="91"/>
        <v>-</v>
      </c>
      <c r="P150" s="28" t="str">
        <f t="shared" si="92"/>
        <v>-</v>
      </c>
      <c r="Q150" s="28" t="str">
        <f t="shared" si="93"/>
        <v>-</v>
      </c>
      <c r="R150" s="29" t="str">
        <f t="shared" si="94"/>
        <v>-</v>
      </c>
    </row>
    <row r="151" spans="2:18" x14ac:dyDescent="0.2">
      <c r="B151" s="24">
        <v>10</v>
      </c>
      <c r="C151" s="25">
        <v>13</v>
      </c>
      <c r="D151" s="25">
        <v>48</v>
      </c>
      <c r="E151" s="25">
        <v>168</v>
      </c>
      <c r="F151" s="26">
        <f t="shared" si="103"/>
        <v>892</v>
      </c>
      <c r="G151" s="26" t="str">
        <f t="shared" si="95"/>
        <v/>
      </c>
      <c r="H151" s="26" t="str">
        <f t="shared" si="96"/>
        <v/>
      </c>
      <c r="I151" s="26">
        <f t="shared" si="97"/>
        <v>168</v>
      </c>
      <c r="J151" s="26" t="str">
        <f t="shared" si="98"/>
        <v/>
      </c>
      <c r="K151" s="27" t="str">
        <f t="shared" si="99"/>
        <v/>
      </c>
      <c r="L151" s="27" t="str">
        <f t="shared" si="100"/>
        <v/>
      </c>
      <c r="M151" s="27">
        <f t="shared" si="101"/>
        <v>1.0487804878048781</v>
      </c>
      <c r="N151" s="27" t="str">
        <f t="shared" si="102"/>
        <v/>
      </c>
      <c r="O151" s="27" t="str">
        <f t="shared" si="91"/>
        <v>-</v>
      </c>
      <c r="P151" s="28" t="str">
        <f t="shared" si="92"/>
        <v>-</v>
      </c>
      <c r="Q151" s="28" t="str">
        <f t="shared" si="93"/>
        <v>-</v>
      </c>
      <c r="R151" s="29" t="str">
        <f t="shared" si="94"/>
        <v>-</v>
      </c>
    </row>
    <row r="152" spans="2:18" x14ac:dyDescent="0.2">
      <c r="B152" s="24">
        <v>10</v>
      </c>
      <c r="C152" s="25">
        <v>14</v>
      </c>
      <c r="D152" s="25">
        <v>48</v>
      </c>
      <c r="E152" s="25">
        <v>33</v>
      </c>
      <c r="F152" s="26">
        <f t="shared" si="103"/>
        <v>859</v>
      </c>
      <c r="G152" s="26" t="str">
        <f t="shared" si="95"/>
        <v/>
      </c>
      <c r="H152" s="26" t="str">
        <f t="shared" si="96"/>
        <v/>
      </c>
      <c r="I152" s="26">
        <f t="shared" si="97"/>
        <v>33</v>
      </c>
      <c r="J152" s="26" t="str">
        <f t="shared" si="98"/>
        <v/>
      </c>
      <c r="K152" s="27" t="str">
        <f t="shared" si="99"/>
        <v/>
      </c>
      <c r="L152" s="27" t="str">
        <f t="shared" si="100"/>
        <v/>
      </c>
      <c r="M152" s="27">
        <f t="shared" si="101"/>
        <v>-0.8035714285714286</v>
      </c>
      <c r="N152" s="27" t="str">
        <f t="shared" si="102"/>
        <v/>
      </c>
      <c r="O152" s="27" t="str">
        <f t="shared" si="91"/>
        <v>-</v>
      </c>
      <c r="P152" s="28" t="str">
        <f t="shared" si="92"/>
        <v>-</v>
      </c>
      <c r="Q152" s="28" t="str">
        <f t="shared" si="93"/>
        <v>-</v>
      </c>
      <c r="R152" s="29" t="str">
        <f t="shared" si="94"/>
        <v>-</v>
      </c>
    </row>
    <row r="153" spans="2:18" x14ac:dyDescent="0.2">
      <c r="B153" s="24">
        <v>10</v>
      </c>
      <c r="C153" s="25">
        <v>15</v>
      </c>
      <c r="D153" s="25">
        <v>48</v>
      </c>
      <c r="E153" s="25">
        <v>107</v>
      </c>
      <c r="F153" s="26">
        <f t="shared" si="103"/>
        <v>752</v>
      </c>
      <c r="G153" s="26" t="str">
        <f t="shared" si="95"/>
        <v/>
      </c>
      <c r="H153" s="26" t="str">
        <f t="shared" si="96"/>
        <v/>
      </c>
      <c r="I153" s="26">
        <f t="shared" si="97"/>
        <v>107</v>
      </c>
      <c r="J153" s="26" t="str">
        <f t="shared" si="98"/>
        <v/>
      </c>
      <c r="K153" s="27" t="str">
        <f t="shared" si="99"/>
        <v/>
      </c>
      <c r="L153" s="27" t="str">
        <f t="shared" si="100"/>
        <v/>
      </c>
      <c r="M153" s="27">
        <f t="shared" si="101"/>
        <v>2.2424242424242422</v>
      </c>
      <c r="N153" s="27" t="str">
        <f t="shared" si="102"/>
        <v/>
      </c>
      <c r="O153" s="27" t="str">
        <f t="shared" si="91"/>
        <v>-</v>
      </c>
      <c r="P153" s="28" t="str">
        <f t="shared" si="92"/>
        <v>-</v>
      </c>
      <c r="Q153" s="28" t="str">
        <f t="shared" si="93"/>
        <v>-</v>
      </c>
      <c r="R153" s="29" t="str">
        <f t="shared" si="94"/>
        <v>-</v>
      </c>
    </row>
    <row r="154" spans="2:18" x14ac:dyDescent="0.2">
      <c r="B154" s="24">
        <v>11</v>
      </c>
      <c r="C154" s="25">
        <v>1</v>
      </c>
      <c r="D154" s="25">
        <v>60</v>
      </c>
      <c r="E154" s="25">
        <v>40</v>
      </c>
      <c r="F154" s="26">
        <f>MAX(0,2000-E154)</f>
        <v>1960</v>
      </c>
      <c r="G154" s="26">
        <f>IF($D154=G$1,IF($E154&lt;&gt;0,$E154,#REF!),"")</f>
        <v>40</v>
      </c>
      <c r="H154" s="26" t="str">
        <f>IF($D154=H$1,IF($E154&lt;&gt;0,$E154,#REF!),"")</f>
        <v/>
      </c>
      <c r="I154" s="26" t="str">
        <f>IF($D154=I$1,IF($E154&lt;&gt;0,$E154,#REF!),"")</f>
        <v/>
      </c>
      <c r="J154" s="26" t="str">
        <f>IF($D154=J$1,IF($E154&lt;&gt;0,$E154,#REF!),"")</f>
        <v/>
      </c>
      <c r="K154" s="27" t="str">
        <f>IF(AND(ISNUMBER(G154),ISNUMBER(#REF!)),(G154-#REF!)/#REF!,"")</f>
        <v/>
      </c>
      <c r="L154" s="27" t="str">
        <f>IF(AND(ISNUMBER(H154),ISNUMBER(#REF!)),(H154-#REF!)/#REF!,"")</f>
        <v/>
      </c>
      <c r="M154" s="27" t="str">
        <f>IF(AND(ISNUMBER(I154),ISNUMBER(#REF!)),(I154-#REF!)/#REF!,"")</f>
        <v/>
      </c>
      <c r="N154" s="27" t="str">
        <f>IF(AND(ISNUMBER(J154),ISNUMBER(#REF!)),(J154-#REF!)/#REF!,"")</f>
        <v/>
      </c>
      <c r="O154" s="27" t="str">
        <f t="shared" si="91"/>
        <v>-</v>
      </c>
      <c r="P154" s="28" t="str">
        <f t="shared" si="92"/>
        <v>-</v>
      </c>
      <c r="Q154" s="28" t="str">
        <f t="shared" si="93"/>
        <v>-</v>
      </c>
      <c r="R154" s="29" t="str">
        <f t="shared" si="94"/>
        <v>-</v>
      </c>
    </row>
    <row r="155" spans="2:18" x14ac:dyDescent="0.2">
      <c r="B155" s="24">
        <v>11</v>
      </c>
      <c r="C155" s="25">
        <v>2</v>
      </c>
      <c r="D155" s="25">
        <v>60</v>
      </c>
      <c r="E155" s="25">
        <v>74</v>
      </c>
      <c r="F155" s="26">
        <f>MAX(0,F154-E155)</f>
        <v>1886</v>
      </c>
      <c r="G155" s="26">
        <f t="shared" ref="G155:G168" si="104">IF($D155=G$1,IF($E155&lt;&gt;0,$E155,$E154),"")</f>
        <v>74</v>
      </c>
      <c r="H155" s="26" t="str">
        <f t="shared" ref="H155:H168" si="105">IF($D155=H$1,IF($E155&lt;&gt;0,$E155,$E154),"")</f>
        <v/>
      </c>
      <c r="I155" s="26" t="str">
        <f t="shared" ref="I155:I168" si="106">IF($D155=I$1,IF($E155&lt;&gt;0,$E155,$E154),"")</f>
        <v/>
      </c>
      <c r="J155" s="26" t="str">
        <f t="shared" ref="J155:J168" si="107">IF($D155=J$1,IF($E155&lt;&gt;0,$E155,$E154),"")</f>
        <v/>
      </c>
      <c r="K155" s="27">
        <f t="shared" ref="K155:K168" si="108">IF(AND(ISNUMBER(G155),ISNUMBER(G154)),(G155-G154)/G154,"")</f>
        <v>0.85</v>
      </c>
      <c r="L155" s="27" t="str">
        <f t="shared" ref="L155:L168" si="109">IF(AND(ISNUMBER(H155),ISNUMBER(H154)),(H155-H154)/H154,"")</f>
        <v/>
      </c>
      <c r="M155" s="27" t="str">
        <f t="shared" ref="M155:M168" si="110">IF(AND(ISNUMBER(I155),ISNUMBER(I154)),(I155-I154)/I154,"")</f>
        <v/>
      </c>
      <c r="N155" s="27" t="str">
        <f t="shared" ref="N155:N168" si="111">IF(AND(ISNUMBER(J155),ISNUMBER(J154)),(J155-J154)/J154,"")</f>
        <v/>
      </c>
      <c r="O155" s="27" t="str">
        <f t="shared" si="91"/>
        <v>-</v>
      </c>
      <c r="P155" s="28" t="str">
        <f t="shared" si="92"/>
        <v>-</v>
      </c>
      <c r="Q155" s="28" t="str">
        <f t="shared" si="93"/>
        <v>-</v>
      </c>
      <c r="R155" s="29" t="str">
        <f t="shared" si="94"/>
        <v>-</v>
      </c>
    </row>
    <row r="156" spans="2:18" x14ac:dyDescent="0.2">
      <c r="B156" s="24">
        <v>11</v>
      </c>
      <c r="C156" s="25">
        <v>3</v>
      </c>
      <c r="D156" s="25">
        <v>60</v>
      </c>
      <c r="E156" s="25">
        <v>129</v>
      </c>
      <c r="F156" s="26">
        <f t="shared" ref="F156:F168" si="112">MAX(0,F155-E156)</f>
        <v>1757</v>
      </c>
      <c r="G156" s="26">
        <f t="shared" si="104"/>
        <v>129</v>
      </c>
      <c r="H156" s="26" t="str">
        <f t="shared" si="105"/>
        <v/>
      </c>
      <c r="I156" s="26" t="str">
        <f t="shared" si="106"/>
        <v/>
      </c>
      <c r="J156" s="26" t="str">
        <f t="shared" si="107"/>
        <v/>
      </c>
      <c r="K156" s="27">
        <f t="shared" si="108"/>
        <v>0.7432432432432432</v>
      </c>
      <c r="L156" s="27" t="str">
        <f t="shared" si="109"/>
        <v/>
      </c>
      <c r="M156" s="27" t="str">
        <f t="shared" si="110"/>
        <v/>
      </c>
      <c r="N156" s="27" t="str">
        <f t="shared" si="111"/>
        <v/>
      </c>
      <c r="O156" s="27" t="str">
        <f t="shared" si="91"/>
        <v>-</v>
      </c>
      <c r="P156" s="28" t="str">
        <f t="shared" si="92"/>
        <v>-</v>
      </c>
      <c r="Q156" s="28" t="str">
        <f t="shared" si="93"/>
        <v>-</v>
      </c>
      <c r="R156" s="29" t="str">
        <f t="shared" si="94"/>
        <v>-</v>
      </c>
    </row>
    <row r="157" spans="2:18" x14ac:dyDescent="0.2">
      <c r="B157" s="24">
        <v>11</v>
      </c>
      <c r="C157" s="25">
        <v>4</v>
      </c>
      <c r="D157" s="25">
        <v>60</v>
      </c>
      <c r="E157" s="25">
        <v>102</v>
      </c>
      <c r="F157" s="26">
        <f t="shared" si="112"/>
        <v>1655</v>
      </c>
      <c r="G157" s="26">
        <f t="shared" si="104"/>
        <v>102</v>
      </c>
      <c r="H157" s="26" t="str">
        <f t="shared" si="105"/>
        <v/>
      </c>
      <c r="I157" s="26" t="str">
        <f t="shared" si="106"/>
        <v/>
      </c>
      <c r="J157" s="26" t="str">
        <f t="shared" si="107"/>
        <v/>
      </c>
      <c r="K157" s="27">
        <f t="shared" si="108"/>
        <v>-0.20930232558139536</v>
      </c>
      <c r="L157" s="27" t="str">
        <f t="shared" si="109"/>
        <v/>
      </c>
      <c r="M157" s="27" t="str">
        <f t="shared" si="110"/>
        <v/>
      </c>
      <c r="N157" s="27" t="str">
        <f t="shared" si="111"/>
        <v/>
      </c>
      <c r="O157" s="27" t="str">
        <f t="shared" si="91"/>
        <v>-</v>
      </c>
      <c r="P157" s="28" t="str">
        <f t="shared" si="92"/>
        <v>-</v>
      </c>
      <c r="Q157" s="28" t="str">
        <f t="shared" si="93"/>
        <v>-</v>
      </c>
      <c r="R157" s="29" t="str">
        <f t="shared" si="94"/>
        <v>-</v>
      </c>
    </row>
    <row r="158" spans="2:18" x14ac:dyDescent="0.2">
      <c r="B158" s="24">
        <v>11</v>
      </c>
      <c r="C158" s="25">
        <v>5</v>
      </c>
      <c r="D158" s="25">
        <v>60</v>
      </c>
      <c r="E158" s="25">
        <v>105</v>
      </c>
      <c r="F158" s="26">
        <f t="shared" si="112"/>
        <v>1550</v>
      </c>
      <c r="G158" s="26">
        <f t="shared" si="104"/>
        <v>105</v>
      </c>
      <c r="H158" s="26" t="str">
        <f t="shared" si="105"/>
        <v/>
      </c>
      <c r="I158" s="26" t="str">
        <f t="shared" si="106"/>
        <v/>
      </c>
      <c r="J158" s="26" t="str">
        <f t="shared" si="107"/>
        <v/>
      </c>
      <c r="K158" s="27">
        <f t="shared" si="108"/>
        <v>2.9411764705882353E-2</v>
      </c>
      <c r="L158" s="27" t="str">
        <f t="shared" si="109"/>
        <v/>
      </c>
      <c r="M158" s="27" t="str">
        <f t="shared" si="110"/>
        <v/>
      </c>
      <c r="N158" s="27" t="str">
        <f t="shared" si="111"/>
        <v/>
      </c>
      <c r="O158" s="27" t="str">
        <f t="shared" si="91"/>
        <v>-</v>
      </c>
      <c r="P158" s="28" t="str">
        <f t="shared" si="92"/>
        <v>-</v>
      </c>
      <c r="Q158" s="28" t="str">
        <f t="shared" si="93"/>
        <v>-</v>
      </c>
      <c r="R158" s="29" t="str">
        <f t="shared" si="94"/>
        <v>-</v>
      </c>
    </row>
    <row r="159" spans="2:18" x14ac:dyDescent="0.2">
      <c r="B159" s="24">
        <v>11</v>
      </c>
      <c r="C159" s="25">
        <v>6</v>
      </c>
      <c r="D159" s="25">
        <v>60</v>
      </c>
      <c r="E159" s="25">
        <v>96</v>
      </c>
      <c r="F159" s="26">
        <f t="shared" si="112"/>
        <v>1454</v>
      </c>
      <c r="G159" s="26">
        <f t="shared" si="104"/>
        <v>96</v>
      </c>
      <c r="H159" s="26" t="str">
        <f t="shared" si="105"/>
        <v/>
      </c>
      <c r="I159" s="26" t="str">
        <f t="shared" si="106"/>
        <v/>
      </c>
      <c r="J159" s="26" t="str">
        <f t="shared" si="107"/>
        <v/>
      </c>
      <c r="K159" s="27">
        <f t="shared" si="108"/>
        <v>-8.5714285714285715E-2</v>
      </c>
      <c r="L159" s="27" t="str">
        <f t="shared" si="109"/>
        <v/>
      </c>
      <c r="M159" s="27" t="str">
        <f t="shared" si="110"/>
        <v/>
      </c>
      <c r="N159" s="27" t="str">
        <f t="shared" si="111"/>
        <v/>
      </c>
      <c r="O159" s="27" t="str">
        <f t="shared" si="91"/>
        <v>-</v>
      </c>
      <c r="P159" s="28" t="str">
        <f t="shared" si="92"/>
        <v>-</v>
      </c>
      <c r="Q159" s="28" t="str">
        <f t="shared" si="93"/>
        <v>-</v>
      </c>
      <c r="R159" s="29" t="str">
        <f t="shared" si="94"/>
        <v>-</v>
      </c>
    </row>
    <row r="160" spans="2:18" x14ac:dyDescent="0.2">
      <c r="B160" s="24">
        <v>11</v>
      </c>
      <c r="C160" s="25">
        <v>7</v>
      </c>
      <c r="D160" s="25">
        <v>60</v>
      </c>
      <c r="E160" s="25">
        <v>186</v>
      </c>
      <c r="F160" s="26">
        <f t="shared" si="112"/>
        <v>1268</v>
      </c>
      <c r="G160" s="26">
        <f t="shared" si="104"/>
        <v>186</v>
      </c>
      <c r="H160" s="26" t="str">
        <f t="shared" si="105"/>
        <v/>
      </c>
      <c r="I160" s="26" t="str">
        <f t="shared" si="106"/>
        <v/>
      </c>
      <c r="J160" s="26" t="str">
        <f t="shared" si="107"/>
        <v/>
      </c>
      <c r="K160" s="27">
        <f t="shared" si="108"/>
        <v>0.9375</v>
      </c>
      <c r="L160" s="27" t="str">
        <f t="shared" si="109"/>
        <v/>
      </c>
      <c r="M160" s="27" t="str">
        <f t="shared" si="110"/>
        <v/>
      </c>
      <c r="N160" s="27" t="str">
        <f t="shared" si="111"/>
        <v/>
      </c>
      <c r="O160" s="27" t="str">
        <f t="shared" si="91"/>
        <v>-</v>
      </c>
      <c r="P160" s="28" t="str">
        <f t="shared" si="92"/>
        <v>-</v>
      </c>
      <c r="Q160" s="28" t="str">
        <f t="shared" si="93"/>
        <v>-</v>
      </c>
      <c r="R160" s="29" t="str">
        <f t="shared" si="94"/>
        <v>-</v>
      </c>
    </row>
    <row r="161" spans="2:18" x14ac:dyDescent="0.2">
      <c r="B161" s="24">
        <v>11</v>
      </c>
      <c r="C161" s="25">
        <v>8</v>
      </c>
      <c r="D161" s="25">
        <v>60</v>
      </c>
      <c r="E161" s="25">
        <v>17</v>
      </c>
      <c r="F161" s="26">
        <f t="shared" si="112"/>
        <v>1251</v>
      </c>
      <c r="G161" s="26">
        <f t="shared" si="104"/>
        <v>17</v>
      </c>
      <c r="H161" s="26" t="str">
        <f t="shared" si="105"/>
        <v/>
      </c>
      <c r="I161" s="26" t="str">
        <f t="shared" si="106"/>
        <v/>
      </c>
      <c r="J161" s="26" t="str">
        <f t="shared" si="107"/>
        <v/>
      </c>
      <c r="K161" s="27">
        <f t="shared" si="108"/>
        <v>-0.90860215053763438</v>
      </c>
      <c r="L161" s="27" t="str">
        <f t="shared" si="109"/>
        <v/>
      </c>
      <c r="M161" s="27" t="str">
        <f t="shared" si="110"/>
        <v/>
      </c>
      <c r="N161" s="27" t="str">
        <f t="shared" si="111"/>
        <v/>
      </c>
      <c r="O161" s="27" t="str">
        <f t="shared" si="91"/>
        <v>-</v>
      </c>
      <c r="P161" s="28" t="str">
        <f t="shared" si="92"/>
        <v>-</v>
      </c>
      <c r="Q161" s="28" t="str">
        <f t="shared" si="93"/>
        <v>-</v>
      </c>
      <c r="R161" s="29" t="str">
        <f t="shared" si="94"/>
        <v>-</v>
      </c>
    </row>
    <row r="162" spans="2:18" x14ac:dyDescent="0.2">
      <c r="B162" s="24">
        <v>11</v>
      </c>
      <c r="C162" s="25">
        <v>9</v>
      </c>
      <c r="D162" s="25">
        <v>60</v>
      </c>
      <c r="E162" s="25">
        <v>155</v>
      </c>
      <c r="F162" s="26">
        <f t="shared" si="112"/>
        <v>1096</v>
      </c>
      <c r="G162" s="26"/>
      <c r="H162" s="26" t="str">
        <f t="shared" si="105"/>
        <v/>
      </c>
      <c r="I162" s="26" t="str">
        <f t="shared" si="106"/>
        <v/>
      </c>
      <c r="J162" s="26" t="str">
        <f t="shared" si="107"/>
        <v/>
      </c>
      <c r="K162" s="27" t="str">
        <f t="shared" si="108"/>
        <v/>
      </c>
      <c r="L162" s="27" t="str">
        <f t="shared" si="109"/>
        <v/>
      </c>
      <c r="M162" s="27" t="str">
        <f t="shared" si="110"/>
        <v/>
      </c>
      <c r="N162" s="27" t="str">
        <f t="shared" si="111"/>
        <v/>
      </c>
      <c r="O162" s="27" t="str">
        <f t="shared" si="91"/>
        <v>-</v>
      </c>
      <c r="P162" s="28" t="str">
        <f t="shared" si="92"/>
        <v>-</v>
      </c>
      <c r="Q162" s="28" t="str">
        <f t="shared" si="93"/>
        <v>-</v>
      </c>
      <c r="R162" s="29" t="str">
        <f t="shared" si="94"/>
        <v>-</v>
      </c>
    </row>
    <row r="163" spans="2:18" x14ac:dyDescent="0.2">
      <c r="B163" s="24">
        <v>11</v>
      </c>
      <c r="C163" s="25">
        <v>10</v>
      </c>
      <c r="D163" s="25">
        <v>36</v>
      </c>
      <c r="E163" s="25">
        <v>413</v>
      </c>
      <c r="F163" s="26">
        <f t="shared" si="112"/>
        <v>683</v>
      </c>
      <c r="G163" s="26" t="str">
        <f t="shared" si="104"/>
        <v/>
      </c>
      <c r="H163" s="26" t="str">
        <f t="shared" si="105"/>
        <v/>
      </c>
      <c r="I163" s="26" t="str">
        <f t="shared" si="106"/>
        <v/>
      </c>
      <c r="J163" s="26">
        <f t="shared" si="107"/>
        <v>413</v>
      </c>
      <c r="K163" s="27" t="str">
        <f t="shared" si="108"/>
        <v/>
      </c>
      <c r="L163" s="27" t="str">
        <f t="shared" si="109"/>
        <v/>
      </c>
      <c r="M163" s="27" t="str">
        <f t="shared" si="110"/>
        <v/>
      </c>
      <c r="N163" s="27" t="str">
        <f t="shared" si="111"/>
        <v/>
      </c>
      <c r="O163" s="27" t="str">
        <f t="shared" si="91"/>
        <v>Jump</v>
      </c>
      <c r="P163" s="28">
        <f t="shared" si="92"/>
        <v>60</v>
      </c>
      <c r="Q163" s="28">
        <f t="shared" si="93"/>
        <v>36</v>
      </c>
      <c r="R163" s="29">
        <f t="shared" si="94"/>
        <v>1.6645161290322581</v>
      </c>
    </row>
    <row r="164" spans="2:18" x14ac:dyDescent="0.2">
      <c r="B164" s="24">
        <v>11</v>
      </c>
      <c r="C164" s="25">
        <v>11</v>
      </c>
      <c r="D164" s="25">
        <v>36</v>
      </c>
      <c r="E164" s="25">
        <v>141</v>
      </c>
      <c r="F164" s="26">
        <f t="shared" si="112"/>
        <v>542</v>
      </c>
      <c r="G164" s="26" t="str">
        <f t="shared" si="104"/>
        <v/>
      </c>
      <c r="H164" s="26" t="str">
        <f t="shared" si="105"/>
        <v/>
      </c>
      <c r="I164" s="26" t="str">
        <f t="shared" si="106"/>
        <v/>
      </c>
      <c r="J164" s="26">
        <f t="shared" si="107"/>
        <v>141</v>
      </c>
      <c r="K164" s="27" t="str">
        <f t="shared" si="108"/>
        <v/>
      </c>
      <c r="L164" s="27" t="str">
        <f t="shared" si="109"/>
        <v/>
      </c>
      <c r="M164" s="27" t="str">
        <f t="shared" si="110"/>
        <v/>
      </c>
      <c r="N164" s="27">
        <f t="shared" si="111"/>
        <v>-0.65859564164648909</v>
      </c>
      <c r="O164" s="27" t="str">
        <f t="shared" si="91"/>
        <v>-</v>
      </c>
      <c r="P164" s="28" t="str">
        <f t="shared" si="92"/>
        <v>-</v>
      </c>
      <c r="Q164" s="28" t="str">
        <f t="shared" si="93"/>
        <v>-</v>
      </c>
      <c r="R164" s="29" t="str">
        <f t="shared" si="94"/>
        <v>-</v>
      </c>
    </row>
    <row r="165" spans="2:18" x14ac:dyDescent="0.2">
      <c r="B165" s="24">
        <v>11</v>
      </c>
      <c r="C165" s="25">
        <v>12</v>
      </c>
      <c r="D165" s="25">
        <v>36</v>
      </c>
      <c r="E165" s="25">
        <v>316</v>
      </c>
      <c r="F165" s="26">
        <f t="shared" si="112"/>
        <v>226</v>
      </c>
      <c r="G165" s="26" t="str">
        <f t="shared" si="104"/>
        <v/>
      </c>
      <c r="H165" s="26" t="str">
        <f t="shared" si="105"/>
        <v/>
      </c>
      <c r="I165" s="26" t="str">
        <f t="shared" si="106"/>
        <v/>
      </c>
      <c r="J165" s="26">
        <f t="shared" si="107"/>
        <v>316</v>
      </c>
      <c r="K165" s="27" t="str">
        <f t="shared" si="108"/>
        <v/>
      </c>
      <c r="L165" s="27" t="str">
        <f t="shared" si="109"/>
        <v/>
      </c>
      <c r="M165" s="27" t="str">
        <f t="shared" si="110"/>
        <v/>
      </c>
      <c r="N165" s="27">
        <f t="shared" si="111"/>
        <v>1.2411347517730495</v>
      </c>
      <c r="O165" s="27" t="str">
        <f t="shared" si="91"/>
        <v>-</v>
      </c>
      <c r="P165" s="28" t="str">
        <f t="shared" si="92"/>
        <v>-</v>
      </c>
      <c r="Q165" s="28" t="str">
        <f t="shared" si="93"/>
        <v>-</v>
      </c>
      <c r="R165" s="29" t="str">
        <f t="shared" si="94"/>
        <v>-</v>
      </c>
    </row>
    <row r="166" spans="2:18" x14ac:dyDescent="0.2">
      <c r="B166" s="24">
        <v>11</v>
      </c>
      <c r="C166" s="25">
        <v>13</v>
      </c>
      <c r="D166" s="25">
        <v>36</v>
      </c>
      <c r="E166" s="25">
        <v>187</v>
      </c>
      <c r="F166" s="26">
        <f t="shared" si="112"/>
        <v>39</v>
      </c>
      <c r="G166" s="26" t="str">
        <f t="shared" si="104"/>
        <v/>
      </c>
      <c r="H166" s="26" t="str">
        <f t="shared" si="105"/>
        <v/>
      </c>
      <c r="I166" s="26" t="str">
        <f t="shared" si="106"/>
        <v/>
      </c>
      <c r="J166" s="26">
        <f t="shared" si="107"/>
        <v>187</v>
      </c>
      <c r="K166" s="27" t="str">
        <f t="shared" si="108"/>
        <v/>
      </c>
      <c r="L166" s="27" t="str">
        <f t="shared" si="109"/>
        <v/>
      </c>
      <c r="M166" s="27" t="str">
        <f t="shared" si="110"/>
        <v/>
      </c>
      <c r="N166" s="27">
        <f t="shared" si="111"/>
        <v>-0.40822784810126583</v>
      </c>
      <c r="O166" s="27" t="str">
        <f t="shared" si="91"/>
        <v>-</v>
      </c>
      <c r="P166" s="28" t="str">
        <f t="shared" si="92"/>
        <v>-</v>
      </c>
      <c r="Q166" s="28" t="str">
        <f t="shared" si="93"/>
        <v>-</v>
      </c>
      <c r="R166" s="29" t="str">
        <f t="shared" si="94"/>
        <v>-</v>
      </c>
    </row>
    <row r="167" spans="2:18" x14ac:dyDescent="0.2">
      <c r="B167" s="24">
        <v>11</v>
      </c>
      <c r="C167" s="25">
        <v>14</v>
      </c>
      <c r="D167" s="25">
        <v>36</v>
      </c>
      <c r="E167" s="25">
        <v>39</v>
      </c>
      <c r="F167" s="26">
        <f t="shared" si="112"/>
        <v>0</v>
      </c>
      <c r="G167" s="26" t="str">
        <f t="shared" si="104"/>
        <v/>
      </c>
      <c r="H167" s="26" t="str">
        <f t="shared" si="105"/>
        <v/>
      </c>
      <c r="I167" s="26" t="str">
        <f t="shared" si="106"/>
        <v/>
      </c>
      <c r="J167" s="26">
        <f t="shared" si="107"/>
        <v>39</v>
      </c>
      <c r="K167" s="27" t="str">
        <f t="shared" si="108"/>
        <v/>
      </c>
      <c r="L167" s="27" t="str">
        <f t="shared" si="109"/>
        <v/>
      </c>
      <c r="M167" s="27" t="str">
        <f t="shared" si="110"/>
        <v/>
      </c>
      <c r="N167" s="27">
        <f t="shared" si="111"/>
        <v>-0.79144385026737973</v>
      </c>
      <c r="O167" s="27" t="str">
        <f t="shared" si="91"/>
        <v>-</v>
      </c>
      <c r="P167" s="28" t="str">
        <f t="shared" si="92"/>
        <v>-</v>
      </c>
      <c r="Q167" s="28" t="str">
        <f t="shared" si="93"/>
        <v>-</v>
      </c>
      <c r="R167" s="29" t="str">
        <f t="shared" si="94"/>
        <v>-</v>
      </c>
    </row>
    <row r="168" spans="2:18" x14ac:dyDescent="0.2">
      <c r="B168" s="24">
        <v>11</v>
      </c>
      <c r="C168" s="25">
        <v>15</v>
      </c>
      <c r="D168" s="25">
        <v>36</v>
      </c>
      <c r="E168" s="25">
        <v>0</v>
      </c>
      <c r="F168" s="26">
        <f t="shared" si="112"/>
        <v>0</v>
      </c>
      <c r="G168" s="26" t="str">
        <f t="shared" si="104"/>
        <v/>
      </c>
      <c r="H168" s="26" t="str">
        <f t="shared" si="105"/>
        <v/>
      </c>
      <c r="I168" s="26" t="str">
        <f t="shared" si="106"/>
        <v/>
      </c>
      <c r="J168" s="26">
        <f t="shared" si="107"/>
        <v>39</v>
      </c>
      <c r="K168" s="27" t="str">
        <f t="shared" si="108"/>
        <v/>
      </c>
      <c r="L168" s="27" t="str">
        <f t="shared" si="109"/>
        <v/>
      </c>
      <c r="M168" s="27" t="str">
        <f t="shared" si="110"/>
        <v/>
      </c>
      <c r="N168" s="27">
        <f t="shared" si="111"/>
        <v>0</v>
      </c>
      <c r="O168" s="27" t="str">
        <f t="shared" si="91"/>
        <v>-</v>
      </c>
      <c r="P168" s="28" t="str">
        <f t="shared" si="92"/>
        <v>-</v>
      </c>
      <c r="Q168" s="28" t="str">
        <f t="shared" si="93"/>
        <v>-</v>
      </c>
      <c r="R168" s="29" t="str">
        <f t="shared" si="94"/>
        <v>-</v>
      </c>
    </row>
    <row r="169" spans="2:18" x14ac:dyDescent="0.2">
      <c r="B169" s="24">
        <v>12</v>
      </c>
      <c r="C169" s="25">
        <v>1</v>
      </c>
      <c r="D169" s="25">
        <v>60</v>
      </c>
      <c r="E169" s="25">
        <v>58</v>
      </c>
      <c r="F169" s="26">
        <f>MAX(0,2000-E169)</f>
        <v>1942</v>
      </c>
      <c r="G169" s="26">
        <f>IF($D169=G$1,IF($E169&lt;&gt;0,$E169,#REF!),"")</f>
        <v>58</v>
      </c>
      <c r="H169" s="26" t="str">
        <f>IF($D169=H$1,IF($E169&lt;&gt;0,$E169,#REF!),"")</f>
        <v/>
      </c>
      <c r="I169" s="26" t="str">
        <f>IF($D169=I$1,IF($E169&lt;&gt;0,$E169,#REF!),"")</f>
        <v/>
      </c>
      <c r="J169" s="26" t="str">
        <f>IF($D169=J$1,IF($E169&lt;&gt;0,$E169,#REF!),"")</f>
        <v/>
      </c>
      <c r="K169" s="27" t="str">
        <f>IF(AND(ISNUMBER(G169),ISNUMBER(#REF!)),(G169-#REF!)/#REF!,"")</f>
        <v/>
      </c>
      <c r="L169" s="27" t="str">
        <f>IF(AND(ISNUMBER(H169),ISNUMBER(#REF!)),(H169-#REF!)/#REF!,"")</f>
        <v/>
      </c>
      <c r="M169" s="27" t="str">
        <f>IF(AND(ISNUMBER(I169),ISNUMBER(#REF!)),(I169-#REF!)/#REF!,"")</f>
        <v/>
      </c>
      <c r="N169" s="27" t="str">
        <f>IF(AND(ISNUMBER(J169),ISNUMBER(#REF!)),(J169-#REF!)/#REF!,"")</f>
        <v/>
      </c>
      <c r="O169" s="27" t="str">
        <f t="shared" si="91"/>
        <v>-</v>
      </c>
      <c r="P169" s="28" t="str">
        <f t="shared" si="92"/>
        <v>-</v>
      </c>
      <c r="Q169" s="28" t="str">
        <f t="shared" si="93"/>
        <v>-</v>
      </c>
      <c r="R169" s="29" t="str">
        <f t="shared" si="94"/>
        <v>-</v>
      </c>
    </row>
    <row r="170" spans="2:18" x14ac:dyDescent="0.2">
      <c r="B170" s="24">
        <v>12</v>
      </c>
      <c r="C170" s="25">
        <v>2</v>
      </c>
      <c r="D170" s="25">
        <v>60</v>
      </c>
      <c r="E170" s="25">
        <v>65</v>
      </c>
      <c r="F170" s="26">
        <f>MAX(0,F169-E170)</f>
        <v>1877</v>
      </c>
      <c r="G170" s="26">
        <f t="shared" ref="G170:G183" si="113">IF($D170=G$1,IF($E170&lt;&gt;0,$E170,$E169),"")</f>
        <v>65</v>
      </c>
      <c r="H170" s="26" t="str">
        <f t="shared" ref="H170:H183" si="114">IF($D170=H$1,IF($E170&lt;&gt;0,$E170,$E169),"")</f>
        <v/>
      </c>
      <c r="I170" s="26" t="str">
        <f t="shared" ref="I170:I183" si="115">IF($D170=I$1,IF($E170&lt;&gt;0,$E170,$E169),"")</f>
        <v/>
      </c>
      <c r="J170" s="26" t="str">
        <f t="shared" ref="J170:J183" si="116">IF($D170=J$1,IF($E170&lt;&gt;0,$E170,$E169),"")</f>
        <v/>
      </c>
      <c r="K170" s="27">
        <f t="shared" ref="K170:K183" si="117">IF(AND(ISNUMBER(G170),ISNUMBER(G169)),(G170-G169)/G169,"")</f>
        <v>0.1206896551724138</v>
      </c>
      <c r="L170" s="27" t="str">
        <f t="shared" ref="L170:L183" si="118">IF(AND(ISNUMBER(H170),ISNUMBER(H169)),(H170-H169)/H169,"")</f>
        <v/>
      </c>
      <c r="M170" s="27" t="str">
        <f t="shared" ref="M170:M183" si="119">IF(AND(ISNUMBER(I170),ISNUMBER(I169)),(I170-I169)/I169,"")</f>
        <v/>
      </c>
      <c r="N170" s="27" t="str">
        <f t="shared" ref="N170:N183" si="120">IF(AND(ISNUMBER(J170),ISNUMBER(J169)),(J170-J169)/J169,"")</f>
        <v/>
      </c>
      <c r="O170" s="27" t="str">
        <f t="shared" si="91"/>
        <v>-</v>
      </c>
      <c r="P170" s="28" t="str">
        <f t="shared" si="92"/>
        <v>-</v>
      </c>
      <c r="Q170" s="28" t="str">
        <f t="shared" si="93"/>
        <v>-</v>
      </c>
      <c r="R170" s="29" t="str">
        <f t="shared" si="94"/>
        <v>-</v>
      </c>
    </row>
    <row r="171" spans="2:18" x14ac:dyDescent="0.2">
      <c r="B171" s="24">
        <v>12</v>
      </c>
      <c r="C171" s="25">
        <v>3</v>
      </c>
      <c r="D171" s="25">
        <v>60</v>
      </c>
      <c r="E171" s="25">
        <v>77</v>
      </c>
      <c r="F171" s="26">
        <f t="shared" ref="F171:F183" si="121">MAX(0,F170-E171)</f>
        <v>1800</v>
      </c>
      <c r="G171" s="26">
        <f t="shared" si="113"/>
        <v>77</v>
      </c>
      <c r="H171" s="26" t="str">
        <f t="shared" si="114"/>
        <v/>
      </c>
      <c r="I171" s="26" t="str">
        <f t="shared" si="115"/>
        <v/>
      </c>
      <c r="J171" s="26" t="str">
        <f t="shared" si="116"/>
        <v/>
      </c>
      <c r="K171" s="27">
        <f t="shared" si="117"/>
        <v>0.18461538461538463</v>
      </c>
      <c r="L171" s="27" t="str">
        <f t="shared" si="118"/>
        <v/>
      </c>
      <c r="M171" s="27" t="str">
        <f t="shared" si="119"/>
        <v/>
      </c>
      <c r="N171" s="27" t="str">
        <f t="shared" si="120"/>
        <v/>
      </c>
      <c r="O171" s="27" t="str">
        <f t="shared" si="91"/>
        <v>-</v>
      </c>
      <c r="P171" s="28" t="str">
        <f t="shared" si="92"/>
        <v>-</v>
      </c>
      <c r="Q171" s="28" t="str">
        <f t="shared" si="93"/>
        <v>-</v>
      </c>
      <c r="R171" s="29" t="str">
        <f t="shared" si="94"/>
        <v>-</v>
      </c>
    </row>
    <row r="172" spans="2:18" x14ac:dyDescent="0.2">
      <c r="B172" s="24">
        <v>12</v>
      </c>
      <c r="C172" s="25">
        <v>4</v>
      </c>
      <c r="D172" s="25">
        <v>60</v>
      </c>
      <c r="E172" s="25">
        <v>59</v>
      </c>
      <c r="F172" s="26">
        <f t="shared" si="121"/>
        <v>1741</v>
      </c>
      <c r="G172" s="26">
        <f t="shared" si="113"/>
        <v>59</v>
      </c>
      <c r="H172" s="26" t="str">
        <f t="shared" si="114"/>
        <v/>
      </c>
      <c r="I172" s="26" t="str">
        <f t="shared" si="115"/>
        <v/>
      </c>
      <c r="J172" s="26" t="str">
        <f t="shared" si="116"/>
        <v/>
      </c>
      <c r="K172" s="27">
        <f t="shared" si="117"/>
        <v>-0.23376623376623376</v>
      </c>
      <c r="L172" s="27" t="str">
        <f t="shared" si="118"/>
        <v/>
      </c>
      <c r="M172" s="27" t="str">
        <f t="shared" si="119"/>
        <v/>
      </c>
      <c r="N172" s="27" t="str">
        <f t="shared" si="120"/>
        <v/>
      </c>
      <c r="O172" s="27" t="str">
        <f t="shared" si="91"/>
        <v>-</v>
      </c>
      <c r="P172" s="28" t="str">
        <f t="shared" si="92"/>
        <v>-</v>
      </c>
      <c r="Q172" s="28" t="str">
        <f t="shared" si="93"/>
        <v>-</v>
      </c>
      <c r="R172" s="29" t="str">
        <f t="shared" si="94"/>
        <v>-</v>
      </c>
    </row>
    <row r="173" spans="2:18" x14ac:dyDescent="0.2">
      <c r="B173" s="24">
        <v>12</v>
      </c>
      <c r="C173" s="25">
        <v>5</v>
      </c>
      <c r="D173" s="25">
        <v>60</v>
      </c>
      <c r="E173" s="25">
        <v>64</v>
      </c>
      <c r="F173" s="26">
        <f t="shared" si="121"/>
        <v>1677</v>
      </c>
      <c r="G173" s="26">
        <f t="shared" si="113"/>
        <v>64</v>
      </c>
      <c r="H173" s="26" t="str">
        <f t="shared" si="114"/>
        <v/>
      </c>
      <c r="I173" s="26" t="str">
        <f t="shared" si="115"/>
        <v/>
      </c>
      <c r="J173" s="26" t="str">
        <f t="shared" si="116"/>
        <v/>
      </c>
      <c r="K173" s="27">
        <f t="shared" si="117"/>
        <v>8.4745762711864403E-2</v>
      </c>
      <c r="L173" s="27" t="str">
        <f t="shared" si="118"/>
        <v/>
      </c>
      <c r="M173" s="27" t="str">
        <f t="shared" si="119"/>
        <v/>
      </c>
      <c r="N173" s="27" t="str">
        <f t="shared" si="120"/>
        <v/>
      </c>
      <c r="O173" s="27" t="str">
        <f t="shared" si="91"/>
        <v>-</v>
      </c>
      <c r="P173" s="28" t="str">
        <f t="shared" si="92"/>
        <v>-</v>
      </c>
      <c r="Q173" s="28" t="str">
        <f t="shared" si="93"/>
        <v>-</v>
      </c>
      <c r="R173" s="29" t="str">
        <f t="shared" si="94"/>
        <v>-</v>
      </c>
    </row>
    <row r="174" spans="2:18" x14ac:dyDescent="0.2">
      <c r="B174" s="24">
        <v>12</v>
      </c>
      <c r="C174" s="25">
        <v>6</v>
      </c>
      <c r="D174" s="25">
        <v>60</v>
      </c>
      <c r="E174" s="25">
        <v>74</v>
      </c>
      <c r="F174" s="26">
        <f t="shared" si="121"/>
        <v>1603</v>
      </c>
      <c r="G174" s="26">
        <f t="shared" si="113"/>
        <v>74</v>
      </c>
      <c r="H174" s="26" t="str">
        <f t="shared" si="114"/>
        <v/>
      </c>
      <c r="I174" s="26" t="str">
        <f t="shared" si="115"/>
        <v/>
      </c>
      <c r="J174" s="26" t="str">
        <f t="shared" si="116"/>
        <v/>
      </c>
      <c r="K174" s="27">
        <f t="shared" si="117"/>
        <v>0.15625</v>
      </c>
      <c r="L174" s="27" t="str">
        <f t="shared" si="118"/>
        <v/>
      </c>
      <c r="M174" s="27" t="str">
        <f t="shared" si="119"/>
        <v/>
      </c>
      <c r="N174" s="27" t="str">
        <f t="shared" si="120"/>
        <v/>
      </c>
      <c r="O174" s="27" t="str">
        <f t="shared" si="91"/>
        <v>-</v>
      </c>
      <c r="P174" s="28" t="str">
        <f t="shared" si="92"/>
        <v>-</v>
      </c>
      <c r="Q174" s="28" t="str">
        <f t="shared" si="93"/>
        <v>-</v>
      </c>
      <c r="R174" s="29" t="str">
        <f t="shared" si="94"/>
        <v>-</v>
      </c>
    </row>
    <row r="175" spans="2:18" x14ac:dyDescent="0.2">
      <c r="B175" s="24">
        <v>12</v>
      </c>
      <c r="C175" s="25">
        <v>7</v>
      </c>
      <c r="D175" s="25">
        <v>60</v>
      </c>
      <c r="E175" s="25">
        <v>82</v>
      </c>
      <c r="F175" s="26">
        <f t="shared" si="121"/>
        <v>1521</v>
      </c>
      <c r="G175" s="26">
        <f t="shared" si="113"/>
        <v>82</v>
      </c>
      <c r="H175" s="26" t="str">
        <f t="shared" si="114"/>
        <v/>
      </c>
      <c r="I175" s="26" t="str">
        <f t="shared" si="115"/>
        <v/>
      </c>
      <c r="J175" s="26" t="str">
        <f t="shared" si="116"/>
        <v/>
      </c>
      <c r="K175" s="27">
        <f t="shared" si="117"/>
        <v>0.10810810810810811</v>
      </c>
      <c r="L175" s="27" t="str">
        <f t="shared" si="118"/>
        <v/>
      </c>
      <c r="M175" s="27" t="str">
        <f t="shared" si="119"/>
        <v/>
      </c>
      <c r="N175" s="27" t="str">
        <f t="shared" si="120"/>
        <v/>
      </c>
      <c r="O175" s="27" t="str">
        <f t="shared" si="91"/>
        <v>-</v>
      </c>
      <c r="P175" s="28" t="str">
        <f t="shared" si="92"/>
        <v>-</v>
      </c>
      <c r="Q175" s="28" t="str">
        <f t="shared" si="93"/>
        <v>-</v>
      </c>
      <c r="R175" s="29" t="str">
        <f t="shared" si="94"/>
        <v>-</v>
      </c>
    </row>
    <row r="176" spans="2:18" x14ac:dyDescent="0.2">
      <c r="B176" s="24">
        <v>12</v>
      </c>
      <c r="C176" s="25">
        <v>8</v>
      </c>
      <c r="D176" s="25">
        <v>60</v>
      </c>
      <c r="E176" s="25">
        <v>63</v>
      </c>
      <c r="F176" s="26">
        <f t="shared" si="121"/>
        <v>1458</v>
      </c>
      <c r="G176" s="26">
        <f t="shared" si="113"/>
        <v>63</v>
      </c>
      <c r="H176" s="26" t="str">
        <f t="shared" si="114"/>
        <v/>
      </c>
      <c r="I176" s="26" t="str">
        <f t="shared" si="115"/>
        <v/>
      </c>
      <c r="J176" s="26" t="str">
        <f t="shared" si="116"/>
        <v/>
      </c>
      <c r="K176" s="27">
        <f t="shared" si="117"/>
        <v>-0.23170731707317074</v>
      </c>
      <c r="L176" s="27" t="str">
        <f t="shared" si="118"/>
        <v/>
      </c>
      <c r="M176" s="27" t="str">
        <f t="shared" si="119"/>
        <v/>
      </c>
      <c r="N176" s="27" t="str">
        <f t="shared" si="120"/>
        <v/>
      </c>
      <c r="O176" s="27" t="str">
        <f t="shared" si="91"/>
        <v>-</v>
      </c>
      <c r="P176" s="28" t="str">
        <f t="shared" si="92"/>
        <v>-</v>
      </c>
      <c r="Q176" s="28" t="str">
        <f t="shared" si="93"/>
        <v>-</v>
      </c>
      <c r="R176" s="29" t="str">
        <f t="shared" si="94"/>
        <v>-</v>
      </c>
    </row>
    <row r="177" spans="2:18" x14ac:dyDescent="0.2">
      <c r="B177" s="24">
        <v>12</v>
      </c>
      <c r="C177" s="25">
        <v>9</v>
      </c>
      <c r="D177" s="25">
        <v>60</v>
      </c>
      <c r="E177" s="25">
        <v>35</v>
      </c>
      <c r="F177" s="26">
        <f t="shared" si="121"/>
        <v>1423</v>
      </c>
      <c r="G177" s="26">
        <f t="shared" si="113"/>
        <v>35</v>
      </c>
      <c r="H177" s="26" t="str">
        <f t="shared" si="114"/>
        <v/>
      </c>
      <c r="I177" s="26" t="str">
        <f t="shared" si="115"/>
        <v/>
      </c>
      <c r="J177" s="26" t="str">
        <f t="shared" si="116"/>
        <v/>
      </c>
      <c r="K177" s="27">
        <f t="shared" si="117"/>
        <v>-0.44444444444444442</v>
      </c>
      <c r="L177" s="27" t="str">
        <f t="shared" si="118"/>
        <v/>
      </c>
      <c r="M177" s="27" t="str">
        <f t="shared" si="119"/>
        <v/>
      </c>
      <c r="N177" s="27" t="str">
        <f t="shared" si="120"/>
        <v/>
      </c>
      <c r="O177" s="27" t="str">
        <f t="shared" si="91"/>
        <v>-</v>
      </c>
      <c r="P177" s="28" t="str">
        <f t="shared" si="92"/>
        <v>-</v>
      </c>
      <c r="Q177" s="28" t="str">
        <f t="shared" si="93"/>
        <v>-</v>
      </c>
      <c r="R177" s="29" t="str">
        <f t="shared" si="94"/>
        <v>-</v>
      </c>
    </row>
    <row r="178" spans="2:18" x14ac:dyDescent="0.2">
      <c r="B178" s="24">
        <v>12</v>
      </c>
      <c r="C178" s="25">
        <v>10</v>
      </c>
      <c r="D178" s="25">
        <v>36</v>
      </c>
      <c r="E178" s="25">
        <v>267</v>
      </c>
      <c r="F178" s="26">
        <f t="shared" si="121"/>
        <v>1156</v>
      </c>
      <c r="G178" s="26" t="str">
        <f t="shared" si="113"/>
        <v/>
      </c>
      <c r="H178" s="26" t="str">
        <f t="shared" si="114"/>
        <v/>
      </c>
      <c r="I178" s="26" t="str">
        <f t="shared" si="115"/>
        <v/>
      </c>
      <c r="J178" s="26">
        <f t="shared" si="116"/>
        <v>267</v>
      </c>
      <c r="K178" s="27" t="str">
        <f t="shared" si="117"/>
        <v/>
      </c>
      <c r="L178" s="27" t="str">
        <f t="shared" si="118"/>
        <v/>
      </c>
      <c r="M178" s="27" t="str">
        <f t="shared" si="119"/>
        <v/>
      </c>
      <c r="N178" s="27" t="str">
        <f t="shared" si="120"/>
        <v/>
      </c>
      <c r="O178" s="27" t="str">
        <f t="shared" si="91"/>
        <v>Jump</v>
      </c>
      <c r="P178" s="28">
        <f t="shared" si="92"/>
        <v>60</v>
      </c>
      <c r="Q178" s="28">
        <f t="shared" si="93"/>
        <v>36</v>
      </c>
      <c r="R178" s="29">
        <f t="shared" si="94"/>
        <v>6.628571428571429</v>
      </c>
    </row>
    <row r="179" spans="2:18" x14ac:dyDescent="0.2">
      <c r="B179" s="24">
        <v>12</v>
      </c>
      <c r="C179" s="25">
        <v>11</v>
      </c>
      <c r="D179" s="25">
        <v>36</v>
      </c>
      <c r="E179" s="25">
        <v>257</v>
      </c>
      <c r="F179" s="26">
        <f t="shared" si="121"/>
        <v>899</v>
      </c>
      <c r="G179" s="26" t="str">
        <f t="shared" si="113"/>
        <v/>
      </c>
      <c r="H179" s="26" t="str">
        <f t="shared" si="114"/>
        <v/>
      </c>
      <c r="I179" s="26" t="str">
        <f t="shared" si="115"/>
        <v/>
      </c>
      <c r="J179" s="26">
        <f t="shared" si="116"/>
        <v>257</v>
      </c>
      <c r="K179" s="27" t="str">
        <f t="shared" si="117"/>
        <v/>
      </c>
      <c r="L179" s="27" t="str">
        <f t="shared" si="118"/>
        <v/>
      </c>
      <c r="M179" s="27" t="str">
        <f t="shared" si="119"/>
        <v/>
      </c>
      <c r="N179" s="27">
        <f t="shared" si="120"/>
        <v>-3.7453183520599252E-2</v>
      </c>
      <c r="O179" s="27" t="str">
        <f t="shared" si="91"/>
        <v>-</v>
      </c>
      <c r="P179" s="28" t="str">
        <f t="shared" si="92"/>
        <v>-</v>
      </c>
      <c r="Q179" s="28" t="str">
        <f t="shared" si="93"/>
        <v>-</v>
      </c>
      <c r="R179" s="29" t="str">
        <f t="shared" si="94"/>
        <v>-</v>
      </c>
    </row>
    <row r="180" spans="2:18" x14ac:dyDescent="0.2">
      <c r="B180" s="24">
        <v>12</v>
      </c>
      <c r="C180" s="25">
        <v>12</v>
      </c>
      <c r="D180" s="25">
        <v>36</v>
      </c>
      <c r="E180" s="25">
        <v>213</v>
      </c>
      <c r="F180" s="26">
        <f t="shared" si="121"/>
        <v>686</v>
      </c>
      <c r="G180" s="26" t="str">
        <f t="shared" si="113"/>
        <v/>
      </c>
      <c r="H180" s="26" t="str">
        <f t="shared" si="114"/>
        <v/>
      </c>
      <c r="I180" s="26" t="str">
        <f t="shared" si="115"/>
        <v/>
      </c>
      <c r="J180" s="26">
        <f t="shared" si="116"/>
        <v>213</v>
      </c>
      <c r="K180" s="27" t="str">
        <f t="shared" si="117"/>
        <v/>
      </c>
      <c r="L180" s="27" t="str">
        <f t="shared" si="118"/>
        <v/>
      </c>
      <c r="M180" s="27" t="str">
        <f t="shared" si="119"/>
        <v/>
      </c>
      <c r="N180" s="27">
        <f t="shared" si="120"/>
        <v>-0.17120622568093385</v>
      </c>
      <c r="O180" s="27" t="str">
        <f t="shared" si="91"/>
        <v>-</v>
      </c>
      <c r="P180" s="28" t="str">
        <f t="shared" si="92"/>
        <v>-</v>
      </c>
      <c r="Q180" s="28" t="str">
        <f t="shared" si="93"/>
        <v>-</v>
      </c>
      <c r="R180" s="29" t="str">
        <f t="shared" si="94"/>
        <v>-</v>
      </c>
    </row>
    <row r="181" spans="2:18" x14ac:dyDescent="0.2">
      <c r="B181" s="24">
        <v>12</v>
      </c>
      <c r="C181" s="25">
        <v>13</v>
      </c>
      <c r="D181" s="25">
        <v>36</v>
      </c>
      <c r="E181" s="25">
        <v>135</v>
      </c>
      <c r="F181" s="26">
        <f t="shared" si="121"/>
        <v>551</v>
      </c>
      <c r="G181" s="26" t="str">
        <f t="shared" si="113"/>
        <v/>
      </c>
      <c r="H181" s="26" t="str">
        <f t="shared" si="114"/>
        <v/>
      </c>
      <c r="I181" s="26" t="str">
        <f t="shared" si="115"/>
        <v/>
      </c>
      <c r="J181" s="26">
        <f t="shared" si="116"/>
        <v>135</v>
      </c>
      <c r="K181" s="27" t="str">
        <f t="shared" si="117"/>
        <v/>
      </c>
      <c r="L181" s="27" t="str">
        <f t="shared" si="118"/>
        <v/>
      </c>
      <c r="M181" s="27" t="str">
        <f t="shared" si="119"/>
        <v/>
      </c>
      <c r="N181" s="27">
        <f t="shared" si="120"/>
        <v>-0.36619718309859156</v>
      </c>
      <c r="O181" s="27" t="str">
        <f t="shared" si="91"/>
        <v>-</v>
      </c>
      <c r="P181" s="28" t="str">
        <f t="shared" si="92"/>
        <v>-</v>
      </c>
      <c r="Q181" s="28" t="str">
        <f t="shared" si="93"/>
        <v>-</v>
      </c>
      <c r="R181" s="29" t="str">
        <f t="shared" si="94"/>
        <v>-</v>
      </c>
    </row>
    <row r="182" spans="2:18" x14ac:dyDescent="0.2">
      <c r="B182" s="24">
        <v>12</v>
      </c>
      <c r="C182" s="25">
        <v>14</v>
      </c>
      <c r="D182" s="25">
        <v>36</v>
      </c>
      <c r="E182" s="25">
        <v>74</v>
      </c>
      <c r="F182" s="26">
        <f t="shared" si="121"/>
        <v>477</v>
      </c>
      <c r="G182" s="26" t="str">
        <f t="shared" si="113"/>
        <v/>
      </c>
      <c r="H182" s="26" t="str">
        <f t="shared" si="114"/>
        <v/>
      </c>
      <c r="I182" s="26" t="str">
        <f t="shared" si="115"/>
        <v/>
      </c>
      <c r="J182" s="26">
        <f t="shared" si="116"/>
        <v>74</v>
      </c>
      <c r="K182" s="27" t="str">
        <f t="shared" si="117"/>
        <v/>
      </c>
      <c r="L182" s="27" t="str">
        <f t="shared" si="118"/>
        <v/>
      </c>
      <c r="M182" s="27" t="str">
        <f t="shared" si="119"/>
        <v/>
      </c>
      <c r="N182" s="27">
        <f t="shared" si="120"/>
        <v>-0.45185185185185184</v>
      </c>
      <c r="O182" s="27" t="str">
        <f t="shared" si="91"/>
        <v>-</v>
      </c>
      <c r="P182" s="28" t="str">
        <f t="shared" si="92"/>
        <v>-</v>
      </c>
      <c r="Q182" s="28" t="str">
        <f t="shared" si="93"/>
        <v>-</v>
      </c>
      <c r="R182" s="29" t="str">
        <f t="shared" si="94"/>
        <v>-</v>
      </c>
    </row>
    <row r="183" spans="2:18" x14ac:dyDescent="0.2">
      <c r="B183" s="24">
        <v>12</v>
      </c>
      <c r="C183" s="25">
        <v>15</v>
      </c>
      <c r="D183" s="25">
        <v>36</v>
      </c>
      <c r="E183" s="25">
        <v>185</v>
      </c>
      <c r="F183" s="26">
        <f t="shared" si="121"/>
        <v>292</v>
      </c>
      <c r="G183" s="26" t="str">
        <f t="shared" si="113"/>
        <v/>
      </c>
      <c r="H183" s="26" t="str">
        <f t="shared" si="114"/>
        <v/>
      </c>
      <c r="I183" s="26" t="str">
        <f t="shared" si="115"/>
        <v/>
      </c>
      <c r="J183" s="26">
        <f t="shared" si="116"/>
        <v>185</v>
      </c>
      <c r="K183" s="27" t="str">
        <f t="shared" si="117"/>
        <v/>
      </c>
      <c r="L183" s="27" t="str">
        <f t="shared" si="118"/>
        <v/>
      </c>
      <c r="M183" s="27" t="str">
        <f t="shared" si="119"/>
        <v/>
      </c>
      <c r="N183" s="27">
        <f t="shared" si="120"/>
        <v>1.5</v>
      </c>
      <c r="O183" s="27" t="str">
        <f t="shared" si="91"/>
        <v>-</v>
      </c>
      <c r="P183" s="28" t="str">
        <f t="shared" si="92"/>
        <v>-</v>
      </c>
      <c r="Q183" s="28" t="str">
        <f t="shared" si="93"/>
        <v>-</v>
      </c>
      <c r="R183" s="29" t="str">
        <f t="shared" si="94"/>
        <v>-</v>
      </c>
    </row>
    <row r="184" spans="2:18" x14ac:dyDescent="0.2">
      <c r="B184" s="24">
        <v>13</v>
      </c>
      <c r="C184" s="25">
        <v>1</v>
      </c>
      <c r="D184" s="25">
        <v>60</v>
      </c>
      <c r="E184" s="25">
        <v>44</v>
      </c>
      <c r="F184" s="26">
        <f>MAX(0,2000-E184)</f>
        <v>1956</v>
      </c>
      <c r="G184" s="26">
        <f>IF($D184=G$1,IF($E184&lt;&gt;0,$E184,#REF!),"")</f>
        <v>44</v>
      </c>
      <c r="H184" s="26" t="str">
        <f>IF($D184=H$1,IF($E184&lt;&gt;0,$E184,#REF!),"")</f>
        <v/>
      </c>
      <c r="I184" s="26" t="str">
        <f>IF($D184=I$1,IF($E184&lt;&gt;0,$E184,#REF!),"")</f>
        <v/>
      </c>
      <c r="J184" s="26" t="str">
        <f>IF($D184=J$1,IF($E184&lt;&gt;0,$E184,#REF!),"")</f>
        <v/>
      </c>
      <c r="K184" s="27" t="str">
        <f>IF(AND(ISNUMBER(G184),ISNUMBER(#REF!)),(G184-#REF!)/#REF!,"")</f>
        <v/>
      </c>
      <c r="L184" s="27" t="str">
        <f>IF(AND(ISNUMBER(H184),ISNUMBER(#REF!)),(H184-#REF!)/#REF!,"")</f>
        <v/>
      </c>
      <c r="M184" s="27" t="str">
        <f>IF(AND(ISNUMBER(I184),ISNUMBER(#REF!)),(I184-#REF!)/#REF!,"")</f>
        <v/>
      </c>
      <c r="N184" s="27" t="str">
        <f>IF(AND(ISNUMBER(J184),ISNUMBER(#REF!)),(J184-#REF!)/#REF!,"")</f>
        <v/>
      </c>
      <c r="O184" s="27" t="str">
        <f t="shared" si="91"/>
        <v>-</v>
      </c>
      <c r="P184" s="28" t="str">
        <f t="shared" si="92"/>
        <v>-</v>
      </c>
      <c r="Q184" s="28" t="str">
        <f t="shared" si="93"/>
        <v>-</v>
      </c>
      <c r="R184" s="29" t="str">
        <f t="shared" si="94"/>
        <v>-</v>
      </c>
    </row>
    <row r="185" spans="2:18" x14ac:dyDescent="0.2">
      <c r="B185" s="24">
        <v>13</v>
      </c>
      <c r="C185" s="25">
        <v>2</v>
      </c>
      <c r="D185" s="25">
        <v>60</v>
      </c>
      <c r="E185" s="25">
        <v>69</v>
      </c>
      <c r="F185" s="26">
        <f>MAX(0,F184-E185)</f>
        <v>1887</v>
      </c>
      <c r="G185" s="26">
        <f t="shared" ref="G185:G198" si="122">IF($D185=G$1,IF($E185&lt;&gt;0,$E185,$E184),"")</f>
        <v>69</v>
      </c>
      <c r="H185" s="26" t="str">
        <f t="shared" ref="H185:H198" si="123">IF($D185=H$1,IF($E185&lt;&gt;0,$E185,$E184),"")</f>
        <v/>
      </c>
      <c r="I185" s="26" t="str">
        <f t="shared" ref="I185:I198" si="124">IF($D185=I$1,IF($E185&lt;&gt;0,$E185,$E184),"")</f>
        <v/>
      </c>
      <c r="J185" s="26" t="str">
        <f t="shared" ref="J185:J198" si="125">IF($D185=J$1,IF($E185&lt;&gt;0,$E185,$E184),"")</f>
        <v/>
      </c>
      <c r="K185" s="27">
        <f t="shared" ref="K185:K198" si="126">IF(AND(ISNUMBER(G185),ISNUMBER(G184)),(G185-G184)/G184,"")</f>
        <v>0.56818181818181823</v>
      </c>
      <c r="L185" s="27" t="str">
        <f t="shared" ref="L185:L198" si="127">IF(AND(ISNUMBER(H185),ISNUMBER(H184)),(H185-H184)/H184,"")</f>
        <v/>
      </c>
      <c r="M185" s="27" t="str">
        <f t="shared" ref="M185:M198" si="128">IF(AND(ISNUMBER(I185),ISNUMBER(I184)),(I185-I184)/I184,"")</f>
        <v/>
      </c>
      <c r="N185" s="27" t="str">
        <f t="shared" ref="N185:N198" si="129">IF(AND(ISNUMBER(J185),ISNUMBER(J184)),(J185-J184)/J184,"")</f>
        <v/>
      </c>
      <c r="O185" s="27" t="str">
        <f t="shared" si="91"/>
        <v>-</v>
      </c>
      <c r="P185" s="28" t="str">
        <f t="shared" si="92"/>
        <v>-</v>
      </c>
      <c r="Q185" s="28" t="str">
        <f t="shared" si="93"/>
        <v>-</v>
      </c>
      <c r="R185" s="29" t="str">
        <f t="shared" si="94"/>
        <v>-</v>
      </c>
    </row>
    <row r="186" spans="2:18" x14ac:dyDescent="0.2">
      <c r="B186" s="24">
        <v>13</v>
      </c>
      <c r="C186" s="25">
        <v>3</v>
      </c>
      <c r="D186" s="25">
        <v>60</v>
      </c>
      <c r="E186" s="25">
        <v>31</v>
      </c>
      <c r="F186" s="26">
        <f t="shared" ref="F186:F198" si="130">MAX(0,F185-E186)</f>
        <v>1856</v>
      </c>
      <c r="G186" s="26">
        <f t="shared" si="122"/>
        <v>31</v>
      </c>
      <c r="H186" s="26" t="str">
        <f t="shared" si="123"/>
        <v/>
      </c>
      <c r="I186" s="26" t="str">
        <f t="shared" si="124"/>
        <v/>
      </c>
      <c r="J186" s="26" t="str">
        <f t="shared" si="125"/>
        <v/>
      </c>
      <c r="K186" s="27">
        <f t="shared" si="126"/>
        <v>-0.55072463768115942</v>
      </c>
      <c r="L186" s="27" t="str">
        <f t="shared" si="127"/>
        <v/>
      </c>
      <c r="M186" s="27" t="str">
        <f t="shared" si="128"/>
        <v/>
      </c>
      <c r="N186" s="27" t="str">
        <f t="shared" si="129"/>
        <v/>
      </c>
      <c r="O186" s="27" t="str">
        <f t="shared" si="91"/>
        <v>-</v>
      </c>
      <c r="P186" s="28" t="str">
        <f t="shared" si="92"/>
        <v>-</v>
      </c>
      <c r="Q186" s="28" t="str">
        <f t="shared" si="93"/>
        <v>-</v>
      </c>
      <c r="R186" s="29" t="str">
        <f t="shared" si="94"/>
        <v>-</v>
      </c>
    </row>
    <row r="187" spans="2:18" x14ac:dyDescent="0.2">
      <c r="B187" s="24">
        <v>13</v>
      </c>
      <c r="C187" s="25">
        <v>4</v>
      </c>
      <c r="D187" s="25">
        <v>60</v>
      </c>
      <c r="E187" s="25">
        <v>69</v>
      </c>
      <c r="F187" s="26">
        <f t="shared" si="130"/>
        <v>1787</v>
      </c>
      <c r="G187" s="26">
        <f t="shared" si="122"/>
        <v>69</v>
      </c>
      <c r="H187" s="26" t="str">
        <f t="shared" si="123"/>
        <v/>
      </c>
      <c r="I187" s="26" t="str">
        <f t="shared" si="124"/>
        <v/>
      </c>
      <c r="J187" s="26" t="str">
        <f t="shared" si="125"/>
        <v/>
      </c>
      <c r="K187" s="27">
        <f t="shared" si="126"/>
        <v>1.2258064516129032</v>
      </c>
      <c r="L187" s="27" t="str">
        <f t="shared" si="127"/>
        <v/>
      </c>
      <c r="M187" s="27" t="str">
        <f t="shared" si="128"/>
        <v/>
      </c>
      <c r="N187" s="27" t="str">
        <f t="shared" si="129"/>
        <v/>
      </c>
      <c r="O187" s="27" t="str">
        <f t="shared" si="91"/>
        <v>-</v>
      </c>
      <c r="P187" s="28" t="str">
        <f t="shared" si="92"/>
        <v>-</v>
      </c>
      <c r="Q187" s="28" t="str">
        <f t="shared" si="93"/>
        <v>-</v>
      </c>
      <c r="R187" s="29" t="str">
        <f t="shared" si="94"/>
        <v>-</v>
      </c>
    </row>
    <row r="188" spans="2:18" x14ac:dyDescent="0.2">
      <c r="B188" s="24">
        <v>13</v>
      </c>
      <c r="C188" s="25">
        <v>5</v>
      </c>
      <c r="D188" s="25">
        <v>60</v>
      </c>
      <c r="E188" s="25">
        <v>69</v>
      </c>
      <c r="F188" s="26">
        <f t="shared" si="130"/>
        <v>1718</v>
      </c>
      <c r="G188" s="26">
        <f t="shared" si="122"/>
        <v>69</v>
      </c>
      <c r="H188" s="26" t="str">
        <f t="shared" si="123"/>
        <v/>
      </c>
      <c r="I188" s="26" t="str">
        <f t="shared" si="124"/>
        <v/>
      </c>
      <c r="J188" s="26" t="str">
        <f t="shared" si="125"/>
        <v/>
      </c>
      <c r="K188" s="27">
        <f t="shared" si="126"/>
        <v>0</v>
      </c>
      <c r="L188" s="27" t="str">
        <f t="shared" si="127"/>
        <v/>
      </c>
      <c r="M188" s="27" t="str">
        <f t="shared" si="128"/>
        <v/>
      </c>
      <c r="N188" s="27" t="str">
        <f t="shared" si="129"/>
        <v/>
      </c>
      <c r="O188" s="27" t="str">
        <f t="shared" si="91"/>
        <v>-</v>
      </c>
      <c r="P188" s="28" t="str">
        <f t="shared" si="92"/>
        <v>-</v>
      </c>
      <c r="Q188" s="28" t="str">
        <f t="shared" si="93"/>
        <v>-</v>
      </c>
      <c r="R188" s="29" t="str">
        <f t="shared" si="94"/>
        <v>-</v>
      </c>
    </row>
    <row r="189" spans="2:18" x14ac:dyDescent="0.2">
      <c r="B189" s="24">
        <v>13</v>
      </c>
      <c r="C189" s="25">
        <v>6</v>
      </c>
      <c r="D189" s="25">
        <v>60</v>
      </c>
      <c r="E189" s="25">
        <v>111</v>
      </c>
      <c r="F189" s="26">
        <f t="shared" si="130"/>
        <v>1607</v>
      </c>
      <c r="G189" s="26">
        <f t="shared" si="122"/>
        <v>111</v>
      </c>
      <c r="H189" s="26" t="str">
        <f t="shared" si="123"/>
        <v/>
      </c>
      <c r="I189" s="26" t="str">
        <f t="shared" si="124"/>
        <v/>
      </c>
      <c r="J189" s="26" t="str">
        <f t="shared" si="125"/>
        <v/>
      </c>
      <c r="K189" s="27">
        <f t="shared" si="126"/>
        <v>0.60869565217391308</v>
      </c>
      <c r="L189" s="27" t="str">
        <f t="shared" si="127"/>
        <v/>
      </c>
      <c r="M189" s="27" t="str">
        <f t="shared" si="128"/>
        <v/>
      </c>
      <c r="N189" s="27" t="str">
        <f t="shared" si="129"/>
        <v/>
      </c>
      <c r="O189" s="27" t="str">
        <f t="shared" si="91"/>
        <v>-</v>
      </c>
      <c r="P189" s="28" t="str">
        <f t="shared" si="92"/>
        <v>-</v>
      </c>
      <c r="Q189" s="28" t="str">
        <f t="shared" si="93"/>
        <v>-</v>
      </c>
      <c r="R189" s="29" t="str">
        <f t="shared" si="94"/>
        <v>-</v>
      </c>
    </row>
    <row r="190" spans="2:18" x14ac:dyDescent="0.2">
      <c r="B190" s="24">
        <v>13</v>
      </c>
      <c r="C190" s="25">
        <v>7</v>
      </c>
      <c r="D190" s="25">
        <v>60</v>
      </c>
      <c r="E190" s="25">
        <v>58</v>
      </c>
      <c r="F190" s="26">
        <f t="shared" si="130"/>
        <v>1549</v>
      </c>
      <c r="G190" s="26">
        <f t="shared" si="122"/>
        <v>58</v>
      </c>
      <c r="H190" s="26" t="str">
        <f t="shared" si="123"/>
        <v/>
      </c>
      <c r="I190" s="26" t="str">
        <f t="shared" si="124"/>
        <v/>
      </c>
      <c r="J190" s="26" t="str">
        <f t="shared" si="125"/>
        <v/>
      </c>
      <c r="K190" s="27">
        <f t="shared" si="126"/>
        <v>-0.47747747747747749</v>
      </c>
      <c r="L190" s="27" t="str">
        <f t="shared" si="127"/>
        <v/>
      </c>
      <c r="M190" s="27" t="str">
        <f t="shared" si="128"/>
        <v/>
      </c>
      <c r="N190" s="27" t="str">
        <f t="shared" si="129"/>
        <v/>
      </c>
      <c r="O190" s="27" t="str">
        <f t="shared" si="91"/>
        <v>-</v>
      </c>
      <c r="P190" s="28" t="str">
        <f t="shared" si="92"/>
        <v>-</v>
      </c>
      <c r="Q190" s="28" t="str">
        <f t="shared" si="93"/>
        <v>-</v>
      </c>
      <c r="R190" s="29" t="str">
        <f t="shared" si="94"/>
        <v>-</v>
      </c>
    </row>
    <row r="191" spans="2:18" x14ac:dyDescent="0.2">
      <c r="B191" s="24">
        <v>13</v>
      </c>
      <c r="C191" s="25">
        <v>8</v>
      </c>
      <c r="D191" s="25">
        <v>60</v>
      </c>
      <c r="E191" s="25">
        <v>78</v>
      </c>
      <c r="F191" s="26">
        <f t="shared" si="130"/>
        <v>1471</v>
      </c>
      <c r="G191" s="26">
        <f t="shared" si="122"/>
        <v>78</v>
      </c>
      <c r="H191" s="26" t="str">
        <f t="shared" si="123"/>
        <v/>
      </c>
      <c r="I191" s="26" t="str">
        <f t="shared" si="124"/>
        <v/>
      </c>
      <c r="J191" s="26" t="str">
        <f t="shared" si="125"/>
        <v/>
      </c>
      <c r="K191" s="27">
        <f t="shared" si="126"/>
        <v>0.34482758620689657</v>
      </c>
      <c r="L191" s="27" t="str">
        <f t="shared" si="127"/>
        <v/>
      </c>
      <c r="M191" s="27" t="str">
        <f t="shared" si="128"/>
        <v/>
      </c>
      <c r="N191" s="27" t="str">
        <f t="shared" si="129"/>
        <v/>
      </c>
      <c r="O191" s="27" t="str">
        <f t="shared" si="91"/>
        <v>-</v>
      </c>
      <c r="P191" s="28" t="str">
        <f t="shared" si="92"/>
        <v>-</v>
      </c>
      <c r="Q191" s="28" t="str">
        <f t="shared" si="93"/>
        <v>-</v>
      </c>
      <c r="R191" s="29" t="str">
        <f t="shared" si="94"/>
        <v>-</v>
      </c>
    </row>
    <row r="192" spans="2:18" x14ac:dyDescent="0.2">
      <c r="B192" s="24">
        <v>13</v>
      </c>
      <c r="C192" s="25">
        <v>9</v>
      </c>
      <c r="D192" s="25">
        <v>60</v>
      </c>
      <c r="E192" s="25">
        <v>61</v>
      </c>
      <c r="F192" s="26">
        <f t="shared" si="130"/>
        <v>1410</v>
      </c>
      <c r="G192" s="26">
        <f t="shared" si="122"/>
        <v>61</v>
      </c>
      <c r="H192" s="26" t="str">
        <f t="shared" si="123"/>
        <v/>
      </c>
      <c r="I192" s="26" t="str">
        <f t="shared" si="124"/>
        <v/>
      </c>
      <c r="J192" s="26" t="str">
        <f t="shared" si="125"/>
        <v/>
      </c>
      <c r="K192" s="27">
        <f t="shared" si="126"/>
        <v>-0.21794871794871795</v>
      </c>
      <c r="L192" s="27" t="str">
        <f t="shared" si="127"/>
        <v/>
      </c>
      <c r="M192" s="27" t="str">
        <f t="shared" si="128"/>
        <v/>
      </c>
      <c r="N192" s="27" t="str">
        <f t="shared" si="129"/>
        <v/>
      </c>
      <c r="O192" s="27" t="str">
        <f t="shared" si="91"/>
        <v>-</v>
      </c>
      <c r="P192" s="28" t="str">
        <f t="shared" si="92"/>
        <v>-</v>
      </c>
      <c r="Q192" s="28" t="str">
        <f t="shared" si="93"/>
        <v>-</v>
      </c>
      <c r="R192" s="29" t="str">
        <f t="shared" si="94"/>
        <v>-</v>
      </c>
    </row>
    <row r="193" spans="2:18" x14ac:dyDescent="0.2">
      <c r="B193" s="24">
        <v>13</v>
      </c>
      <c r="C193" s="25">
        <v>10</v>
      </c>
      <c r="D193" s="25">
        <v>36</v>
      </c>
      <c r="E193" s="25">
        <v>175</v>
      </c>
      <c r="F193" s="26">
        <f t="shared" si="130"/>
        <v>1235</v>
      </c>
      <c r="G193" s="26" t="str">
        <f t="shared" si="122"/>
        <v/>
      </c>
      <c r="H193" s="26" t="str">
        <f t="shared" si="123"/>
        <v/>
      </c>
      <c r="I193" s="26" t="str">
        <f t="shared" si="124"/>
        <v/>
      </c>
      <c r="J193" s="26">
        <f t="shared" si="125"/>
        <v>175</v>
      </c>
      <c r="K193" s="27" t="str">
        <f t="shared" si="126"/>
        <v/>
      </c>
      <c r="L193" s="27" t="str">
        <f t="shared" si="127"/>
        <v/>
      </c>
      <c r="M193" s="27" t="str">
        <f t="shared" si="128"/>
        <v/>
      </c>
      <c r="N193" s="27" t="str">
        <f t="shared" si="129"/>
        <v/>
      </c>
      <c r="O193" s="27" t="str">
        <f t="shared" si="91"/>
        <v>Jump</v>
      </c>
      <c r="P193" s="28">
        <f t="shared" si="92"/>
        <v>60</v>
      </c>
      <c r="Q193" s="28">
        <f t="shared" si="93"/>
        <v>36</v>
      </c>
      <c r="R193" s="29">
        <f t="shared" si="94"/>
        <v>1.8688524590163935</v>
      </c>
    </row>
    <row r="194" spans="2:18" x14ac:dyDescent="0.2">
      <c r="B194" s="24">
        <v>13</v>
      </c>
      <c r="C194" s="25">
        <v>11</v>
      </c>
      <c r="D194" s="25">
        <v>36</v>
      </c>
      <c r="E194" s="25">
        <v>120</v>
      </c>
      <c r="F194" s="26">
        <f t="shared" si="130"/>
        <v>1115</v>
      </c>
      <c r="G194" s="26" t="str">
        <f t="shared" si="122"/>
        <v/>
      </c>
      <c r="H194" s="26" t="str">
        <f t="shared" si="123"/>
        <v/>
      </c>
      <c r="I194" s="26" t="str">
        <f t="shared" si="124"/>
        <v/>
      </c>
      <c r="J194" s="26">
        <f t="shared" si="125"/>
        <v>120</v>
      </c>
      <c r="K194" s="27" t="str">
        <f t="shared" si="126"/>
        <v/>
      </c>
      <c r="L194" s="27" t="str">
        <f t="shared" si="127"/>
        <v/>
      </c>
      <c r="M194" s="27" t="str">
        <f t="shared" si="128"/>
        <v/>
      </c>
      <c r="N194" s="27">
        <f t="shared" si="129"/>
        <v>-0.31428571428571428</v>
      </c>
      <c r="O194" s="27" t="str">
        <f t="shared" si="91"/>
        <v>-</v>
      </c>
      <c r="P194" s="28" t="str">
        <f t="shared" si="92"/>
        <v>-</v>
      </c>
      <c r="Q194" s="28" t="str">
        <f t="shared" si="93"/>
        <v>-</v>
      </c>
      <c r="R194" s="29" t="str">
        <f t="shared" si="94"/>
        <v>-</v>
      </c>
    </row>
    <row r="195" spans="2:18" x14ac:dyDescent="0.2">
      <c r="B195" s="24">
        <v>13</v>
      </c>
      <c r="C195" s="25">
        <v>12</v>
      </c>
      <c r="D195" s="25">
        <v>36</v>
      </c>
      <c r="E195" s="25">
        <v>247</v>
      </c>
      <c r="F195" s="26">
        <f t="shared" si="130"/>
        <v>868</v>
      </c>
      <c r="G195" s="26" t="str">
        <f t="shared" si="122"/>
        <v/>
      </c>
      <c r="H195" s="26" t="str">
        <f t="shared" si="123"/>
        <v/>
      </c>
      <c r="I195" s="26" t="str">
        <f t="shared" si="124"/>
        <v/>
      </c>
      <c r="J195" s="26">
        <f t="shared" si="125"/>
        <v>247</v>
      </c>
      <c r="K195" s="27" t="str">
        <f t="shared" si="126"/>
        <v/>
      </c>
      <c r="L195" s="27" t="str">
        <f t="shared" si="127"/>
        <v/>
      </c>
      <c r="M195" s="27" t="str">
        <f t="shared" si="128"/>
        <v/>
      </c>
      <c r="N195" s="27">
        <f t="shared" si="129"/>
        <v>1.0583333333333333</v>
      </c>
      <c r="O195" s="27" t="str">
        <f t="shared" si="91"/>
        <v>-</v>
      </c>
      <c r="P195" s="28" t="str">
        <f t="shared" si="92"/>
        <v>-</v>
      </c>
      <c r="Q195" s="28" t="str">
        <f t="shared" si="93"/>
        <v>-</v>
      </c>
      <c r="R195" s="29" t="str">
        <f t="shared" si="94"/>
        <v>-</v>
      </c>
    </row>
    <row r="196" spans="2:18" x14ac:dyDescent="0.2">
      <c r="B196" s="24">
        <v>13</v>
      </c>
      <c r="C196" s="25">
        <v>13</v>
      </c>
      <c r="D196" s="25">
        <v>36</v>
      </c>
      <c r="E196" s="25">
        <v>168</v>
      </c>
      <c r="F196" s="26">
        <f t="shared" si="130"/>
        <v>700</v>
      </c>
      <c r="G196" s="26" t="str">
        <f t="shared" si="122"/>
        <v/>
      </c>
      <c r="H196" s="26" t="str">
        <f t="shared" si="123"/>
        <v/>
      </c>
      <c r="I196" s="26" t="str">
        <f t="shared" si="124"/>
        <v/>
      </c>
      <c r="J196" s="26">
        <f t="shared" si="125"/>
        <v>168</v>
      </c>
      <c r="K196" s="27" t="str">
        <f t="shared" si="126"/>
        <v/>
      </c>
      <c r="L196" s="27" t="str">
        <f t="shared" si="127"/>
        <v/>
      </c>
      <c r="M196" s="27" t="str">
        <f t="shared" si="128"/>
        <v/>
      </c>
      <c r="N196" s="27">
        <f t="shared" si="129"/>
        <v>-0.31983805668016196</v>
      </c>
      <c r="O196" s="27" t="str">
        <f t="shared" si="91"/>
        <v>-</v>
      </c>
      <c r="P196" s="28" t="str">
        <f t="shared" si="92"/>
        <v>-</v>
      </c>
      <c r="Q196" s="28" t="str">
        <f t="shared" si="93"/>
        <v>-</v>
      </c>
      <c r="R196" s="29" t="str">
        <f t="shared" si="94"/>
        <v>-</v>
      </c>
    </row>
    <row r="197" spans="2:18" x14ac:dyDescent="0.2">
      <c r="B197" s="24">
        <v>13</v>
      </c>
      <c r="C197" s="25">
        <v>14</v>
      </c>
      <c r="D197" s="25">
        <v>36</v>
      </c>
      <c r="E197" s="25">
        <v>209</v>
      </c>
      <c r="F197" s="26">
        <f t="shared" si="130"/>
        <v>491</v>
      </c>
      <c r="G197" s="26" t="str">
        <f t="shared" si="122"/>
        <v/>
      </c>
      <c r="H197" s="26" t="str">
        <f t="shared" si="123"/>
        <v/>
      </c>
      <c r="I197" s="26" t="str">
        <f t="shared" si="124"/>
        <v/>
      </c>
      <c r="J197" s="26">
        <f t="shared" si="125"/>
        <v>209</v>
      </c>
      <c r="K197" s="27" t="str">
        <f t="shared" si="126"/>
        <v/>
      </c>
      <c r="L197" s="27" t="str">
        <f t="shared" si="127"/>
        <v/>
      </c>
      <c r="M197" s="27" t="str">
        <f t="shared" si="128"/>
        <v/>
      </c>
      <c r="N197" s="27">
        <f t="shared" si="129"/>
        <v>0.24404761904761904</v>
      </c>
      <c r="O197" s="27" t="str">
        <f t="shared" ref="O197:O228" si="131">IF(AND(D197&lt;&gt;D196,C197&lt;&gt;1),"Jump","-")</f>
        <v>-</v>
      </c>
      <c r="P197" s="28" t="str">
        <f t="shared" ref="P197:P228" si="132">IF(O197&lt;&gt;"-",D196,"-")</f>
        <v>-</v>
      </c>
      <c r="Q197" s="28" t="str">
        <f t="shared" ref="Q197:Q228" si="133">IF(O197&lt;&gt;"-",D197,"-")</f>
        <v>-</v>
      </c>
      <c r="R197" s="29" t="str">
        <f t="shared" ref="R197:R228" si="134">IF(O197&lt;&gt;"-",(E197-E196)/E196,"-")</f>
        <v>-</v>
      </c>
    </row>
    <row r="198" spans="2:18" x14ac:dyDescent="0.2">
      <c r="B198" s="24">
        <v>13</v>
      </c>
      <c r="C198" s="25">
        <v>15</v>
      </c>
      <c r="D198" s="25">
        <v>36</v>
      </c>
      <c r="E198" s="25">
        <v>261</v>
      </c>
      <c r="F198" s="26">
        <f t="shared" si="130"/>
        <v>230</v>
      </c>
      <c r="G198" s="26" t="str">
        <f t="shared" si="122"/>
        <v/>
      </c>
      <c r="H198" s="26" t="str">
        <f t="shared" si="123"/>
        <v/>
      </c>
      <c r="I198" s="26" t="str">
        <f t="shared" si="124"/>
        <v/>
      </c>
      <c r="J198" s="26">
        <f t="shared" si="125"/>
        <v>261</v>
      </c>
      <c r="K198" s="27" t="str">
        <f t="shared" si="126"/>
        <v/>
      </c>
      <c r="L198" s="27" t="str">
        <f t="shared" si="127"/>
        <v/>
      </c>
      <c r="M198" s="27" t="str">
        <f t="shared" si="128"/>
        <v/>
      </c>
      <c r="N198" s="27">
        <f t="shared" si="129"/>
        <v>0.24880382775119617</v>
      </c>
      <c r="O198" s="27" t="str">
        <f t="shared" si="131"/>
        <v>-</v>
      </c>
      <c r="P198" s="28" t="str">
        <f t="shared" si="132"/>
        <v>-</v>
      </c>
      <c r="Q198" s="28" t="str">
        <f t="shared" si="133"/>
        <v>-</v>
      </c>
      <c r="R198" s="29" t="str">
        <f t="shared" si="134"/>
        <v>-</v>
      </c>
    </row>
    <row r="199" spans="2:18" x14ac:dyDescent="0.2">
      <c r="B199" s="24">
        <v>14</v>
      </c>
      <c r="C199" s="25">
        <v>1</v>
      </c>
      <c r="D199" s="25">
        <v>60</v>
      </c>
      <c r="E199" s="25">
        <v>74</v>
      </c>
      <c r="F199" s="26">
        <f>MAX(0,2000-E199)</f>
        <v>1926</v>
      </c>
      <c r="G199" s="26">
        <f>IF($D199=G$1,IF($E199&lt;&gt;0,$E199,#REF!),"")</f>
        <v>74</v>
      </c>
      <c r="H199" s="26" t="str">
        <f>IF($D199=H$1,IF($E199&lt;&gt;0,$E199,#REF!),"")</f>
        <v/>
      </c>
      <c r="I199" s="26" t="str">
        <f>IF($D199=I$1,IF($E199&lt;&gt;0,$E199,#REF!),"")</f>
        <v/>
      </c>
      <c r="J199" s="26" t="str">
        <f>IF($D199=J$1,IF($E199&lt;&gt;0,$E199,#REF!),"")</f>
        <v/>
      </c>
      <c r="K199" s="27" t="str">
        <f>IF(AND(ISNUMBER(G199),ISNUMBER(#REF!)),(G199-#REF!)/#REF!,"")</f>
        <v/>
      </c>
      <c r="L199" s="27" t="str">
        <f>IF(AND(ISNUMBER(H199),ISNUMBER(#REF!)),(H199-#REF!)/#REF!,"")</f>
        <v/>
      </c>
      <c r="M199" s="27" t="str">
        <f>IF(AND(ISNUMBER(I199),ISNUMBER(#REF!)),(I199-#REF!)/#REF!,"")</f>
        <v/>
      </c>
      <c r="N199" s="27" t="str">
        <f>IF(AND(ISNUMBER(J199),ISNUMBER(#REF!)),(J199-#REF!)/#REF!,"")</f>
        <v/>
      </c>
      <c r="O199" s="27" t="str">
        <f t="shared" si="131"/>
        <v>-</v>
      </c>
      <c r="P199" s="28" t="str">
        <f t="shared" si="132"/>
        <v>-</v>
      </c>
      <c r="Q199" s="28" t="str">
        <f t="shared" si="133"/>
        <v>-</v>
      </c>
      <c r="R199" s="29" t="str">
        <f t="shared" si="134"/>
        <v>-</v>
      </c>
    </row>
    <row r="200" spans="2:18" x14ac:dyDescent="0.2">
      <c r="B200" s="24">
        <v>14</v>
      </c>
      <c r="C200" s="25">
        <v>2</v>
      </c>
      <c r="D200" s="25">
        <v>60</v>
      </c>
      <c r="E200" s="25">
        <v>69</v>
      </c>
      <c r="F200" s="26">
        <f>MAX(0,F199-E200)</f>
        <v>1857</v>
      </c>
      <c r="G200" s="26">
        <f t="shared" ref="G200:G213" si="135">IF($D200=G$1,IF($E200&lt;&gt;0,$E200,$E199),"")</f>
        <v>69</v>
      </c>
      <c r="H200" s="26" t="str">
        <f t="shared" ref="H200:H213" si="136">IF($D200=H$1,IF($E200&lt;&gt;0,$E200,$E199),"")</f>
        <v/>
      </c>
      <c r="I200" s="26" t="str">
        <f t="shared" ref="I200:I213" si="137">IF($D200=I$1,IF($E200&lt;&gt;0,$E200,$E199),"")</f>
        <v/>
      </c>
      <c r="J200" s="26" t="str">
        <f t="shared" ref="J200:J213" si="138">IF($D200=J$1,IF($E200&lt;&gt;0,$E200,$E199),"")</f>
        <v/>
      </c>
      <c r="K200" s="27">
        <f t="shared" ref="K200:K213" si="139">IF(AND(ISNUMBER(G200),ISNUMBER(G199)),(G200-G199)/G199,"")</f>
        <v>-6.7567567567567571E-2</v>
      </c>
      <c r="L200" s="27" t="str">
        <f t="shared" ref="L200:L213" si="140">IF(AND(ISNUMBER(H200),ISNUMBER(H199)),(H200-H199)/H199,"")</f>
        <v/>
      </c>
      <c r="M200" s="27" t="str">
        <f t="shared" ref="M200:M213" si="141">IF(AND(ISNUMBER(I200),ISNUMBER(I199)),(I200-I199)/I199,"")</f>
        <v/>
      </c>
      <c r="N200" s="27" t="str">
        <f t="shared" ref="N200:N213" si="142">IF(AND(ISNUMBER(J200),ISNUMBER(J199)),(J200-J199)/J199,"")</f>
        <v/>
      </c>
      <c r="O200" s="27" t="str">
        <f t="shared" si="131"/>
        <v>-</v>
      </c>
      <c r="P200" s="28" t="str">
        <f t="shared" si="132"/>
        <v>-</v>
      </c>
      <c r="Q200" s="28" t="str">
        <f t="shared" si="133"/>
        <v>-</v>
      </c>
      <c r="R200" s="29" t="str">
        <f t="shared" si="134"/>
        <v>-</v>
      </c>
    </row>
    <row r="201" spans="2:18" x14ac:dyDescent="0.2">
      <c r="B201" s="24">
        <v>14</v>
      </c>
      <c r="C201" s="25">
        <v>3</v>
      </c>
      <c r="D201" s="25">
        <v>60</v>
      </c>
      <c r="E201" s="25">
        <v>98</v>
      </c>
      <c r="F201" s="26">
        <f t="shared" ref="F201:F213" si="143">MAX(0,F200-E201)</f>
        <v>1759</v>
      </c>
      <c r="G201" s="26">
        <f t="shared" si="135"/>
        <v>98</v>
      </c>
      <c r="H201" s="26" t="str">
        <f t="shared" si="136"/>
        <v/>
      </c>
      <c r="I201" s="26" t="str">
        <f t="shared" si="137"/>
        <v/>
      </c>
      <c r="J201" s="26" t="str">
        <f t="shared" si="138"/>
        <v/>
      </c>
      <c r="K201" s="27">
        <f t="shared" si="139"/>
        <v>0.42028985507246375</v>
      </c>
      <c r="L201" s="27" t="str">
        <f t="shared" si="140"/>
        <v/>
      </c>
      <c r="M201" s="27" t="str">
        <f t="shared" si="141"/>
        <v/>
      </c>
      <c r="N201" s="27" t="str">
        <f t="shared" si="142"/>
        <v/>
      </c>
      <c r="O201" s="27" t="str">
        <f t="shared" si="131"/>
        <v>-</v>
      </c>
      <c r="P201" s="28" t="str">
        <f t="shared" si="132"/>
        <v>-</v>
      </c>
      <c r="Q201" s="28" t="str">
        <f t="shared" si="133"/>
        <v>-</v>
      </c>
      <c r="R201" s="29" t="str">
        <f t="shared" si="134"/>
        <v>-</v>
      </c>
    </row>
    <row r="202" spans="2:18" x14ac:dyDescent="0.2">
      <c r="B202" s="24">
        <v>14</v>
      </c>
      <c r="C202" s="25">
        <v>4</v>
      </c>
      <c r="D202" s="25">
        <v>60</v>
      </c>
      <c r="E202" s="25">
        <v>51</v>
      </c>
      <c r="F202" s="26">
        <f t="shared" si="143"/>
        <v>1708</v>
      </c>
      <c r="G202" s="26">
        <f t="shared" si="135"/>
        <v>51</v>
      </c>
      <c r="H202" s="26" t="str">
        <f t="shared" si="136"/>
        <v/>
      </c>
      <c r="I202" s="26" t="str">
        <f t="shared" si="137"/>
        <v/>
      </c>
      <c r="J202" s="26" t="str">
        <f t="shared" si="138"/>
        <v/>
      </c>
      <c r="K202" s="27">
        <f t="shared" si="139"/>
        <v>-0.47959183673469385</v>
      </c>
      <c r="L202" s="27" t="str">
        <f t="shared" si="140"/>
        <v/>
      </c>
      <c r="M202" s="27" t="str">
        <f t="shared" si="141"/>
        <v/>
      </c>
      <c r="N202" s="27" t="str">
        <f t="shared" si="142"/>
        <v/>
      </c>
      <c r="O202" s="27" t="str">
        <f t="shared" si="131"/>
        <v>-</v>
      </c>
      <c r="P202" s="28" t="str">
        <f t="shared" si="132"/>
        <v>-</v>
      </c>
      <c r="Q202" s="28" t="str">
        <f t="shared" si="133"/>
        <v>-</v>
      </c>
      <c r="R202" s="29" t="str">
        <f t="shared" si="134"/>
        <v>-</v>
      </c>
    </row>
    <row r="203" spans="2:18" x14ac:dyDescent="0.2">
      <c r="B203" s="24">
        <v>14</v>
      </c>
      <c r="C203" s="25">
        <v>5</v>
      </c>
      <c r="D203" s="25">
        <v>60</v>
      </c>
      <c r="E203" s="25">
        <v>66</v>
      </c>
      <c r="F203" s="26">
        <f t="shared" si="143"/>
        <v>1642</v>
      </c>
      <c r="G203" s="26">
        <f t="shared" si="135"/>
        <v>66</v>
      </c>
      <c r="H203" s="26" t="str">
        <f t="shared" si="136"/>
        <v/>
      </c>
      <c r="I203" s="26" t="str">
        <f t="shared" si="137"/>
        <v/>
      </c>
      <c r="J203" s="26" t="str">
        <f t="shared" si="138"/>
        <v/>
      </c>
      <c r="K203" s="27">
        <f t="shared" si="139"/>
        <v>0.29411764705882354</v>
      </c>
      <c r="L203" s="27" t="str">
        <f t="shared" si="140"/>
        <v/>
      </c>
      <c r="M203" s="27" t="str">
        <f t="shared" si="141"/>
        <v/>
      </c>
      <c r="N203" s="27" t="str">
        <f t="shared" si="142"/>
        <v/>
      </c>
      <c r="O203" s="27" t="str">
        <f t="shared" si="131"/>
        <v>-</v>
      </c>
      <c r="P203" s="28" t="str">
        <f t="shared" si="132"/>
        <v>-</v>
      </c>
      <c r="Q203" s="28" t="str">
        <f t="shared" si="133"/>
        <v>-</v>
      </c>
      <c r="R203" s="29" t="str">
        <f t="shared" si="134"/>
        <v>-</v>
      </c>
    </row>
    <row r="204" spans="2:18" x14ac:dyDescent="0.2">
      <c r="B204" s="24">
        <v>14</v>
      </c>
      <c r="C204" s="25">
        <v>6</v>
      </c>
      <c r="D204" s="25">
        <v>60</v>
      </c>
      <c r="E204" s="25">
        <v>70</v>
      </c>
      <c r="F204" s="26">
        <f t="shared" si="143"/>
        <v>1572</v>
      </c>
      <c r="G204" s="26">
        <f t="shared" si="135"/>
        <v>70</v>
      </c>
      <c r="H204" s="26" t="str">
        <f t="shared" si="136"/>
        <v/>
      </c>
      <c r="I204" s="26" t="str">
        <f t="shared" si="137"/>
        <v/>
      </c>
      <c r="J204" s="26" t="str">
        <f t="shared" si="138"/>
        <v/>
      </c>
      <c r="K204" s="27">
        <f t="shared" si="139"/>
        <v>6.0606060606060608E-2</v>
      </c>
      <c r="L204" s="27" t="str">
        <f t="shared" si="140"/>
        <v/>
      </c>
      <c r="M204" s="27" t="str">
        <f t="shared" si="141"/>
        <v/>
      </c>
      <c r="N204" s="27" t="str">
        <f t="shared" si="142"/>
        <v/>
      </c>
      <c r="O204" s="27" t="str">
        <f t="shared" si="131"/>
        <v>-</v>
      </c>
      <c r="P204" s="28" t="str">
        <f t="shared" si="132"/>
        <v>-</v>
      </c>
      <c r="Q204" s="28" t="str">
        <f t="shared" si="133"/>
        <v>-</v>
      </c>
      <c r="R204" s="29" t="str">
        <f t="shared" si="134"/>
        <v>-</v>
      </c>
    </row>
    <row r="205" spans="2:18" x14ac:dyDescent="0.2">
      <c r="B205" s="24">
        <v>14</v>
      </c>
      <c r="C205" s="25">
        <v>7</v>
      </c>
      <c r="D205" s="25">
        <v>60</v>
      </c>
      <c r="E205" s="25">
        <v>34</v>
      </c>
      <c r="F205" s="26">
        <f t="shared" si="143"/>
        <v>1538</v>
      </c>
      <c r="G205" s="26">
        <f t="shared" si="135"/>
        <v>34</v>
      </c>
      <c r="H205" s="26" t="str">
        <f t="shared" si="136"/>
        <v/>
      </c>
      <c r="I205" s="26" t="str">
        <f t="shared" si="137"/>
        <v/>
      </c>
      <c r="J205" s="26" t="str">
        <f t="shared" si="138"/>
        <v/>
      </c>
      <c r="K205" s="27">
        <f t="shared" si="139"/>
        <v>-0.51428571428571423</v>
      </c>
      <c r="L205" s="27" t="str">
        <f t="shared" si="140"/>
        <v/>
      </c>
      <c r="M205" s="27" t="str">
        <f t="shared" si="141"/>
        <v/>
      </c>
      <c r="N205" s="27" t="str">
        <f t="shared" si="142"/>
        <v/>
      </c>
      <c r="O205" s="27" t="str">
        <f t="shared" si="131"/>
        <v>-</v>
      </c>
      <c r="P205" s="28" t="str">
        <f t="shared" si="132"/>
        <v>-</v>
      </c>
      <c r="Q205" s="28" t="str">
        <f t="shared" si="133"/>
        <v>-</v>
      </c>
      <c r="R205" s="29" t="str">
        <f t="shared" si="134"/>
        <v>-</v>
      </c>
    </row>
    <row r="206" spans="2:18" x14ac:dyDescent="0.2">
      <c r="B206" s="24">
        <v>14</v>
      </c>
      <c r="C206" s="25">
        <v>8</v>
      </c>
      <c r="D206" s="25">
        <v>60</v>
      </c>
      <c r="E206" s="25">
        <v>45</v>
      </c>
      <c r="F206" s="26">
        <f t="shared" si="143"/>
        <v>1493</v>
      </c>
      <c r="G206" s="26">
        <f t="shared" si="135"/>
        <v>45</v>
      </c>
      <c r="H206" s="26" t="str">
        <f t="shared" si="136"/>
        <v/>
      </c>
      <c r="I206" s="26" t="str">
        <f t="shared" si="137"/>
        <v/>
      </c>
      <c r="J206" s="26" t="str">
        <f t="shared" si="138"/>
        <v/>
      </c>
      <c r="K206" s="27">
        <f t="shared" si="139"/>
        <v>0.3235294117647059</v>
      </c>
      <c r="L206" s="27" t="str">
        <f t="shared" si="140"/>
        <v/>
      </c>
      <c r="M206" s="27" t="str">
        <f t="shared" si="141"/>
        <v/>
      </c>
      <c r="N206" s="27" t="str">
        <f t="shared" si="142"/>
        <v/>
      </c>
      <c r="O206" s="27" t="str">
        <f t="shared" si="131"/>
        <v>-</v>
      </c>
      <c r="P206" s="28" t="str">
        <f t="shared" si="132"/>
        <v>-</v>
      </c>
      <c r="Q206" s="28" t="str">
        <f t="shared" si="133"/>
        <v>-</v>
      </c>
      <c r="R206" s="29" t="str">
        <f t="shared" si="134"/>
        <v>-</v>
      </c>
    </row>
    <row r="207" spans="2:18" x14ac:dyDescent="0.2">
      <c r="B207" s="24">
        <v>14</v>
      </c>
      <c r="C207" s="25">
        <v>9</v>
      </c>
      <c r="D207" s="25">
        <v>60</v>
      </c>
      <c r="E207" s="25">
        <v>46</v>
      </c>
      <c r="F207" s="26">
        <f t="shared" si="143"/>
        <v>1447</v>
      </c>
      <c r="G207" s="26">
        <f t="shared" si="135"/>
        <v>46</v>
      </c>
      <c r="H207" s="26" t="str">
        <f t="shared" si="136"/>
        <v/>
      </c>
      <c r="I207" s="26" t="str">
        <f t="shared" si="137"/>
        <v/>
      </c>
      <c r="J207" s="26" t="str">
        <f t="shared" si="138"/>
        <v/>
      </c>
      <c r="K207" s="27">
        <f t="shared" si="139"/>
        <v>2.2222222222222223E-2</v>
      </c>
      <c r="L207" s="27" t="str">
        <f t="shared" si="140"/>
        <v/>
      </c>
      <c r="M207" s="27" t="str">
        <f t="shared" si="141"/>
        <v/>
      </c>
      <c r="N207" s="27" t="str">
        <f t="shared" si="142"/>
        <v/>
      </c>
      <c r="O207" s="27" t="str">
        <f t="shared" si="131"/>
        <v>-</v>
      </c>
      <c r="P207" s="28" t="str">
        <f t="shared" si="132"/>
        <v>-</v>
      </c>
      <c r="Q207" s="28" t="str">
        <f t="shared" si="133"/>
        <v>-</v>
      </c>
      <c r="R207" s="29" t="str">
        <f t="shared" si="134"/>
        <v>-</v>
      </c>
    </row>
    <row r="208" spans="2:18" x14ac:dyDescent="0.2">
      <c r="B208" s="24">
        <v>14</v>
      </c>
      <c r="C208" s="25">
        <v>10</v>
      </c>
      <c r="D208" s="25">
        <v>36</v>
      </c>
      <c r="E208" s="25">
        <v>82</v>
      </c>
      <c r="F208" s="26">
        <f t="shared" si="143"/>
        <v>1365</v>
      </c>
      <c r="G208" s="26" t="str">
        <f t="shared" si="135"/>
        <v/>
      </c>
      <c r="H208" s="26" t="str">
        <f t="shared" si="136"/>
        <v/>
      </c>
      <c r="I208" s="26" t="str">
        <f t="shared" si="137"/>
        <v/>
      </c>
      <c r="J208" s="26">
        <f t="shared" si="138"/>
        <v>82</v>
      </c>
      <c r="K208" s="27" t="str">
        <f t="shared" si="139"/>
        <v/>
      </c>
      <c r="L208" s="27" t="str">
        <f t="shared" si="140"/>
        <v/>
      </c>
      <c r="M208" s="27" t="str">
        <f t="shared" si="141"/>
        <v/>
      </c>
      <c r="N208" s="27" t="str">
        <f t="shared" si="142"/>
        <v/>
      </c>
      <c r="O208" s="27" t="str">
        <f t="shared" si="131"/>
        <v>Jump</v>
      </c>
      <c r="P208" s="28">
        <f t="shared" si="132"/>
        <v>60</v>
      </c>
      <c r="Q208" s="28">
        <f t="shared" si="133"/>
        <v>36</v>
      </c>
      <c r="R208" s="29">
        <f t="shared" si="134"/>
        <v>0.78260869565217395</v>
      </c>
    </row>
    <row r="209" spans="2:18" x14ac:dyDescent="0.2">
      <c r="B209" s="24">
        <v>14</v>
      </c>
      <c r="C209" s="25">
        <v>11</v>
      </c>
      <c r="D209" s="25">
        <v>36</v>
      </c>
      <c r="E209" s="25">
        <v>157</v>
      </c>
      <c r="F209" s="26">
        <f t="shared" si="143"/>
        <v>1208</v>
      </c>
      <c r="G209" s="26" t="str">
        <f t="shared" si="135"/>
        <v/>
      </c>
      <c r="H209" s="26" t="str">
        <f t="shared" si="136"/>
        <v/>
      </c>
      <c r="I209" s="26" t="str">
        <f t="shared" si="137"/>
        <v/>
      </c>
      <c r="J209" s="26">
        <f t="shared" si="138"/>
        <v>157</v>
      </c>
      <c r="K209" s="27" t="str">
        <f t="shared" si="139"/>
        <v/>
      </c>
      <c r="L209" s="27" t="str">
        <f t="shared" si="140"/>
        <v/>
      </c>
      <c r="M209" s="27" t="str">
        <f t="shared" si="141"/>
        <v/>
      </c>
      <c r="N209" s="27">
        <f t="shared" si="142"/>
        <v>0.91463414634146345</v>
      </c>
      <c r="O209" s="27" t="str">
        <f t="shared" si="131"/>
        <v>-</v>
      </c>
      <c r="P209" s="28" t="str">
        <f t="shared" si="132"/>
        <v>-</v>
      </c>
      <c r="Q209" s="28" t="str">
        <f t="shared" si="133"/>
        <v>-</v>
      </c>
      <c r="R209" s="29" t="str">
        <f t="shared" si="134"/>
        <v>-</v>
      </c>
    </row>
    <row r="210" spans="2:18" x14ac:dyDescent="0.2">
      <c r="B210" s="24">
        <v>14</v>
      </c>
      <c r="C210" s="25">
        <v>12</v>
      </c>
      <c r="D210" s="25">
        <v>36</v>
      </c>
      <c r="E210" s="25">
        <v>219</v>
      </c>
      <c r="F210" s="26">
        <f t="shared" si="143"/>
        <v>989</v>
      </c>
      <c r="G210" s="26" t="str">
        <f t="shared" si="135"/>
        <v/>
      </c>
      <c r="H210" s="26" t="str">
        <f t="shared" si="136"/>
        <v/>
      </c>
      <c r="I210" s="26" t="str">
        <f t="shared" si="137"/>
        <v/>
      </c>
      <c r="J210" s="26">
        <f t="shared" si="138"/>
        <v>219</v>
      </c>
      <c r="K210" s="27" t="str">
        <f t="shared" si="139"/>
        <v/>
      </c>
      <c r="L210" s="27" t="str">
        <f t="shared" si="140"/>
        <v/>
      </c>
      <c r="M210" s="27" t="str">
        <f t="shared" si="141"/>
        <v/>
      </c>
      <c r="N210" s="27">
        <f t="shared" si="142"/>
        <v>0.39490445859872614</v>
      </c>
      <c r="O210" s="27" t="str">
        <f t="shared" si="131"/>
        <v>-</v>
      </c>
      <c r="P210" s="28" t="str">
        <f t="shared" si="132"/>
        <v>-</v>
      </c>
      <c r="Q210" s="28" t="str">
        <f t="shared" si="133"/>
        <v>-</v>
      </c>
      <c r="R210" s="29" t="str">
        <f t="shared" si="134"/>
        <v>-</v>
      </c>
    </row>
    <row r="211" spans="2:18" x14ac:dyDescent="0.2">
      <c r="B211" s="24">
        <v>14</v>
      </c>
      <c r="C211" s="25">
        <v>13</v>
      </c>
      <c r="D211" s="25">
        <v>36</v>
      </c>
      <c r="E211" s="25">
        <v>261</v>
      </c>
      <c r="F211" s="26">
        <f t="shared" si="143"/>
        <v>728</v>
      </c>
      <c r="G211" s="26" t="str">
        <f t="shared" si="135"/>
        <v/>
      </c>
      <c r="H211" s="26" t="str">
        <f t="shared" si="136"/>
        <v/>
      </c>
      <c r="I211" s="26" t="str">
        <f t="shared" si="137"/>
        <v/>
      </c>
      <c r="J211" s="26">
        <f t="shared" si="138"/>
        <v>261</v>
      </c>
      <c r="K211" s="27" t="str">
        <f t="shared" si="139"/>
        <v/>
      </c>
      <c r="L211" s="27" t="str">
        <f t="shared" si="140"/>
        <v/>
      </c>
      <c r="M211" s="27" t="str">
        <f t="shared" si="141"/>
        <v/>
      </c>
      <c r="N211" s="27">
        <f t="shared" si="142"/>
        <v>0.19178082191780821</v>
      </c>
      <c r="O211" s="27" t="str">
        <f t="shared" si="131"/>
        <v>-</v>
      </c>
      <c r="P211" s="28" t="str">
        <f t="shared" si="132"/>
        <v>-</v>
      </c>
      <c r="Q211" s="28" t="str">
        <f t="shared" si="133"/>
        <v>-</v>
      </c>
      <c r="R211" s="29" t="str">
        <f t="shared" si="134"/>
        <v>-</v>
      </c>
    </row>
    <row r="212" spans="2:18" x14ac:dyDescent="0.2">
      <c r="B212" s="24">
        <v>14</v>
      </c>
      <c r="C212" s="25">
        <v>14</v>
      </c>
      <c r="D212" s="25">
        <v>36</v>
      </c>
      <c r="E212" s="25">
        <v>89</v>
      </c>
      <c r="F212" s="26">
        <f t="shared" si="143"/>
        <v>639</v>
      </c>
      <c r="G212" s="26" t="str">
        <f t="shared" si="135"/>
        <v/>
      </c>
      <c r="H212" s="26" t="str">
        <f t="shared" si="136"/>
        <v/>
      </c>
      <c r="I212" s="26" t="str">
        <f t="shared" si="137"/>
        <v/>
      </c>
      <c r="J212" s="26">
        <f t="shared" si="138"/>
        <v>89</v>
      </c>
      <c r="K212" s="27" t="str">
        <f t="shared" si="139"/>
        <v/>
      </c>
      <c r="L212" s="27" t="str">
        <f t="shared" si="140"/>
        <v/>
      </c>
      <c r="M212" s="27" t="str">
        <f t="shared" si="141"/>
        <v/>
      </c>
      <c r="N212" s="27">
        <f t="shared" si="142"/>
        <v>-0.65900383141762453</v>
      </c>
      <c r="O212" s="27" t="str">
        <f t="shared" si="131"/>
        <v>-</v>
      </c>
      <c r="P212" s="28" t="str">
        <f t="shared" si="132"/>
        <v>-</v>
      </c>
      <c r="Q212" s="28" t="str">
        <f t="shared" si="133"/>
        <v>-</v>
      </c>
      <c r="R212" s="29" t="str">
        <f t="shared" si="134"/>
        <v>-</v>
      </c>
    </row>
    <row r="213" spans="2:18" x14ac:dyDescent="0.2">
      <c r="B213" s="24">
        <v>14</v>
      </c>
      <c r="C213" s="25">
        <v>15</v>
      </c>
      <c r="D213" s="25">
        <v>36</v>
      </c>
      <c r="E213" s="25">
        <v>176</v>
      </c>
      <c r="F213" s="26">
        <f t="shared" si="143"/>
        <v>463</v>
      </c>
      <c r="G213" s="26" t="str">
        <f t="shared" si="135"/>
        <v/>
      </c>
      <c r="H213" s="26" t="str">
        <f t="shared" si="136"/>
        <v/>
      </c>
      <c r="I213" s="26" t="str">
        <f t="shared" si="137"/>
        <v/>
      </c>
      <c r="J213" s="26">
        <f t="shared" si="138"/>
        <v>176</v>
      </c>
      <c r="K213" s="27" t="str">
        <f t="shared" si="139"/>
        <v/>
      </c>
      <c r="L213" s="27" t="str">
        <f t="shared" si="140"/>
        <v/>
      </c>
      <c r="M213" s="27" t="str">
        <f t="shared" si="141"/>
        <v/>
      </c>
      <c r="N213" s="27">
        <f t="shared" si="142"/>
        <v>0.97752808988764039</v>
      </c>
      <c r="O213" s="27" t="str">
        <f t="shared" si="131"/>
        <v>-</v>
      </c>
      <c r="P213" s="28" t="str">
        <f t="shared" si="132"/>
        <v>-</v>
      </c>
      <c r="Q213" s="28" t="str">
        <f t="shared" si="133"/>
        <v>-</v>
      </c>
      <c r="R213" s="29" t="str">
        <f t="shared" si="134"/>
        <v>-</v>
      </c>
    </row>
    <row r="214" spans="2:18" x14ac:dyDescent="0.2">
      <c r="B214" s="24">
        <v>15</v>
      </c>
      <c r="C214" s="25">
        <v>1</v>
      </c>
      <c r="D214" s="25">
        <v>60</v>
      </c>
      <c r="E214" s="25">
        <v>80</v>
      </c>
      <c r="F214" s="26">
        <f>MAX(0,2000-E214)</f>
        <v>1920</v>
      </c>
      <c r="G214" s="26">
        <f>IF($D214=G$1,IF($E214&lt;&gt;0,$E214,#REF!),"")</f>
        <v>80</v>
      </c>
      <c r="H214" s="26" t="str">
        <f>IF($D214=H$1,IF($E214&lt;&gt;0,$E214,#REF!),"")</f>
        <v/>
      </c>
      <c r="I214" s="26" t="str">
        <f>IF($D214=I$1,IF($E214&lt;&gt;0,$E214,#REF!),"")</f>
        <v/>
      </c>
      <c r="J214" s="26" t="str">
        <f>IF($D214=J$1,IF($E214&lt;&gt;0,$E214,#REF!),"")</f>
        <v/>
      </c>
      <c r="K214" s="27" t="str">
        <f>IF(AND(ISNUMBER(G214),ISNUMBER(#REF!)),(G214-#REF!)/#REF!,"")</f>
        <v/>
      </c>
      <c r="L214" s="27" t="str">
        <f>IF(AND(ISNUMBER(H214),ISNUMBER(#REF!)),(H214-#REF!)/#REF!,"")</f>
        <v/>
      </c>
      <c r="M214" s="27" t="str">
        <f>IF(AND(ISNUMBER(I214),ISNUMBER(#REF!)),(I214-#REF!)/#REF!,"")</f>
        <v/>
      </c>
      <c r="N214" s="27" t="str">
        <f>IF(AND(ISNUMBER(J214),ISNUMBER(#REF!)),(J214-#REF!)/#REF!,"")</f>
        <v/>
      </c>
      <c r="O214" s="27" t="str">
        <f t="shared" si="131"/>
        <v>-</v>
      </c>
      <c r="P214" s="28" t="str">
        <f t="shared" si="132"/>
        <v>-</v>
      </c>
      <c r="Q214" s="28" t="str">
        <f t="shared" si="133"/>
        <v>-</v>
      </c>
      <c r="R214" s="29" t="str">
        <f t="shared" si="134"/>
        <v>-</v>
      </c>
    </row>
    <row r="215" spans="2:18" x14ac:dyDescent="0.2">
      <c r="B215" s="24">
        <v>15</v>
      </c>
      <c r="C215" s="25">
        <v>2</v>
      </c>
      <c r="D215" s="25">
        <v>60</v>
      </c>
      <c r="E215" s="25">
        <v>45</v>
      </c>
      <c r="F215" s="26">
        <f>MAX(0,F214-E215)</f>
        <v>1875</v>
      </c>
      <c r="G215" s="26">
        <f t="shared" ref="G215:G228" si="144">IF($D215=G$1,IF($E215&lt;&gt;0,$E215,$E214),"")</f>
        <v>45</v>
      </c>
      <c r="H215" s="26" t="str">
        <f t="shared" ref="H215:H228" si="145">IF($D215=H$1,IF($E215&lt;&gt;0,$E215,$E214),"")</f>
        <v/>
      </c>
      <c r="I215" s="26" t="str">
        <f t="shared" ref="I215:I228" si="146">IF($D215=I$1,IF($E215&lt;&gt;0,$E215,$E214),"")</f>
        <v/>
      </c>
      <c r="J215" s="26" t="str">
        <f t="shared" ref="J215:J228" si="147">IF($D215=J$1,IF($E215&lt;&gt;0,$E215,$E214),"")</f>
        <v/>
      </c>
      <c r="K215" s="27">
        <f t="shared" ref="K215:K228" si="148">IF(AND(ISNUMBER(G215),ISNUMBER(G214)),(G215-G214)/G214,"")</f>
        <v>-0.4375</v>
      </c>
      <c r="L215" s="27" t="str">
        <f t="shared" ref="L215:L228" si="149">IF(AND(ISNUMBER(H215),ISNUMBER(H214)),(H215-H214)/H214,"")</f>
        <v/>
      </c>
      <c r="M215" s="27" t="str">
        <f t="shared" ref="M215:M228" si="150">IF(AND(ISNUMBER(I215),ISNUMBER(I214)),(I215-I214)/I214,"")</f>
        <v/>
      </c>
      <c r="N215" s="27" t="str">
        <f t="shared" ref="N215:N228" si="151">IF(AND(ISNUMBER(J215),ISNUMBER(J214)),(J215-J214)/J214,"")</f>
        <v/>
      </c>
      <c r="O215" s="27" t="str">
        <f t="shared" si="131"/>
        <v>-</v>
      </c>
      <c r="P215" s="28" t="str">
        <f t="shared" si="132"/>
        <v>-</v>
      </c>
      <c r="Q215" s="28" t="str">
        <f t="shared" si="133"/>
        <v>-</v>
      </c>
      <c r="R215" s="29" t="str">
        <f t="shared" si="134"/>
        <v>-</v>
      </c>
    </row>
    <row r="216" spans="2:18" x14ac:dyDescent="0.2">
      <c r="B216" s="24">
        <v>15</v>
      </c>
      <c r="C216" s="25">
        <v>3</v>
      </c>
      <c r="D216" s="25">
        <v>60</v>
      </c>
      <c r="E216" s="25">
        <v>39</v>
      </c>
      <c r="F216" s="26">
        <f t="shared" ref="F216:F228" si="152">MAX(0,F215-E216)</f>
        <v>1836</v>
      </c>
      <c r="G216" s="26">
        <f t="shared" si="144"/>
        <v>39</v>
      </c>
      <c r="H216" s="26" t="str">
        <f t="shared" si="145"/>
        <v/>
      </c>
      <c r="I216" s="26" t="str">
        <f t="shared" si="146"/>
        <v/>
      </c>
      <c r="J216" s="26" t="str">
        <f t="shared" si="147"/>
        <v/>
      </c>
      <c r="K216" s="27">
        <f t="shared" si="148"/>
        <v>-0.13333333333333333</v>
      </c>
      <c r="L216" s="27" t="str">
        <f t="shared" si="149"/>
        <v/>
      </c>
      <c r="M216" s="27" t="str">
        <f t="shared" si="150"/>
        <v/>
      </c>
      <c r="N216" s="27" t="str">
        <f t="shared" si="151"/>
        <v/>
      </c>
      <c r="O216" s="27" t="str">
        <f t="shared" si="131"/>
        <v>-</v>
      </c>
      <c r="P216" s="28" t="str">
        <f t="shared" si="132"/>
        <v>-</v>
      </c>
      <c r="Q216" s="28" t="str">
        <f t="shared" si="133"/>
        <v>-</v>
      </c>
      <c r="R216" s="29" t="str">
        <f t="shared" si="134"/>
        <v>-</v>
      </c>
    </row>
    <row r="217" spans="2:18" x14ac:dyDescent="0.2">
      <c r="B217" s="24">
        <v>15</v>
      </c>
      <c r="C217" s="25">
        <v>4</v>
      </c>
      <c r="D217" s="25">
        <v>60</v>
      </c>
      <c r="E217" s="25">
        <v>97</v>
      </c>
      <c r="F217" s="26">
        <f t="shared" si="152"/>
        <v>1739</v>
      </c>
      <c r="G217" s="26">
        <f t="shared" si="144"/>
        <v>97</v>
      </c>
      <c r="H217" s="26" t="str">
        <f t="shared" si="145"/>
        <v/>
      </c>
      <c r="I217" s="26" t="str">
        <f t="shared" si="146"/>
        <v/>
      </c>
      <c r="J217" s="26" t="str">
        <f t="shared" si="147"/>
        <v/>
      </c>
      <c r="K217" s="27">
        <f t="shared" si="148"/>
        <v>1.4871794871794872</v>
      </c>
      <c r="L217" s="27" t="str">
        <f t="shared" si="149"/>
        <v/>
      </c>
      <c r="M217" s="27" t="str">
        <f t="shared" si="150"/>
        <v/>
      </c>
      <c r="N217" s="27" t="str">
        <f t="shared" si="151"/>
        <v/>
      </c>
      <c r="O217" s="27" t="str">
        <f t="shared" si="131"/>
        <v>-</v>
      </c>
      <c r="P217" s="28" t="str">
        <f t="shared" si="132"/>
        <v>-</v>
      </c>
      <c r="Q217" s="28" t="str">
        <f t="shared" si="133"/>
        <v>-</v>
      </c>
      <c r="R217" s="29" t="str">
        <f t="shared" si="134"/>
        <v>-</v>
      </c>
    </row>
    <row r="218" spans="2:18" x14ac:dyDescent="0.2">
      <c r="B218" s="24">
        <v>15</v>
      </c>
      <c r="C218" s="25">
        <v>5</v>
      </c>
      <c r="D218" s="25">
        <v>60</v>
      </c>
      <c r="E218" s="25">
        <v>60</v>
      </c>
      <c r="F218" s="26">
        <f t="shared" si="152"/>
        <v>1679</v>
      </c>
      <c r="G218" s="26">
        <f t="shared" si="144"/>
        <v>60</v>
      </c>
      <c r="H218" s="26" t="str">
        <f t="shared" si="145"/>
        <v/>
      </c>
      <c r="I218" s="26" t="str">
        <f t="shared" si="146"/>
        <v/>
      </c>
      <c r="J218" s="26" t="str">
        <f t="shared" si="147"/>
        <v/>
      </c>
      <c r="K218" s="27">
        <f t="shared" si="148"/>
        <v>-0.38144329896907214</v>
      </c>
      <c r="L218" s="27" t="str">
        <f t="shared" si="149"/>
        <v/>
      </c>
      <c r="M218" s="27" t="str">
        <f t="shared" si="150"/>
        <v/>
      </c>
      <c r="N218" s="27" t="str">
        <f t="shared" si="151"/>
        <v/>
      </c>
      <c r="O218" s="27" t="str">
        <f t="shared" si="131"/>
        <v>-</v>
      </c>
      <c r="P218" s="28" t="str">
        <f t="shared" si="132"/>
        <v>-</v>
      </c>
      <c r="Q218" s="28" t="str">
        <f t="shared" si="133"/>
        <v>-</v>
      </c>
      <c r="R218" s="29" t="str">
        <f t="shared" si="134"/>
        <v>-</v>
      </c>
    </row>
    <row r="219" spans="2:18" x14ac:dyDescent="0.2">
      <c r="B219" s="24">
        <v>15</v>
      </c>
      <c r="C219" s="25">
        <v>6</v>
      </c>
      <c r="D219" s="25">
        <v>60</v>
      </c>
      <c r="E219" s="25">
        <v>49</v>
      </c>
      <c r="F219" s="26">
        <f t="shared" si="152"/>
        <v>1630</v>
      </c>
      <c r="G219" s="26">
        <f t="shared" si="144"/>
        <v>49</v>
      </c>
      <c r="H219" s="26" t="str">
        <f t="shared" si="145"/>
        <v/>
      </c>
      <c r="I219" s="26" t="str">
        <f t="shared" si="146"/>
        <v/>
      </c>
      <c r="J219" s="26" t="str">
        <f t="shared" si="147"/>
        <v/>
      </c>
      <c r="K219" s="27">
        <f t="shared" si="148"/>
        <v>-0.18333333333333332</v>
      </c>
      <c r="L219" s="27" t="str">
        <f t="shared" si="149"/>
        <v/>
      </c>
      <c r="M219" s="27" t="str">
        <f t="shared" si="150"/>
        <v/>
      </c>
      <c r="N219" s="27" t="str">
        <f t="shared" si="151"/>
        <v/>
      </c>
      <c r="O219" s="27" t="str">
        <f t="shared" si="131"/>
        <v>-</v>
      </c>
      <c r="P219" s="28" t="str">
        <f t="shared" si="132"/>
        <v>-</v>
      </c>
      <c r="Q219" s="28" t="str">
        <f t="shared" si="133"/>
        <v>-</v>
      </c>
      <c r="R219" s="29" t="str">
        <f t="shared" si="134"/>
        <v>-</v>
      </c>
    </row>
    <row r="220" spans="2:18" x14ac:dyDescent="0.2">
      <c r="B220" s="24">
        <v>15</v>
      </c>
      <c r="C220" s="25">
        <v>7</v>
      </c>
      <c r="D220" s="25">
        <v>60</v>
      </c>
      <c r="E220" s="25">
        <v>77</v>
      </c>
      <c r="F220" s="26">
        <f t="shared" si="152"/>
        <v>1553</v>
      </c>
      <c r="G220" s="26">
        <f t="shared" si="144"/>
        <v>77</v>
      </c>
      <c r="H220" s="26" t="str">
        <f t="shared" si="145"/>
        <v/>
      </c>
      <c r="I220" s="26" t="str">
        <f t="shared" si="146"/>
        <v/>
      </c>
      <c r="J220" s="26" t="str">
        <f t="shared" si="147"/>
        <v/>
      </c>
      <c r="K220" s="27">
        <f t="shared" si="148"/>
        <v>0.5714285714285714</v>
      </c>
      <c r="L220" s="27" t="str">
        <f t="shared" si="149"/>
        <v/>
      </c>
      <c r="M220" s="27" t="str">
        <f t="shared" si="150"/>
        <v/>
      </c>
      <c r="N220" s="27" t="str">
        <f t="shared" si="151"/>
        <v/>
      </c>
      <c r="O220" s="27" t="str">
        <f t="shared" si="131"/>
        <v>-</v>
      </c>
      <c r="P220" s="28" t="str">
        <f t="shared" si="132"/>
        <v>-</v>
      </c>
      <c r="Q220" s="28" t="str">
        <f t="shared" si="133"/>
        <v>-</v>
      </c>
      <c r="R220" s="29" t="str">
        <f t="shared" si="134"/>
        <v>-</v>
      </c>
    </row>
    <row r="221" spans="2:18" x14ac:dyDescent="0.2">
      <c r="B221" s="24">
        <v>15</v>
      </c>
      <c r="C221" s="25">
        <v>8</v>
      </c>
      <c r="D221" s="25">
        <v>60</v>
      </c>
      <c r="E221" s="25">
        <v>70</v>
      </c>
      <c r="F221" s="26">
        <f t="shared" si="152"/>
        <v>1483</v>
      </c>
      <c r="G221" s="26">
        <f t="shared" si="144"/>
        <v>70</v>
      </c>
      <c r="H221" s="26" t="str">
        <f t="shared" si="145"/>
        <v/>
      </c>
      <c r="I221" s="26" t="str">
        <f t="shared" si="146"/>
        <v/>
      </c>
      <c r="J221" s="26" t="str">
        <f t="shared" si="147"/>
        <v/>
      </c>
      <c r="K221" s="27">
        <f t="shared" si="148"/>
        <v>-9.0909090909090912E-2</v>
      </c>
      <c r="L221" s="27" t="str">
        <f t="shared" si="149"/>
        <v/>
      </c>
      <c r="M221" s="27" t="str">
        <f t="shared" si="150"/>
        <v/>
      </c>
      <c r="N221" s="27" t="str">
        <f t="shared" si="151"/>
        <v/>
      </c>
      <c r="O221" s="27" t="str">
        <f t="shared" si="131"/>
        <v>-</v>
      </c>
      <c r="P221" s="28" t="str">
        <f t="shared" si="132"/>
        <v>-</v>
      </c>
      <c r="Q221" s="28" t="str">
        <f t="shared" si="133"/>
        <v>-</v>
      </c>
      <c r="R221" s="29" t="str">
        <f t="shared" si="134"/>
        <v>-</v>
      </c>
    </row>
    <row r="222" spans="2:18" x14ac:dyDescent="0.2">
      <c r="B222" s="24">
        <v>15</v>
      </c>
      <c r="C222" s="25">
        <v>9</v>
      </c>
      <c r="D222" s="25">
        <v>60</v>
      </c>
      <c r="E222" s="25">
        <v>44</v>
      </c>
      <c r="F222" s="26">
        <f t="shared" si="152"/>
        <v>1439</v>
      </c>
      <c r="G222" s="26">
        <f t="shared" si="144"/>
        <v>44</v>
      </c>
      <c r="H222" s="26" t="str">
        <f t="shared" si="145"/>
        <v/>
      </c>
      <c r="I222" s="26" t="str">
        <f t="shared" si="146"/>
        <v/>
      </c>
      <c r="J222" s="26" t="str">
        <f t="shared" si="147"/>
        <v/>
      </c>
      <c r="K222" s="27">
        <f t="shared" si="148"/>
        <v>-0.37142857142857144</v>
      </c>
      <c r="L222" s="27" t="str">
        <f t="shared" si="149"/>
        <v/>
      </c>
      <c r="M222" s="27" t="str">
        <f t="shared" si="150"/>
        <v/>
      </c>
      <c r="N222" s="27" t="str">
        <f t="shared" si="151"/>
        <v/>
      </c>
      <c r="O222" s="27" t="str">
        <f t="shared" si="131"/>
        <v>-</v>
      </c>
      <c r="P222" s="28" t="str">
        <f t="shared" si="132"/>
        <v>-</v>
      </c>
      <c r="Q222" s="28" t="str">
        <f t="shared" si="133"/>
        <v>-</v>
      </c>
      <c r="R222" s="29" t="str">
        <f t="shared" si="134"/>
        <v>-</v>
      </c>
    </row>
    <row r="223" spans="2:18" x14ac:dyDescent="0.2">
      <c r="B223" s="24">
        <v>15</v>
      </c>
      <c r="C223" s="25">
        <v>10</v>
      </c>
      <c r="D223" s="25">
        <v>36</v>
      </c>
      <c r="E223" s="25">
        <v>181</v>
      </c>
      <c r="F223" s="26">
        <f t="shared" si="152"/>
        <v>1258</v>
      </c>
      <c r="G223" s="26" t="str">
        <f t="shared" si="144"/>
        <v/>
      </c>
      <c r="H223" s="26" t="str">
        <f t="shared" si="145"/>
        <v/>
      </c>
      <c r="I223" s="26" t="str">
        <f t="shared" si="146"/>
        <v/>
      </c>
      <c r="J223" s="26">
        <f t="shared" si="147"/>
        <v>181</v>
      </c>
      <c r="K223" s="27" t="str">
        <f t="shared" si="148"/>
        <v/>
      </c>
      <c r="L223" s="27" t="str">
        <f t="shared" si="149"/>
        <v/>
      </c>
      <c r="M223" s="27" t="str">
        <f t="shared" si="150"/>
        <v/>
      </c>
      <c r="N223" s="27" t="str">
        <f t="shared" si="151"/>
        <v/>
      </c>
      <c r="O223" s="27" t="str">
        <f t="shared" si="131"/>
        <v>Jump</v>
      </c>
      <c r="P223" s="28">
        <f t="shared" si="132"/>
        <v>60</v>
      </c>
      <c r="Q223" s="28">
        <f t="shared" si="133"/>
        <v>36</v>
      </c>
      <c r="R223" s="29">
        <f t="shared" si="134"/>
        <v>3.1136363636363638</v>
      </c>
    </row>
    <row r="224" spans="2:18" x14ac:dyDescent="0.2">
      <c r="B224" s="24">
        <v>15</v>
      </c>
      <c r="C224" s="25">
        <v>11</v>
      </c>
      <c r="D224" s="25">
        <v>36</v>
      </c>
      <c r="E224" s="25">
        <v>116</v>
      </c>
      <c r="F224" s="26">
        <f t="shared" si="152"/>
        <v>1142</v>
      </c>
      <c r="G224" s="26" t="str">
        <f t="shared" si="144"/>
        <v/>
      </c>
      <c r="H224" s="26" t="str">
        <f t="shared" si="145"/>
        <v/>
      </c>
      <c r="I224" s="26" t="str">
        <f t="shared" si="146"/>
        <v/>
      </c>
      <c r="J224" s="26">
        <f t="shared" si="147"/>
        <v>116</v>
      </c>
      <c r="K224" s="27" t="str">
        <f t="shared" si="148"/>
        <v/>
      </c>
      <c r="L224" s="27" t="str">
        <f t="shared" si="149"/>
        <v/>
      </c>
      <c r="M224" s="27" t="str">
        <f t="shared" si="150"/>
        <v/>
      </c>
      <c r="N224" s="27">
        <f t="shared" si="151"/>
        <v>-0.35911602209944754</v>
      </c>
      <c r="O224" s="27" t="str">
        <f t="shared" si="131"/>
        <v>-</v>
      </c>
      <c r="P224" s="28" t="str">
        <f t="shared" si="132"/>
        <v>-</v>
      </c>
      <c r="Q224" s="28" t="str">
        <f t="shared" si="133"/>
        <v>-</v>
      </c>
      <c r="R224" s="29" t="str">
        <f t="shared" si="134"/>
        <v>-</v>
      </c>
    </row>
    <row r="225" spans="2:18" x14ac:dyDescent="0.2">
      <c r="B225" s="24">
        <v>15</v>
      </c>
      <c r="C225" s="25">
        <v>12</v>
      </c>
      <c r="D225" s="25">
        <v>36</v>
      </c>
      <c r="E225" s="25">
        <v>152</v>
      </c>
      <c r="F225" s="26">
        <f t="shared" si="152"/>
        <v>990</v>
      </c>
      <c r="G225" s="26" t="str">
        <f t="shared" si="144"/>
        <v/>
      </c>
      <c r="H225" s="26" t="str">
        <f t="shared" si="145"/>
        <v/>
      </c>
      <c r="I225" s="26" t="str">
        <f t="shared" si="146"/>
        <v/>
      </c>
      <c r="J225" s="26">
        <f t="shared" si="147"/>
        <v>152</v>
      </c>
      <c r="K225" s="27" t="str">
        <f t="shared" si="148"/>
        <v/>
      </c>
      <c r="L225" s="27" t="str">
        <f t="shared" si="149"/>
        <v/>
      </c>
      <c r="M225" s="27" t="str">
        <f t="shared" si="150"/>
        <v/>
      </c>
      <c r="N225" s="27">
        <f t="shared" si="151"/>
        <v>0.31034482758620691</v>
      </c>
      <c r="O225" s="27" t="str">
        <f t="shared" si="131"/>
        <v>-</v>
      </c>
      <c r="P225" s="28" t="str">
        <f t="shared" si="132"/>
        <v>-</v>
      </c>
      <c r="Q225" s="28" t="str">
        <f t="shared" si="133"/>
        <v>-</v>
      </c>
      <c r="R225" s="29" t="str">
        <f t="shared" si="134"/>
        <v>-</v>
      </c>
    </row>
    <row r="226" spans="2:18" x14ac:dyDescent="0.2">
      <c r="B226" s="24">
        <v>15</v>
      </c>
      <c r="C226" s="25">
        <v>13</v>
      </c>
      <c r="D226" s="25">
        <v>36</v>
      </c>
      <c r="E226" s="25">
        <v>188</v>
      </c>
      <c r="F226" s="26">
        <f t="shared" si="152"/>
        <v>802</v>
      </c>
      <c r="G226" s="26" t="str">
        <f t="shared" si="144"/>
        <v/>
      </c>
      <c r="H226" s="26" t="str">
        <f t="shared" si="145"/>
        <v/>
      </c>
      <c r="I226" s="26" t="str">
        <f t="shared" si="146"/>
        <v/>
      </c>
      <c r="J226" s="26">
        <f t="shared" si="147"/>
        <v>188</v>
      </c>
      <c r="K226" s="27" t="str">
        <f t="shared" si="148"/>
        <v/>
      </c>
      <c r="L226" s="27" t="str">
        <f t="shared" si="149"/>
        <v/>
      </c>
      <c r="M226" s="27" t="str">
        <f t="shared" si="150"/>
        <v/>
      </c>
      <c r="N226" s="27">
        <f t="shared" si="151"/>
        <v>0.23684210526315788</v>
      </c>
      <c r="O226" s="27" t="str">
        <f t="shared" si="131"/>
        <v>-</v>
      </c>
      <c r="P226" s="28" t="str">
        <f t="shared" si="132"/>
        <v>-</v>
      </c>
      <c r="Q226" s="28" t="str">
        <f t="shared" si="133"/>
        <v>-</v>
      </c>
      <c r="R226" s="29" t="str">
        <f t="shared" si="134"/>
        <v>-</v>
      </c>
    </row>
    <row r="227" spans="2:18" x14ac:dyDescent="0.2">
      <c r="B227" s="24">
        <v>15</v>
      </c>
      <c r="C227" s="25">
        <v>14</v>
      </c>
      <c r="D227" s="25">
        <v>36</v>
      </c>
      <c r="E227" s="25">
        <v>244</v>
      </c>
      <c r="F227" s="26">
        <f t="shared" si="152"/>
        <v>558</v>
      </c>
      <c r="G227" s="26" t="str">
        <f t="shared" si="144"/>
        <v/>
      </c>
      <c r="H227" s="26" t="str">
        <f t="shared" si="145"/>
        <v/>
      </c>
      <c r="I227" s="26" t="str">
        <f t="shared" si="146"/>
        <v/>
      </c>
      <c r="J227" s="26">
        <f t="shared" si="147"/>
        <v>244</v>
      </c>
      <c r="K227" s="27" t="str">
        <f t="shared" si="148"/>
        <v/>
      </c>
      <c r="L227" s="27" t="str">
        <f t="shared" si="149"/>
        <v/>
      </c>
      <c r="M227" s="27" t="str">
        <f t="shared" si="150"/>
        <v/>
      </c>
      <c r="N227" s="27">
        <f t="shared" si="151"/>
        <v>0.2978723404255319</v>
      </c>
      <c r="O227" s="27" t="str">
        <f t="shared" si="131"/>
        <v>-</v>
      </c>
      <c r="P227" s="28" t="str">
        <f t="shared" si="132"/>
        <v>-</v>
      </c>
      <c r="Q227" s="28" t="str">
        <f t="shared" si="133"/>
        <v>-</v>
      </c>
      <c r="R227" s="29" t="str">
        <f t="shared" si="134"/>
        <v>-</v>
      </c>
    </row>
    <row r="228" spans="2:18" x14ac:dyDescent="0.2">
      <c r="B228" s="24">
        <v>15</v>
      </c>
      <c r="C228" s="25">
        <v>15</v>
      </c>
      <c r="D228" s="25">
        <v>36</v>
      </c>
      <c r="E228" s="25">
        <v>169</v>
      </c>
      <c r="F228" s="26">
        <f t="shared" si="152"/>
        <v>389</v>
      </c>
      <c r="G228" s="26" t="str">
        <f t="shared" si="144"/>
        <v/>
      </c>
      <c r="H228" s="26" t="str">
        <f t="shared" si="145"/>
        <v/>
      </c>
      <c r="I228" s="26" t="str">
        <f t="shared" si="146"/>
        <v/>
      </c>
      <c r="J228" s="26">
        <f t="shared" si="147"/>
        <v>169</v>
      </c>
      <c r="K228" s="27" t="str">
        <f t="shared" si="148"/>
        <v/>
      </c>
      <c r="L228" s="27" t="str">
        <f t="shared" si="149"/>
        <v/>
      </c>
      <c r="M228" s="27" t="str">
        <f t="shared" si="150"/>
        <v/>
      </c>
      <c r="N228" s="27">
        <f t="shared" si="151"/>
        <v>-0.30737704918032788</v>
      </c>
      <c r="O228" s="27" t="str">
        <f t="shared" si="131"/>
        <v>-</v>
      </c>
      <c r="P228" s="28" t="str">
        <f t="shared" si="132"/>
        <v>-</v>
      </c>
      <c r="Q228" s="28" t="str">
        <f t="shared" si="133"/>
        <v>-</v>
      </c>
      <c r="R228" s="29" t="str">
        <f t="shared" si="134"/>
        <v>-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8FC6-E1C5-D14D-B384-0A6563574968}">
  <sheetPr>
    <tabColor theme="4" tint="0.59999389629810485"/>
  </sheetPr>
  <dimension ref="A1:D6"/>
  <sheetViews>
    <sheetView workbookViewId="0">
      <selection activeCell="D3" sqref="D3"/>
    </sheetView>
  </sheetViews>
  <sheetFormatPr baseColWidth="10" defaultRowHeight="16" x14ac:dyDescent="0.2"/>
  <cols>
    <col min="1" max="1" width="21.33203125" customWidth="1"/>
    <col min="2" max="2" width="22.5" bestFit="1" customWidth="1"/>
    <col min="3" max="3" width="8.33203125" bestFit="1" customWidth="1"/>
    <col min="4" max="4" width="18.83203125" bestFit="1" customWidth="1"/>
  </cols>
  <sheetData>
    <row r="1" spans="1:4" x14ac:dyDescent="0.2">
      <c r="A1" s="11" t="s">
        <v>22</v>
      </c>
      <c r="B1" t="s">
        <v>25</v>
      </c>
    </row>
    <row r="3" spans="1:4" x14ac:dyDescent="0.2">
      <c r="A3" s="11" t="s">
        <v>23</v>
      </c>
      <c r="B3" s="11" t="s">
        <v>26</v>
      </c>
      <c r="C3" s="11" t="s">
        <v>0</v>
      </c>
      <c r="D3" t="s">
        <v>31</v>
      </c>
    </row>
    <row r="4" spans="1:4" x14ac:dyDescent="0.2">
      <c r="A4">
        <v>60</v>
      </c>
      <c r="B4">
        <v>36</v>
      </c>
      <c r="C4" s="3">
        <v>10</v>
      </c>
      <c r="D4" s="12">
        <v>0.78260869565217395</v>
      </c>
    </row>
    <row r="5" spans="1:4" x14ac:dyDescent="0.2">
      <c r="A5">
        <v>60</v>
      </c>
      <c r="B5">
        <v>48</v>
      </c>
      <c r="C5" s="3">
        <v>8</v>
      </c>
      <c r="D5" s="12">
        <v>0.41538461538461541</v>
      </c>
    </row>
    <row r="6" spans="1:4" x14ac:dyDescent="0.2">
      <c r="A6">
        <v>60</v>
      </c>
      <c r="B6">
        <v>54</v>
      </c>
      <c r="C6" s="3">
        <v>7</v>
      </c>
      <c r="D6" s="12">
        <v>-0.43137254901960786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 Increment Summary</vt:lpstr>
      <vt:lpstr>Sheet6</vt:lpstr>
      <vt:lpstr>Increment Computation</vt:lpstr>
      <vt:lpstr>Jump - Pivot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Arham Anwar</cp:lastModifiedBy>
  <dcterms:created xsi:type="dcterms:W3CDTF">2014-12-20T21:55:44Z</dcterms:created>
  <dcterms:modified xsi:type="dcterms:W3CDTF">2024-05-21T14:02:22Z</dcterms:modified>
</cp:coreProperties>
</file>