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Αρχοντία\Desktop\"/>
    </mc:Choice>
  </mc:AlternateContent>
  <xr:revisionPtr revIDLastSave="0" documentId="8_{97B48D03-D035-486D-96DE-95846918C53B}" xr6:coauthVersionLast="47" xr6:coauthVersionMax="47" xr10:uidLastSave="{00000000-0000-0000-0000-000000000000}"/>
  <bookViews>
    <workbookView xWindow="12735" yWindow="420" windowWidth="25410" windowHeight="15525" activeTab="1" xr2:uid="{12286D09-7754-864D-867F-1F60A55537F3}"/>
  </bookViews>
  <sheets>
    <sheet name="Εισαγωγή" sheetId="1" r:id="rId1"/>
    <sheet name="Ανάκτηση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2" l="1"/>
  <c r="I53" i="2"/>
  <c r="J56" i="2"/>
  <c r="H53" i="2"/>
  <c r="I5" i="2"/>
  <c r="I4" i="2"/>
  <c r="I3" i="2"/>
  <c r="C9" i="1"/>
  <c r="C10" i="1" s="1"/>
  <c r="D9" i="1"/>
  <c r="D10" i="1" s="1"/>
  <c r="B9" i="1"/>
  <c r="B10" i="1" s="1"/>
  <c r="C8" i="1"/>
  <c r="D8" i="1"/>
  <c r="B8" i="1"/>
  <c r="K20" i="2" l="1"/>
  <c r="K28" i="2" s="1"/>
  <c r="J5" i="2"/>
  <c r="J3" i="2"/>
  <c r="K3" i="2"/>
  <c r="K5" i="2"/>
  <c r="J23" i="2"/>
  <c r="J31" i="2" s="1"/>
  <c r="K23" i="2"/>
  <c r="K31" i="2" s="1"/>
  <c r="I7" i="2"/>
  <c r="J7" i="2"/>
  <c r="I23" i="2"/>
  <c r="I31" i="2" s="1"/>
  <c r="K7" i="2"/>
  <c r="I24" i="2"/>
  <c r="I32" i="2" s="1"/>
  <c r="J24" i="2"/>
  <c r="J32" i="2" s="1"/>
  <c r="K24" i="2"/>
  <c r="K32" i="2" s="1"/>
  <c r="I21" i="2"/>
  <c r="I29" i="2" s="1"/>
  <c r="J21" i="2"/>
  <c r="J29" i="2" s="1"/>
  <c r="K21" i="2"/>
  <c r="K29" i="2" s="1"/>
  <c r="J22" i="2"/>
  <c r="J30" i="2" s="1"/>
  <c r="K6" i="2"/>
  <c r="I20" i="2"/>
  <c r="I28" i="2" s="1"/>
  <c r="I22" i="2"/>
  <c r="I30" i="2" s="1"/>
  <c r="J20" i="2"/>
  <c r="J28" i="2" s="1"/>
  <c r="K22" i="2"/>
  <c r="K30" i="2" s="1"/>
  <c r="I6" i="2"/>
  <c r="J6" i="2"/>
  <c r="K4" i="2"/>
  <c r="J4" i="2"/>
  <c r="K9" i="2" l="1"/>
  <c r="K10" i="2" s="1"/>
  <c r="J9" i="2"/>
  <c r="J10" i="2" s="1"/>
  <c r="I9" i="2"/>
  <c r="I10" i="2" s="1"/>
  <c r="K8" i="2"/>
  <c r="J8" i="2"/>
  <c r="I8" i="2"/>
</calcChain>
</file>

<file path=xl/sharedStrings.xml><?xml version="1.0" encoding="utf-8"?>
<sst xmlns="http://schemas.openxmlformats.org/spreadsheetml/2006/main" count="106" uniqueCount="28">
  <si>
    <t>ALL</t>
  </si>
  <si>
    <t>QUORUM</t>
  </si>
  <si>
    <t>ONE</t>
  </si>
  <si>
    <t>Ερώτημα 1</t>
  </si>
  <si>
    <t>Ερώτημα 2</t>
  </si>
  <si>
    <t>Ερώτημα 3</t>
  </si>
  <si>
    <t>Ερώτημα 4</t>
  </si>
  <si>
    <t>Ερώτημα 5</t>
  </si>
  <si>
    <t>Εκτέλεση</t>
  </si>
  <si>
    <t>Ερώτημα</t>
  </si>
  <si>
    <t>Μέσοι όροι</t>
  </si>
  <si>
    <t>Τυπικές αποκλίσεις</t>
  </si>
  <si>
    <t>Διαστήματα Εμπιστοσύνης</t>
  </si>
  <si>
    <t>Ωμά Δεδομένα</t>
  </si>
  <si>
    <t>μέσος όρος</t>
  </si>
  <si>
    <t>K1</t>
  </si>
  <si>
    <t>K2</t>
  </si>
  <si>
    <t>K3</t>
  </si>
  <si>
    <t>K4</t>
  </si>
  <si>
    <t>K5</t>
  </si>
  <si>
    <t>Keyspace</t>
  </si>
  <si>
    <t>Χρόνοι εκτέλεσης</t>
  </si>
  <si>
    <t>τυπική απόκλιση</t>
  </si>
  <si>
    <t>διάστημα εμπιστοσύνης</t>
  </si>
  <si>
    <t>0.65416</t>
  </si>
  <si>
    <t>CONSISTENCY all;</t>
  </si>
  <si>
    <t>CONSISTENCY quorum;</t>
  </si>
  <si>
    <t>CONSISTENCY one;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</si>
</sst>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2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Μ.Ο. χρόνου εκτέλεσης ερωτημάτων εισαγωγής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Εισαγωγή!$A$8</c:f>
              <c:strCache>
                <c:ptCount val="1"/>
                <c:pt idx="0">
                  <c:v>μέσος όρος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Εισαγωγή!$B$10:$D$10</c:f>
                <c:numCache>
                  <c:formatCode>General</c:formatCode>
                  <c:ptCount val="3"/>
                  <c:pt idx="0">
                    <c:v>11.541675247779677</c:v>
                  </c:pt>
                  <c:pt idx="1">
                    <c:v>9.1735946272410676</c:v>
                  </c:pt>
                  <c:pt idx="2">
                    <c:v>7.0311642099328724</c:v>
                  </c:pt>
                </c:numCache>
              </c:numRef>
            </c:plus>
            <c:minus>
              <c:numRef>
                <c:f>Εισαγωγή!$B$10:$D$10</c:f>
                <c:numCache>
                  <c:formatCode>General</c:formatCode>
                  <c:ptCount val="3"/>
                  <c:pt idx="0">
                    <c:v>11.541675247779677</c:v>
                  </c:pt>
                  <c:pt idx="1">
                    <c:v>9.1735946272410676</c:v>
                  </c:pt>
                  <c:pt idx="2">
                    <c:v>7.0311642099328724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Εισαγωγή!$B$2:$D$2</c:f>
              <c:strCache>
                <c:ptCount val="3"/>
                <c:pt idx="0">
                  <c:v>ALL</c:v>
                </c:pt>
                <c:pt idx="1">
                  <c:v>QUORUM</c:v>
                </c:pt>
                <c:pt idx="2">
                  <c:v>ONE</c:v>
                </c:pt>
              </c:strCache>
            </c:strRef>
          </c:cat>
          <c:val>
            <c:numRef>
              <c:f>Εισαγωγή!$B$8:$D$8</c:f>
              <c:numCache>
                <c:formatCode>General</c:formatCode>
                <c:ptCount val="3"/>
                <c:pt idx="0">
                  <c:v>193.7</c:v>
                </c:pt>
                <c:pt idx="1">
                  <c:v>127.8</c:v>
                </c:pt>
                <c:pt idx="2">
                  <c:v>102.47999999999999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0-8249-B1E3-6DC6B11E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125311"/>
        <c:axId val="700674511"/>
      </c:barChart>
      <c:catAx>
        <c:axId val="6741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0674511"/>
        <c:crosses val="autoZero"/>
        <c:auto val="1"/>
        <c:lblAlgn val="ctr"/>
        <c:lblOffset val="100"/>
        <c:noMultiLvlLbl val="0"/>
      </c:catAx>
      <c:valAx>
        <c:axId val="7006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1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Μ.Ο.</a:t>
            </a:r>
            <a:r>
              <a:rPr lang="el-GR" baseline="0"/>
              <a:t> χρόνου εκτέλεσης ερωτημάτων ανάκτησης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Ανάκτηση!$I$2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Ανάκτηση!$I$28:$I$32</c:f>
                <c:numCache>
                  <c:formatCode>General</c:formatCode>
                  <c:ptCount val="5"/>
                  <c:pt idx="0">
                    <c:v>0.56651484454491774</c:v>
                  </c:pt>
                  <c:pt idx="1">
                    <c:v>3.4177172422608058E-2</c:v>
                  </c:pt>
                  <c:pt idx="2">
                    <c:v>0.35245744910987176</c:v>
                  </c:pt>
                  <c:pt idx="3">
                    <c:v>5.0955835544883067E-2</c:v>
                  </c:pt>
                  <c:pt idx="4">
                    <c:v>7.1394516741154337E-2</c:v>
                  </c:pt>
                </c:numCache>
              </c:numRef>
            </c:plus>
            <c:minus>
              <c:numRef>
                <c:f>Ανάκτηση!$I$28:$I$32</c:f>
                <c:numCache>
                  <c:formatCode>General</c:formatCode>
                  <c:ptCount val="5"/>
                  <c:pt idx="0">
                    <c:v>0.56651484454491774</c:v>
                  </c:pt>
                  <c:pt idx="1">
                    <c:v>3.4177172422608058E-2</c:v>
                  </c:pt>
                  <c:pt idx="2">
                    <c:v>0.35245744910987176</c:v>
                  </c:pt>
                  <c:pt idx="3">
                    <c:v>5.0955835544883067E-2</c:v>
                  </c:pt>
                  <c:pt idx="4">
                    <c:v>7.1394516741154337E-2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Ανάκτηση!$H$3:$H$7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Ανάκτηση!$I$3:$I$7</c:f>
              <c:numCache>
                <c:formatCode>General</c:formatCode>
                <c:ptCount val="5"/>
                <c:pt idx="0" formatCode="#,##0">
                  <c:v>0.35260469999999999</c:v>
                </c:pt>
                <c:pt idx="1">
                  <c:v>6.3882499999999995E-2</c:v>
                </c:pt>
                <c:pt idx="2">
                  <c:v>0.49329900999999998</c:v>
                </c:pt>
                <c:pt idx="3">
                  <c:v>7.8476299999999999E-2</c:v>
                </c:pt>
                <c:pt idx="4">
                  <c:v>8.6870799999999998E-2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3B4E-96FA-303A7674F6C8}"/>
            </c:ext>
          </c:extLst>
        </c:ser>
        <c:ser>
          <c:idx val="1"/>
          <c:order val="1"/>
          <c:tx>
            <c:strRef>
              <c:f>Ανάκτηση!$J$2</c:f>
              <c:strCache>
                <c:ptCount val="1"/>
                <c:pt idx="0">
                  <c:v>QUORUM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Ανάκτηση!$J$28:$J$32</c:f>
                <c:numCache>
                  <c:formatCode>General</c:formatCode>
                  <c:ptCount val="5"/>
                  <c:pt idx="0">
                    <c:v>7.7982299565319144E-2</c:v>
                  </c:pt>
                  <c:pt idx="1">
                    <c:v>2.3809941647783096E-2</c:v>
                  </c:pt>
                  <c:pt idx="2">
                    <c:v>0.50652651564763707</c:v>
                  </c:pt>
                  <c:pt idx="3">
                    <c:v>6.2816447691774871E-2</c:v>
                  </c:pt>
                  <c:pt idx="4">
                    <c:v>3.5866067653087814E-2</c:v>
                  </c:pt>
                </c:numCache>
              </c:numRef>
            </c:plus>
            <c:minus>
              <c:numRef>
                <c:f>Ανάκτηση!$J$28:$J$32</c:f>
                <c:numCache>
                  <c:formatCode>General</c:formatCode>
                  <c:ptCount val="5"/>
                  <c:pt idx="0">
                    <c:v>7.7982299565319144E-2</c:v>
                  </c:pt>
                  <c:pt idx="1">
                    <c:v>2.3809941647783096E-2</c:v>
                  </c:pt>
                  <c:pt idx="2">
                    <c:v>0.50652651564763707</c:v>
                  </c:pt>
                  <c:pt idx="3">
                    <c:v>6.2816447691774871E-2</c:v>
                  </c:pt>
                  <c:pt idx="4">
                    <c:v>3.5866067653087814E-2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Ανάκτηση!$H$3:$H$7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Ανάκτηση!$J$3:$J$7</c:f>
              <c:numCache>
                <c:formatCode>General</c:formatCode>
                <c:ptCount val="5"/>
                <c:pt idx="0">
                  <c:v>0.1054879</c:v>
                </c:pt>
                <c:pt idx="1">
                  <c:v>2.9063899999999997E-2</c:v>
                </c:pt>
                <c:pt idx="2">
                  <c:v>0.87315769999999993</c:v>
                </c:pt>
                <c:pt idx="3">
                  <c:v>0.87315769999999993</c:v>
                </c:pt>
                <c:pt idx="4">
                  <c:v>5.5087199999999989E-2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3B4E-96FA-303A7674F6C8}"/>
            </c:ext>
          </c:extLst>
        </c:ser>
        <c:ser>
          <c:idx val="2"/>
          <c:order val="2"/>
          <c:tx>
            <c:strRef>
              <c:f>Ανάκτηση!$K$2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Ανάκτηση!$K$28:$K$32</c:f>
                <c:numCache>
                  <c:formatCode>General</c:formatCode>
                  <c:ptCount val="5"/>
                  <c:pt idx="0">
                    <c:v>4.0061656131887002E-2</c:v>
                  </c:pt>
                  <c:pt idx="1">
                    <c:v>6.0756753907383658E-2</c:v>
                  </c:pt>
                  <c:pt idx="2">
                    <c:v>0.44824803490135545</c:v>
                  </c:pt>
                  <c:pt idx="3">
                    <c:v>1.7505039110457702E-2</c:v>
                  </c:pt>
                  <c:pt idx="4">
                    <c:v>5.6979994177152528E-2</c:v>
                  </c:pt>
                </c:numCache>
              </c:numRef>
            </c:plus>
            <c:minus>
              <c:numRef>
                <c:f>Ανάκτηση!$K$28:$K$32</c:f>
                <c:numCache>
                  <c:formatCode>General</c:formatCode>
                  <c:ptCount val="5"/>
                  <c:pt idx="0">
                    <c:v>4.0061656131887002E-2</c:v>
                  </c:pt>
                  <c:pt idx="1">
                    <c:v>6.0756753907383658E-2</c:v>
                  </c:pt>
                  <c:pt idx="2">
                    <c:v>0.44824803490135545</c:v>
                  </c:pt>
                  <c:pt idx="3">
                    <c:v>1.7505039110457702E-2</c:v>
                  </c:pt>
                  <c:pt idx="4">
                    <c:v>5.6979994177152528E-2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Ανάκτηση!$H$3:$H$7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Ανάκτηση!$K$3:$K$7</c:f>
              <c:numCache>
                <c:formatCode>General</c:formatCode>
                <c:ptCount val="5"/>
                <c:pt idx="0">
                  <c:v>4.8259222222222217E-2</c:v>
                </c:pt>
                <c:pt idx="1">
                  <c:v>0.10413299999999999</c:v>
                </c:pt>
                <c:pt idx="2">
                  <c:v>0.66968250000000007</c:v>
                </c:pt>
                <c:pt idx="3">
                  <c:v>0.66968250000000007</c:v>
                </c:pt>
                <c:pt idx="4">
                  <c:v>9.0125800000000006E-2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3B4E-96FA-303A7674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99151"/>
        <c:axId val="678395359"/>
      </c:barChart>
      <c:catAx>
        <c:axId val="6776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395359"/>
        <c:crosses val="autoZero"/>
        <c:auto val="1"/>
        <c:lblAlgn val="ctr"/>
        <c:lblOffset val="100"/>
        <c:noMultiLvlLbl val="0"/>
      </c:catAx>
      <c:valAx>
        <c:axId val="6783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76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Μ.Ο. χρόνου εκτέλεσης ερωτημάτων ανάκτησης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Ανάκτηση!$I$10:$K$10</c:f>
                <c:numCache>
                  <c:formatCode>General</c:formatCode>
                  <c:ptCount val="3"/>
                  <c:pt idx="0">
                    <c:v>0.17214113866322689</c:v>
                  </c:pt>
                  <c:pt idx="1">
                    <c:v>0.38959229577879634</c:v>
                  </c:pt>
                  <c:pt idx="2">
                    <c:v>0.28327203464923023</c:v>
                  </c:pt>
                </c:numCache>
              </c:numRef>
            </c:plus>
            <c:minus>
              <c:numRef>
                <c:f>Ανάκτηση!$I$10:$K$10</c:f>
                <c:numCache>
                  <c:formatCode>General</c:formatCode>
                  <c:ptCount val="3"/>
                  <c:pt idx="0">
                    <c:v>0.17214113866322689</c:v>
                  </c:pt>
                  <c:pt idx="1">
                    <c:v>0.38959229577879634</c:v>
                  </c:pt>
                  <c:pt idx="2">
                    <c:v>0.28327203464923023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Ανάκτηση!$I$2:$K$2</c:f>
              <c:strCache>
                <c:ptCount val="3"/>
                <c:pt idx="0">
                  <c:v>ALL</c:v>
                </c:pt>
                <c:pt idx="1">
                  <c:v>QUORUM</c:v>
                </c:pt>
                <c:pt idx="2">
                  <c:v>ONE</c:v>
                </c:pt>
              </c:strCache>
            </c:strRef>
          </c:cat>
          <c:val>
            <c:numRef>
              <c:f>Ανάκτηση!$I$8:$K$8</c:f>
              <c:numCache>
                <c:formatCode>General</c:formatCode>
                <c:ptCount val="3"/>
                <c:pt idx="0">
                  <c:v>0.21502666200000001</c:v>
                </c:pt>
                <c:pt idx="1">
                  <c:v>0.38719087999999996</c:v>
                </c:pt>
                <c:pt idx="2">
                  <c:v>0.31637660444444443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7-4948-9FBB-C2B8C680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92111"/>
        <c:axId val="678247471"/>
      </c:barChart>
      <c:catAx>
        <c:axId val="6778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8247471"/>
        <c:crosses val="autoZero"/>
        <c:auto val="1"/>
        <c:lblAlgn val="ctr"/>
        <c:lblOffset val="100"/>
        <c:noMultiLvlLbl val="0"/>
      </c:catAx>
      <c:valAx>
        <c:axId val="6782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789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12700</xdr:rowOff>
    </xdr:from>
    <xdr:to>
      <xdr:col>10</xdr:col>
      <xdr:colOff>406400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004EA-3BF2-5D1E-0561-9096336A8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0</xdr:row>
      <xdr:rowOff>165100</xdr:rowOff>
    </xdr:from>
    <xdr:to>
      <xdr:col>18</xdr:col>
      <xdr:colOff>292100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633B2-465E-8245-A918-19633BDC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19</xdr:row>
      <xdr:rowOff>38100</xdr:rowOff>
    </xdr:from>
    <xdr:to>
      <xdr:col>18</xdr:col>
      <xdr:colOff>292100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3E6D4-98E7-29E7-D1EE-4C12F2C2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666A-3277-7443-8016-2F413EA828DE}">
  <dimension ref="A1:D10"/>
  <sheetViews>
    <sheetView workbookViewId="0">
      <selection activeCell="F29" sqref="F29"/>
    </sheetView>
  </sheetViews>
  <sheetFormatPr defaultColWidth="11" defaultRowHeight="15.75" x14ac:dyDescent="0.25"/>
  <cols>
    <col min="1" max="1" width="23.125" customWidth="1"/>
    <col min="2" max="2" width="11.625" bestFit="1" customWidth="1"/>
  </cols>
  <sheetData>
    <row r="1" spans="1:4" x14ac:dyDescent="0.25">
      <c r="A1" s="11" t="s">
        <v>21</v>
      </c>
      <c r="B1" s="11"/>
      <c r="C1" s="11"/>
      <c r="D1" s="11"/>
    </row>
    <row r="2" spans="1:4" x14ac:dyDescent="0.25">
      <c r="A2" s="4" t="s">
        <v>20</v>
      </c>
      <c r="B2" s="4" t="s">
        <v>0</v>
      </c>
      <c r="C2" s="4" t="s">
        <v>1</v>
      </c>
      <c r="D2" s="4" t="s">
        <v>2</v>
      </c>
    </row>
    <row r="3" spans="1:4" x14ac:dyDescent="0.25">
      <c r="A3" s="1" t="s">
        <v>15</v>
      </c>
      <c r="B3" s="1">
        <v>212</v>
      </c>
      <c r="C3" s="1">
        <v>130.4</v>
      </c>
      <c r="D3" s="1">
        <v>99</v>
      </c>
    </row>
    <row r="4" spans="1:4" x14ac:dyDescent="0.25">
      <c r="A4" s="1" t="s">
        <v>16</v>
      </c>
      <c r="B4" s="1">
        <v>195.3</v>
      </c>
      <c r="C4" s="1">
        <v>145</v>
      </c>
      <c r="D4" s="1">
        <v>114.6</v>
      </c>
    </row>
    <row r="5" spans="1:4" x14ac:dyDescent="0.25">
      <c r="A5" s="1" t="s">
        <v>17</v>
      </c>
      <c r="B5" s="1">
        <v>183.8</v>
      </c>
      <c r="C5" s="1">
        <v>120.3</v>
      </c>
      <c r="D5" s="1">
        <v>96.1</v>
      </c>
    </row>
    <row r="6" spans="1:4" x14ac:dyDescent="0.25">
      <c r="A6" s="1" t="s">
        <v>18</v>
      </c>
      <c r="B6" s="1">
        <v>198.9</v>
      </c>
      <c r="C6" s="1">
        <v>120.3</v>
      </c>
      <c r="D6" s="1">
        <v>96.1</v>
      </c>
    </row>
    <row r="7" spans="1:4" x14ac:dyDescent="0.25">
      <c r="A7" s="1" t="s">
        <v>19</v>
      </c>
      <c r="B7" s="1">
        <v>178.5</v>
      </c>
      <c r="C7" s="1">
        <v>123</v>
      </c>
      <c r="D7" s="1">
        <v>106.6</v>
      </c>
    </row>
    <row r="8" spans="1:4" x14ac:dyDescent="0.25">
      <c r="A8" s="1" t="s">
        <v>14</v>
      </c>
      <c r="B8" s="1">
        <f>AVERAGE(B3:B7)</f>
        <v>193.7</v>
      </c>
      <c r="C8" s="1">
        <f t="shared" ref="C8:D8" si="0">AVERAGE(C3:C7)</f>
        <v>127.8</v>
      </c>
      <c r="D8" s="1">
        <f t="shared" si="0"/>
        <v>102.47999999999999</v>
      </c>
    </row>
    <row r="9" spans="1:4" x14ac:dyDescent="0.25">
      <c r="A9" s="5" t="s">
        <v>22</v>
      </c>
      <c r="B9" s="1">
        <f>STDEV(B3:B7)</f>
        <v>13.167573808412845</v>
      </c>
      <c r="C9" s="1">
        <f t="shared" ref="C9:D9" si="1">STDEV(C3:C7)</f>
        <v>10.465896999302068</v>
      </c>
      <c r="D9" s="1">
        <f t="shared" si="1"/>
        <v>8.0216581826951465</v>
      </c>
    </row>
    <row r="10" spans="1:4" x14ac:dyDescent="0.25">
      <c r="A10" s="5" t="s">
        <v>23</v>
      </c>
      <c r="B10" s="1">
        <f>CONFIDENCE(0.05,B9,COUNT(B3:B7))</f>
        <v>11.541675247779677</v>
      </c>
      <c r="C10" s="1">
        <f t="shared" ref="C10:D10" si="2">CONFIDENCE(0.05,C9,COUNT(C3:C7))</f>
        <v>9.1735946272410676</v>
      </c>
      <c r="D10" s="1">
        <f t="shared" si="2"/>
        <v>7.0311642099328724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1999-5DD4-1749-907F-9A47750840B9}">
  <dimension ref="A1:K56"/>
  <sheetViews>
    <sheetView tabSelected="1" topLeftCell="A39" workbookViewId="0">
      <selection activeCell="J54" sqref="J54"/>
    </sheetView>
  </sheetViews>
  <sheetFormatPr defaultColWidth="11" defaultRowHeight="15.75" x14ac:dyDescent="0.25"/>
  <cols>
    <col min="1" max="5" width="10.875" style="3"/>
    <col min="8" max="8" width="19.5" customWidth="1"/>
    <col min="9" max="9" width="22.25" customWidth="1"/>
    <col min="10" max="10" width="20.375" customWidth="1"/>
  </cols>
  <sheetData>
    <row r="1" spans="1:11" x14ac:dyDescent="0.25">
      <c r="A1" s="11" t="s">
        <v>13</v>
      </c>
      <c r="B1" s="11"/>
      <c r="C1" s="11"/>
      <c r="D1" s="11"/>
      <c r="E1" s="11"/>
      <c r="H1" s="11" t="s">
        <v>10</v>
      </c>
      <c r="I1" s="11"/>
      <c r="J1" s="11"/>
      <c r="K1" s="11"/>
    </row>
    <row r="2" spans="1:11" x14ac:dyDescent="0.25">
      <c r="A2" s="4" t="s">
        <v>8</v>
      </c>
      <c r="B2" s="4" t="s">
        <v>9</v>
      </c>
      <c r="C2" s="4" t="s">
        <v>0</v>
      </c>
      <c r="D2" s="4" t="s">
        <v>1</v>
      </c>
      <c r="E2" s="4" t="s">
        <v>2</v>
      </c>
      <c r="G2" s="3"/>
      <c r="H2" s="4" t="s">
        <v>9</v>
      </c>
      <c r="I2" s="4" t="s">
        <v>0</v>
      </c>
      <c r="J2" s="4" t="s">
        <v>1</v>
      </c>
      <c r="K2" s="4" t="s">
        <v>2</v>
      </c>
    </row>
    <row r="3" spans="1:11" x14ac:dyDescent="0.25">
      <c r="A3" s="3">
        <v>1</v>
      </c>
      <c r="B3" s="1" t="s">
        <v>3</v>
      </c>
      <c r="C3" s="10">
        <v>2.9460989999999998</v>
      </c>
      <c r="D3" s="1">
        <v>6.0939E-2</v>
      </c>
      <c r="E3" s="1">
        <v>7.6689999999999996E-3</v>
      </c>
      <c r="G3" s="3"/>
      <c r="H3" s="1" t="s">
        <v>3</v>
      </c>
      <c r="I3" s="10">
        <f>AVERAGE(C3,C8,C13,C18,C23,C28,C33,C38,C43,C48)</f>
        <v>0.35260469999999999</v>
      </c>
      <c r="J3" s="1">
        <f>AVERAGE(D$3,D$8,D$13,D$18,D$23,D$28,D$33,D$38,D$43,D$48)</f>
        <v>0.1054879</v>
      </c>
      <c r="K3" s="1">
        <f>AVERAGE(E$3,E$8,E$13,E$18,E$23,E$28,E$33,E$38,E$43,E$48)</f>
        <v>4.8259222222222217E-2</v>
      </c>
    </row>
    <row r="4" spans="1:11" x14ac:dyDescent="0.25">
      <c r="A4" s="3">
        <v>1</v>
      </c>
      <c r="B4" s="1" t="s">
        <v>4</v>
      </c>
      <c r="C4" s="1">
        <v>3.8178999999999998E-2</v>
      </c>
      <c r="D4" s="1">
        <v>1.4123E-2</v>
      </c>
      <c r="E4" s="1">
        <v>0.16950699999999999</v>
      </c>
      <c r="G4" s="3"/>
      <c r="H4" s="1" t="s">
        <v>4</v>
      </c>
      <c r="I4" s="1">
        <f>AVERAGE(C$4,C$9,C$14,C$19,C$24,C$29,C$34,C$39,C$44,C$49)</f>
        <v>6.3882499999999995E-2</v>
      </c>
      <c r="J4" s="1">
        <f>AVERAGE(D$4,D$9,D$14,D$19,D$24,D$29,D$34,D$39,D$44,D$49)</f>
        <v>2.9063899999999997E-2</v>
      </c>
      <c r="K4" s="1">
        <f>AVERAGE(E$4,E$9,E$14,E$19,E$24,E$29,E$34,E$39,E$44,E$49)</f>
        <v>0.10413299999999999</v>
      </c>
    </row>
    <row r="5" spans="1:11" x14ac:dyDescent="0.25">
      <c r="A5" s="3">
        <v>1</v>
      </c>
      <c r="B5" s="1" t="s">
        <v>5</v>
      </c>
      <c r="C5" s="1">
        <v>0.99382199999999998</v>
      </c>
      <c r="D5" s="1">
        <v>1.7499279999999999</v>
      </c>
      <c r="E5" s="1">
        <v>1.6366369999999999</v>
      </c>
      <c r="G5" s="3"/>
      <c r="H5" s="1" t="s">
        <v>5</v>
      </c>
      <c r="I5" s="1">
        <f>AVERAGE(C$5,C$10,C$15,C$20,C$25,C$30,C$35,C$40,C$45,C$50)</f>
        <v>0.49329900999999998</v>
      </c>
      <c r="J5" s="1">
        <f>AVERAGE(D$5,D$10,D$15,D$20,D$25,D$30,D$35,D$40,D$45,D$50)</f>
        <v>0.87315769999999993</v>
      </c>
      <c r="K5" s="1">
        <f>AVERAGE(E$5,E$10,E$15,E$20,E$25,E$30,E$35,E$40,E$45,E$50)</f>
        <v>0.66968250000000007</v>
      </c>
    </row>
    <row r="6" spans="1:11" x14ac:dyDescent="0.25">
      <c r="A6" s="3">
        <v>1</v>
      </c>
      <c r="B6" s="1" t="s">
        <v>6</v>
      </c>
      <c r="C6" s="1">
        <v>3.5000000000000003E-2</v>
      </c>
      <c r="D6" s="1">
        <v>1.8249999999999999E-2</v>
      </c>
      <c r="E6" s="1">
        <v>1.9390999999999999E-2</v>
      </c>
      <c r="G6" s="3"/>
      <c r="H6" s="1" t="s">
        <v>6</v>
      </c>
      <c r="I6" s="1">
        <f>AVERAGE(C$6,C$11,C$16,C$21,C$26,C$31,C$36,C$41,C$46,C$51)</f>
        <v>7.8476299999999999E-2</v>
      </c>
      <c r="J6" s="1">
        <f>AVERAGE(D$5,D$10,D$15,D$20,D$25,D$30,D$35,D$40,D$45,D$50)</f>
        <v>0.87315769999999993</v>
      </c>
      <c r="K6" s="1">
        <f>AVERAGE(E$5,E$10,E$15,E$20,E$25,E$30,E$35,E$40,E$45,E$50)</f>
        <v>0.66968250000000007</v>
      </c>
    </row>
    <row r="7" spans="1:11" x14ac:dyDescent="0.25">
      <c r="A7" s="3">
        <v>1</v>
      </c>
      <c r="B7" s="1" t="s">
        <v>7</v>
      </c>
      <c r="C7" s="1">
        <v>6.1310000000000003E-2</v>
      </c>
      <c r="D7" s="1">
        <v>1.0434000000000001E-2</v>
      </c>
      <c r="E7" s="1">
        <v>0.19303799999999999</v>
      </c>
      <c r="G7" s="3"/>
      <c r="H7" s="7" t="s">
        <v>7</v>
      </c>
      <c r="I7" s="7">
        <f>AVERAGE(C$7,C$12,C$17,C$22,C$27,C$32,C$37,C$42,C$47,C$52)</f>
        <v>8.6870799999999998E-2</v>
      </c>
      <c r="J7" s="7">
        <f>AVERAGE(D$7,D$12,D$17,D$22,D$27,D$32,D$37,D$42,D$47,D$52)</f>
        <v>5.5087199999999989E-2</v>
      </c>
      <c r="K7" s="7">
        <f>AVERAGE(E$7,E$12,E$17,E$22,E$27,E$32,E$37,E$42,E$47,E$52)</f>
        <v>9.0125800000000006E-2</v>
      </c>
    </row>
    <row r="8" spans="1:11" x14ac:dyDescent="0.25">
      <c r="A8" s="3">
        <v>2</v>
      </c>
      <c r="B8" s="1" t="s">
        <v>3</v>
      </c>
      <c r="C8" s="1">
        <v>4.4782000000000002E-2</v>
      </c>
      <c r="D8" s="1">
        <v>8.8929999999999995E-2</v>
      </c>
      <c r="E8" s="1">
        <v>5.3870000000000003E-3</v>
      </c>
      <c r="H8" s="2" t="s">
        <v>14</v>
      </c>
      <c r="I8" s="1">
        <f>AVERAGE(I3:I7)</f>
        <v>0.21502666200000001</v>
      </c>
      <c r="J8" s="1">
        <f t="shared" ref="J8:K8" si="0">AVERAGE(J3:J7)</f>
        <v>0.38719087999999996</v>
      </c>
      <c r="K8" s="1">
        <f t="shared" si="0"/>
        <v>0.31637660444444443</v>
      </c>
    </row>
    <row r="9" spans="1:11" x14ac:dyDescent="0.25">
      <c r="A9" s="3">
        <v>2</v>
      </c>
      <c r="B9" s="1" t="s">
        <v>4</v>
      </c>
      <c r="C9" s="1">
        <v>6.7619999999999998E-3</v>
      </c>
      <c r="D9" s="1">
        <v>5.7910000000000001E-3</v>
      </c>
      <c r="E9" s="1">
        <v>0.26477899999999999</v>
      </c>
      <c r="H9" s="6" t="s">
        <v>22</v>
      </c>
      <c r="I9">
        <f>STDEV(I3:I7)</f>
        <v>0.19639100045275676</v>
      </c>
      <c r="J9">
        <f t="shared" ref="J9:K9" si="1">STDEV(J3:J7)</f>
        <v>0.44447493104115776</v>
      </c>
      <c r="K9">
        <f t="shared" si="1"/>
        <v>0.32317712498630363</v>
      </c>
    </row>
    <row r="10" spans="1:11" ht="30" x14ac:dyDescent="0.25">
      <c r="A10" s="3">
        <v>2</v>
      </c>
      <c r="B10" s="1" t="s">
        <v>5</v>
      </c>
      <c r="C10" s="1">
        <v>0.90880899999999998</v>
      </c>
      <c r="D10" s="1">
        <v>1.5948500000000001</v>
      </c>
      <c r="E10" s="1">
        <v>1.1429849999999999</v>
      </c>
      <c r="H10" s="8" t="s">
        <v>23</v>
      </c>
      <c r="I10" s="9">
        <f>CONFIDENCE(0.05, I9, 5)</f>
        <v>0.17214113866322689</v>
      </c>
      <c r="J10" s="9">
        <f t="shared" ref="J10:K10" si="2">CONFIDENCE(0.05, J9, 5)</f>
        <v>0.38959229577879634</v>
      </c>
      <c r="K10" s="9">
        <f t="shared" si="2"/>
        <v>0.28327203464923023</v>
      </c>
    </row>
    <row r="11" spans="1:11" x14ac:dyDescent="0.25">
      <c r="A11" s="3">
        <v>2</v>
      </c>
      <c r="B11" s="1" t="s">
        <v>6</v>
      </c>
      <c r="C11" s="1">
        <v>5.4432000000000001E-2</v>
      </c>
      <c r="D11" s="1">
        <v>0.10043199999999999</v>
      </c>
      <c r="E11" s="1">
        <v>2.0125000000000001E-2</v>
      </c>
    </row>
    <row r="12" spans="1:11" x14ac:dyDescent="0.25">
      <c r="A12" s="3">
        <v>2</v>
      </c>
      <c r="B12" s="1" t="s">
        <v>7</v>
      </c>
      <c r="C12" s="1">
        <v>4.8170000000000001E-3</v>
      </c>
      <c r="D12" s="1">
        <v>6.4688999999999997E-2</v>
      </c>
      <c r="E12" s="1">
        <v>6.1506999999999999E-2</v>
      </c>
    </row>
    <row r="13" spans="1:11" x14ac:dyDescent="0.25">
      <c r="A13" s="3">
        <v>3</v>
      </c>
      <c r="B13" s="1" t="s">
        <v>3</v>
      </c>
      <c r="C13" s="1">
        <v>6.1510000000000002E-3</v>
      </c>
      <c r="D13" s="1">
        <v>0.41048400000000002</v>
      </c>
      <c r="E13" s="1">
        <v>4.7320000000000001E-2</v>
      </c>
    </row>
    <row r="14" spans="1:11" x14ac:dyDescent="0.25">
      <c r="A14" s="3">
        <v>3</v>
      </c>
      <c r="B14" s="1" t="s">
        <v>4</v>
      </c>
      <c r="C14" s="1">
        <v>2.7326E-2</v>
      </c>
      <c r="D14" s="1">
        <v>7.2709999999999997E-3</v>
      </c>
      <c r="E14" s="1">
        <v>0.225858</v>
      </c>
    </row>
    <row r="15" spans="1:11" x14ac:dyDescent="0.25">
      <c r="A15" s="3">
        <v>3</v>
      </c>
      <c r="B15" s="1" t="s">
        <v>5</v>
      </c>
      <c r="C15" s="1">
        <v>0.90593800000000002</v>
      </c>
      <c r="D15" s="1">
        <v>1.645988</v>
      </c>
      <c r="E15" s="1">
        <v>1.7679389999999999</v>
      </c>
    </row>
    <row r="16" spans="1:11" x14ac:dyDescent="0.25">
      <c r="A16" s="3">
        <v>3</v>
      </c>
      <c r="B16" s="1" t="s">
        <v>6</v>
      </c>
      <c r="C16" s="1">
        <v>5.7120000000000001E-3</v>
      </c>
      <c r="D16" s="1">
        <v>1.8558000000000002E-2</v>
      </c>
      <c r="E16" s="1">
        <v>2.0992E-2</v>
      </c>
    </row>
    <row r="17" spans="1:11" x14ac:dyDescent="0.25">
      <c r="A17" s="3">
        <v>3</v>
      </c>
      <c r="B17" s="1" t="s">
        <v>7</v>
      </c>
      <c r="C17" s="1">
        <v>0.14022799999999999</v>
      </c>
      <c r="D17" s="1">
        <v>8.5989999999999997E-2</v>
      </c>
      <c r="E17" s="1">
        <v>6.8890000000000002E-3</v>
      </c>
    </row>
    <row r="18" spans="1:11" x14ac:dyDescent="0.25">
      <c r="A18" s="3">
        <v>4</v>
      </c>
      <c r="B18" s="1" t="s">
        <v>3</v>
      </c>
      <c r="C18" s="1">
        <v>5.4057000000000001E-2</v>
      </c>
      <c r="D18" s="1">
        <v>0.17224999999999999</v>
      </c>
      <c r="E18" s="1">
        <v>9.9504999999999996E-2</v>
      </c>
      <c r="H18" s="11" t="s">
        <v>11</v>
      </c>
      <c r="I18" s="11"/>
      <c r="J18" s="11"/>
      <c r="K18" s="11"/>
    </row>
    <row r="19" spans="1:11" x14ac:dyDescent="0.25">
      <c r="A19" s="3">
        <v>4</v>
      </c>
      <c r="B19" s="1" t="s">
        <v>4</v>
      </c>
      <c r="C19" s="1">
        <v>0.157411</v>
      </c>
      <c r="D19" s="1">
        <v>1.3259E-2</v>
      </c>
      <c r="E19" s="1">
        <v>2.1839999999999998E-2</v>
      </c>
      <c r="H19" s="4" t="s">
        <v>9</v>
      </c>
      <c r="I19" s="4" t="s">
        <v>0</v>
      </c>
      <c r="J19" s="4" t="s">
        <v>1</v>
      </c>
      <c r="K19" s="4" t="s">
        <v>2</v>
      </c>
    </row>
    <row r="20" spans="1:11" x14ac:dyDescent="0.25">
      <c r="A20" s="3">
        <v>4</v>
      </c>
      <c r="B20" s="1" t="s">
        <v>5</v>
      </c>
      <c r="C20" s="1">
        <v>7.3509999999999999E-3</v>
      </c>
      <c r="D20" s="1">
        <v>9.5627000000000004E-2</v>
      </c>
      <c r="E20" s="1">
        <v>3.1008000000000001E-2</v>
      </c>
      <c r="H20" s="1" t="s">
        <v>3</v>
      </c>
      <c r="I20" s="1">
        <f>STDEV(C$3,C$8,C$13,C$18,C$23,C$28,C$33,C$38,C$43,C$48)</f>
        <v>0.91403579412126967</v>
      </c>
      <c r="J20" s="1">
        <f>STDEV(D$3,D$8,D$13,D$18,D$23,D$28,D$33,D$38,D$43,D$48)</f>
        <v>0.12581949757706251</v>
      </c>
      <c r="K20" s="1">
        <f>STDEV(E$3,E$8,E$13,E$18,E$23,E$28,E$33,E$38,E$43,E$48)</f>
        <v>6.463694293083827E-2</v>
      </c>
    </row>
    <row r="21" spans="1:11" x14ac:dyDescent="0.25">
      <c r="A21" s="3">
        <v>4</v>
      </c>
      <c r="B21" s="1" t="s">
        <v>6</v>
      </c>
      <c r="C21" s="1">
        <v>1.3155999999999999E-2</v>
      </c>
      <c r="D21" s="1">
        <v>6.3070000000000001E-3</v>
      </c>
      <c r="E21" s="1">
        <v>9.0426000000000006E-2</v>
      </c>
      <c r="H21" s="1" t="s">
        <v>4</v>
      </c>
      <c r="I21" s="1">
        <f>STDEV(C$4,C$9,C$14,C$19,C$24,C$29,C$34,C$39,C$44,C$49)</f>
        <v>5.5142701443618089E-2</v>
      </c>
      <c r="J21" s="1">
        <f>STDEV(D$4,D$9,D$14,D$19,D$24,D$29,D$34,D$39,D$44,D$49)</f>
        <v>3.8415831697216823E-2</v>
      </c>
      <c r="K21" s="1">
        <f>STDEV(E$4,E$9,E$14,E$19,E$24,E$29,E$34,E$39,E$44,E$49)</f>
        <v>9.8027171469048449E-2</v>
      </c>
    </row>
    <row r="22" spans="1:11" x14ac:dyDescent="0.25">
      <c r="A22" s="3">
        <v>4</v>
      </c>
      <c r="B22" s="1" t="s">
        <v>7</v>
      </c>
      <c r="C22" s="1">
        <v>0.16200000000000001</v>
      </c>
      <c r="D22" s="1">
        <v>0.14474500000000001</v>
      </c>
      <c r="E22" s="1">
        <v>3.1840000000000002E-3</v>
      </c>
      <c r="H22" s="1" t="s">
        <v>5</v>
      </c>
      <c r="I22" s="1">
        <f>STDEV(C$5,C$10,C$15,C$20,C$25,C$30,C$35,C$40,C$45,C$50)</f>
        <v>0.56866775424020743</v>
      </c>
      <c r="J22" s="1">
        <f>STDEV(D$5,D$10,D$15,D$20,D$25,D$30,D$35,D$40,D$45,D$50)</f>
        <v>0.81724842770074801</v>
      </c>
      <c r="K22" s="1">
        <f>STDEV(E$5,E$10,E$15,E$20,E$25,E$30,E$35,E$40,E$45,E$50)</f>
        <v>0.72321979289613059</v>
      </c>
    </row>
    <row r="23" spans="1:11" x14ac:dyDescent="0.25">
      <c r="A23" s="3">
        <v>5</v>
      </c>
      <c r="B23" s="1" t="s">
        <v>3</v>
      </c>
      <c r="C23" s="1">
        <v>0.14746899999999999</v>
      </c>
      <c r="D23" s="1">
        <v>0.17734</v>
      </c>
      <c r="E23" s="1">
        <v>0.19298499999999999</v>
      </c>
      <c r="H23" s="1" t="s">
        <v>6</v>
      </c>
      <c r="I23" s="1">
        <f>STDEV(C$6,C$11,C$16,C$21,C$26,C$31,C$36,C$41,C$46,C$51)</f>
        <v>8.221401090521141E-2</v>
      </c>
      <c r="J23" s="1">
        <f>STDEV(D$6,D$11,D$16,D$21,D$26,D$31,D$36,D$41,D$46,D$51)</f>
        <v>0.10135035684007784</v>
      </c>
      <c r="K23" s="1">
        <f>STDEV(E$6,E$11,E$16,E$21,E$26,E$31,E$36,E$41,E$46,E$51)</f>
        <v>2.8243271078455326E-2</v>
      </c>
    </row>
    <row r="24" spans="1:11" x14ac:dyDescent="0.25">
      <c r="A24" s="3">
        <v>5</v>
      </c>
      <c r="B24" s="1" t="s">
        <v>4</v>
      </c>
      <c r="C24" s="1">
        <v>9.1300999999999993E-2</v>
      </c>
      <c r="D24" s="1">
        <v>1.2348E-2</v>
      </c>
      <c r="E24" s="1">
        <v>1.3105E-2</v>
      </c>
      <c r="H24" s="1" t="s">
        <v>7</v>
      </c>
      <c r="I24" s="1">
        <f>STDEV(C$7,C$12,C$17,C$22,C$27,C$32,C$37,C$42,C$47,C$52)</f>
        <v>0.11519052754535754</v>
      </c>
      <c r="J24" s="1">
        <f>STDEV(D$7,D$12,D$17,D$22,D$27,D$32,D$37,D$42,D$47,D$52)</f>
        <v>5.7867626850328757E-2</v>
      </c>
      <c r="K24" s="1">
        <f>STDEV(E$7,E$12,E$17,E$22,E$27,E$32,E$37,E$42,E$47,E$52)</f>
        <v>9.1933609027626248E-2</v>
      </c>
    </row>
    <row r="25" spans="1:11" x14ac:dyDescent="0.25">
      <c r="A25" s="3">
        <v>5</v>
      </c>
      <c r="B25" s="1" t="s">
        <v>5</v>
      </c>
      <c r="C25" s="1">
        <v>1.0215E-2</v>
      </c>
      <c r="D25" s="1">
        <v>4.3104000000000003E-2</v>
      </c>
      <c r="E25" s="1">
        <v>0.15257299999999999</v>
      </c>
    </row>
    <row r="26" spans="1:11" x14ac:dyDescent="0.25">
      <c r="A26" s="3">
        <v>5</v>
      </c>
      <c r="B26" s="1" t="s">
        <v>6</v>
      </c>
      <c r="C26" s="1">
        <v>0.25891599999999998</v>
      </c>
      <c r="D26" s="1">
        <v>1.5762000000000002E-2</v>
      </c>
      <c r="E26" s="1">
        <v>4.3030000000000004E-3</v>
      </c>
      <c r="H26" s="11" t="s">
        <v>12</v>
      </c>
      <c r="I26" s="11"/>
      <c r="J26" s="11"/>
      <c r="K26" s="11"/>
    </row>
    <row r="27" spans="1:11" x14ac:dyDescent="0.25">
      <c r="A27" s="3">
        <v>5</v>
      </c>
      <c r="B27" s="1" t="s">
        <v>7</v>
      </c>
      <c r="C27" s="1">
        <v>4.1139999999999996E-3</v>
      </c>
      <c r="D27" s="1">
        <v>5.0920000000000002E-3</v>
      </c>
      <c r="E27" s="1">
        <v>0.25300099999999998</v>
      </c>
      <c r="H27" s="4" t="s">
        <v>9</v>
      </c>
      <c r="I27" s="4" t="s">
        <v>0</v>
      </c>
      <c r="J27" s="4" t="s">
        <v>1</v>
      </c>
      <c r="K27" s="4" t="s">
        <v>2</v>
      </c>
    </row>
    <row r="28" spans="1:11" x14ac:dyDescent="0.25">
      <c r="A28" s="3">
        <v>6</v>
      </c>
      <c r="B28" s="1" t="s">
        <v>3</v>
      </c>
      <c r="C28" s="1">
        <v>4.2630000000000003E-3</v>
      </c>
      <c r="D28" s="1">
        <v>1.0333E-2</v>
      </c>
      <c r="E28" s="1">
        <v>2.7560000000000002E-3</v>
      </c>
      <c r="H28" s="1" t="s">
        <v>3</v>
      </c>
      <c r="I28" s="1">
        <f t="shared" ref="I28:K32" si="3">CONFIDENCE(0.05, I20,10)</f>
        <v>0.56651484454491774</v>
      </c>
      <c r="J28" s="1">
        <f t="shared" si="3"/>
        <v>7.7982299565319144E-2</v>
      </c>
      <c r="K28" s="1">
        <f t="shared" si="3"/>
        <v>4.0061656131887002E-2</v>
      </c>
    </row>
    <row r="29" spans="1:11" x14ac:dyDescent="0.25">
      <c r="A29" s="3">
        <v>6</v>
      </c>
      <c r="B29" s="1" t="s">
        <v>4</v>
      </c>
      <c r="C29" s="1">
        <v>6.3160000000000004E-3</v>
      </c>
      <c r="D29" s="1">
        <v>7.6586000000000001E-2</v>
      </c>
      <c r="E29" s="1">
        <v>0.15305099999999999</v>
      </c>
      <c r="H29" s="1" t="s">
        <v>4</v>
      </c>
      <c r="I29" s="1">
        <f t="shared" si="3"/>
        <v>3.4177172422608058E-2</v>
      </c>
      <c r="J29" s="1">
        <f t="shared" si="3"/>
        <v>2.3809941647783096E-2</v>
      </c>
      <c r="K29" s="1">
        <f t="shared" si="3"/>
        <v>6.0756753907383658E-2</v>
      </c>
    </row>
    <row r="30" spans="1:11" x14ac:dyDescent="0.25">
      <c r="A30" s="3">
        <v>6</v>
      </c>
      <c r="B30" s="1" t="s">
        <v>5</v>
      </c>
      <c r="C30" s="1">
        <v>6.7689999999999998E-3</v>
      </c>
      <c r="D30" s="1">
        <v>7.3770000000000002E-2</v>
      </c>
      <c r="E30" s="1">
        <v>8.8444999999999996E-2</v>
      </c>
      <c r="H30" s="1" t="s">
        <v>5</v>
      </c>
      <c r="I30" s="1">
        <f t="shared" si="3"/>
        <v>0.35245744910987176</v>
      </c>
      <c r="J30" s="1">
        <f t="shared" si="3"/>
        <v>0.50652651564763707</v>
      </c>
      <c r="K30" s="1">
        <f t="shared" si="3"/>
        <v>0.44824803490135545</v>
      </c>
    </row>
    <row r="31" spans="1:11" x14ac:dyDescent="0.25">
      <c r="A31" s="3">
        <v>6</v>
      </c>
      <c r="B31" s="1" t="s">
        <v>6</v>
      </c>
      <c r="C31" s="1">
        <v>6.0678000000000003E-2</v>
      </c>
      <c r="D31" s="1">
        <v>0.335839</v>
      </c>
      <c r="E31" s="1">
        <v>6.4805000000000001E-2</v>
      </c>
      <c r="H31" s="1" t="s">
        <v>6</v>
      </c>
      <c r="I31" s="1">
        <f t="shared" si="3"/>
        <v>5.0955835544883067E-2</v>
      </c>
      <c r="J31" s="1">
        <f t="shared" si="3"/>
        <v>6.2816447691774871E-2</v>
      </c>
      <c r="K31" s="1">
        <f t="shared" si="3"/>
        <v>1.7505039110457702E-2</v>
      </c>
    </row>
    <row r="32" spans="1:11" x14ac:dyDescent="0.25">
      <c r="A32" s="3">
        <v>6</v>
      </c>
      <c r="B32" s="1" t="s">
        <v>7</v>
      </c>
      <c r="C32" s="1">
        <v>3.9170000000000003E-3</v>
      </c>
      <c r="D32" s="1">
        <v>2.3532000000000001E-2</v>
      </c>
      <c r="E32" s="1">
        <v>0.16594900000000001</v>
      </c>
      <c r="H32" s="1" t="s">
        <v>7</v>
      </c>
      <c r="I32" s="1">
        <f t="shared" si="3"/>
        <v>7.1394516741154337E-2</v>
      </c>
      <c r="J32" s="1">
        <f t="shared" si="3"/>
        <v>3.5866067653087814E-2</v>
      </c>
      <c r="K32" s="1">
        <f t="shared" si="3"/>
        <v>5.6979994177152528E-2</v>
      </c>
    </row>
    <row r="33" spans="1:10" x14ac:dyDescent="0.25">
      <c r="A33" s="3">
        <v>7</v>
      </c>
      <c r="B33" s="1" t="s">
        <v>3</v>
      </c>
      <c r="C33" s="1">
        <v>5.2100000000000002E-3</v>
      </c>
      <c r="D33" s="1">
        <v>4.4359999999999998E-3</v>
      </c>
      <c r="E33" s="1">
        <v>3.9579999999999997E-3</v>
      </c>
    </row>
    <row r="34" spans="1:10" x14ac:dyDescent="0.25">
      <c r="A34" s="3">
        <v>7</v>
      </c>
      <c r="B34" s="1" t="s">
        <v>4</v>
      </c>
      <c r="C34" s="1">
        <v>5.3150000000000003E-3</v>
      </c>
      <c r="D34" s="1">
        <v>0.11942999999999999</v>
      </c>
      <c r="E34" s="1">
        <v>5.5900000000000004E-3</v>
      </c>
    </row>
    <row r="35" spans="1:10" x14ac:dyDescent="0.25">
      <c r="A35" s="3">
        <v>7</v>
      </c>
      <c r="B35" s="1" t="s">
        <v>5</v>
      </c>
      <c r="C35" s="1">
        <v>9.4990000000000005E-3</v>
      </c>
      <c r="D35" s="1">
        <v>0.27319599999999999</v>
      </c>
      <c r="E35" s="1">
        <v>1.4643E-2</v>
      </c>
    </row>
    <row r="36" spans="1:10" x14ac:dyDescent="0.25">
      <c r="A36" s="3">
        <v>7</v>
      </c>
      <c r="B36" s="1" t="s">
        <v>6</v>
      </c>
      <c r="C36" s="1">
        <v>7.5178999999999996E-2</v>
      </c>
      <c r="D36" s="1">
        <v>4.5500000000000002E-3</v>
      </c>
      <c r="E36" s="1">
        <v>9.8169999999999993E-3</v>
      </c>
    </row>
    <row r="37" spans="1:10" x14ac:dyDescent="0.25">
      <c r="A37" s="3">
        <v>7</v>
      </c>
      <c r="B37" s="1" t="s">
        <v>7</v>
      </c>
      <c r="C37" s="1">
        <v>3.9370000000000004E-3</v>
      </c>
      <c r="D37" s="1">
        <v>0.16049099999999999</v>
      </c>
      <c r="E37" s="1">
        <v>3.0249999999999999E-3</v>
      </c>
    </row>
    <row r="38" spans="1:10" x14ac:dyDescent="0.25">
      <c r="A38" s="3">
        <v>8</v>
      </c>
      <c r="B38" s="1" t="s">
        <v>3</v>
      </c>
      <c r="C38" s="1">
        <v>6.3350000000000004E-3</v>
      </c>
      <c r="D38" s="1">
        <v>1.511E-2</v>
      </c>
      <c r="E38" s="1">
        <v>5.0090000000000004E-3</v>
      </c>
    </row>
    <row r="39" spans="1:10" x14ac:dyDescent="0.25">
      <c r="A39" s="3">
        <v>8</v>
      </c>
      <c r="B39" s="1" t="s">
        <v>4</v>
      </c>
      <c r="C39" s="1">
        <v>7.2682999999999998E-2</v>
      </c>
      <c r="D39" s="1">
        <v>5.9899999999999997E-3</v>
      </c>
      <c r="E39" s="1">
        <v>4.5184000000000002E-2</v>
      </c>
    </row>
    <row r="40" spans="1:10" x14ac:dyDescent="0.25">
      <c r="A40" s="3">
        <v>8</v>
      </c>
      <c r="B40" s="1" t="s">
        <v>5</v>
      </c>
      <c r="C40" s="1">
        <v>1.570041</v>
      </c>
      <c r="D40" s="1">
        <v>1.5967560000000001</v>
      </c>
      <c r="E40" s="1">
        <v>1.3317190000000001</v>
      </c>
    </row>
    <row r="41" spans="1:10" x14ac:dyDescent="0.25">
      <c r="A41" s="3">
        <v>8</v>
      </c>
      <c r="B41" s="1" t="s">
        <v>6</v>
      </c>
      <c r="C41" s="1">
        <v>6.0639999999999999E-3</v>
      </c>
      <c r="D41" s="1">
        <v>8.1393999999999994E-2</v>
      </c>
      <c r="E41" s="1">
        <v>5.0010000000000002E-3</v>
      </c>
    </row>
    <row r="42" spans="1:10" x14ac:dyDescent="0.25">
      <c r="A42" s="3">
        <v>8</v>
      </c>
      <c r="B42" s="1" t="s">
        <v>7</v>
      </c>
      <c r="C42" s="1">
        <v>9.5384999999999998E-2</v>
      </c>
      <c r="D42" s="1">
        <v>3.4851E-2</v>
      </c>
      <c r="E42" s="1">
        <v>0.13991300000000001</v>
      </c>
    </row>
    <row r="43" spans="1:10" x14ac:dyDescent="0.25">
      <c r="A43" s="3">
        <v>9</v>
      </c>
      <c r="B43" s="1" t="s">
        <v>3</v>
      </c>
      <c r="C43" s="1">
        <v>9.4261999999999999E-2</v>
      </c>
      <c r="D43" s="1">
        <v>0.110156</v>
      </c>
      <c r="E43" s="1">
        <v>6.9744E-2</v>
      </c>
    </row>
    <row r="44" spans="1:10" x14ac:dyDescent="0.25">
      <c r="A44" s="3">
        <v>9</v>
      </c>
      <c r="B44" s="1" t="s">
        <v>4</v>
      </c>
      <c r="C44" s="1">
        <v>0.106956</v>
      </c>
      <c r="D44" s="1">
        <v>3.0327E-2</v>
      </c>
      <c r="E44" s="1">
        <v>4.947E-3</v>
      </c>
    </row>
    <row r="45" spans="1:10" x14ac:dyDescent="0.25">
      <c r="A45" s="3">
        <v>9</v>
      </c>
      <c r="B45" s="1" t="s">
        <v>5</v>
      </c>
      <c r="C45" s="1">
        <v>2.7099999999999999E-2</v>
      </c>
      <c r="D45" s="1">
        <v>2.1638999999999999E-2</v>
      </c>
      <c r="E45" s="1">
        <v>5.7289999999999997E-3</v>
      </c>
    </row>
    <row r="46" spans="1:10" x14ac:dyDescent="0.25">
      <c r="A46" s="3">
        <v>9</v>
      </c>
      <c r="B46" s="1" t="s">
        <v>6</v>
      </c>
      <c r="C46" s="1">
        <v>9.5202999999999996E-2</v>
      </c>
      <c r="D46" s="1">
        <v>7.7255000000000004E-2</v>
      </c>
      <c r="E46" s="1">
        <v>2.6476E-2</v>
      </c>
      <c r="H46" s="12" t="s">
        <v>25</v>
      </c>
      <c r="I46" t="s">
        <v>26</v>
      </c>
      <c r="J46" t="s">
        <v>27</v>
      </c>
    </row>
    <row r="47" spans="1:10" x14ac:dyDescent="0.25">
      <c r="A47" s="3">
        <v>9</v>
      </c>
      <c r="B47" s="1" t="s">
        <v>7</v>
      </c>
      <c r="C47" s="1">
        <v>0.36799999999999999</v>
      </c>
      <c r="D47" s="1">
        <v>4.529E-3</v>
      </c>
      <c r="E47" s="1">
        <v>3.7529999999999998E-3</v>
      </c>
      <c r="H47" s="12">
        <v>106.791642427444</v>
      </c>
      <c r="I47">
        <v>98.446854829788194</v>
      </c>
      <c r="J47">
        <v>83.148544549942002</v>
      </c>
    </row>
    <row r="48" spans="1:10" x14ac:dyDescent="0.25">
      <c r="A48" s="3">
        <v>10</v>
      </c>
      <c r="B48" s="1" t="s">
        <v>3</v>
      </c>
      <c r="C48" s="1">
        <v>0.217419</v>
      </c>
      <c r="D48" s="1">
        <v>4.901E-3</v>
      </c>
      <c r="E48" s="1" t="s">
        <v>24</v>
      </c>
      <c r="H48" s="12">
        <v>79.372655868530202</v>
      </c>
      <c r="I48">
        <v>80.538458585739093</v>
      </c>
      <c r="J48">
        <v>93.251385688781696</v>
      </c>
    </row>
    <row r="49" spans="1:10" x14ac:dyDescent="0.25">
      <c r="A49" s="3">
        <v>10</v>
      </c>
      <c r="B49" s="1" t="s">
        <v>4</v>
      </c>
      <c r="C49" s="1">
        <v>0.12657599999999999</v>
      </c>
      <c r="D49" s="1">
        <v>5.5139999999999998E-3</v>
      </c>
      <c r="E49" s="1">
        <v>0.13746900000000001</v>
      </c>
      <c r="H49" s="12">
        <v>73.786701679229694</v>
      </c>
      <c r="I49">
        <v>75.470078229904104</v>
      </c>
      <c r="J49">
        <v>73.654708147048893</v>
      </c>
    </row>
    <row r="50" spans="1:10" x14ac:dyDescent="0.25">
      <c r="A50" s="3">
        <v>10</v>
      </c>
      <c r="B50" s="1" t="s">
        <v>5</v>
      </c>
      <c r="C50" s="1">
        <v>0.4934461</v>
      </c>
      <c r="D50" s="1">
        <v>1.636719</v>
      </c>
      <c r="E50" s="1">
        <v>0.52514700000000003</v>
      </c>
      <c r="H50" s="12">
        <v>88.702609300613403</v>
      </c>
      <c r="I50">
        <v>78.852369070053101</v>
      </c>
      <c r="J50">
        <v>78.353159189224201</v>
      </c>
    </row>
    <row r="51" spans="1:10" x14ac:dyDescent="0.25">
      <c r="A51" s="3">
        <v>10</v>
      </c>
      <c r="B51" s="1" t="s">
        <v>6</v>
      </c>
      <c r="C51" s="1">
        <v>0.180423</v>
      </c>
      <c r="D51" s="1">
        <v>5.2379999999999996E-3</v>
      </c>
      <c r="E51" s="1">
        <v>4.8142999999999998E-2</v>
      </c>
      <c r="H51" s="12">
        <v>73.746706724166799</v>
      </c>
      <c r="I51">
        <v>70.438324213027897</v>
      </c>
      <c r="J51">
        <v>66.277804613113403</v>
      </c>
    </row>
    <row r="52" spans="1:10" x14ac:dyDescent="0.25">
      <c r="A52" s="3">
        <v>10</v>
      </c>
      <c r="B52" s="1" t="s">
        <v>7</v>
      </c>
      <c r="C52" s="1">
        <v>2.5000000000000001E-2</v>
      </c>
      <c r="D52" s="1">
        <v>1.6518999999999999E-2</v>
      </c>
      <c r="E52" s="1">
        <v>7.0999000000000007E-2</v>
      </c>
    </row>
    <row r="53" spans="1:10" x14ac:dyDescent="0.25">
      <c r="H53" s="12">
        <f>H47+H48+H49+H50+H51</f>
        <v>422.40031599998412</v>
      </c>
      <c r="I53">
        <f>I48+I47+I49+I50+I51</f>
        <v>403.7460849285124</v>
      </c>
      <c r="J53">
        <f>J47+J48+J49+J50+J51</f>
        <v>394.68560218811018</v>
      </c>
    </row>
    <row r="56" spans="1:10" x14ac:dyDescent="0.25">
      <c r="J56">
        <f>I47+I49+I48+I50+I51</f>
        <v>403.7460849285124</v>
      </c>
    </row>
  </sheetData>
  <mergeCells count="4">
    <mergeCell ref="A1:E1"/>
    <mergeCell ref="H1:K1"/>
    <mergeCell ref="H18:K18"/>
    <mergeCell ref="H26:K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Εισαγωγή</vt:lpstr>
      <vt:lpstr>Ανάκτηση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Komninos</dc:creator>
  <cp:lastModifiedBy>Αρχοντία</cp:lastModifiedBy>
  <dcterms:created xsi:type="dcterms:W3CDTF">2022-05-18T13:18:50Z</dcterms:created>
  <dcterms:modified xsi:type="dcterms:W3CDTF">2022-09-17T18:46:50Z</dcterms:modified>
</cp:coreProperties>
</file>