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0_raw\"/>
    </mc:Choice>
  </mc:AlternateContent>
  <xr:revisionPtr revIDLastSave="0" documentId="13_ncr:1_{6CDF9A10-22A8-4D9B-A45B-F15E9F28BAA5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dictionar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3" i="2"/>
  <c r="C3" i="2"/>
  <c r="B10" i="2"/>
  <c r="C10" i="2" s="1"/>
  <c r="D10" i="2" s="1"/>
  <c r="B3" i="2"/>
  <c r="B9" i="2"/>
  <c r="C9" i="2"/>
  <c r="D9" i="2" s="1"/>
  <c r="B8" i="2"/>
  <c r="C8" i="2" s="1"/>
  <c r="D8" i="2" s="1"/>
  <c r="D4" i="2"/>
  <c r="D5" i="2"/>
  <c r="C5" i="2"/>
  <c r="C6" i="2"/>
  <c r="D6" i="2" s="1"/>
  <c r="C7" i="2"/>
  <c r="D7" i="2" s="1"/>
  <c r="C4" i="2"/>
  <c r="B5" i="2"/>
  <c r="B6" i="2"/>
  <c r="B7" i="2"/>
  <c r="B4" i="2"/>
  <c r="C9" i="1"/>
</calcChain>
</file>

<file path=xl/sharedStrings.xml><?xml version="1.0" encoding="utf-8"?>
<sst xmlns="http://schemas.openxmlformats.org/spreadsheetml/2006/main" count="55" uniqueCount="50">
  <si>
    <t>R</t>
  </si>
  <si>
    <t>variable</t>
  </si>
  <si>
    <t>description</t>
  </si>
  <si>
    <t>units</t>
  </si>
  <si>
    <t>%</t>
  </si>
  <si>
    <t>k</t>
  </si>
  <si>
    <t>T</t>
  </si>
  <si>
    <t>d-1</t>
  </si>
  <si>
    <t>d</t>
  </si>
  <si>
    <t>hydraulic residence time</t>
  </si>
  <si>
    <t>SA</t>
  </si>
  <si>
    <t>p</t>
  </si>
  <si>
    <t>removal efficiency percent</t>
  </si>
  <si>
    <t>τ = a(SA)^b</t>
  </si>
  <si>
    <t>a</t>
  </si>
  <si>
    <t>b</t>
  </si>
  <si>
    <t>c</t>
  </si>
  <si>
    <t>k = c*T^d</t>
  </si>
  <si>
    <t>surface area of wetland</t>
  </si>
  <si>
    <t>slope parameter for power law k ~ T relationship</t>
  </si>
  <si>
    <t>intercept parameter for power law k ~ T relationship</t>
  </si>
  <si>
    <t>equation or source or value</t>
  </si>
  <si>
    <t>input variable</t>
  </si>
  <si>
    <t>notes</t>
  </si>
  <si>
    <t>intercept parameter for power law T~SA relationship</t>
  </si>
  <si>
    <t>slope parameter for power law T~SA relationship</t>
  </si>
  <si>
    <t>removal</t>
  </si>
  <si>
    <t>M</t>
  </si>
  <si>
    <t>mass input to wetland</t>
  </si>
  <si>
    <t>p = 100*[1 - e ^ (-k*T)]</t>
  </si>
  <si>
    <t>R = M * p/100</t>
  </si>
  <si>
    <t>kg yr-1</t>
  </si>
  <si>
    <t>Q * C or y*N*CA</t>
  </si>
  <si>
    <t>y</t>
  </si>
  <si>
    <t xml:space="preserve">upland/upstream attenuation factor </t>
  </si>
  <si>
    <t>0.3 - 0.5</t>
  </si>
  <si>
    <t>CA</t>
  </si>
  <si>
    <t>wetland contrubuting area</t>
  </si>
  <si>
    <t>1.48 to 1.62</t>
  </si>
  <si>
    <t>0.21 to 0.25</t>
  </si>
  <si>
    <t>0.31 to 0.45</t>
  </si>
  <si>
    <t>m2</t>
  </si>
  <si>
    <t>if CA is greater than the area of the HUC8 Basin then CA of the ith wetland = A_HUC8 / sum(CA for all wetlands)</t>
  </si>
  <si>
    <t xml:space="preserve">CA = x * (SA) where x  is range from 3 to 20 </t>
  </si>
  <si>
    <t>effective removal rate constant</t>
  </si>
  <si>
    <t>p = (1-e^(-kT)) *100</t>
  </si>
  <si>
    <t>T = 1.51 *B3^0.23</t>
  </si>
  <si>
    <t>k = 0.4 * T ^ -0.83</t>
  </si>
  <si>
    <t>SA (ha)</t>
  </si>
  <si>
    <t>SA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</si>
</sst>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111514</xdr:colOff>
      <xdr:row>33</xdr:row>
      <xdr:rowOff>63308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C2662A-01FA-070B-8D91-47C0276AC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26080"/>
          <a:ext cx="7335274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D9"/>
    </sheetView>
  </sheetViews>
  <sheetFormatPr defaultRowHeight="14.4" x14ac:dyDescent="0.3"/>
  <cols>
    <col min="2" max="2" width="45.88671875" customWidth="1"/>
    <col min="3" max="3" width="23.88671875" customWidth="1"/>
  </cols>
  <sheetData>
    <row r="1" spans="1:5" x14ac:dyDescent="0.3">
      <c r="A1" t="s">
        <v>1</v>
      </c>
      <c r="B1" t="s">
        <v>2</v>
      </c>
      <c r="C1" t="s">
        <v>21</v>
      </c>
      <c r="D1" t="s">
        <v>3</v>
      </c>
      <c r="E1" t="s">
        <v>23</v>
      </c>
    </row>
    <row r="2" spans="1:5" x14ac:dyDescent="0.3">
      <c r="A2" s="1" t="s">
        <v>11</v>
      </c>
      <c r="B2" t="s">
        <v>12</v>
      </c>
      <c r="C2" t="s">
        <v>29</v>
      </c>
      <c r="D2" t="s">
        <v>4</v>
      </c>
    </row>
    <row r="3" spans="1:5" x14ac:dyDescent="0.3">
      <c r="A3" t="s">
        <v>5</v>
      </c>
      <c r="B3" t="s">
        <v>44</v>
      </c>
      <c r="C3" t="s">
        <v>17</v>
      </c>
      <c r="D3" t="s">
        <v>7</v>
      </c>
    </row>
    <row r="4" spans="1:5" x14ac:dyDescent="0.3">
      <c r="A4" s="1" t="s">
        <v>6</v>
      </c>
      <c r="B4" t="s">
        <v>9</v>
      </c>
      <c r="C4" s="1" t="s">
        <v>13</v>
      </c>
      <c r="D4" t="s">
        <v>8</v>
      </c>
    </row>
    <row r="5" spans="1:5" x14ac:dyDescent="0.3">
      <c r="A5" t="s">
        <v>10</v>
      </c>
      <c r="B5" t="s">
        <v>18</v>
      </c>
      <c r="C5" t="s">
        <v>22</v>
      </c>
      <c r="D5" t="s">
        <v>41</v>
      </c>
    </row>
    <row r="6" spans="1:5" x14ac:dyDescent="0.3">
      <c r="A6" s="1" t="s">
        <v>14</v>
      </c>
      <c r="B6" t="s">
        <v>20</v>
      </c>
      <c r="C6" t="s">
        <v>38</v>
      </c>
    </row>
    <row r="7" spans="1:5" x14ac:dyDescent="0.3">
      <c r="A7" t="s">
        <v>15</v>
      </c>
      <c r="B7" t="s">
        <v>19</v>
      </c>
      <c r="C7" t="s">
        <v>39</v>
      </c>
    </row>
    <row r="8" spans="1:5" x14ac:dyDescent="0.3">
      <c r="A8" s="1" t="s">
        <v>16</v>
      </c>
      <c r="B8" t="s">
        <v>24</v>
      </c>
      <c r="C8" t="s">
        <v>40</v>
      </c>
    </row>
    <row r="9" spans="1:5" x14ac:dyDescent="0.3">
      <c r="A9" t="s">
        <v>8</v>
      </c>
      <c r="B9" t="s">
        <v>25</v>
      </c>
      <c r="C9" t="str">
        <f>"-0.86 to -0.7"</f>
        <v>-0.86 to -0.7</v>
      </c>
    </row>
    <row r="10" spans="1:5" x14ac:dyDescent="0.3">
      <c r="A10" t="s">
        <v>0</v>
      </c>
      <c r="B10" t="s">
        <v>26</v>
      </c>
      <c r="C10" t="s">
        <v>30</v>
      </c>
      <c r="D10" t="s">
        <v>31</v>
      </c>
    </row>
    <row r="11" spans="1:5" x14ac:dyDescent="0.3">
      <c r="A11" t="s">
        <v>27</v>
      </c>
      <c r="B11" t="s">
        <v>28</v>
      </c>
      <c r="C11" t="s">
        <v>32</v>
      </c>
      <c r="D11" t="s">
        <v>31</v>
      </c>
    </row>
    <row r="12" spans="1:5" x14ac:dyDescent="0.3">
      <c r="A12" t="s">
        <v>33</v>
      </c>
      <c r="B12" t="s">
        <v>34</v>
      </c>
      <c r="C12" t="s">
        <v>35</v>
      </c>
    </row>
    <row r="13" spans="1:5" x14ac:dyDescent="0.3">
      <c r="A13" t="s">
        <v>36</v>
      </c>
      <c r="B13" t="s">
        <v>37</v>
      </c>
      <c r="C13" t="s">
        <v>43</v>
      </c>
      <c r="D13" t="s">
        <v>42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C330-67E1-48D4-8035-A6AC026F26AB}">
  <dimension ref="A1:E10"/>
  <sheetViews>
    <sheetView tabSelected="1" workbookViewId="0">
      <selection activeCell="E11" sqref="E11"/>
    </sheetView>
  </sheetViews>
  <sheetFormatPr defaultRowHeight="14.4" x14ac:dyDescent="0.3"/>
  <cols>
    <col min="3" max="5" width="19" customWidth="1"/>
  </cols>
  <sheetData>
    <row r="1" spans="1:5" x14ac:dyDescent="0.3">
      <c r="C1" t="s">
        <v>46</v>
      </c>
      <c r="D1" t="s">
        <v>47</v>
      </c>
      <c r="E1" t="s">
        <v>45</v>
      </c>
    </row>
    <row r="2" spans="1:5" x14ac:dyDescent="0.3">
      <c r="A2" t="s">
        <v>48</v>
      </c>
      <c r="B2" t="s">
        <v>49</v>
      </c>
      <c r="C2" t="s">
        <v>6</v>
      </c>
      <c r="D2" t="s">
        <v>5</v>
      </c>
      <c r="E2" t="s">
        <v>11</v>
      </c>
    </row>
    <row r="3" spans="1:5" x14ac:dyDescent="0.3">
      <c r="A3">
        <v>0.01</v>
      </c>
      <c r="B3">
        <f>A3*10000</f>
        <v>100</v>
      </c>
      <c r="C3">
        <f>1.51 *B3^0.23</f>
        <v>4.3548875697211749</v>
      </c>
      <c r="D3">
        <f xml:space="preserve"> 0.4 * C3 ^ -0.83</f>
        <v>0.11795303637437592</v>
      </c>
      <c r="E3">
        <f>100*(1-EXP(-D3*C3))</f>
        <v>40.170552427672568</v>
      </c>
    </row>
    <row r="4" spans="1:5" x14ac:dyDescent="0.3">
      <c r="A4">
        <v>0.1</v>
      </c>
      <c r="B4">
        <f>A4*10000</f>
        <v>1000</v>
      </c>
      <c r="C4">
        <f>1.51 *B4^0.23</f>
        <v>7.395660172463538</v>
      </c>
      <c r="D4">
        <f xml:space="preserve"> 0.4 * C4 ^ -0.83</f>
        <v>7.5999218258724965E-2</v>
      </c>
      <c r="E4">
        <f t="shared" ref="E4:E10" si="0">100*(1-EXP(-D4*C4))</f>
        <v>42.996891902533733</v>
      </c>
    </row>
    <row r="5" spans="1:5" x14ac:dyDescent="0.3">
      <c r="A5">
        <v>1</v>
      </c>
      <c r="B5">
        <f t="shared" ref="B5:B10" si="1">A5*10000</f>
        <v>10000</v>
      </c>
      <c r="C5">
        <f t="shared" ref="C5:C10" si="2">1.51 *B5^0.23</f>
        <v>12.559632943650334</v>
      </c>
      <c r="D5">
        <f t="shared" ref="D5:D10" si="3" xml:space="preserve"> 0.4 * C5 ^ -0.83</f>
        <v>4.8967634521972052E-2</v>
      </c>
      <c r="E5">
        <f t="shared" si="0"/>
        <v>45.936749305554272</v>
      </c>
    </row>
    <row r="6" spans="1:5" x14ac:dyDescent="0.3">
      <c r="A6">
        <v>10</v>
      </c>
      <c r="B6">
        <f t="shared" si="1"/>
        <v>100000</v>
      </c>
      <c r="C6">
        <f t="shared" si="2"/>
        <v>21.329316923803592</v>
      </c>
      <c r="D6">
        <f t="shared" si="3"/>
        <v>3.1550709146960849E-2</v>
      </c>
      <c r="E6">
        <f t="shared" si="0"/>
        <v>48.980132717737611</v>
      </c>
    </row>
    <row r="7" spans="1:5" x14ac:dyDescent="0.3">
      <c r="A7">
        <v>100</v>
      </c>
      <c r="B7">
        <f t="shared" si="1"/>
        <v>1000000</v>
      </c>
      <c r="C7">
        <f t="shared" si="2"/>
        <v>36.222377077194309</v>
      </c>
      <c r="D7">
        <f t="shared" si="3"/>
        <v>2.0328677449784848E-2</v>
      </c>
      <c r="E7">
        <f t="shared" si="0"/>
        <v>52.114288282458119</v>
      </c>
    </row>
    <row r="8" spans="1:5" x14ac:dyDescent="0.3">
      <c r="A8">
        <v>1000</v>
      </c>
      <c r="B8">
        <f t="shared" si="1"/>
        <v>10000000</v>
      </c>
      <c r="C8">
        <f t="shared" si="2"/>
        <v>61.514421948421031</v>
      </c>
      <c r="D8">
        <f t="shared" si="3"/>
        <v>1.3098124829222683E-2</v>
      </c>
      <c r="E8">
        <f t="shared" si="0"/>
        <v>55.32354591835108</v>
      </c>
    </row>
    <row r="9" spans="1:5" x14ac:dyDescent="0.3">
      <c r="A9">
        <v>10000</v>
      </c>
      <c r="B9">
        <f t="shared" si="1"/>
        <v>100000000</v>
      </c>
      <c r="C9">
        <f t="shared" si="2"/>
        <v>104.46647660875942</v>
      </c>
      <c r="D9">
        <f t="shared" si="3"/>
        <v>8.4393524598775846E-3</v>
      </c>
      <c r="E9">
        <f t="shared" si="0"/>
        <v>58.58923920485811</v>
      </c>
    </row>
    <row r="10" spans="1:5" x14ac:dyDescent="0.3">
      <c r="A10">
        <v>100000</v>
      </c>
      <c r="B10">
        <f t="shared" si="1"/>
        <v>1000000000</v>
      </c>
      <c r="C10">
        <f t="shared" si="2"/>
        <v>177.40953079586893</v>
      </c>
      <c r="D10">
        <f t="shared" si="3"/>
        <v>5.4376233904214945E-3</v>
      </c>
      <c r="E10">
        <f t="shared" si="0"/>
        <v>61.889723443758491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Adrian.Wiegman</dc:creator>
  <cp:lastModifiedBy>Wiegman, Adrian - REE-ARS</cp:lastModifiedBy>
  <dcterms:created xsi:type="dcterms:W3CDTF">2015-06-05T18:17:20Z</dcterms:created>
  <dcterms:modified xsi:type="dcterms:W3CDTF">2024-03-01T19:26:56Z</dcterms:modified>
</cp:coreProperties>
</file>