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space\wetlandP\model_versions\wetlandP_v2\wetlandP_v2.1\documentation\"/>
    </mc:Choice>
  </mc:AlternateContent>
  <xr:revisionPtr revIDLastSave="0" documentId="13_ncr:1_{F025EDBC-1982-4511-B3FD-B126E3BF6489}" xr6:coauthVersionLast="47" xr6:coauthVersionMax="47" xr10:uidLastSave="{00000000-0000-0000-0000-000000000000}"/>
  <bookViews>
    <workbookView xWindow="-108" yWindow="-108" windowWidth="23256" windowHeight="12576" firstSheet="6" activeTab="8" xr2:uid="{EADF5076-38BC-4631-AB98-D98380170178}"/>
  </bookViews>
  <sheets>
    <sheet name="meta" sheetId="10" r:id="rId1"/>
    <sheet name="constants" sheetId="5" r:id="rId2"/>
    <sheet name="expressions" sheetId="4" r:id="rId3"/>
    <sheet name="states" sheetId="3" r:id="rId4"/>
    <sheet name="forces" sheetId="13" r:id="rId5"/>
    <sheet name="intermediates" sheetId="12" r:id="rId6"/>
    <sheet name="rates" sheetId="14" r:id="rId7"/>
    <sheet name="processes" sheetId="1" r:id="rId8"/>
    <sheet name="stoicheometry" sheetId="2" r:id="rId9"/>
    <sheet name="derivs" sheetId="8" r:id="rId10"/>
    <sheet name="lists" sheetId="9" r:id="rId11"/>
    <sheet name="pros_stoi" sheetId="6" r:id="rId12"/>
    <sheet name="code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8" l="1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B29" i="2"/>
  <c r="G3" i="1"/>
  <c r="F144" i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D3" i="6"/>
  <c r="F3" i="6"/>
  <c r="G3" i="6"/>
  <c r="H3" i="6"/>
  <c r="J3" i="6"/>
  <c r="L3" i="6"/>
  <c r="M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D4" i="6"/>
  <c r="G4" i="6"/>
  <c r="H4" i="6"/>
  <c r="I4" i="6"/>
  <c r="J4" i="6"/>
  <c r="K4" i="6"/>
  <c r="L4" i="6"/>
  <c r="M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D5" i="6"/>
  <c r="H5" i="6"/>
  <c r="I5" i="6"/>
  <c r="J5" i="6"/>
  <c r="K5" i="6"/>
  <c r="L5" i="6"/>
  <c r="M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D6" i="6"/>
  <c r="H6" i="6"/>
  <c r="I6" i="6"/>
  <c r="J6" i="6"/>
  <c r="K6" i="6"/>
  <c r="L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D7" i="6"/>
  <c r="E7" i="6"/>
  <c r="G7" i="6"/>
  <c r="H7" i="6"/>
  <c r="I7" i="6"/>
  <c r="J7" i="6"/>
  <c r="K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E8" i="6"/>
  <c r="G8" i="6"/>
  <c r="H8" i="6"/>
  <c r="I8" i="6"/>
  <c r="J8" i="6"/>
  <c r="K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E9" i="6"/>
  <c r="F9" i="6"/>
  <c r="G9" i="6"/>
  <c r="H9" i="6"/>
  <c r="I9" i="6"/>
  <c r="K9" i="6"/>
  <c r="L9" i="6"/>
  <c r="M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D10" i="6"/>
  <c r="E10" i="6"/>
  <c r="F10" i="6"/>
  <c r="G10" i="6"/>
  <c r="H10" i="6"/>
  <c r="K10" i="6"/>
  <c r="L10" i="6"/>
  <c r="M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D11" i="6"/>
  <c r="E11" i="6"/>
  <c r="F11" i="6"/>
  <c r="G11" i="6"/>
  <c r="H11" i="6"/>
  <c r="J11" i="6"/>
  <c r="K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D12" i="6"/>
  <c r="E12" i="6"/>
  <c r="F12" i="6"/>
  <c r="I12" i="6"/>
  <c r="J12" i="6"/>
  <c r="K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D13" i="6"/>
  <c r="E13" i="6"/>
  <c r="F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D14" i="6"/>
  <c r="E14" i="6"/>
  <c r="F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D15" i="6"/>
  <c r="E15" i="6"/>
  <c r="F15" i="6"/>
  <c r="G15" i="6"/>
  <c r="J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D16" i="6"/>
  <c r="E16" i="6"/>
  <c r="F16" i="6"/>
  <c r="G16" i="6"/>
  <c r="J16" i="6"/>
  <c r="K16" i="6"/>
  <c r="L16" i="6"/>
  <c r="N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D17" i="6"/>
  <c r="E17" i="6"/>
  <c r="F17" i="6"/>
  <c r="G17" i="6"/>
  <c r="H17" i="6"/>
  <c r="I17" i="6"/>
  <c r="J17" i="6"/>
  <c r="K17" i="6"/>
  <c r="N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D18" i="6"/>
  <c r="E18" i="6"/>
  <c r="F18" i="6"/>
  <c r="G18" i="6"/>
  <c r="H18" i="6"/>
  <c r="I18" i="6"/>
  <c r="J18" i="6"/>
  <c r="N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E19" i="6"/>
  <c r="F19" i="6"/>
  <c r="G19" i="6"/>
  <c r="H19" i="6"/>
  <c r="I19" i="6"/>
  <c r="J19" i="6"/>
  <c r="L19" i="6"/>
  <c r="M19" i="6"/>
  <c r="N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D20" i="6"/>
  <c r="E20" i="6"/>
  <c r="F20" i="6"/>
  <c r="G20" i="6"/>
  <c r="H20" i="6"/>
  <c r="I20" i="6"/>
  <c r="K20" i="6"/>
  <c r="L20" i="6"/>
  <c r="M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D22" i="6"/>
  <c r="E22" i="6"/>
  <c r="F22" i="6"/>
  <c r="G22" i="6"/>
  <c r="I22" i="6"/>
  <c r="J22" i="6"/>
  <c r="K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D23" i="6"/>
  <c r="E23" i="6"/>
  <c r="F23" i="6"/>
  <c r="G23" i="6"/>
  <c r="H23" i="6"/>
  <c r="I23" i="6"/>
  <c r="J23" i="6"/>
  <c r="K23" i="6"/>
  <c r="L23" i="6"/>
  <c r="M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D24" i="6"/>
  <c r="E24" i="6"/>
  <c r="F24" i="6"/>
  <c r="G24" i="6"/>
  <c r="H24" i="6"/>
  <c r="I24" i="6"/>
  <c r="L24" i="6"/>
  <c r="M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D27" i="6"/>
  <c r="E27" i="6"/>
  <c r="F27" i="6"/>
  <c r="G27" i="6"/>
  <c r="H27" i="6"/>
  <c r="I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D28" i="6"/>
  <c r="E28" i="6"/>
  <c r="F28" i="6"/>
  <c r="G28" i="6"/>
  <c r="H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D29" i="6"/>
  <c r="E29" i="6"/>
  <c r="F29" i="6"/>
  <c r="G29" i="6"/>
  <c r="I29" i="6"/>
  <c r="J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D30" i="6"/>
  <c r="E30" i="6"/>
  <c r="F30" i="6"/>
  <c r="G30" i="6"/>
  <c r="H30" i="6"/>
  <c r="I30" i="6"/>
  <c r="J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D31" i="6"/>
  <c r="E31" i="6"/>
  <c r="F31" i="6"/>
  <c r="G31" i="6"/>
  <c r="H31" i="6"/>
  <c r="I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D32" i="6"/>
  <c r="E32" i="6"/>
  <c r="F32" i="6"/>
  <c r="G32" i="6"/>
  <c r="H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D33" i="6"/>
  <c r="E33" i="6"/>
  <c r="F33" i="6"/>
  <c r="G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D34" i="6"/>
  <c r="E34" i="6"/>
  <c r="F34" i="6"/>
  <c r="G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D35" i="6"/>
  <c r="E35" i="6"/>
  <c r="F35" i="6"/>
  <c r="G35" i="6"/>
  <c r="H35" i="6"/>
  <c r="I35" i="6"/>
  <c r="J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C4" i="6"/>
  <c r="C5" i="6"/>
  <c r="C6" i="6"/>
  <c r="C7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7" i="6"/>
  <c r="C28" i="6"/>
  <c r="C29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3" i="6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AC3" i="6"/>
  <c r="AD3" i="6"/>
  <c r="AE3" i="6"/>
  <c r="AF3" i="6"/>
  <c r="AG3" i="6"/>
  <c r="AC4" i="6"/>
  <c r="AD4" i="6"/>
  <c r="AE4" i="6"/>
  <c r="AF4" i="6"/>
  <c r="AG4" i="6"/>
  <c r="AC5" i="6"/>
  <c r="AD5" i="6"/>
  <c r="AE5" i="6"/>
  <c r="AF5" i="6"/>
  <c r="AG5" i="6"/>
  <c r="AC6" i="6"/>
  <c r="AD6" i="6"/>
  <c r="AE6" i="6"/>
  <c r="AF6" i="6"/>
  <c r="AG6" i="6"/>
  <c r="AC7" i="6"/>
  <c r="AD7" i="6"/>
  <c r="AE7" i="6"/>
  <c r="AF7" i="6"/>
  <c r="AG7" i="6"/>
  <c r="AC8" i="6"/>
  <c r="AD8" i="6"/>
  <c r="AE8" i="6"/>
  <c r="AF8" i="6"/>
  <c r="AG8" i="6"/>
  <c r="AC9" i="6"/>
  <c r="AD9" i="6"/>
  <c r="AE9" i="6"/>
  <c r="AF9" i="6"/>
  <c r="AG9" i="6"/>
  <c r="AC10" i="6"/>
  <c r="AD10" i="6"/>
  <c r="AE10" i="6"/>
  <c r="AF10" i="6"/>
  <c r="AG10" i="6"/>
  <c r="AC11" i="6"/>
  <c r="AD11" i="6"/>
  <c r="AE11" i="6"/>
  <c r="AF11" i="6"/>
  <c r="AG11" i="6"/>
  <c r="AC12" i="6"/>
  <c r="AD12" i="6"/>
  <c r="AE12" i="6"/>
  <c r="AF12" i="6"/>
  <c r="AG12" i="6"/>
  <c r="AC13" i="6"/>
  <c r="AD13" i="6"/>
  <c r="AE13" i="6"/>
  <c r="AF13" i="6"/>
  <c r="AG13" i="6"/>
  <c r="AC14" i="6"/>
  <c r="AD14" i="6"/>
  <c r="AE14" i="6"/>
  <c r="AF14" i="6"/>
  <c r="AG14" i="6"/>
  <c r="AC15" i="6"/>
  <c r="AD15" i="6"/>
  <c r="AE15" i="6"/>
  <c r="AF15" i="6"/>
  <c r="AG15" i="6"/>
  <c r="AC16" i="6"/>
  <c r="AD16" i="6"/>
  <c r="AE16" i="6"/>
  <c r="AF16" i="6"/>
  <c r="AG16" i="6"/>
  <c r="AC17" i="6"/>
  <c r="AD17" i="6"/>
  <c r="AE17" i="6"/>
  <c r="AF17" i="6"/>
  <c r="AG17" i="6"/>
  <c r="AC18" i="6"/>
  <c r="AD18" i="6"/>
  <c r="AE18" i="6"/>
  <c r="AF18" i="6"/>
  <c r="AG18" i="6"/>
  <c r="AC19" i="6"/>
  <c r="AD19" i="6"/>
  <c r="AE19" i="6"/>
  <c r="AF19" i="6"/>
  <c r="AG19" i="6"/>
  <c r="AC20" i="6"/>
  <c r="AD20" i="6"/>
  <c r="AE20" i="6"/>
  <c r="AF20" i="6"/>
  <c r="AG20" i="6"/>
  <c r="AC21" i="6"/>
  <c r="AD21" i="6"/>
  <c r="AE21" i="6"/>
  <c r="AF21" i="6"/>
  <c r="AG21" i="6"/>
  <c r="AC22" i="6"/>
  <c r="AD22" i="6"/>
  <c r="AE22" i="6"/>
  <c r="AF22" i="6"/>
  <c r="AG22" i="6"/>
  <c r="AC23" i="6"/>
  <c r="AD23" i="6"/>
  <c r="AE23" i="6"/>
  <c r="AF23" i="6"/>
  <c r="AG23" i="6"/>
  <c r="AC24" i="6"/>
  <c r="AD24" i="6"/>
  <c r="AE24" i="6"/>
  <c r="AF24" i="6"/>
  <c r="AG24" i="6"/>
  <c r="AC25" i="6"/>
  <c r="AD25" i="6"/>
  <c r="AE25" i="6"/>
  <c r="AF25" i="6"/>
  <c r="AG25" i="6"/>
  <c r="AC26" i="6"/>
  <c r="AD26" i="6"/>
  <c r="AE26" i="6"/>
  <c r="AF26" i="6"/>
  <c r="AG26" i="6"/>
  <c r="AC27" i="6"/>
  <c r="AD27" i="6"/>
  <c r="AE27" i="6"/>
  <c r="AF27" i="6"/>
  <c r="AG27" i="6"/>
  <c r="AC28" i="6"/>
  <c r="AD28" i="6"/>
  <c r="AE28" i="6"/>
  <c r="AF28" i="6"/>
  <c r="AG28" i="6"/>
  <c r="AC29" i="6"/>
  <c r="AD29" i="6"/>
  <c r="AE29" i="6"/>
  <c r="AF29" i="6"/>
  <c r="AG29" i="6"/>
  <c r="AC30" i="6"/>
  <c r="AD30" i="6"/>
  <c r="AE30" i="6"/>
  <c r="AF30" i="6"/>
  <c r="AG30" i="6"/>
  <c r="AC31" i="6"/>
  <c r="AD31" i="6"/>
  <c r="AE31" i="6"/>
  <c r="AF31" i="6"/>
  <c r="AG31" i="6"/>
  <c r="AC32" i="6"/>
  <c r="AD32" i="6"/>
  <c r="AE32" i="6"/>
  <c r="AF32" i="6"/>
  <c r="AG32" i="6"/>
  <c r="AC33" i="6"/>
  <c r="AD33" i="6"/>
  <c r="AE33" i="6"/>
  <c r="AF33" i="6"/>
  <c r="AG33" i="6"/>
  <c r="AC34" i="6"/>
  <c r="AD34" i="6"/>
  <c r="AE34" i="6"/>
  <c r="AF34" i="6"/>
  <c r="AG34" i="6"/>
  <c r="AC35" i="6"/>
  <c r="AD35" i="6"/>
  <c r="AE35" i="6"/>
  <c r="AF35" i="6"/>
  <c r="AG35" i="6"/>
  <c r="AC36" i="6"/>
  <c r="AD36" i="6"/>
  <c r="AE36" i="6"/>
  <c r="AF36" i="6"/>
  <c r="AG36" i="6"/>
  <c r="AC37" i="6"/>
  <c r="AD37" i="6"/>
  <c r="AE37" i="6"/>
  <c r="AF37" i="6"/>
  <c r="AG37" i="6"/>
  <c r="AC38" i="6"/>
  <c r="AD38" i="6"/>
  <c r="AE38" i="6"/>
  <c r="AF38" i="6"/>
  <c r="AG38" i="6"/>
  <c r="AC39" i="6"/>
  <c r="AD39" i="6"/>
  <c r="AE39" i="6"/>
  <c r="AF39" i="6"/>
  <c r="AG39" i="6"/>
  <c r="AC40" i="6"/>
  <c r="AD40" i="6"/>
  <c r="AE40" i="6"/>
  <c r="AF40" i="6"/>
  <c r="AG40" i="6"/>
  <c r="AC41" i="6"/>
  <c r="AD41" i="6"/>
  <c r="AE41" i="6"/>
  <c r="AF41" i="6"/>
  <c r="AG41" i="6"/>
  <c r="AC42" i="6"/>
  <c r="AD42" i="6"/>
  <c r="AE42" i="6"/>
  <c r="AF42" i="6"/>
  <c r="AG42" i="6"/>
  <c r="AC43" i="6"/>
  <c r="AD43" i="6"/>
  <c r="AE43" i="6"/>
  <c r="AF43" i="6"/>
  <c r="AG43" i="6"/>
  <c r="AC44" i="6"/>
  <c r="AD44" i="6"/>
  <c r="AE44" i="6"/>
  <c r="AF44" i="6"/>
  <c r="AG44" i="6"/>
  <c r="AC45" i="6"/>
  <c r="AD45" i="6"/>
  <c r="AE45" i="6"/>
  <c r="AF45" i="6"/>
  <c r="AG45" i="6"/>
  <c r="AC46" i="6"/>
  <c r="AD46" i="6"/>
  <c r="AE46" i="6"/>
  <c r="AF46" i="6"/>
  <c r="AG46" i="6"/>
  <c r="AC47" i="6"/>
  <c r="AD47" i="6"/>
  <c r="AE47" i="6"/>
  <c r="AF47" i="6"/>
  <c r="AG47" i="6"/>
  <c r="AC48" i="6"/>
  <c r="AD48" i="6"/>
  <c r="AE48" i="6"/>
  <c r="AF48" i="6"/>
  <c r="AG48" i="6"/>
  <c r="AC49" i="6"/>
  <c r="AD49" i="6"/>
  <c r="AE49" i="6"/>
  <c r="AF49" i="6"/>
  <c r="AG49" i="6"/>
  <c r="AC50" i="6"/>
  <c r="AD50" i="6"/>
  <c r="AE50" i="6"/>
  <c r="AF50" i="6"/>
  <c r="AG50" i="6"/>
  <c r="AC51" i="6"/>
  <c r="AD51" i="6"/>
  <c r="AE51" i="6"/>
  <c r="AF51" i="6"/>
  <c r="AG51" i="6"/>
  <c r="C3" i="8"/>
  <c r="B20" i="2"/>
  <c r="B21" i="2"/>
  <c r="B22" i="2"/>
  <c r="B23" i="2"/>
  <c r="B24" i="2"/>
  <c r="B25" i="2"/>
  <c r="B26" i="2"/>
  <c r="B27" i="2"/>
  <c r="B28" i="2"/>
  <c r="C28" i="2"/>
  <c r="H34" i="6" s="1"/>
  <c r="C29" i="2"/>
  <c r="K35" i="6" s="1"/>
  <c r="C12" i="2"/>
  <c r="G13" i="6" s="1"/>
  <c r="C13" i="2"/>
  <c r="G14" i="6" s="1"/>
  <c r="C14" i="2"/>
  <c r="I15" i="6" s="1"/>
  <c r="C15" i="2"/>
  <c r="M16" i="6" s="1"/>
  <c r="C16" i="2"/>
  <c r="L17" i="6" s="1"/>
  <c r="C17" i="2"/>
  <c r="O18" i="6" s="1"/>
  <c r="C18" i="2"/>
  <c r="D19" i="6" s="1"/>
  <c r="N20" i="6"/>
  <c r="L22" i="6"/>
  <c r="N23" i="6"/>
  <c r="C19" i="2"/>
  <c r="J24" i="6" s="1"/>
  <c r="C20" i="2"/>
  <c r="C26" i="6" s="1"/>
  <c r="C21" i="2"/>
  <c r="J27" i="6" s="1"/>
  <c r="C22" i="2"/>
  <c r="I28" i="6" s="1"/>
  <c r="C23" i="2"/>
  <c r="K29" i="6" s="1"/>
  <c r="C24" i="2"/>
  <c r="C30" i="6" s="1"/>
  <c r="C25" i="2"/>
  <c r="J31" i="6" s="1"/>
  <c r="C26" i="2"/>
  <c r="I32" i="6" s="1"/>
  <c r="C27" i="2"/>
  <c r="H33" i="6" s="1"/>
  <c r="C3" i="2"/>
  <c r="N4" i="6" s="1"/>
  <c r="C4" i="2"/>
  <c r="E5" i="6" s="1"/>
  <c r="C5" i="2"/>
  <c r="M6" i="6" s="1"/>
  <c r="C6" i="2"/>
  <c r="F7" i="6" s="1"/>
  <c r="C7" i="2"/>
  <c r="D8" i="6" s="1"/>
  <c r="C8" i="2"/>
  <c r="J9" i="6" s="1"/>
  <c r="C9" i="2"/>
  <c r="I10" i="6" s="1"/>
  <c r="C10" i="2"/>
  <c r="L11" i="6" s="1"/>
  <c r="C11" i="2"/>
  <c r="G12" i="6" s="1"/>
  <c r="E3" i="6"/>
  <c r="B1" i="1" a="1"/>
  <c r="B1" i="1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O5" i="6" l="1"/>
  <c r="O4" i="6"/>
  <c r="M7" i="6"/>
  <c r="M11" i="6"/>
  <c r="O17" i="6"/>
  <c r="O19" i="6"/>
  <c r="K15" i="6"/>
  <c r="I11" i="6"/>
  <c r="F5" i="6"/>
  <c r="I13" i="6"/>
  <c r="K19" i="6"/>
  <c r="I33" i="6"/>
  <c r="C31" i="6"/>
  <c r="H29" i="6"/>
  <c r="N10" i="6"/>
  <c r="D9" i="6"/>
  <c r="L8" i="6"/>
  <c r="L12" i="6"/>
  <c r="E4" i="6"/>
  <c r="M18" i="6"/>
  <c r="J10" i="6"/>
  <c r="G6" i="6"/>
  <c r="C9" i="6"/>
  <c r="K30" i="6"/>
  <c r="L18" i="6"/>
  <c r="I16" i="6"/>
  <c r="E6" i="6"/>
  <c r="N5" i="6"/>
  <c r="K3" i="6"/>
  <c r="J32" i="6"/>
  <c r="O24" i="6"/>
  <c r="H16" i="6"/>
  <c r="H14" i="6"/>
  <c r="H12" i="6"/>
  <c r="N24" i="6"/>
  <c r="F8" i="6"/>
  <c r="I3" i="6"/>
  <c r="N3" i="6"/>
  <c r="O16" i="6"/>
  <c r="H15" i="6"/>
  <c r="N9" i="6"/>
  <c r="O23" i="6"/>
  <c r="H22" i="6"/>
  <c r="J20" i="6"/>
  <c r="K18" i="6"/>
  <c r="H13" i="6"/>
  <c r="M17" i="6"/>
  <c r="C8" i="6"/>
  <c r="F6" i="6"/>
  <c r="L7" i="6"/>
  <c r="F4" i="6"/>
  <c r="K24" i="6"/>
  <c r="G5" i="6"/>
  <c r="H3" i="5"/>
  <c r="H4" i="5"/>
  <c r="H5" i="5"/>
  <c r="H7" i="5"/>
  <c r="H8" i="5"/>
  <c r="H9" i="5"/>
  <c r="H10" i="5"/>
  <c r="H11" i="5"/>
  <c r="H12" i="5"/>
  <c r="H13" i="5"/>
  <c r="H14" i="5"/>
  <c r="H2" i="5"/>
  <c r="B98" i="11"/>
  <c r="B99" i="11"/>
  <c r="B100" i="11"/>
  <c r="B101" i="11"/>
  <c r="B103" i="11"/>
  <c r="B107" i="11"/>
  <c r="B108" i="11"/>
  <c r="B111" i="11"/>
  <c r="B112" i="11"/>
  <c r="B113" i="11"/>
  <c r="B114" i="11"/>
  <c r="B115" i="11"/>
  <c r="B116" i="11"/>
  <c r="B117" i="11"/>
  <c r="B118" i="11"/>
  <c r="B119" i="11"/>
  <c r="B121" i="11"/>
  <c r="B122" i="11"/>
  <c r="B123" i="11"/>
  <c r="B124" i="11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2" i="12"/>
  <c r="H4" i="12"/>
  <c r="H5" i="12"/>
  <c r="H6" i="12"/>
  <c r="H7" i="12"/>
  <c r="H8" i="12"/>
  <c r="H9" i="12"/>
  <c r="H10" i="12"/>
  <c r="H11" i="12"/>
  <c r="H12" i="12"/>
  <c r="H13" i="12"/>
  <c r="H14" i="12"/>
  <c r="H15" i="12"/>
  <c r="H3" i="12"/>
  <c r="B102" i="11"/>
  <c r="B104" i="11"/>
  <c r="B109" i="11"/>
  <c r="B110" i="11"/>
  <c r="B120" i="11"/>
  <c r="B125" i="11"/>
  <c r="C6" i="5"/>
  <c r="H6" i="5" s="1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29" i="6"/>
  <c r="B30" i="6"/>
  <c r="B20" i="6"/>
  <c r="B21" i="6"/>
  <c r="B22" i="6"/>
  <c r="B23" i="6"/>
  <c r="B24" i="6"/>
  <c r="B25" i="6"/>
  <c r="B27" i="6"/>
  <c r="B28" i="6"/>
  <c r="B12" i="6"/>
  <c r="B19" i="6"/>
  <c r="B3" i="6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B31" i="6"/>
  <c r="B32" i="6"/>
  <c r="B33" i="6"/>
  <c r="B105" i="11"/>
  <c r="B106" i="11"/>
  <c r="I10" i="3"/>
  <c r="I9" i="3"/>
  <c r="U2" i="2" a="1"/>
  <c r="M2" i="2" a="1"/>
  <c r="I2" i="2" a="1"/>
  <c r="P2" i="2" a="1"/>
  <c r="N2" i="2" a="1"/>
  <c r="S2" i="2" a="1"/>
  <c r="K2" i="2" a="1"/>
  <c r="R2" i="2" a="1"/>
  <c r="G2" i="2" a="1"/>
  <c r="O2" i="2" a="1"/>
  <c r="E2" i="2" a="1"/>
  <c r="V2" i="2" a="1"/>
  <c r="H2" i="2" a="1"/>
  <c r="Q2" i="2" a="1"/>
  <c r="T2" i="2" a="1"/>
  <c r="J2" i="2" a="1"/>
  <c r="F2" i="2" a="1"/>
  <c r="L2" i="2" a="1"/>
  <c r="B8" i="6" l="1"/>
  <c r="B16" i="6"/>
  <c r="B14" i="6"/>
  <c r="B11" i="6"/>
  <c r="B9" i="6"/>
  <c r="B26" i="6"/>
  <c r="B18" i="6"/>
  <c r="B17" i="6"/>
  <c r="B7" i="6"/>
  <c r="B15" i="6"/>
  <c r="B6" i="6"/>
  <c r="B5" i="6"/>
  <c r="B4" i="6"/>
  <c r="B13" i="6"/>
  <c r="B10" i="6"/>
  <c r="N2" i="2"/>
  <c r="M2" i="6" s="1"/>
  <c r="M2" i="2"/>
  <c r="L2" i="6" s="1"/>
  <c r="T2" i="2"/>
  <c r="L2" i="2"/>
  <c r="K2" i="6" s="1"/>
  <c r="O2" i="2"/>
  <c r="N2" i="6" s="1"/>
  <c r="V2" i="2"/>
  <c r="F2" i="2"/>
  <c r="E2" i="6" s="1"/>
  <c r="U2" i="2"/>
  <c r="E2" i="2"/>
  <c r="D2" i="6" s="1"/>
  <c r="S2" i="2"/>
  <c r="K2" i="2"/>
  <c r="J2" i="6" s="1"/>
  <c r="G2" i="2"/>
  <c r="F2" i="6" s="1"/>
  <c r="Q2" i="2"/>
  <c r="P2" i="6" s="1"/>
  <c r="R2" i="2"/>
  <c r="J2" i="2"/>
  <c r="I2" i="6" s="1"/>
  <c r="I2" i="2"/>
  <c r="H2" i="6" s="1"/>
  <c r="P2" i="2"/>
  <c r="O2" i="6" s="1"/>
  <c r="H2" i="2"/>
  <c r="G2" i="6" s="1"/>
  <c r="B10" i="8" a="1"/>
  <c r="B9" i="8" a="1"/>
  <c r="B7" i="8" a="1"/>
  <c r="B14" i="8" a="1"/>
  <c r="B6" i="8" a="1"/>
  <c r="B5" i="8" a="1"/>
  <c r="B13" i="8" a="1"/>
  <c r="B16" i="8" a="1"/>
  <c r="B4" i="8" a="1"/>
  <c r="B11" i="8" a="1"/>
  <c r="B8" i="8" a="1"/>
  <c r="B15" i="8" a="1"/>
  <c r="B12" i="8" a="1"/>
  <c r="B14" i="8" l="1"/>
  <c r="B12" i="8"/>
  <c r="B15" i="8"/>
  <c r="B13" i="8"/>
  <c r="B8" i="8"/>
  <c r="B11" i="8"/>
  <c r="B9" i="8"/>
  <c r="B16" i="8"/>
  <c r="G16" i="8" s="1"/>
  <c r="B5" i="8"/>
  <c r="B7" i="8"/>
  <c r="B6" i="8"/>
  <c r="B10" i="8"/>
  <c r="B4" i="8"/>
  <c r="B148" i="11"/>
  <c r="B128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12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47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C5" i="10"/>
  <c r="B1" i="11" s="1"/>
  <c r="B13" i="11"/>
  <c r="G2" i="8"/>
  <c r="C10" i="9"/>
  <c r="A1" i="5" l="1" a="1"/>
  <c r="A1" i="5" s="1"/>
  <c r="A1" i="12" a="1"/>
  <c r="A1" i="12" s="1"/>
  <c r="H1" i="12" s="1"/>
  <c r="B46" i="11" s="1"/>
  <c r="I1" i="3"/>
  <c r="A1" i="3" a="1"/>
  <c r="A1" i="3" s="1"/>
  <c r="H1" i="3" s="1"/>
  <c r="A1" i="13" a="1"/>
  <c r="A1" i="13" s="1"/>
  <c r="H1" i="13" s="1"/>
  <c r="B15" i="11" s="1"/>
  <c r="D9" i="9"/>
  <c r="E1" i="9"/>
  <c r="B143" i="11" s="1"/>
  <c r="G33" i="13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G3" i="13"/>
  <c r="G4" i="13" s="1"/>
  <c r="G5" i="13" s="1"/>
  <c r="G6" i="13" s="1"/>
  <c r="G7" i="13" s="1"/>
  <c r="G8" i="13" s="1"/>
  <c r="G9" i="13" s="1"/>
  <c r="G10" i="13" s="1"/>
  <c r="G11" i="13" s="1"/>
  <c r="G12" i="13" s="1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I2" i="13" a="1"/>
  <c r="I2" i="13" s="1"/>
  <c r="H2" i="13"/>
  <c r="G2" i="13"/>
  <c r="I1" i="13"/>
  <c r="H2" i="3"/>
  <c r="G2" i="12"/>
  <c r="G3" i="12" s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G73" i="12" s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G86" i="12" s="1"/>
  <c r="G87" i="12" s="1"/>
  <c r="G88" i="12" s="1"/>
  <c r="B48" i="11"/>
  <c r="B49" i="11"/>
  <c r="B50" i="11"/>
  <c r="B51" i="11"/>
  <c r="B52" i="11"/>
  <c r="B53" i="11"/>
  <c r="B54" i="11"/>
  <c r="B55" i="11"/>
  <c r="B56" i="11"/>
  <c r="B57" i="11"/>
  <c r="I2" i="3" a="1"/>
  <c r="I2" i="3" s="1"/>
  <c r="I3" i="3"/>
  <c r="I4" i="3"/>
  <c r="I5" i="3"/>
  <c r="I6" i="3"/>
  <c r="I7" i="3"/>
  <c r="I8" i="3"/>
  <c r="C30" i="8"/>
  <c r="C31" i="8"/>
  <c r="C32" i="8"/>
  <c r="C33" i="8"/>
  <c r="C34" i="8"/>
  <c r="C35" i="8"/>
  <c r="C36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B34" i="6"/>
  <c r="B1" i="2" a="1"/>
  <c r="B1" i="2" s="1"/>
  <c r="A1" i="2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B2" i="1"/>
  <c r="G2" i="1" s="1"/>
  <c r="G1" i="1"/>
  <c r="G2" i="3"/>
  <c r="H405" i="3"/>
  <c r="H404" i="3"/>
  <c r="H403" i="3"/>
  <c r="H402" i="3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AW2" i="2" a="1"/>
  <c r="AV2" i="2" a="1"/>
  <c r="AB2" i="2" a="1"/>
  <c r="AT2" i="2" a="1"/>
  <c r="C5" i="9"/>
  <c r="D2" i="2" a="1"/>
  <c r="AO2" i="2" a="1"/>
  <c r="AD2" i="2" a="1"/>
  <c r="D10" i="9" a="1"/>
  <c r="AN2" i="2" a="1"/>
  <c r="C4" i="9"/>
  <c r="AQ2" i="2" a="1"/>
  <c r="AM2" i="2" a="1"/>
  <c r="Y2" i="2" a="1"/>
  <c r="AJ2" i="2" a="1"/>
  <c r="AG2" i="2" a="1"/>
  <c r="AU2" i="2" a="1"/>
  <c r="C7" i="9"/>
  <c r="AC2" i="2" a="1"/>
  <c r="AF2" i="2" a="1"/>
  <c r="AH2" i="2" a="1"/>
  <c r="C3" i="9"/>
  <c r="AR2" i="2" a="1"/>
  <c r="C6" i="9"/>
  <c r="W2" i="2" a="1"/>
  <c r="AK2" i="2" a="1"/>
  <c r="AP2" i="2" a="1"/>
  <c r="AE2" i="2" a="1"/>
  <c r="AL2" i="2" a="1"/>
  <c r="X2" i="2" a="1"/>
  <c r="AA2" i="2" a="1"/>
  <c r="Z2" i="2" a="1"/>
  <c r="AI2" i="2" a="1"/>
  <c r="AS2" i="2" a="1"/>
  <c r="B96" i="11" l="1"/>
  <c r="B97" i="11"/>
  <c r="B45" i="11"/>
  <c r="D10" i="9"/>
  <c r="F9" i="9"/>
  <c r="E9" i="9"/>
  <c r="AS2" i="2"/>
  <c r="AR2" i="6" s="1"/>
  <c r="AR2" i="2"/>
  <c r="AQ2" i="6" s="1"/>
  <c r="AJ2" i="2"/>
  <c r="AI2" i="6" s="1"/>
  <c r="AB2" i="2"/>
  <c r="AA2" i="6" s="1"/>
  <c r="S2" i="6"/>
  <c r="AK2" i="2"/>
  <c r="AJ2" i="6" s="1"/>
  <c r="AC2" i="2"/>
  <c r="AB2" i="6" s="1"/>
  <c r="AQ2" i="2"/>
  <c r="AP2" i="6" s="1"/>
  <c r="AI2" i="2"/>
  <c r="AH2" i="6" s="1"/>
  <c r="AA2" i="2"/>
  <c r="R2" i="6"/>
  <c r="T2" i="6"/>
  <c r="AP2" i="2"/>
  <c r="AO2" i="6" s="1"/>
  <c r="AH2" i="2"/>
  <c r="AG2" i="6" s="1"/>
  <c r="Z2" i="2"/>
  <c r="Y2" i="6" s="1"/>
  <c r="Q2" i="6"/>
  <c r="AO2" i="2"/>
  <c r="AN2" i="6" s="1"/>
  <c r="AG2" i="2"/>
  <c r="AF2" i="6" s="1"/>
  <c r="Y2" i="2"/>
  <c r="X2" i="6" s="1"/>
  <c r="AN2" i="2"/>
  <c r="AM2" i="6" s="1"/>
  <c r="AF2" i="2"/>
  <c r="AE2" i="6" s="1"/>
  <c r="X2" i="2"/>
  <c r="W2" i="6" s="1"/>
  <c r="AM2" i="2"/>
  <c r="AL2" i="6" s="1"/>
  <c r="AE2" i="2"/>
  <c r="AD2" i="6" s="1"/>
  <c r="W2" i="2"/>
  <c r="V2" i="6" s="1"/>
  <c r="AL2" i="2"/>
  <c r="AK2" i="6" s="1"/>
  <c r="AD2" i="2"/>
  <c r="AC2" i="6" s="1"/>
  <c r="U2" i="6"/>
  <c r="D2" i="2"/>
  <c r="C2" i="6" s="1"/>
  <c r="AV2" i="2"/>
  <c r="AW2" i="2"/>
  <c r="AU2" i="2"/>
  <c r="AT2" i="2"/>
  <c r="AS2" i="6" s="1"/>
  <c r="B36" i="8" a="1"/>
  <c r="B23" i="8" a="1"/>
  <c r="B18" i="8" a="1"/>
  <c r="B19" i="8" a="1"/>
  <c r="B20" i="8" a="1"/>
  <c r="D5" i="9" a="1"/>
  <c r="B27" i="8" a="1"/>
  <c r="B22" i="8" a="1"/>
  <c r="B29" i="8" a="1"/>
  <c r="B30" i="8" a="1"/>
  <c r="D6" i="9" a="1"/>
  <c r="B31" i="8" a="1"/>
  <c r="D4" i="9" a="1"/>
  <c r="B33" i="8" a="1"/>
  <c r="B21" i="8" a="1"/>
  <c r="B25" i="8" a="1"/>
  <c r="B32" i="8" a="1"/>
  <c r="B28" i="8" a="1"/>
  <c r="B35" i="8" a="1"/>
  <c r="B24" i="8" a="1"/>
  <c r="B34" i="8" a="1"/>
  <c r="B3" i="8" a="1"/>
  <c r="D3" i="9" a="1"/>
  <c r="D7" i="9" a="1"/>
  <c r="B17" i="8" a="1"/>
  <c r="B17" i="8" l="1"/>
  <c r="G17" i="8" s="1"/>
  <c r="B25" i="8"/>
  <c r="G25" i="8" s="1"/>
  <c r="B33" i="8"/>
  <c r="G33" i="8" s="1"/>
  <c r="B21" i="8"/>
  <c r="G21" i="8" s="1"/>
  <c r="B20" i="8"/>
  <c r="G20" i="8" s="1"/>
  <c r="B29" i="8"/>
  <c r="G29" i="8" s="1"/>
  <c r="B18" i="8"/>
  <c r="G18" i="8" s="1"/>
  <c r="B22" i="8"/>
  <c r="G22" i="8" s="1"/>
  <c r="B34" i="8"/>
  <c r="G34" i="8" s="1"/>
  <c r="B30" i="8"/>
  <c r="G30" i="8" s="1"/>
  <c r="B28" i="8"/>
  <c r="G28" i="8" s="1"/>
  <c r="B23" i="8"/>
  <c r="G23" i="8" s="1"/>
  <c r="B36" i="8"/>
  <c r="G36" i="8" s="1"/>
  <c r="B31" i="8"/>
  <c r="G31" i="8" s="1"/>
  <c r="B19" i="8"/>
  <c r="G19" i="8" s="1"/>
  <c r="B27" i="8"/>
  <c r="G27" i="8" s="1"/>
  <c r="B24" i="8"/>
  <c r="G24" i="8" s="1"/>
  <c r="B35" i="8"/>
  <c r="G35" i="8" s="1"/>
  <c r="B32" i="8"/>
  <c r="G32" i="8" s="1"/>
  <c r="B3" i="8"/>
  <c r="D1" i="6"/>
  <c r="D5" i="9"/>
  <c r="D6" i="9"/>
  <c r="F6" i="9" s="1"/>
  <c r="D7" i="9"/>
  <c r="D3" i="9"/>
  <c r="D4" i="9"/>
  <c r="F4" i="9" s="1"/>
  <c r="W2" i="8" a="1"/>
  <c r="W2" i="8" s="1"/>
  <c r="X2" i="8" a="1"/>
  <c r="X2" i="8" s="1"/>
  <c r="Q2" i="8" a="1"/>
  <c r="Q2" i="8" s="1"/>
  <c r="R2" i="8" a="1"/>
  <c r="R2" i="8" s="1"/>
  <c r="U2" i="8" a="1"/>
  <c r="U2" i="8" s="1"/>
  <c r="V2" i="8" a="1"/>
  <c r="V2" i="8" s="1"/>
  <c r="T2" i="8" a="1"/>
  <c r="T2" i="8" s="1"/>
  <c r="S2" i="8" a="1"/>
  <c r="S2" i="8" s="1"/>
  <c r="D22" i="8" l="1"/>
  <c r="D3" i="8"/>
  <c r="D6" i="8"/>
  <c r="D21" i="8"/>
  <c r="D25" i="8"/>
  <c r="D5" i="8"/>
  <c r="D9" i="8"/>
  <c r="D36" i="8"/>
  <c r="D20" i="8"/>
  <c r="D14" i="8"/>
  <c r="D35" i="8"/>
  <c r="D19" i="8"/>
  <c r="D28" i="8"/>
  <c r="D12" i="8"/>
  <c r="D27" i="8"/>
  <c r="D11" i="8"/>
  <c r="D26" i="8"/>
  <c r="D10" i="8"/>
  <c r="D4" i="8"/>
  <c r="D31" i="8"/>
  <c r="D30" i="8"/>
  <c r="D24" i="8"/>
  <c r="D15" i="8"/>
  <c r="D8" i="8"/>
  <c r="D34" i="8"/>
  <c r="D32" i="8"/>
  <c r="D18" i="8"/>
  <c r="D16" i="8"/>
  <c r="D23" i="8"/>
  <c r="D33" i="8"/>
  <c r="D29" i="8"/>
  <c r="D7" i="8"/>
  <c r="D17" i="8"/>
  <c r="D13" i="8"/>
  <c r="E34" i="8" a="1"/>
  <c r="E34" i="8" s="1"/>
  <c r="E35" i="8" a="1"/>
  <c r="E35" i="8" s="1"/>
  <c r="E29" i="8" a="1"/>
  <c r="E29" i="8" s="1"/>
  <c r="B155" i="11"/>
  <c r="E31" i="8" a="1"/>
  <c r="E31" i="8" s="1"/>
  <c r="E33" i="8" a="1"/>
  <c r="E33" i="8" s="1"/>
  <c r="E30" i="8" a="1"/>
  <c r="E30" i="8" s="1"/>
  <c r="E36" i="8" a="1"/>
  <c r="E36" i="8" s="1"/>
  <c r="E32" i="8" a="1"/>
  <c r="E32" i="8" s="1"/>
  <c r="E6" i="9"/>
  <c r="B145" i="11" s="1"/>
  <c r="E4" i="9"/>
  <c r="F7" i="9"/>
  <c r="E17" i="8" a="1"/>
  <c r="E16" i="8" a="1"/>
  <c r="E22" i="8" a="1"/>
  <c r="E24" i="8" a="1"/>
  <c r="E19" i="8" a="1"/>
  <c r="E28" i="8" a="1"/>
  <c r="E21" i="8" a="1"/>
  <c r="E27" i="8" a="1"/>
  <c r="E23" i="8" a="1"/>
  <c r="E20" i="8" a="1"/>
  <c r="E25" i="8" a="1"/>
  <c r="E18" i="8" a="1"/>
  <c r="E4" i="8" a="1"/>
  <c r="E11" i="8" a="1"/>
  <c r="E5" i="8" a="1"/>
  <c r="E15" i="8" a="1"/>
  <c r="E6" i="8" a="1"/>
  <c r="E8" i="8" a="1"/>
  <c r="E14" i="8" a="1"/>
  <c r="E10" i="8" a="1"/>
  <c r="E13" i="8" a="1"/>
  <c r="E9" i="8" a="1"/>
  <c r="E12" i="8" a="1"/>
  <c r="E3" i="8" a="1"/>
  <c r="E7" i="8" a="1"/>
  <c r="E3" i="8" l="1"/>
  <c r="E18" i="8"/>
  <c r="E25" i="8"/>
  <c r="B151" i="11" s="1"/>
  <c r="E20" i="8"/>
  <c r="E23" i="8"/>
  <c r="E27" i="8"/>
  <c r="B153" i="11" s="1"/>
  <c r="E21" i="8"/>
  <c r="E28" i="8"/>
  <c r="B154" i="11" s="1"/>
  <c r="E15" i="8"/>
  <c r="E19" i="8"/>
  <c r="E24" i="8"/>
  <c r="B150" i="11" s="1"/>
  <c r="E22" i="8"/>
  <c r="E16" i="8"/>
  <c r="E17" i="8"/>
  <c r="E6" i="8"/>
  <c r="E12" i="8"/>
  <c r="E14" i="8"/>
  <c r="E9" i="8"/>
  <c r="E5" i="8"/>
  <c r="E11" i="8"/>
  <c r="E10" i="8"/>
  <c r="E7" i="8"/>
  <c r="E13" i="8"/>
  <c r="E8" i="8"/>
  <c r="E4" i="8"/>
  <c r="E3" i="9"/>
  <c r="F3" i="9"/>
  <c r="E7" i="9"/>
  <c r="B146" i="11" s="1"/>
  <c r="Z2" i="6"/>
  <c r="B26" i="8" a="1"/>
  <c r="G13" i="8" l="1"/>
  <c r="B139" i="11" s="1"/>
  <c r="G7" i="8"/>
  <c r="B133" i="11" s="1"/>
  <c r="G10" i="8"/>
  <c r="B136" i="11" s="1"/>
  <c r="G11" i="8"/>
  <c r="B137" i="11" s="1"/>
  <c r="G5" i="8"/>
  <c r="B131" i="11" s="1"/>
  <c r="G9" i="8"/>
  <c r="B135" i="11" s="1"/>
  <c r="G14" i="8"/>
  <c r="B140" i="11" s="1"/>
  <c r="G12" i="8"/>
  <c r="B138" i="11" s="1"/>
  <c r="G6" i="8"/>
  <c r="B132" i="11" s="1"/>
  <c r="G4" i="8"/>
  <c r="B130" i="11" s="1"/>
  <c r="G15" i="8"/>
  <c r="B141" i="11" s="1"/>
  <c r="G8" i="8"/>
  <c r="B134" i="11" s="1"/>
  <c r="B26" i="8"/>
  <c r="G26" i="8" s="1"/>
  <c r="G3" i="8"/>
  <c r="B129" i="11" s="1"/>
  <c r="F1" i="6"/>
  <c r="C8" i="9"/>
  <c r="C9" i="9" l="1"/>
  <c r="E26" i="8" a="1"/>
  <c r="D8" i="9" a="1"/>
  <c r="E26" i="8" l="1"/>
  <c r="B152" i="11" s="1"/>
  <c r="D8" i="9"/>
  <c r="F8" i="9" s="1"/>
  <c r="E8" i="9" l="1"/>
  <c r="B147" i="11" s="1"/>
  <c r="E5" i="9"/>
  <c r="B144" i="11" s="1"/>
  <c r="F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tc={F8BE6626-9BF0-4883-B54B-D03A02C82897}</author>
    <author>tc={7ACAAA9F-15DF-46FB-980A-3B122FF94444}</author>
    <author>tc={02D01E2F-B340-4EED-8881-614B8213847F}</author>
  </authors>
  <commentList>
    <comment ref="G1" authorId="0" shapeId="0" xr:uid="{F8BE6626-9BF0-4883-B54B-D03A02C82897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comment character for language here... (# for python &amp; R, ! for Fortran, // for C)</t>
      </text>
    </comment>
    <comment ref="H1" authorId="1" shapeId="0" xr:uid="{7ACAAA9F-15DF-46FB-980A-3B122FF94444}">
      <text>
        <t>[Threaded comment]
Your version of Excel allows you to read this threaded comment; however, any edits to it will get removed if the file is opened in a newer version of Excel. Learn more: https://go.microsoft.com/fwlink/?linkid=870924
Comment:
    R code</t>
      </text>
    </comment>
    <comment ref="I1" authorId="2" shapeId="0" xr:uid="{02D01E2F-B340-4EED-8881-614B8213847F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Markdown table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tc={7BBA6B31-3619-4000-8915-E792E73E7C98}</author>
    <author>tc={BADA74D7-4046-4AB3-9955-3E0CD1474C68}</author>
    <author>tc={9B8CC04E-6EE4-4023-B742-6E624C058DF1}</author>
  </authors>
  <commentList>
    <comment ref="G1" authorId="0" shapeId="0" xr:uid="{7BBA6B31-3619-4000-8915-E792E73E7C98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comment character for language here... (# for python &amp; R, ! for Fortran, // for C)</t>
      </text>
    </comment>
    <comment ref="H1" authorId="1" shapeId="0" xr:uid="{BADA74D7-4046-4AB3-9955-3E0CD1474C68}">
      <text>
        <t>[Threaded comment]
Your version of Excel allows you to read this threaded comment; however, any edits to it will get removed if the file is opened in a newer version of Excel. Learn more: https://go.microsoft.com/fwlink/?linkid=870924
Comment:
    R code</t>
      </text>
    </comment>
    <comment ref="I1" authorId="2" shapeId="0" xr:uid="{9B8CC04E-6EE4-4023-B742-6E624C058DF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Markdown table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tc={F4EF9DED-20A2-46DB-9C48-5AD3181097B9}</author>
    <author>tc={11219DFC-DB0D-4864-B571-730F1819EF91}</author>
    <author>tc={484EF046-EC1E-43BD-B929-93026AC4918B}</author>
  </authors>
  <commentList>
    <comment ref="G1" authorId="0" shapeId="0" xr:uid="{F4EF9DED-20A2-46DB-9C48-5AD3181097B9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comment character for language here... (# for python &amp; R, ! for Fortran, // for C)</t>
      </text>
    </comment>
    <comment ref="H1" authorId="1" shapeId="0" xr:uid="{11219DFC-DB0D-4864-B571-730F1819EF91}">
      <text>
        <t>[Threaded comment]
Your version of Excel allows you to read this threaded comment; however, any edits to it will get removed if the file is opened in a newer version of Excel. Learn more: https://go.microsoft.com/fwlink/?linkid=870924
Comment:
    R code</t>
      </text>
    </comment>
    <comment ref="I1" authorId="2" shapeId="0" xr:uid="{484EF046-EC1E-43BD-B929-93026AC4918B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Markdown table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tc={67B51D15-2F77-41C4-B5B8-AE6F3709EAD2}</author>
  </authors>
  <commentList>
    <comment ref="F1" authorId="0" shapeId="0" xr:uid="{67B51D15-2F77-41C4-B5B8-AE6F3709EAD2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comment character for language here... (# for python &amp; R, ! for Fortran, // for C)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tc={62830AD3-98BA-4BB4-BFBB-F5A3D51EAD3E}</author>
  </authors>
  <commentList>
    <comment ref="D2" authorId="0" shapeId="0" xr:uid="{62830AD3-98BA-4BB4-BFBB-F5A3D51EAD3E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tc={8F59B4E9-CDE3-4603-9762-26163C7D3E3C}</author>
    <author>tc={14241B60-A483-4EF5-B1FC-6F011060ED93}</author>
  </authors>
  <commentList>
    <comment ref="A1" authorId="0" shapeId="0" xr:uid="{8F59B4E9-CDE3-4603-9762-26163C7D3E3C}">
      <text>
        <t>[Threaded comment]
Your version of Excel allows you to read this threaded comment; however, any edits to it will get removed if the file is opened in a newer version of Excel. Learn more: https://go.microsoft.com/fwlink/?linkid=870924
Comment:
    Metadata</t>
      </text>
    </comment>
    <comment ref="A15" authorId="1" shapeId="0" xr:uid="{14241B60-A483-4EF5-B1FC-6F011060ED93}">
      <text>
        <t>[Threaded comment]
Your version of Excel allows you to read this threaded comment; however, any edits to it will get removed if the file is opened in a newer version of Excel. Learn more: https://go.microsoft.com/fwlink/?linkid=870924
Comment:
    forcing functions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<sst xmlns="http://schemas.openxmlformats.org/spreadsheetml/2006/main" count="735" uniqueCount="465">
  <si>
    <t>units</t>
  </si>
  <si>
    <t>description</t>
  </si>
  <si>
    <t>g P/d</t>
  </si>
  <si>
    <t>expression</t>
  </si>
  <si>
    <t>g P</t>
  </si>
  <si>
    <t>ROP_a</t>
  </si>
  <si>
    <t>LOP_a</t>
  </si>
  <si>
    <t>DIP_a</t>
  </si>
  <si>
    <t>PIP_a</t>
  </si>
  <si>
    <t>ROP_b</t>
  </si>
  <si>
    <t>LOP_b</t>
  </si>
  <si>
    <t>DIP_b</t>
  </si>
  <si>
    <t>PIP_b</t>
  </si>
  <si>
    <t>unit</t>
  </si>
  <si>
    <t>default</t>
  </si>
  <si>
    <t>references</t>
  </si>
  <si>
    <t>name</t>
  </si>
  <si>
    <t>#</t>
  </si>
  <si>
    <t>references &amp; assumptions</t>
  </si>
  <si>
    <t>1/d</t>
  </si>
  <si>
    <t>variables (right) processes (below)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</si>
  <si>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</si>
  <si>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</si>
  <si>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</si>
  <si>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</si>
  <si>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</si>
  <si>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</si>
  <si>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</si>
  <si>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</si>
  <si>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</si>
  <si>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</si>
  <si>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</si>
  <si>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</si>
  <si>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</si>
  <si>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</si>
  <si>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</si>
  <si>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</si>
  <si>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</si>
  <si>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</si>
  <si>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</si>
  <si>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</si>
  <si>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</si>
  <si>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</si>
  <si>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</si>
  <si>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</si>
  <si>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</si>
  <si>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</si>
  <si>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</si>
  <si>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</si>
  <si>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</si>
  <si>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</si>
  <si>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</si>
  <si>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n_vars</t>
  </si>
  <si>
    <t xml:space="preserve">n proc </t>
  </si>
  <si>
    <t>var cols</t>
  </si>
  <si>
    <t>variable cell reference</t>
  </si>
  <si>
    <t>process array reference</t>
  </si>
  <si>
    <t># stoicheometry * processes</t>
  </si>
  <si>
    <t># differential equations</t>
  </si>
  <si>
    <t>C34</t>
  </si>
  <si>
    <t>C35</t>
  </si>
  <si>
    <t>C36</t>
  </si>
  <si>
    <t>type</t>
  </si>
  <si>
    <t>processes</t>
  </si>
  <si>
    <t>derivs</t>
  </si>
  <si>
    <t>states</t>
  </si>
  <si>
    <t>names</t>
  </si>
  <si>
    <t>n</t>
  </si>
  <si>
    <t>X</t>
  </si>
  <si>
    <t># differential equations ---------------------------------</t>
  </si>
  <si>
    <t>Wang et al. 2003</t>
  </si>
  <si>
    <t>informed by field data and literature</t>
  </si>
  <si>
    <t>constants</t>
  </si>
  <si>
    <t>intermediates</t>
  </si>
  <si>
    <t>r vector</t>
  </si>
  <si>
    <t>r list</t>
  </si>
  <si>
    <t>k_ad</t>
  </si>
  <si>
    <t>adsorption rate coefficient</t>
  </si>
  <si>
    <t>calibrated to data; Wang et al. 2003; Marois &amp; Mitsch 2016</t>
  </si>
  <si>
    <t>forces</t>
  </si>
  <si>
    <t>ff</t>
  </si>
  <si>
    <t xml:space="preserve">  with(as.list(c(states, constants)),{</t>
  </si>
  <si>
    <t>functions</t>
  </si>
  <si>
    <t>wetlandP</t>
  </si>
  <si>
    <t>0-4</t>
  </si>
  <si>
    <t>model name:</t>
  </si>
  <si>
    <t>version:</t>
  </si>
  <si>
    <t>author:</t>
  </si>
  <si>
    <t>Adrian Wiegman</t>
  </si>
  <si>
    <t>revision date:</t>
  </si>
  <si>
    <t>\n</t>
  </si>
  <si>
    <t># META DATA ---------------------</t>
  </si>
  <si>
    <t>model specification</t>
  </si>
  <si>
    <t># INSTRUCTIONS -----------------</t>
  </si>
  <si>
    <t>sheetname</t>
  </si>
  <si>
    <t>declare state variables that are calculated over time with ordinary differential equations on the "derivs" sheet</t>
  </si>
  <si>
    <t xml:space="preserve">declare constant parameters (do not change over model run) </t>
  </si>
  <si>
    <t>declare forces that are used to drive change in the model over time</t>
  </si>
  <si>
    <t>declare functions for forces, intermediates, and processes</t>
  </si>
  <si>
    <t>declare intermediate variables that deriv from and influence forces, constants, intermediates, and processes</t>
  </si>
  <si>
    <t>declare process flows that influence derivatives for each state variable</t>
  </si>
  <si>
    <t xml:space="preserve">derivs are automatically generated </t>
  </si>
  <si>
    <t># WRITE OUTPUT VARIABLES TO HARD DISK -------------------------</t>
  </si>
  <si>
    <t xml:space="preserve">    if(debug){#if debug is true write extended outputs to csv...</t>
  </si>
  <si>
    <t xml:space="preserve">      }</t>
  </si>
  <si>
    <t xml:space="preserve">    </t>
  </si>
  <si>
    <t xml:space="preserve">    # RETURN DERIVATIVE LIST TO ODE SOLVER ----------------------</t>
  </si>
  <si>
    <t xml:space="preserve">    # derivatives must be returned as list in same order as states</t>
  </si>
  <si>
    <t xml:space="preserve">    return(list(derivs)) </t>
  </si>
  <si>
    <t xml:space="preserve">    } # end model code block</t>
  </si>
  <si>
    <t xml:space="preserve">  ) # end with</t>
  </si>
  <si>
    <t xml:space="preserve">} # end function </t>
  </si>
  <si>
    <t xml:space="preserve">      write(X,outfile_ext,append=T,ncolumns=length(outs),sep=",")</t>
  </si>
  <si>
    <t># compile lists ---------------------</t>
  </si>
  <si>
    <t>g/m^3</t>
  </si>
  <si>
    <t>g/kg</t>
  </si>
  <si>
    <t xml:space="preserve">  #print(paste("Ex:",Ex, ",   Ex_max:", Ex_max))</t>
  </si>
  <si>
    <t>DIP_E</t>
  </si>
  <si>
    <t>r_bioturb</t>
  </si>
  <si>
    <t>r_sed</t>
  </si>
  <si>
    <t>r_diffus</t>
  </si>
  <si>
    <t>r_adsorp</t>
  </si>
  <si>
    <t>r_decay</t>
  </si>
  <si>
    <t>r_mort</t>
  </si>
  <si>
    <t>r_assim</t>
  </si>
  <si>
    <t>Ex</t>
  </si>
  <si>
    <t>Ex_max</t>
  </si>
  <si>
    <t>the rate of adsorption of DIP to PIP (+ adsorption, - desorption)</t>
  </si>
  <si>
    <t>decomposition rate per gram mass of the pool in question (must be multiplied by the stock to calculate flow)</t>
  </si>
  <si>
    <t>mortality rate per gram mass of a stock (must be multiplied by the stock to calculate flow)</t>
  </si>
  <si>
    <t>nutrient assimilation rate per gram mass of the pool in question</t>
  </si>
  <si>
    <t># adsorption</t>
  </si>
  <si>
    <t xml:space="preserve">the maximum exchangeable P content </t>
  </si>
  <si>
    <t xml:space="preserve">the exchangeable P pool </t>
  </si>
  <si>
    <t>the equilibrium DIP concentration</t>
  </si>
  <si>
    <t>E</t>
  </si>
  <si>
    <t># expressions ------------------------</t>
  </si>
  <si>
    <t>k_Ex_max</t>
  </si>
  <si>
    <t>k_E</t>
  </si>
  <si>
    <t>fit to data</t>
  </si>
  <si>
    <t>the langmuir bond energy</t>
  </si>
  <si>
    <t>m^3/g</t>
  </si>
  <si>
    <t>g/m^3/d</t>
  </si>
  <si>
    <t>Ex_max*(PIP/(Ex_max+PIP))</t>
  </si>
  <si>
    <t>Ex/(k_E*(Ex_max-Ex))</t>
  </si>
  <si>
    <t>k_ad*(DIP/V_w - DIP_E)</t>
  </si>
  <si>
    <t>rootP</t>
  </si>
  <si>
    <t>shootP</t>
  </si>
  <si>
    <t>IM_b</t>
  </si>
  <si>
    <t>LOM_b</t>
  </si>
  <si>
    <t>ROM_b</t>
  </si>
  <si>
    <t>rootM</t>
  </si>
  <si>
    <t>IM_a</t>
  </si>
  <si>
    <t>LOM_a</t>
  </si>
  <si>
    <t>ROM_a</t>
  </si>
  <si>
    <t>shootM</t>
  </si>
  <si>
    <t>g d.w</t>
  </si>
  <si>
    <t>refractory OM aboveground</t>
  </si>
  <si>
    <t>labile OM aboveground</t>
  </si>
  <si>
    <t>inorganic matter aboveground</t>
  </si>
  <si>
    <t>refractory OM belowground</t>
  </si>
  <si>
    <t>labile OM belowground</t>
  </si>
  <si>
    <t>inorganic matter belowground</t>
  </si>
  <si>
    <t>dissolved IP aboveground</t>
  </si>
  <si>
    <t>particulate IP aboveground</t>
  </si>
  <si>
    <t>labile OP aboveground</t>
  </si>
  <si>
    <t>refractory OP aboveground</t>
  </si>
  <si>
    <t>refractory OP belowground</t>
  </si>
  <si>
    <t>labile OP belowground</t>
  </si>
  <si>
    <t>particulate IP belowground</t>
  </si>
  <si>
    <t>dissolved IP belowground</t>
  </si>
  <si>
    <t>g d.w./d</t>
  </si>
  <si>
    <t>sed_IM</t>
  </si>
  <si>
    <t>r_sed_IM*IM_a</t>
  </si>
  <si>
    <t>sedimentation of inorganic matter</t>
  </si>
  <si>
    <t>sedimentation of inorganic P</t>
  </si>
  <si>
    <t xml:space="preserve">growth of root P </t>
  </si>
  <si>
    <t>mortatlity of root P</t>
  </si>
  <si>
    <t>assim_shootP</t>
  </si>
  <si>
    <t>assim_rootP</t>
  </si>
  <si>
    <t>r_assim*(k_f_sh_G)</t>
  </si>
  <si>
    <t>r_assim*(1-k_f_sh_G)</t>
  </si>
  <si>
    <t>sed_IM*k_ISS2P</t>
  </si>
  <si>
    <t>sed_PIP</t>
  </si>
  <si>
    <t>sed_LOP</t>
  </si>
  <si>
    <t>sed_ROP</t>
  </si>
  <si>
    <t>dec_LOP_a</t>
  </si>
  <si>
    <t>dec_ROP_a</t>
  </si>
  <si>
    <t>dec_LOP_b</t>
  </si>
  <si>
    <t>dec_ROP_b</t>
  </si>
  <si>
    <t>diff_DIP_b2a</t>
  </si>
  <si>
    <t>r_diffus*DIP_b</t>
  </si>
  <si>
    <t>sorp_DIP2PIP_b</t>
  </si>
  <si>
    <t>sedimentation of labile organic P</t>
  </si>
  <si>
    <t>sedimentation of refractory organic P</t>
  </si>
  <si>
    <t>mort_rootP2ROP</t>
  </si>
  <si>
    <t>mort_rootP2LOP</t>
  </si>
  <si>
    <t>mortality of shoot P to LOP</t>
  </si>
  <si>
    <t>mort_shootP2litterP</t>
  </si>
  <si>
    <t>dec_litter2LOP_a</t>
  </si>
  <si>
    <t>dec_litter2ROP_a</t>
  </si>
  <si>
    <t>decomposition of litter P to labile organic P</t>
  </si>
  <si>
    <t>decomposition of litter P to refractory organic P</t>
  </si>
  <si>
    <t>litterM</t>
  </si>
  <si>
    <t>OM_a</t>
  </si>
  <si>
    <t>OM_b</t>
  </si>
  <si>
    <t>BM</t>
  </si>
  <si>
    <t>TM_a</t>
  </si>
  <si>
    <t>TM_b</t>
  </si>
  <si>
    <t>shootP*k_P2BM</t>
  </si>
  <si>
    <t>LOP_a*k_P2LOP</t>
  </si>
  <si>
    <t>litterP*k_P2BM</t>
  </si>
  <si>
    <t>rootP*k_P2BM</t>
  </si>
  <si>
    <t>ROP_a*k_P2ROP</t>
  </si>
  <si>
    <t>LOP_b*k_P2LOP</t>
  </si>
  <si>
    <t>ROP_b*k_P2ROP</t>
  </si>
  <si>
    <t>sum(shootM,litterM,LOP_a,ROP_a)</t>
  </si>
  <si>
    <t>sum(rootM,LOP_b,ROP_b)</t>
  </si>
  <si>
    <t>sum(shootM,rootM)</t>
  </si>
  <si>
    <t>IM_a+OM_a</t>
  </si>
  <si>
    <t>IM_b+OM_b</t>
  </si>
  <si>
    <t>TP</t>
  </si>
  <si>
    <t>sum(shootP,rootP,litterP,LOP_a,LOP_b,ROP_a,ROP_b,PIP_a,PIP_b,DIP_a,DIP_b)</t>
  </si>
  <si>
    <t>g d.w.</t>
  </si>
  <si>
    <t>shoot dry mass</t>
  </si>
  <si>
    <t>root dry mass</t>
  </si>
  <si>
    <t>litter dry mass</t>
  </si>
  <si>
    <t>OM aboveground</t>
  </si>
  <si>
    <t>OM belowground</t>
  </si>
  <si>
    <t>total biomass</t>
  </si>
  <si>
    <t>total mass belowground</t>
  </si>
  <si>
    <t>total mass aboveground</t>
  </si>
  <si>
    <t>total P</t>
  </si>
  <si>
    <t>decomposition of refractory OP to labile OP</t>
  </si>
  <si>
    <t>decomposition of labile OP to DIP</t>
  </si>
  <si>
    <t>diffusion of DIP from b to a</t>
  </si>
  <si>
    <t>litterP</t>
  </si>
  <si>
    <t>out_IM</t>
  </si>
  <si>
    <t>in_ROP</t>
  </si>
  <si>
    <t>in_LOP</t>
  </si>
  <si>
    <t>in_PIP</t>
  </si>
  <si>
    <t>in_IM</t>
  </si>
  <si>
    <t>out_PIP</t>
  </si>
  <si>
    <t>out_LOP</t>
  </si>
  <si>
    <t>out_ROP</t>
  </si>
  <si>
    <t>Q_out*IM_a/V_w_a</t>
  </si>
  <si>
    <t>Q_out*PIP_a/V_w_a</t>
  </si>
  <si>
    <t>out_DIP</t>
  </si>
  <si>
    <t>Q_out*DIP_a/V_w_a</t>
  </si>
  <si>
    <t>in_DIP</t>
  </si>
  <si>
    <t>Q_in*C_DIP_in</t>
  </si>
  <si>
    <t>Q_out*LOP_a/V_w_a</t>
  </si>
  <si>
    <t>Q_out*ROP_a/V_w_a</t>
  </si>
  <si>
    <t>r_decay_litter*litterP*(k_f_labile_litter)</t>
  </si>
  <si>
    <t>r_decay_litter*litterP*(1-k_f_labile_litter)</t>
  </si>
  <si>
    <t>k_f_labile_litter</t>
  </si>
  <si>
    <t>k_ISS2P</t>
  </si>
  <si>
    <t>k_f_labile_root</t>
  </si>
  <si>
    <t>k_LOM2P</t>
  </si>
  <si>
    <t>k_ROM2P</t>
  </si>
  <si>
    <t>k_f_labile_OSS</t>
  </si>
  <si>
    <t>in_IM*k_ISS2P</t>
  </si>
  <si>
    <t>Q_in*OSS*(1-k_f_labile_OSS)*k_ROM2P</t>
  </si>
  <si>
    <t>Q_in*OSS*k_f_labile_OSS*k_LOM2P</t>
  </si>
  <si>
    <t>Q_in*ISS</t>
  </si>
  <si>
    <t>k_decay_litter</t>
  </si>
  <si>
    <t>k_decay_LOP</t>
  </si>
  <si>
    <t>k_decay_ROP</t>
  </si>
  <si>
    <t>r_decay_ROP*ROP_b</t>
  </si>
  <si>
    <t>r_decay_ROP*ROP_a</t>
  </si>
  <si>
    <t>r_decay_LOP*LOP_a</t>
  </si>
  <si>
    <t>r_decay_LOP*LOP_b</t>
  </si>
  <si>
    <t>r_sed_OM*LOP_a</t>
  </si>
  <si>
    <t>r_sed_OM*ROP_a</t>
  </si>
  <si>
    <t xml:space="preserve"># Organic matter content </t>
  </si>
  <si>
    <t xml:space="preserve">OM_a/(TM_a) </t>
  </si>
  <si>
    <t>OM_b/(TM_b)</t>
  </si>
  <si>
    <t>g/g</t>
  </si>
  <si>
    <t>organic matter content belowground</t>
  </si>
  <si>
    <t>organic matter content aboveground</t>
  </si>
  <si>
    <t>LOI_a</t>
  </si>
  <si>
    <t>LOI_b</t>
  </si>
  <si>
    <t>BD_b</t>
  </si>
  <si>
    <t>TM</t>
  </si>
  <si>
    <t>total mass</t>
  </si>
  <si>
    <t>TM_a + TM_b</t>
  </si>
  <si>
    <t>value</t>
  </si>
  <si>
    <t>pdf</t>
  </si>
  <si>
    <t>g P/d.w.</t>
  </si>
  <si>
    <t>langmuir bond energy</t>
  </si>
  <si>
    <t>maximum exchangeable P</t>
  </si>
  <si>
    <t xml:space="preserve">labile fraction of litter </t>
  </si>
  <si>
    <t>labile fraction of OSS</t>
  </si>
  <si>
    <t>labile fraction of roots</t>
  </si>
  <si>
    <t>P content of inorganic suspended sediments</t>
  </si>
  <si>
    <t>P content of labile organic matter</t>
  </si>
  <si>
    <t>P content of refractory organic matter</t>
  </si>
  <si>
    <t>litter decomposition rate coefficient</t>
  </si>
  <si>
    <t>LOP decomposition rate coefficient</t>
  </si>
  <si>
    <t>Morris &amp; Bowden</t>
  </si>
  <si>
    <t>best guess</t>
  </si>
  <si>
    <t>site data</t>
  </si>
  <si>
    <t># SITE PARAMETERS ---------------</t>
  </si>
  <si>
    <t>area = 1 # m^2; wetland surface area; uniform flat surface</t>
  </si>
  <si>
    <t>H_b = 0.1 # m; height of belowground compartment (sediment column);</t>
  </si>
  <si>
    <t>H_w = 0.3 # m; height of water relative to sediment surface;</t>
  </si>
  <si>
    <t>H_a = H_w # m; height of aboveground compartment</t>
  </si>
  <si>
    <t>Z_a = 105 # m; elevation NAVD88 of sediment surface (bottom of aboveground compartment)</t>
  </si>
  <si>
    <t>Z_c = Z_a + 0.2 # m: water elevation NAVD88 of adjacent channel</t>
  </si>
  <si>
    <t>Z_b = Z_a - H_b  # m; elevation NAVD88 of the belowground compartment bottom</t>
  </si>
  <si>
    <t>Z_w = Z_a + H_w  # m; elevation NAVD88 of water surface</t>
  </si>
  <si>
    <t># partitioning coefficients</t>
  </si>
  <si>
    <t>k_f_fines = 0.8 # g/g; fine sediment fraction of incoming total suspended solids; fit to field data</t>
  </si>
  <si>
    <t>k_f_OM_TSS = 0.3 # g/g; organic matter fraction of incoming total suspended solids; fit to field data</t>
  </si>
  <si>
    <t>k_f_LOM_OSS = 0.5 # g/g; labile fraction incoming organic suspended solids; fit to field data</t>
  </si>
  <si>
    <t>k_f_LOM_BM = 0.8 # g/g; labile organic matter fraction of falling biomass; Morris &amp; Bowden 1986</t>
  </si>
  <si>
    <t>k_f_sh_G = 0.5 # g/g; fraction of biomass growth allocated to shoots; best guess, literature range: 0.2 - 0.8 (refs)</t>
  </si>
  <si>
    <t>LOI = 0.05 # g/g; fraction of organic matter in total mass of below ground compartment; soil loss-on-ignition</t>
  </si>
  <si>
    <t>k_BM2P = 0.003 # g/g P/d.w.; P content of biomass; McJannet et al. 1996</t>
  </si>
  <si>
    <t>k_OM2P = 0.01 # g/g  P/d.w.; P content of OM; best guess as of now we will be informed by field data</t>
  </si>
  <si>
    <t>k_ISS2P = 0.005 # g/g P/d.w.; P content of inorganic suspended sediments</t>
  </si>
  <si>
    <t xml:space="preserve">shootdensity = 100 # 1/m^2; stem count per sq meter; best guess for reed canarygrass </t>
  </si>
  <si>
    <t>shootdiameter = 0.5/100 # m;  average stem diameter; best guess for reed canarygrass</t>
  </si>
  <si>
    <t>k_whc = 0.00 # -, water holding capacity or fraction of porespace consisting of adhered water; best guess based on fit of oven dry verses air dry moisture content</t>
  </si>
  <si>
    <t>k_Q_out = 0.00 # 1/d; outflow coefficient; change based on friction of channel interface</t>
  </si>
  <si>
    <t>TSS = 0 # g/m^3; total suspended solids of inflow ; model fit to field data from each site based on Q.in</t>
  </si>
  <si>
    <t xml:space="preserve">tau = 1e3 # 1/d; residence time of wetland surface water; "" </t>
  </si>
  <si>
    <t># CONSTANTS ----------------------------</t>
  </si>
  <si>
    <t>k_dp_i = 2.65e6 # g/m^3; particle density of inorganic matter; Delaune et al. 1983 g/cm^3 * 10^6 cm^3/m^3</t>
  </si>
  <si>
    <t>k_dp_o = 1.14e6 # g/m^3; particle density of inorganic matter; Delaune et al. 1983 g/cm^3 * 10^6 cm^3/m^3</t>
  </si>
  <si>
    <t xml:space="preserve">k_db_i = 1.99e6 # g/m^3; bulk density of inorganic matter; Morris et al. 2016 </t>
  </si>
  <si>
    <t>k_db_o = 0.085e6 # g/m^3; bulk density of organic matter; Morris et al. 2016</t>
  </si>
  <si>
    <t>pi = 3.141593 # -; arc length of a circle</t>
  </si>
  <si>
    <t>g = 7.32e10  # m/d^2; acceleration due to gravity; constant</t>
  </si>
  <si>
    <t>mew_STD = 86.4e3  # g/m/d; viscocity of water at standard temperature (20 degC)</t>
  </si>
  <si>
    <t>T_STD = 20  # deg C; standard temperature</t>
  </si>
  <si>
    <t>k_dw=1e6  # g/m^3; density of water; 1e6 for 0 salinity, 1.025e6 for 34 ppm salinity water</t>
  </si>
  <si>
    <t># FORCING PARAMETERS -------------------</t>
  </si>
  <si>
    <t>TW_max = 23 # degC; max daily mean water tempurature; fit to site data or assume equal to mean air temp on Aug 1</t>
  </si>
  <si>
    <t>TW_min = 4 # degC; min daily mean water tempurature; fit to site data or assume equal to 4 degC on Jan 31</t>
  </si>
  <si>
    <t>TA_h_max = 28 # degC; max daily high air tempurature; fit to data from local city/town (e.g. https://weatherspark.com/)</t>
  </si>
  <si>
    <t>TA_h_min = -2 # degC; min daily high air tempurature; ""</t>
  </si>
  <si>
    <t>TA_l_max = 17 # degC; max daily low air tempurature; ""</t>
  </si>
  <si>
    <t>TA_l_min = -11 # degC; min daily low air tempurature; ""</t>
  </si>
  <si>
    <t>T_SD = 3 # degC; standard deviation of random effect on temperature</t>
  </si>
  <si>
    <t>T_clim = 0 # degC; slope of climate change effect on temperature</t>
  </si>
  <si>
    <t>t_T = 365 # d ; period of temperature oscilation; standard</t>
  </si>
  <si>
    <t>t_T_l = 31 # d ; day of year with minimum tempurature; assume Jan 31st coldest day</t>
  </si>
  <si>
    <t># atmospheric</t>
  </si>
  <si>
    <t>TA_h = 13 # degC; daily high air tempurature; ""</t>
  </si>
  <si>
    <t xml:space="preserve">TA_l = 0 # degC; daily low air tempurature; "" </t>
  </si>
  <si>
    <t>RHmin = 60 # %, minimum relative humidity</t>
  </si>
  <si>
    <t>RHmax = 80 # %, maximum relative humidity</t>
  </si>
  <si>
    <t>Precip_monthly = 44/12 # inches; monthly rainfall total</t>
  </si>
  <si>
    <t xml:space="preserve">ns = 2295/12 # hours; daily time of sunshine </t>
  </si>
  <si>
    <t># hydrologic</t>
  </si>
  <si>
    <t xml:space="preserve">TW = (TA_h+TA_l)/2 # degC; temperature of water; average value (static) input data measured with HOBO (calibration) or function of time with seasonal, random and climate change terms (forecast)  </t>
  </si>
  <si>
    <t>Q_in = 0.00 # m^3/d; inflow volume; used in static or forecast simulations</t>
  </si>
  <si>
    <t>Q_precip = Precip_monthly*12/365*2.54/100*area # m^3; inflow volume; used in static or forecast simulations</t>
  </si>
  <si>
    <t>Q_ET = Q_precip # m/d; precipitation ;assume equal to precip;</t>
  </si>
  <si>
    <t xml:space="preserve">Q_ground = 0 # m^3/d; groundwater flow infiltration percolation;assume zero; </t>
  </si>
  <si>
    <t xml:space="preserve"># Biomass Growth </t>
  </si>
  <si>
    <t>k_Ueff=0.25 # -; biomass uptake efficiency (0-1) for P; calibrated, best guess (refs needed)</t>
  </si>
  <si>
    <t xml:space="preserve">r_G_max=5e-3 # 1/day; maximum growth rate; calibrated, best guess </t>
  </si>
  <si>
    <t xml:space="preserve">r_G_min=0 # 1/day; minimum growth rate; a very low value to prevent zero or negative growth rates </t>
  </si>
  <si>
    <t>ks_G_C = 0.03 # g/m^3 half saturation concentration for assimilation</t>
  </si>
  <si>
    <t>ks_G_B=1500 # g/m^2 half saturation biomass for assimilation</t>
  </si>
  <si>
    <t>T_G_min=4 # degC; minimum water tempurature for plant growth; best guess</t>
  </si>
  <si>
    <t>k_H_w = -0.001  # -; slope of polynomial for water depth affects on assimilation rate; calibrated</t>
  </si>
  <si>
    <t>k_H_w_max = 0  # m; optimal water height for growth; calibrated</t>
  </si>
  <si>
    <t xml:space="preserve"># Diffusion </t>
  </si>
  <si>
    <t>k_diff_STD = 2e-5  # m^2/d ; effective diffusion coefficient; calibrated value from Marois &amp; Mitsch 2016</t>
  </si>
  <si>
    <t>mew = 86.4e3  # g/m/d; viscosity of water</t>
  </si>
  <si>
    <t>k_diff= fn_kDiff() # m^2/d; effective diffusion coefficient; standard tempurature and pressure</t>
  </si>
  <si>
    <t># Adsorption</t>
  </si>
  <si>
    <t>k_ad = 1.75  # d^-1; first order sorption rate constant; calibrated value from Marois</t>
  </si>
  <si>
    <t>E = 10 #2.75  # 2.75 m^3 kg^-1 1kg/1000g; langmuir constant of sorption; calibrated value from Marois</t>
  </si>
  <si>
    <t>k_PIP2Ex = 0.8  # g/g; ratio of exchangeable P to particulate inorganic P</t>
  </si>
  <si>
    <t>k_PSR = 0.1 # ; PSR threshold; Dari et al 2017</t>
  </si>
  <si>
    <t>a_Ex_max = 9983.5e-3 # (g/kg/g/g); slope of exchangeable P in sediments with LOI; fit to data of oxalate Al + Fe verses LOI</t>
  </si>
  <si>
    <t>b_Ex_max = 2161.4e-3 # (g/kg); minimum exchangeable P in sediments; fit to data of oxalate Al + Fe verses LOI</t>
  </si>
  <si>
    <t>b_0 = 7.09401 # (Intercept)  7.09401    0.18465  38.420  &lt; 2e-16 ***</t>
  </si>
  <si>
    <t>b_fines = 0.44693 #   Clay_Silt    0.44693    0.03350  13.340  &lt; 2e-16 ***</t>
  </si>
  <si>
    <t>b_LOI =  0.17820 #   LOI          0.17820    0.02222   8.018 1.72e-14 ***</t>
  </si>
  <si>
    <t># Decay</t>
  </si>
  <si>
    <t>k_dec_r = 1e-6  # 1/d; decay rate of refractory organic matter at T_STD;</t>
  </si>
  <si>
    <t>k_dec_l = 1e-2  # 1/d; decay rate at labile organic matter T_STD;</t>
  </si>
  <si>
    <t xml:space="preserve">theta = 1.1  # exponential temperature factor </t>
  </si>
  <si>
    <t># Mortality/Litterfall/Senesence</t>
  </si>
  <si>
    <t>T_k_M_max = 4  # degC; temp. at max mortality rate; higher mortality in winter</t>
  </si>
  <si>
    <t xml:space="preserve">k_M = 1e-3  # 1/d; baseline mortality rate; </t>
  </si>
  <si>
    <t>k_M_max_shoot = 0.2 # 1/d; maximum mortality rate;</t>
  </si>
  <si>
    <t># Sedimentation</t>
  </si>
  <si>
    <t>k_rp=4.5e-7  # m; average radius of particles; input</t>
  </si>
  <si>
    <t>u_o = fn_settlingvelocity(k_dp=k_dp_o) # m/d; organic particle settling velocity; assumed constant laminar/slow flow (Reddy &amp; Delaune 2008)</t>
  </si>
  <si>
    <t>u_i = fn_settlingvelocity(k_dp=k_dp_i) # m/d; inorganic particle settling velocity; assumed laminar/slow flow (Reddy &amp; Delaune 2008)</t>
  </si>
  <si>
    <t>area</t>
  </si>
  <si>
    <t>H_b</t>
  </si>
  <si>
    <t>H_w</t>
  </si>
  <si>
    <t>H_a</t>
  </si>
  <si>
    <t>Z_a</t>
  </si>
  <si>
    <t>Z_c</t>
  </si>
  <si>
    <t>Z_b</t>
  </si>
  <si>
    <t>Z_w</t>
  </si>
  <si>
    <t>k_f_fines</t>
  </si>
  <si>
    <t>k_f_OM_TSS</t>
  </si>
  <si>
    <t>k_f_sh_G</t>
  </si>
  <si>
    <t>r_mort_root*rootP*(1-k_f_labile_root)</t>
  </si>
  <si>
    <t>r_mort_shoot*shootP</t>
  </si>
  <si>
    <t>inflow of IM from surface waters</t>
  </si>
  <si>
    <t>outflow of IM</t>
  </si>
  <si>
    <t>""</t>
  </si>
  <si>
    <t>r_mort_root*rootP*(k_f_labile_root)</t>
  </si>
  <si>
    <t>balance</t>
  </si>
  <si>
    <t xml:space="preserve">aboveground live shoot P </t>
  </si>
  <si>
    <t>belowground live root P</t>
  </si>
  <si>
    <t xml:space="preserve">aboveground litter P </t>
  </si>
  <si>
    <t># rates</t>
  </si>
  <si>
    <t>assumptions</t>
  </si>
  <si>
    <t>r_decay_litter</t>
  </si>
  <si>
    <t>r_decay_ROP</t>
  </si>
  <si>
    <t>r_decay_LOP</t>
  </si>
  <si>
    <t>r_mort_shoot</t>
  </si>
  <si>
    <t>r_mort_root</t>
  </si>
  <si>
    <t>r_sed_IM</t>
  </si>
  <si>
    <t>r_sed_OM</t>
  </si>
  <si>
    <t>proportional rate of litter decomposition</t>
  </si>
  <si>
    <t>proportional rate of ROP decomposition</t>
  </si>
  <si>
    <t>proportional rate of LOP decomposition</t>
  </si>
  <si>
    <t>affected by temperature (Wang et al. 2003)</t>
  </si>
  <si>
    <t>proportional rate of root death</t>
  </si>
  <si>
    <t>proportional rate of shoot death</t>
  </si>
  <si>
    <t>amount of diffusion of DIP_b to DIP_a</t>
  </si>
  <si>
    <t>proportional rate of sedimentation of IM_a to IM_b</t>
  </si>
  <si>
    <t>proportional rate of sedimentation of OM_a to OM_b</t>
  </si>
  <si>
    <t>affected by temperature, viscosity of water, concentration gradient, distance, and tortuosity of fluid matrix (Wang et al. 2003; Reddy &amp; Delaune 2008)</t>
  </si>
  <si>
    <t>affected by settling velocity (temperature, viscosity of water, particle radius, particle density) and water depth, set equal to 1 when depth is less than settling velocity (Reddy &amp; Delaune 2008)</t>
  </si>
  <si>
    <t>sorp_DIP2PIP_a</t>
  </si>
  <si>
    <t>adsorption of DIP onto PIP aboveground</t>
  </si>
  <si>
    <t>adsorption of DIP onto PIP belowground</t>
  </si>
  <si>
    <t>r_adsorp_b*V_w_b</t>
  </si>
  <si>
    <t>r_adsorp_b</t>
  </si>
  <si>
    <t>ammount of DIP adsorbed to PIP belowground</t>
  </si>
  <si>
    <t>r_adsorp_a*V_w_a</t>
  </si>
  <si>
    <t>bioturb_IM</t>
  </si>
  <si>
    <t>bioturb_PIP</t>
  </si>
  <si>
    <t>bioturb_LOP</t>
  </si>
  <si>
    <t>bioturb_ROP</t>
  </si>
  <si>
    <t>bioturbation diffusion of IM from b to a</t>
  </si>
  <si>
    <t>bioturbation diffusion of PIP from b to a</t>
  </si>
  <si>
    <t>bioturbation diffusion of ROP from b to a</t>
  </si>
  <si>
    <t>bioturbation diffusion of LOP from b to a</t>
  </si>
  <si>
    <t>r_bioturb*IM_b</t>
  </si>
  <si>
    <t>r_bioturb*PIP_b</t>
  </si>
  <si>
    <t>r_bioturb*LOP_b</t>
  </si>
  <si>
    <t>r_bioturb*ROP_b</t>
  </si>
  <si>
    <t xml:space="preserve">bulk density belowground </t>
  </si>
  <si>
    <t>amount of DIP_b P (g) assimilated by macrophyte plants as net primary productivity</t>
  </si>
  <si>
    <t xml:space="preserve">mortality of shoot P to litterP </t>
  </si>
  <si>
    <t>affected by temperature (Morris et al. 2002)</t>
  </si>
  <si>
    <t>affected by temperature, increases as a step function when temp drops below threshold (based on field observations) (Wiegman et al. 2019)</t>
  </si>
  <si>
    <t xml:space="preserve">affected by temperature and equilibrium DIP (Wang et al. 2003); equilibrium DIP can be set as a parameter, or calculated as a function from maximum P storage capacity (Ex_max, variable or constant), and the currently adsorbed P (Ex = PIP_b). </t>
  </si>
  <si>
    <t>same as r_sed_OM</t>
  </si>
  <si>
    <t>same as r_decay_litter</t>
  </si>
  <si>
    <t>always affected by temperature, DIP availability, and optionally affected by water level, and self-crowding or shading (Marois &amp; Mitsch 2016; Morris et al. 2002; Wiegman et al.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</si>
</sst>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4" fillId="0" borderId="0" xfId="0" applyFont="1"/>
    <xf numFmtId="14" fontId="0" fillId="0" borderId="0" xfId="0" applyNumberFormat="1"/>
    <xf numFmtId="0" fontId="0" fillId="0" borderId="0" xfId="0" applyBorder="1"/>
    <xf numFmtId="0" fontId="4" fillId="0" borderId="0" xfId="0" applyFont="1" applyBorder="1"/>
    <xf numFmtId="16" fontId="0" fillId="0" borderId="0" xfId="0" applyNumberFormat="1"/>
    <xf numFmtId="0" fontId="0" fillId="0" borderId="4" xfId="0" applyBorder="1"/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rian Wiegman" id="{93679AC5-129F-4D94-BCE5-8FBE032649FE}" userId="S::awiegman@uvm.edu::0fee6942-5621-4d3f-a742-177fec80a13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4-23T14:46:49.08" personId="{93679AC5-129F-4D94-BCE5-8FBE032649FE}" id="{F8BE6626-9BF0-4883-B54B-D03A02C82897}">
    <text>Enter comment character for language here... (# for python &amp; R, ! for Fortran, // for C)</text>
  </threadedComment>
  <threadedComment ref="H1" dT="2020-04-23T18:40:03.87" personId="{93679AC5-129F-4D94-BCE5-8FBE032649FE}" id="{7ACAAA9F-15DF-46FB-980A-3B122FF94444}">
    <text>R code</text>
  </threadedComment>
  <threadedComment ref="I1" dT="2020-04-23T18:40:16.94" personId="{93679AC5-129F-4D94-BCE5-8FBE032649FE}" id="{02D01E2F-B340-4EED-8881-614B8213847F}">
    <text>Markdown table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4-23T14:46:49.08" personId="{93679AC5-129F-4D94-BCE5-8FBE032649FE}" id="{7BBA6B31-3619-4000-8915-E792E73E7C98}">
    <text>Enter comment character for language here... (# for python &amp; R, ! for Fortran, // for C)</text>
  </threadedComment>
  <threadedComment ref="H1" dT="2020-04-23T18:40:03.87" personId="{93679AC5-129F-4D94-BCE5-8FBE032649FE}" id="{BADA74D7-4046-4AB3-9955-3E0CD1474C68}">
    <text>R code</text>
  </threadedComment>
  <threadedComment ref="I1" dT="2020-04-23T18:40:16.94" personId="{93679AC5-129F-4D94-BCE5-8FBE032649FE}" id="{9B8CC04E-6EE4-4023-B742-6E624C058DF1}">
    <text>Markdown table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" dT="2020-04-23T14:46:49.08" personId="{93679AC5-129F-4D94-BCE5-8FBE032649FE}" id="{F4EF9DED-20A2-46DB-9C48-5AD3181097B9}">
    <text>Enter comment character for language here... (# for python &amp; R, ! for Fortran, // for C)</text>
  </threadedComment>
  <threadedComment ref="H1" dT="2020-04-23T18:40:03.87" personId="{93679AC5-129F-4D94-BCE5-8FBE032649FE}" id="{11219DFC-DB0D-4864-B571-730F1819EF91}">
    <text>R code</text>
  </threadedComment>
  <threadedComment ref="I1" dT="2020-04-23T18:40:16.94" personId="{93679AC5-129F-4D94-BCE5-8FBE032649FE}" id="{484EF046-EC1E-43BD-B929-93026AC4918B}">
    <text>Markdown table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0-04-23T14:46:49.08" personId="{93679AC5-129F-4D94-BCE5-8FBE032649FE}" id="{67B51D15-2F77-41C4-B5B8-AE6F3709EAD2}">
    <text>Enter comment character for language here... (# for python &amp; R, ! for Fortran, // for C)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2" dT="2020-04-23T15:13:43.69" personId="{93679AC5-129F-4D94-BCE5-8FBE032649FE}" id="{62830AD3-98BA-4BB4-BFBB-F5A3D51EAD3E}">
    <text>variables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0-04-23T19:59:41.58" personId="{93679AC5-129F-4D94-BCE5-8FBE032649FE}" id="{8F59B4E9-CDE3-4603-9762-26163C7D3E3C}">
    <text>Metadata</text>
  </threadedComment>
  <threadedComment ref="A15" dT="2020-04-23T20:00:56.94" personId="{93679AC5-129F-4D94-BCE5-8FBE032649FE}" id="{14241B60-A483-4EF5-B1FC-6F011060ED93}">
    <text>forcing functions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5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DCEE-8952-4904-ACFF-E58214F164EE}">
  <sheetPr codeName="Sheet1"/>
  <dimension ref="A1:C27"/>
  <sheetViews>
    <sheetView workbookViewId="0">
      <selection activeCell="C3" sqref="C3"/>
    </sheetView>
  </sheetViews>
  <sheetFormatPr defaultRowHeight="13.8" x14ac:dyDescent="0.25"/>
  <cols>
    <col min="1" max="1" width="3.5" customWidth="1"/>
    <col min="2" max="2" width="18.5" customWidth="1"/>
  </cols>
  <sheetData>
    <row r="1" spans="1:3" x14ac:dyDescent="0.25">
      <c r="A1" t="s">
        <v>91</v>
      </c>
    </row>
    <row r="2" spans="1:3" x14ac:dyDescent="0.25">
      <c r="A2" t="s">
        <v>90</v>
      </c>
      <c r="B2" t="s">
        <v>85</v>
      </c>
      <c r="C2" t="s">
        <v>83</v>
      </c>
    </row>
    <row r="3" spans="1:3" x14ac:dyDescent="0.25">
      <c r="A3" t="s">
        <v>90</v>
      </c>
      <c r="B3" t="s">
        <v>86</v>
      </c>
      <c r="C3" t="s">
        <v>84</v>
      </c>
    </row>
    <row r="4" spans="1:3" x14ac:dyDescent="0.25">
      <c r="A4" t="s">
        <v>90</v>
      </c>
      <c r="B4" t="s">
        <v>87</v>
      </c>
      <c r="C4" t="s">
        <v>88</v>
      </c>
    </row>
    <row r="5" spans="1:3" x14ac:dyDescent="0.25">
      <c r="A5" t="s">
        <v>90</v>
      </c>
      <c r="B5" t="s">
        <v>89</v>
      </c>
      <c r="C5" s="15" t="str">
        <f ca="1">TEXT(TODAY(),"yyyy-mm-dd")</f>
        <v>2021-10-25</v>
      </c>
    </row>
    <row r="19" spans="1:3" x14ac:dyDescent="0.25">
      <c r="A19" t="s">
        <v>93</v>
      </c>
    </row>
    <row r="20" spans="1:3" x14ac:dyDescent="0.25">
      <c r="B20" t="s">
        <v>94</v>
      </c>
      <c r="C20" t="s">
        <v>1</v>
      </c>
    </row>
    <row r="21" spans="1:3" x14ac:dyDescent="0.25">
      <c r="B21" t="s">
        <v>82</v>
      </c>
      <c r="C21" t="s">
        <v>98</v>
      </c>
    </row>
    <row r="22" spans="1:3" x14ac:dyDescent="0.25">
      <c r="B22" t="s">
        <v>65</v>
      </c>
      <c r="C22" t="s">
        <v>95</v>
      </c>
    </row>
    <row r="23" spans="1:3" x14ac:dyDescent="0.25">
      <c r="B23" t="s">
        <v>72</v>
      </c>
      <c r="C23" t="s">
        <v>96</v>
      </c>
    </row>
    <row r="24" spans="1:3" x14ac:dyDescent="0.25">
      <c r="B24" t="s">
        <v>79</v>
      </c>
      <c r="C24" t="s">
        <v>97</v>
      </c>
    </row>
    <row r="25" spans="1:3" x14ac:dyDescent="0.25">
      <c r="B25" t="s">
        <v>73</v>
      </c>
      <c r="C25" t="s">
        <v>99</v>
      </c>
    </row>
    <row r="26" spans="1:3" x14ac:dyDescent="0.25">
      <c r="B26" t="s">
        <v>63</v>
      </c>
      <c r="C26" t="s">
        <v>100</v>
      </c>
    </row>
    <row r="27" spans="1:3" x14ac:dyDescent="0.25">
      <c r="B27" t="s">
        <v>64</v>
      </c>
      <c r="C2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EFB5-0E39-4938-AA71-EF73668778FE}">
  <sheetPr codeName="Sheet4"/>
  <dimension ref="A1:I122"/>
  <sheetViews>
    <sheetView topLeftCell="A16" workbookViewId="0">
      <selection activeCell="B34" sqref="B34"/>
    </sheetView>
  </sheetViews>
  <sheetFormatPr defaultRowHeight="13.8" x14ac:dyDescent="0.25"/>
  <cols>
    <col min="1" max="1" width="1.8984375" customWidth="1"/>
    <col min="2" max="2" width="15.09765625" customWidth="1"/>
    <col min="3" max="3" width="15.19921875" style="1" hidden="1" customWidth="1"/>
    <col min="4" max="4" width="0" hidden="1" customWidth="1"/>
    <col min="5" max="5" width="32.8984375" style="1" hidden="1" customWidth="1"/>
    <col min="6" max="6" width="15.19921875" style="1" hidden="1" customWidth="1"/>
    <col min="7" max="7" width="37.09765625" style="1" hidden="1" customWidth="1"/>
    <col min="8" max="8" width="0" hidden="1" customWidth="1"/>
  </cols>
  <sheetData>
    <row r="1" spans="1:8" s="3" customFormat="1" x14ac:dyDescent="0.25">
      <c r="A1" s="3" t="str" cm="1">
        <f t="array" aca="1" ref="A1" ca="1">"# "&amp;MID(CELL("filename",B1),FIND("]",CELL("filename",B1))+1,255)&amp;" ------------------------------"</f>
        <v># constants ------------------------------</v>
      </c>
      <c r="C1" s="4"/>
      <c r="E1" s="4"/>
      <c r="F1" s="4"/>
      <c r="G1" s="4"/>
    </row>
    <row r="2" spans="1:8" s="3" customFormat="1" x14ac:dyDescent="0.25">
      <c r="A2" s="3" t="s">
        <v>17</v>
      </c>
      <c r="B2" s="3" t="s">
        <v>16</v>
      </c>
      <c r="C2" s="4" t="s">
        <v>286</v>
      </c>
      <c r="D2" s="3" t="s">
        <v>13</v>
      </c>
      <c r="E2" s="4" t="s">
        <v>1</v>
      </c>
      <c r="F2" s="4" t="s">
        <v>287</v>
      </c>
      <c r="G2" s="4" t="s">
        <v>18</v>
      </c>
      <c r="H2" s="3" t="str">
        <f t="shared" ref="H2:H14" si="0">A2&amp;B2&amp;" = "&amp;C2&amp;" # "&amp;_xlfn.TEXTJOIN(" | ",FALSE,D2,E2,F2,G2)</f>
        <v>#name = value # unit | description | pdf | references &amp; assumptions</v>
      </c>
    </row>
    <row r="3" spans="1:8" s="3" customFormat="1" x14ac:dyDescent="0.25">
      <c r="B3" s="3" t="s">
        <v>255</v>
      </c>
      <c r="C3" s="4">
        <v>0.9</v>
      </c>
      <c r="D3" s="3" t="s">
        <v>277</v>
      </c>
      <c r="E3" s="4" t="s">
        <v>291</v>
      </c>
      <c r="F3" s="4"/>
      <c r="G3" s="4" t="s">
        <v>299</v>
      </c>
      <c r="H3" s="3" t="str">
        <f t="shared" si="0"/>
        <v>k_f_labile_litter = 0.9 # g/g | labile fraction of litter  |  | Morris &amp; Bowden</v>
      </c>
    </row>
    <row r="4" spans="1:8" s="3" customFormat="1" x14ac:dyDescent="0.25">
      <c r="B4" s="3" t="s">
        <v>257</v>
      </c>
      <c r="C4" s="4">
        <v>0.9</v>
      </c>
      <c r="D4" s="3" t="s">
        <v>277</v>
      </c>
      <c r="E4" s="4" t="s">
        <v>293</v>
      </c>
      <c r="F4" s="4"/>
      <c r="G4" s="4" t="s">
        <v>299</v>
      </c>
      <c r="H4" s="3" t="str">
        <f t="shared" si="0"/>
        <v>k_f_labile_root = 0.9 # g/g | labile fraction of roots |  | Morris &amp; Bowden</v>
      </c>
    </row>
    <row r="5" spans="1:8" s="3" customFormat="1" x14ac:dyDescent="0.25">
      <c r="B5" s="3" t="s">
        <v>260</v>
      </c>
      <c r="C5" s="1">
        <v>0.5</v>
      </c>
      <c r="D5" s="18" t="s">
        <v>277</v>
      </c>
      <c r="E5" s="1" t="s">
        <v>292</v>
      </c>
      <c r="F5" s="1"/>
      <c r="G5" s="1" t="s">
        <v>300</v>
      </c>
      <c r="H5" s="3" t="str">
        <f t="shared" si="0"/>
        <v>k_f_labile_OSS = 0.5 # g/g | labile fraction of OSS |  | best guess</v>
      </c>
    </row>
    <row r="6" spans="1:8" s="3" customFormat="1" ht="27.6" x14ac:dyDescent="0.25">
      <c r="B6" s="3" t="s">
        <v>256</v>
      </c>
      <c r="C6" s="4">
        <f>1*10^-3</f>
        <v>1E-3</v>
      </c>
      <c r="D6" s="3" t="s">
        <v>288</v>
      </c>
      <c r="E6" s="4" t="s">
        <v>294</v>
      </c>
      <c r="F6" s="4"/>
      <c r="G6" s="4" t="s">
        <v>301</v>
      </c>
      <c r="H6" s="3" t="str">
        <f t="shared" si="0"/>
        <v>k_ISS2P = 0.001 # g P/d.w. | P content of inorganic suspended sediments |  | site data</v>
      </c>
    </row>
    <row r="7" spans="1:8" s="3" customFormat="1" x14ac:dyDescent="0.25">
      <c r="B7" s="3" t="s">
        <v>258</v>
      </c>
      <c r="C7" s="1">
        <v>0.01</v>
      </c>
      <c r="D7" s="3" t="s">
        <v>288</v>
      </c>
      <c r="E7" s="1" t="s">
        <v>295</v>
      </c>
      <c r="F7" s="1"/>
      <c r="G7" s="1" t="s">
        <v>301</v>
      </c>
      <c r="H7" s="3" t="str">
        <f t="shared" si="0"/>
        <v>k_LOM2P = 0.01 # g P/d.w. | P content of labile organic matter |  | site data</v>
      </c>
    </row>
    <row r="8" spans="1:8" s="3" customFormat="1" x14ac:dyDescent="0.25">
      <c r="B8" s="3" t="s">
        <v>259</v>
      </c>
      <c r="C8" s="1">
        <v>1E-3</v>
      </c>
      <c r="D8" s="3" t="s">
        <v>288</v>
      </c>
      <c r="E8" s="1" t="s">
        <v>296</v>
      </c>
      <c r="F8" s="1"/>
      <c r="G8" s="1" t="s">
        <v>301</v>
      </c>
      <c r="H8" s="3" t="str">
        <f t="shared" si="0"/>
        <v>k_ROM2P = 0.001 # g P/d.w. | P content of refractory organic matter |  | site data</v>
      </c>
    </row>
    <row r="9" spans="1:8" x14ac:dyDescent="0.25">
      <c r="B9" s="3" t="s">
        <v>265</v>
      </c>
      <c r="C9" s="1">
        <v>1E-3</v>
      </c>
      <c r="D9" s="3" t="s">
        <v>19</v>
      </c>
      <c r="E9" s="1" t="s">
        <v>297</v>
      </c>
      <c r="G9" s="1" t="s">
        <v>299</v>
      </c>
      <c r="H9" s="3" t="str">
        <f t="shared" si="0"/>
        <v>k_decay_litter = 0.001 # 1/d | litter decomposition rate coefficient |  | Morris &amp; Bowden</v>
      </c>
    </row>
    <row r="10" spans="1:8" x14ac:dyDescent="0.25">
      <c r="B10" s="3" t="s">
        <v>266</v>
      </c>
      <c r="C10" s="1">
        <v>1E-3</v>
      </c>
      <c r="D10" s="3" t="s">
        <v>19</v>
      </c>
      <c r="E10" s="1" t="s">
        <v>298</v>
      </c>
      <c r="G10" s="1" t="s">
        <v>299</v>
      </c>
      <c r="H10" s="3" t="str">
        <f t="shared" si="0"/>
        <v>k_decay_LOP = 0.001 # 1/d | LOP decomposition rate coefficient |  | Morris &amp; Bowden</v>
      </c>
    </row>
    <row r="11" spans="1:8" x14ac:dyDescent="0.25">
      <c r="B11" s="3" t="s">
        <v>267</v>
      </c>
      <c r="C11" s="1">
        <v>1.0000000000000001E-5</v>
      </c>
      <c r="D11" s="3" t="s">
        <v>19</v>
      </c>
      <c r="G11" s="1" t="s">
        <v>299</v>
      </c>
      <c r="H11" s="3" t="str">
        <f t="shared" si="0"/>
        <v>k_decay_ROP = 0.00001 # 1/d |  |  | Morris &amp; Bowden</v>
      </c>
    </row>
    <row r="12" spans="1:8" ht="27.6" x14ac:dyDescent="0.25">
      <c r="B12" s="3" t="s">
        <v>76</v>
      </c>
      <c r="C12" s="4">
        <v>1.75</v>
      </c>
      <c r="D12" s="3" t="s">
        <v>19</v>
      </c>
      <c r="E12" s="4" t="s">
        <v>77</v>
      </c>
      <c r="F12" s="4"/>
      <c r="G12" s="4" t="s">
        <v>78</v>
      </c>
      <c r="H12" s="3" t="str">
        <f t="shared" si="0"/>
        <v>k_ad = 1.75 # 1/d | adsorption rate coefficient |  | calibrated to data; Wang et al. 2003; Marois &amp; Mitsch 2016</v>
      </c>
    </row>
    <row r="13" spans="1:8" s="3" customFormat="1" x14ac:dyDescent="0.25">
      <c r="B13" t="s">
        <v>135</v>
      </c>
      <c r="C13" s="4">
        <v>2.75</v>
      </c>
      <c r="D13" s="3" t="s">
        <v>141</v>
      </c>
      <c r="E13" s="4" t="s">
        <v>289</v>
      </c>
      <c r="F13" s="4"/>
      <c r="G13" s="4" t="s">
        <v>70</v>
      </c>
      <c r="H13" s="3" t="str">
        <f t="shared" si="0"/>
        <v>E = 2.75 # m^3/g | langmuir bond energy |  | Wang et al. 2003</v>
      </c>
    </row>
    <row r="14" spans="1:8" s="3" customFormat="1" x14ac:dyDescent="0.25">
      <c r="B14" t="s">
        <v>126</v>
      </c>
      <c r="C14" s="4">
        <v>1</v>
      </c>
      <c r="D14" s="3" t="s">
        <v>115</v>
      </c>
      <c r="E14" s="4" t="s">
        <v>290</v>
      </c>
      <c r="F14" s="4"/>
      <c r="G14" s="4" t="s">
        <v>70</v>
      </c>
      <c r="H14" s="3" t="str">
        <f t="shared" si="0"/>
        <v>Ex_max = 1 # g/kg | maximum exchangeable P |  | Wang et al. 2003</v>
      </c>
    </row>
    <row r="15" spans="1:8" x14ac:dyDescent="0.25">
      <c r="G15" s="4"/>
    </row>
    <row r="18" spans="2:9" x14ac:dyDescent="0.25">
      <c r="I18" t="s">
        <v>302</v>
      </c>
    </row>
    <row r="19" spans="2:9" x14ac:dyDescent="0.25">
      <c r="B19" t="s">
        <v>396</v>
      </c>
      <c r="I19" t="s">
        <v>303</v>
      </c>
    </row>
    <row r="20" spans="2:9" x14ac:dyDescent="0.25">
      <c r="B20" t="s">
        <v>397</v>
      </c>
      <c r="I20" t="s">
        <v>304</v>
      </c>
    </row>
    <row r="21" spans="2:9" x14ac:dyDescent="0.25">
      <c r="B21" t="s">
        <v>398</v>
      </c>
      <c r="I21" t="s">
        <v>305</v>
      </c>
    </row>
    <row r="22" spans="2:9" x14ac:dyDescent="0.25">
      <c r="B22" t="s">
        <v>399</v>
      </c>
      <c r="I22" t="s">
        <v>306</v>
      </c>
    </row>
    <row r="23" spans="2:9" x14ac:dyDescent="0.25">
      <c r="B23" t="s">
        <v>400</v>
      </c>
      <c r="I23" t="s">
        <v>307</v>
      </c>
    </row>
    <row r="24" spans="2:9" x14ac:dyDescent="0.25">
      <c r="B24" t="s">
        <v>401</v>
      </c>
      <c r="I24" t="s">
        <v>308</v>
      </c>
    </row>
    <row r="25" spans="2:9" x14ac:dyDescent="0.25">
      <c r="B25" t="s">
        <v>402</v>
      </c>
      <c r="I25" t="s">
        <v>309</v>
      </c>
    </row>
    <row r="26" spans="2:9" x14ac:dyDescent="0.25">
      <c r="B26" t="s">
        <v>403</v>
      </c>
      <c r="I26" t="s">
        <v>310</v>
      </c>
    </row>
    <row r="28" spans="2:9" x14ac:dyDescent="0.25">
      <c r="I28" t="s">
        <v>311</v>
      </c>
    </row>
    <row r="29" spans="2:9" x14ac:dyDescent="0.25">
      <c r="B29" t="s">
        <v>404</v>
      </c>
      <c r="I29" t="s">
        <v>312</v>
      </c>
    </row>
    <row r="30" spans="2:9" x14ac:dyDescent="0.25">
      <c r="B30" t="s">
        <v>405</v>
      </c>
      <c r="I30" t="s">
        <v>313</v>
      </c>
    </row>
    <row r="31" spans="2:9" x14ac:dyDescent="0.25">
      <c r="I31" t="s">
        <v>314</v>
      </c>
    </row>
    <row r="32" spans="2:9" x14ac:dyDescent="0.25">
      <c r="I32" t="s">
        <v>315</v>
      </c>
    </row>
    <row r="33" spans="2:9" x14ac:dyDescent="0.25">
      <c r="B33" t="s">
        <v>406</v>
      </c>
      <c r="I33" t="s">
        <v>316</v>
      </c>
    </row>
    <row r="34" spans="2:9" x14ac:dyDescent="0.25">
      <c r="I34" t="s">
        <v>317</v>
      </c>
    </row>
    <row r="35" spans="2:9" x14ac:dyDescent="0.25">
      <c r="I35" t="s">
        <v>318</v>
      </c>
    </row>
    <row r="36" spans="2:9" x14ac:dyDescent="0.25">
      <c r="I36" t="s">
        <v>319</v>
      </c>
    </row>
    <row r="37" spans="2:9" x14ac:dyDescent="0.25">
      <c r="I37" t="s">
        <v>320</v>
      </c>
    </row>
    <row r="38" spans="2:9" x14ac:dyDescent="0.25">
      <c r="I38" t="s">
        <v>321</v>
      </c>
    </row>
    <row r="39" spans="2:9" x14ac:dyDescent="0.25">
      <c r="I39" t="s">
        <v>322</v>
      </c>
    </row>
    <row r="40" spans="2:9" x14ac:dyDescent="0.25">
      <c r="I40" t="s">
        <v>323</v>
      </c>
    </row>
    <row r="41" spans="2:9" x14ac:dyDescent="0.25">
      <c r="I41" t="s">
        <v>324</v>
      </c>
    </row>
    <row r="42" spans="2:9" x14ac:dyDescent="0.25">
      <c r="I42" t="s">
        <v>325</v>
      </c>
    </row>
    <row r="43" spans="2:9" x14ac:dyDescent="0.25">
      <c r="I43" t="s">
        <v>326</v>
      </c>
    </row>
    <row r="45" spans="2:9" x14ac:dyDescent="0.25">
      <c r="I45" t="s">
        <v>327</v>
      </c>
    </row>
    <row r="46" spans="2:9" x14ac:dyDescent="0.25">
      <c r="I46" t="s">
        <v>328</v>
      </c>
    </row>
    <row r="47" spans="2:9" x14ac:dyDescent="0.25">
      <c r="I47" t="s">
        <v>329</v>
      </c>
    </row>
    <row r="48" spans="2:9" x14ac:dyDescent="0.25">
      <c r="I48" t="s">
        <v>330</v>
      </c>
    </row>
    <row r="49" spans="9:9" x14ac:dyDescent="0.25">
      <c r="I49" t="s">
        <v>331</v>
      </c>
    </row>
    <row r="50" spans="9:9" x14ac:dyDescent="0.25">
      <c r="I50" t="s">
        <v>332</v>
      </c>
    </row>
    <row r="51" spans="9:9" x14ac:dyDescent="0.25">
      <c r="I51" t="s">
        <v>333</v>
      </c>
    </row>
    <row r="52" spans="9:9" x14ac:dyDescent="0.25">
      <c r="I52" t="s">
        <v>334</v>
      </c>
    </row>
    <row r="53" spans="9:9" x14ac:dyDescent="0.25">
      <c r="I53" t="s">
        <v>335</v>
      </c>
    </row>
    <row r="54" spans="9:9" x14ac:dyDescent="0.25">
      <c r="I54" t="s">
        <v>336</v>
      </c>
    </row>
    <row r="57" spans="9:9" x14ac:dyDescent="0.25">
      <c r="I57" t="s">
        <v>337</v>
      </c>
    </row>
    <row r="58" spans="9:9" x14ac:dyDescent="0.25">
      <c r="I58" t="s">
        <v>338</v>
      </c>
    </row>
    <row r="59" spans="9:9" x14ac:dyDescent="0.25">
      <c r="I59" t="s">
        <v>339</v>
      </c>
    </row>
    <row r="60" spans="9:9" x14ac:dyDescent="0.25">
      <c r="I60" t="s">
        <v>340</v>
      </c>
    </row>
    <row r="61" spans="9:9" x14ac:dyDescent="0.25">
      <c r="I61" t="s">
        <v>341</v>
      </c>
    </row>
    <row r="62" spans="9:9" x14ac:dyDescent="0.25">
      <c r="I62" t="s">
        <v>342</v>
      </c>
    </row>
    <row r="63" spans="9:9" x14ac:dyDescent="0.25">
      <c r="I63" t="s">
        <v>343</v>
      </c>
    </row>
    <row r="64" spans="9:9" x14ac:dyDescent="0.25">
      <c r="I64" t="s">
        <v>344</v>
      </c>
    </row>
    <row r="65" spans="9:9" x14ac:dyDescent="0.25">
      <c r="I65" t="s">
        <v>345</v>
      </c>
    </row>
    <row r="66" spans="9:9" x14ac:dyDescent="0.25">
      <c r="I66" t="s">
        <v>346</v>
      </c>
    </row>
    <row r="67" spans="9:9" x14ac:dyDescent="0.25">
      <c r="I67" t="s">
        <v>347</v>
      </c>
    </row>
    <row r="68" spans="9:9" x14ac:dyDescent="0.25">
      <c r="I68" t="s">
        <v>348</v>
      </c>
    </row>
    <row r="69" spans="9:9" x14ac:dyDescent="0.25">
      <c r="I69" t="s">
        <v>349</v>
      </c>
    </row>
    <row r="70" spans="9:9" x14ac:dyDescent="0.25">
      <c r="I70" t="s">
        <v>350</v>
      </c>
    </row>
    <row r="71" spans="9:9" x14ac:dyDescent="0.25">
      <c r="I71" t="s">
        <v>351</v>
      </c>
    </row>
    <row r="72" spans="9:9" x14ac:dyDescent="0.25">
      <c r="I72" t="s">
        <v>352</v>
      </c>
    </row>
    <row r="73" spans="9:9" x14ac:dyDescent="0.25">
      <c r="I73" t="s">
        <v>353</v>
      </c>
    </row>
    <row r="74" spans="9:9" x14ac:dyDescent="0.25">
      <c r="I74" t="s">
        <v>354</v>
      </c>
    </row>
    <row r="75" spans="9:9" x14ac:dyDescent="0.25">
      <c r="I75" t="s">
        <v>355</v>
      </c>
    </row>
    <row r="76" spans="9:9" x14ac:dyDescent="0.25">
      <c r="I76" t="s">
        <v>356</v>
      </c>
    </row>
    <row r="77" spans="9:9" x14ac:dyDescent="0.25">
      <c r="I77" t="s">
        <v>357</v>
      </c>
    </row>
    <row r="78" spans="9:9" x14ac:dyDescent="0.25">
      <c r="I78" t="s">
        <v>358</v>
      </c>
    </row>
    <row r="79" spans="9:9" x14ac:dyDescent="0.25">
      <c r="I79" t="s">
        <v>359</v>
      </c>
    </row>
    <row r="80" spans="9:9" x14ac:dyDescent="0.25">
      <c r="I80" t="s">
        <v>360</v>
      </c>
    </row>
    <row r="82" spans="9:9" x14ac:dyDescent="0.25">
      <c r="I82" t="s">
        <v>361</v>
      </c>
    </row>
    <row r="83" spans="9:9" x14ac:dyDescent="0.25">
      <c r="I83" t="s">
        <v>362</v>
      </c>
    </row>
    <row r="84" spans="9:9" x14ac:dyDescent="0.25">
      <c r="I84" t="s">
        <v>363</v>
      </c>
    </row>
    <row r="85" spans="9:9" x14ac:dyDescent="0.25">
      <c r="I85" t="s">
        <v>364</v>
      </c>
    </row>
    <row r="86" spans="9:9" x14ac:dyDescent="0.25">
      <c r="I86" t="s">
        <v>365</v>
      </c>
    </row>
    <row r="87" spans="9:9" x14ac:dyDescent="0.25">
      <c r="I87" t="s">
        <v>366</v>
      </c>
    </row>
    <row r="88" spans="9:9" x14ac:dyDescent="0.25">
      <c r="I88" t="s">
        <v>367</v>
      </c>
    </row>
    <row r="89" spans="9:9" x14ac:dyDescent="0.25">
      <c r="I89" t="s">
        <v>368</v>
      </c>
    </row>
    <row r="90" spans="9:9" x14ac:dyDescent="0.25">
      <c r="I90" t="s">
        <v>369</v>
      </c>
    </row>
    <row r="92" spans="9:9" x14ac:dyDescent="0.25">
      <c r="I92" t="s">
        <v>370</v>
      </c>
    </row>
    <row r="93" spans="9:9" x14ac:dyDescent="0.25">
      <c r="I93" t="s">
        <v>371</v>
      </c>
    </row>
    <row r="94" spans="9:9" x14ac:dyDescent="0.25">
      <c r="I94" t="s">
        <v>372</v>
      </c>
    </row>
    <row r="95" spans="9:9" x14ac:dyDescent="0.25">
      <c r="I95" t="s">
        <v>373</v>
      </c>
    </row>
    <row r="97" spans="9:9" x14ac:dyDescent="0.25">
      <c r="I97" t="s">
        <v>374</v>
      </c>
    </row>
    <row r="98" spans="9:9" x14ac:dyDescent="0.25">
      <c r="I98" t="s">
        <v>375</v>
      </c>
    </row>
    <row r="99" spans="9:9" x14ac:dyDescent="0.25">
      <c r="I99" t="s">
        <v>376</v>
      </c>
    </row>
    <row r="100" spans="9:9" x14ac:dyDescent="0.25">
      <c r="I100" t="s">
        <v>377</v>
      </c>
    </row>
    <row r="101" spans="9:9" x14ac:dyDescent="0.25">
      <c r="I101" t="s">
        <v>378</v>
      </c>
    </row>
    <row r="102" spans="9:9" x14ac:dyDescent="0.25">
      <c r="I102" t="s">
        <v>379</v>
      </c>
    </row>
    <row r="103" spans="9:9" x14ac:dyDescent="0.25">
      <c r="I103" t="s">
        <v>380</v>
      </c>
    </row>
    <row r="104" spans="9:9" x14ac:dyDescent="0.25">
      <c r="I104" t="s">
        <v>381</v>
      </c>
    </row>
    <row r="105" spans="9:9" x14ac:dyDescent="0.25">
      <c r="I105" t="s">
        <v>382</v>
      </c>
    </row>
    <row r="106" spans="9:9" x14ac:dyDescent="0.25">
      <c r="I106" t="s">
        <v>383</v>
      </c>
    </row>
    <row r="108" spans="9:9" x14ac:dyDescent="0.25">
      <c r="I108" t="s">
        <v>384</v>
      </c>
    </row>
    <row r="109" spans="9:9" x14ac:dyDescent="0.25">
      <c r="I109" t="s">
        <v>385</v>
      </c>
    </row>
    <row r="110" spans="9:9" x14ac:dyDescent="0.25">
      <c r="I110" t="s">
        <v>386</v>
      </c>
    </row>
    <row r="111" spans="9:9" x14ac:dyDescent="0.25">
      <c r="I111" t="s">
        <v>387</v>
      </c>
    </row>
    <row r="113" spans="9:9" x14ac:dyDescent="0.25">
      <c r="I113" t="s">
        <v>388</v>
      </c>
    </row>
    <row r="114" spans="9:9" x14ac:dyDescent="0.25">
      <c r="I114" t="s">
        <v>389</v>
      </c>
    </row>
    <row r="115" spans="9:9" x14ac:dyDescent="0.25">
      <c r="I115" t="s">
        <v>390</v>
      </c>
    </row>
    <row r="116" spans="9:9" x14ac:dyDescent="0.25">
      <c r="I116" t="s">
        <v>391</v>
      </c>
    </row>
    <row r="119" spans="9:9" x14ac:dyDescent="0.25">
      <c r="I119" t="s">
        <v>392</v>
      </c>
    </row>
    <row r="120" spans="9:9" x14ac:dyDescent="0.25">
      <c r="I120" t="s">
        <v>393</v>
      </c>
    </row>
    <row r="121" spans="9:9" x14ac:dyDescent="0.25">
      <c r="I121" t="s">
        <v>394</v>
      </c>
    </row>
    <row r="122" spans="9:9" x14ac:dyDescent="0.25">
      <c r="I122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5D3A-0244-4969-9564-0F80CD4ED274}">
  <sheetPr codeName="Sheet2"/>
  <dimension ref="A1:E14"/>
  <sheetViews>
    <sheetView workbookViewId="0">
      <selection activeCell="B34" sqref="B34"/>
    </sheetView>
  </sheetViews>
  <sheetFormatPr defaultRowHeight="13.8" x14ac:dyDescent="0.25"/>
  <cols>
    <col min="1" max="1" width="12" customWidth="1"/>
    <col min="3" max="3" width="33" style="1" customWidth="1"/>
    <col min="4" max="4" width="55.59765625" style="1" customWidth="1"/>
    <col min="5" max="5" width="24" style="1" customWidth="1"/>
  </cols>
  <sheetData>
    <row r="1" spans="1:5" s="5" customFormat="1" x14ac:dyDescent="0.25">
      <c r="A1" s="5" t="s">
        <v>136</v>
      </c>
      <c r="C1" s="6"/>
      <c r="D1" s="6"/>
      <c r="E1" s="6"/>
    </row>
    <row r="2" spans="1:5" s="5" customFormat="1" ht="27.6" x14ac:dyDescent="0.25">
      <c r="A2" s="5" t="s">
        <v>16</v>
      </c>
      <c r="B2" s="5" t="s">
        <v>13</v>
      </c>
      <c r="C2" s="6" t="s">
        <v>1</v>
      </c>
      <c r="D2" s="6" t="s">
        <v>3</v>
      </c>
      <c r="E2" s="6" t="s">
        <v>18</v>
      </c>
    </row>
    <row r="3" spans="1:5" s="3" customFormat="1" x14ac:dyDescent="0.25">
      <c r="A3" s="3" t="s">
        <v>131</v>
      </c>
      <c r="C3" s="4"/>
      <c r="D3" s="4"/>
      <c r="E3" s="4"/>
    </row>
    <row r="4" spans="1:5" x14ac:dyDescent="0.25">
      <c r="A4" t="s">
        <v>126</v>
      </c>
      <c r="B4" t="s">
        <v>115</v>
      </c>
      <c r="C4" s="1" t="s">
        <v>132</v>
      </c>
      <c r="D4" s="1" t="s">
        <v>137</v>
      </c>
      <c r="E4" s="1" t="s">
        <v>139</v>
      </c>
    </row>
    <row r="5" spans="1:5" x14ac:dyDescent="0.25">
      <c r="A5" t="s">
        <v>135</v>
      </c>
      <c r="B5" t="s">
        <v>141</v>
      </c>
      <c r="C5" s="1" t="s">
        <v>140</v>
      </c>
      <c r="D5" s="1" t="s">
        <v>138</v>
      </c>
      <c r="E5" s="1" t="s">
        <v>139</v>
      </c>
    </row>
    <row r="6" spans="1:5" x14ac:dyDescent="0.25">
      <c r="A6" t="s">
        <v>125</v>
      </c>
      <c r="B6" t="s">
        <v>115</v>
      </c>
      <c r="C6" s="1" t="s">
        <v>133</v>
      </c>
      <c r="D6" t="s">
        <v>143</v>
      </c>
      <c r="E6" s="1" t="s">
        <v>70</v>
      </c>
    </row>
    <row r="7" spans="1:5" x14ac:dyDescent="0.25">
      <c r="A7" t="s">
        <v>117</v>
      </c>
      <c r="B7" t="s">
        <v>114</v>
      </c>
      <c r="C7" s="1" t="s">
        <v>134</v>
      </c>
      <c r="D7" t="s">
        <v>144</v>
      </c>
      <c r="E7" s="1" t="s">
        <v>70</v>
      </c>
    </row>
    <row r="8" spans="1:5" ht="27.6" x14ac:dyDescent="0.25">
      <c r="A8" t="s">
        <v>121</v>
      </c>
      <c r="B8" t="s">
        <v>142</v>
      </c>
      <c r="C8" s="1" t="s">
        <v>127</v>
      </c>
      <c r="D8" t="s">
        <v>145</v>
      </c>
      <c r="E8" s="1" t="s">
        <v>70</v>
      </c>
    </row>
    <row r="9" spans="1:5" ht="80.25" customHeight="1" x14ac:dyDescent="0.25">
      <c r="A9" t="s">
        <v>124</v>
      </c>
      <c r="B9" t="s">
        <v>19</v>
      </c>
      <c r="C9" s="1" t="s">
        <v>130</v>
      </c>
    </row>
    <row r="10" spans="1:5" ht="41.4" x14ac:dyDescent="0.25">
      <c r="A10" t="s">
        <v>123</v>
      </c>
      <c r="B10" t="s">
        <v>19</v>
      </c>
      <c r="C10" s="1" t="s">
        <v>129</v>
      </c>
      <c r="E10" s="1" t="s">
        <v>71</v>
      </c>
    </row>
    <row r="11" spans="1:5" ht="41.4" x14ac:dyDescent="0.25">
      <c r="A11" t="s">
        <v>122</v>
      </c>
      <c r="B11" t="s">
        <v>19</v>
      </c>
      <c r="C11" s="1" t="s">
        <v>128</v>
      </c>
      <c r="E11" s="1" t="s">
        <v>70</v>
      </c>
    </row>
    <row r="12" spans="1:5" x14ac:dyDescent="0.25">
      <c r="A12" t="s">
        <v>120</v>
      </c>
      <c r="B12" t="s">
        <v>19</v>
      </c>
    </row>
    <row r="13" spans="1:5" x14ac:dyDescent="0.25">
      <c r="A13" t="s">
        <v>119</v>
      </c>
      <c r="B13" t="s">
        <v>19</v>
      </c>
      <c r="D13" s="1" t="s">
        <v>116</v>
      </c>
    </row>
    <row r="14" spans="1:5" x14ac:dyDescent="0.25">
      <c r="A14" t="s">
        <v>118</v>
      </c>
      <c r="B1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3CF5-DBA7-4A10-A70E-E1C997B6C52C}">
  <sheetPr codeName="Sheet3"/>
  <dimension ref="A1:I405"/>
  <sheetViews>
    <sheetView workbookViewId="0">
      <selection activeCell="E1" sqref="E1:E1048576"/>
    </sheetView>
  </sheetViews>
  <sheetFormatPr defaultRowHeight="13.8" x14ac:dyDescent="0.25"/>
  <cols>
    <col min="1" max="1" width="2.19921875" customWidth="1"/>
    <col min="4" max="4" width="25.3984375" customWidth="1"/>
    <col min="6" max="6" width="21.8984375" customWidth="1"/>
    <col min="7" max="7" width="2.19921875" style="1" customWidth="1"/>
  </cols>
  <sheetData>
    <row r="1" spans="1:9" s="3" customFormat="1" x14ac:dyDescent="0.25">
      <c r="A1" s="3" t="str" cm="1">
        <f t="array" aca="1" ref="A1" ca="1">"# "&amp;MID(CELL("filename",B1),FIND("]",CELL("filename",B1))+1,255)&amp;" ------------------------------"</f>
        <v># states ------------------------------</v>
      </c>
      <c r="D1" s="4"/>
      <c r="E1" s="4"/>
      <c r="F1" s="4"/>
      <c r="G1" s="4" t="s">
        <v>17</v>
      </c>
      <c r="H1" s="3" t="str">
        <f ca="1">A1</f>
        <v># states ------------------------------</v>
      </c>
      <c r="I1" s="3" t="str">
        <f>_xlfn.TEXTJOIN("|",TRUE,B2:F2)</f>
        <v>name|unit|description|default|references</v>
      </c>
    </row>
    <row r="2" spans="1:9" s="3" customFormat="1" x14ac:dyDescent="0.25">
      <c r="A2" s="3" t="s">
        <v>17</v>
      </c>
      <c r="B2" s="3" t="s">
        <v>16</v>
      </c>
      <c r="C2" s="3" t="s">
        <v>13</v>
      </c>
      <c r="D2" s="3" t="s">
        <v>1</v>
      </c>
      <c r="E2" s="3" t="s">
        <v>14</v>
      </c>
      <c r="F2" s="3" t="s">
        <v>15</v>
      </c>
      <c r="G2" s="4" t="e">
        <f>#REF!</f>
        <v>#REF!</v>
      </c>
      <c r="H2" s="3" t="str">
        <f t="shared" ref="H2:H65" si="0">IF(B2="","",IF(C2="",A2&amp;B2,A2&amp;B2&amp;" = "&amp;E2&amp;" # ("&amp;C2&amp;") "&amp;D2&amp;" ["&amp;F2&amp;"]"))</f>
        <v>#name = default # (unit) description [references]</v>
      </c>
      <c r="I2" s="3" t="str" cm="1">
        <f t="array" ref="I2">_xlfn.TEXTJOIN("|",FALSE,REPT("---",LEN(B2:F2)))</f>
        <v>------------|------------|---------------------------------|---------------------|------------------------------</v>
      </c>
    </row>
    <row r="3" spans="1:9" x14ac:dyDescent="0.25">
      <c r="B3" t="s">
        <v>152</v>
      </c>
      <c r="C3" t="s">
        <v>156</v>
      </c>
      <c r="D3" t="s">
        <v>159</v>
      </c>
      <c r="G3" s="1" t="e">
        <f>#REF!</f>
        <v>#REF!</v>
      </c>
      <c r="H3" s="3" t="str">
        <f t="shared" si="0"/>
        <v>IM_a =  # (g d.w) inorganic matter aboveground []</v>
      </c>
      <c r="I3" s="3" t="str">
        <f t="shared" ref="I3:I10" si="1">_xlfn.TEXTJOIN("|",TRUE,B3:F3)</f>
        <v>IM_a|g d.w|inorganic matter aboveground</v>
      </c>
    </row>
    <row r="4" spans="1:9" x14ac:dyDescent="0.25">
      <c r="B4" t="s">
        <v>148</v>
      </c>
      <c r="C4" t="s">
        <v>156</v>
      </c>
      <c r="D4" t="s">
        <v>162</v>
      </c>
      <c r="G4" s="1" t="e">
        <f>#REF!</f>
        <v>#REF!</v>
      </c>
      <c r="H4" s="3" t="str">
        <f t="shared" si="0"/>
        <v>IM_b =  # (g d.w) inorganic matter belowground []</v>
      </c>
      <c r="I4" s="3" t="str">
        <f t="shared" si="1"/>
        <v>IM_b|g d.w|inorganic matter belowground</v>
      </c>
    </row>
    <row r="5" spans="1:9" x14ac:dyDescent="0.25">
      <c r="B5" t="s">
        <v>147</v>
      </c>
      <c r="C5" t="s">
        <v>4</v>
      </c>
      <c r="D5" t="s">
        <v>414</v>
      </c>
      <c r="G5" s="1" t="e">
        <f t="shared" ref="G5:G58" si="2">G4</f>
        <v>#REF!</v>
      </c>
      <c r="H5" s="3" t="str">
        <f t="shared" si="0"/>
        <v>shootP =  # (g P) aboveground live shoot P  []</v>
      </c>
      <c r="I5" s="3" t="str">
        <f t="shared" si="1"/>
        <v xml:space="preserve">shootP|g P|aboveground live shoot P </v>
      </c>
    </row>
    <row r="6" spans="1:9" x14ac:dyDescent="0.25">
      <c r="B6" t="s">
        <v>146</v>
      </c>
      <c r="C6" t="s">
        <v>4</v>
      </c>
      <c r="D6" t="s">
        <v>415</v>
      </c>
      <c r="G6" s="1" t="e">
        <f t="shared" si="2"/>
        <v>#REF!</v>
      </c>
      <c r="H6" s="3" t="str">
        <f t="shared" si="0"/>
        <v>rootP =  # (g P) belowground live root P []</v>
      </c>
      <c r="I6" s="3" t="str">
        <f t="shared" si="1"/>
        <v>rootP|g P|belowground live root P</v>
      </c>
    </row>
    <row r="7" spans="1:9" x14ac:dyDescent="0.25">
      <c r="B7" t="s">
        <v>236</v>
      </c>
      <c r="C7" t="s">
        <v>4</v>
      </c>
      <c r="D7" t="s">
        <v>416</v>
      </c>
      <c r="G7" s="1" t="e">
        <f t="shared" si="2"/>
        <v>#REF!</v>
      </c>
      <c r="H7" s="3" t="str">
        <f t="shared" si="0"/>
        <v>litterP =  # (g P) aboveground litter P  []</v>
      </c>
      <c r="I7" s="3" t="str">
        <f t="shared" si="1"/>
        <v xml:space="preserve">litterP|g P|aboveground litter P </v>
      </c>
    </row>
    <row r="8" spans="1:9" x14ac:dyDescent="0.25">
      <c r="B8" t="s">
        <v>5</v>
      </c>
      <c r="C8" t="s">
        <v>4</v>
      </c>
      <c r="D8" t="s">
        <v>166</v>
      </c>
      <c r="G8" s="1" t="e">
        <f t="shared" si="2"/>
        <v>#REF!</v>
      </c>
      <c r="H8" s="3" t="str">
        <f t="shared" si="0"/>
        <v>ROP_a =  # (g P) refractory OP aboveground []</v>
      </c>
      <c r="I8" s="3" t="str">
        <f t="shared" si="1"/>
        <v>ROP_a|g P|refractory OP aboveground</v>
      </c>
    </row>
    <row r="9" spans="1:9" x14ac:dyDescent="0.25">
      <c r="B9" t="s">
        <v>6</v>
      </c>
      <c r="C9" t="s">
        <v>4</v>
      </c>
      <c r="D9" t="s">
        <v>165</v>
      </c>
      <c r="G9" s="1" t="e">
        <f t="shared" si="2"/>
        <v>#REF!</v>
      </c>
      <c r="H9" s="3" t="str">
        <f t="shared" si="0"/>
        <v>LOP_a =  # (g P) labile OP aboveground []</v>
      </c>
      <c r="I9" s="3" t="str">
        <f t="shared" si="1"/>
        <v>LOP_a|g P|labile OP aboveground</v>
      </c>
    </row>
    <row r="10" spans="1:9" x14ac:dyDescent="0.25">
      <c r="B10" t="s">
        <v>8</v>
      </c>
      <c r="C10" t="s">
        <v>4</v>
      </c>
      <c r="D10" t="s">
        <v>164</v>
      </c>
      <c r="G10" s="1" t="e">
        <f t="shared" si="2"/>
        <v>#REF!</v>
      </c>
      <c r="H10" s="3" t="str">
        <f t="shared" si="0"/>
        <v>PIP_a =  # (g P) particulate IP aboveground []</v>
      </c>
      <c r="I10" s="3" t="str">
        <f t="shared" si="1"/>
        <v>PIP_a|g P|particulate IP aboveground</v>
      </c>
    </row>
    <row r="11" spans="1:9" x14ac:dyDescent="0.25">
      <c r="B11" t="s">
        <v>7</v>
      </c>
      <c r="C11" t="s">
        <v>4</v>
      </c>
      <c r="D11" t="s">
        <v>163</v>
      </c>
      <c r="G11" s="1" t="e">
        <f t="shared" si="2"/>
        <v>#REF!</v>
      </c>
      <c r="H11" s="3" t="str">
        <f t="shared" si="0"/>
        <v>DIP_a =  # (g P) dissolved IP aboveground []</v>
      </c>
    </row>
    <row r="12" spans="1:9" x14ac:dyDescent="0.25">
      <c r="B12" t="s">
        <v>9</v>
      </c>
      <c r="C12" t="s">
        <v>4</v>
      </c>
      <c r="D12" t="s">
        <v>167</v>
      </c>
      <c r="G12" s="1" t="e">
        <f t="shared" si="2"/>
        <v>#REF!</v>
      </c>
      <c r="H12" s="3" t="str">
        <f t="shared" si="0"/>
        <v>ROP_b =  # (g P) refractory OP belowground []</v>
      </c>
    </row>
    <row r="13" spans="1:9" x14ac:dyDescent="0.25">
      <c r="B13" t="s">
        <v>10</v>
      </c>
      <c r="C13" t="s">
        <v>4</v>
      </c>
      <c r="D13" t="s">
        <v>168</v>
      </c>
      <c r="G13" s="1" t="e">
        <f t="shared" si="2"/>
        <v>#REF!</v>
      </c>
      <c r="H13" s="3" t="str">
        <f t="shared" si="0"/>
        <v>LOP_b =  # (g P) labile OP belowground []</v>
      </c>
    </row>
    <row r="14" spans="1:9" x14ac:dyDescent="0.25">
      <c r="B14" t="s">
        <v>12</v>
      </c>
      <c r="C14" t="s">
        <v>4</v>
      </c>
      <c r="D14" t="s">
        <v>169</v>
      </c>
      <c r="G14" s="1" t="e">
        <f t="shared" si="2"/>
        <v>#REF!</v>
      </c>
      <c r="H14" s="3" t="str">
        <f t="shared" si="0"/>
        <v>PIP_b =  # (g P) particulate IP belowground []</v>
      </c>
    </row>
    <row r="15" spans="1:9" x14ac:dyDescent="0.25">
      <c r="B15" t="s">
        <v>11</v>
      </c>
      <c r="C15" t="s">
        <v>4</v>
      </c>
      <c r="D15" t="s">
        <v>170</v>
      </c>
      <c r="G15" s="1" t="e">
        <f t="shared" si="2"/>
        <v>#REF!</v>
      </c>
      <c r="H15" s="3" t="str">
        <f t="shared" si="0"/>
        <v>DIP_b =  # (g P) dissolved IP belowground []</v>
      </c>
    </row>
    <row r="16" spans="1:9" x14ac:dyDescent="0.25">
      <c r="G16" s="1" t="e">
        <f t="shared" si="2"/>
        <v>#REF!</v>
      </c>
      <c r="H16" s="3" t="str">
        <f t="shared" si="0"/>
        <v/>
      </c>
    </row>
    <row r="17" spans="7:8" x14ac:dyDescent="0.25">
      <c r="G17" s="1" t="e">
        <f t="shared" si="2"/>
        <v>#REF!</v>
      </c>
      <c r="H17" s="3" t="str">
        <f t="shared" si="0"/>
        <v/>
      </c>
    </row>
    <row r="18" spans="7:8" x14ac:dyDescent="0.25">
      <c r="G18" s="1" t="e">
        <f t="shared" si="2"/>
        <v>#REF!</v>
      </c>
      <c r="H18" s="3" t="str">
        <f t="shared" si="0"/>
        <v/>
      </c>
    </row>
    <row r="19" spans="7:8" x14ac:dyDescent="0.25">
      <c r="G19" s="1" t="e">
        <f t="shared" si="2"/>
        <v>#REF!</v>
      </c>
      <c r="H19" s="3" t="str">
        <f t="shared" si="0"/>
        <v/>
      </c>
    </row>
    <row r="20" spans="7:8" x14ac:dyDescent="0.25">
      <c r="G20" s="1" t="e">
        <f t="shared" si="2"/>
        <v>#REF!</v>
      </c>
      <c r="H20" s="3" t="str">
        <f t="shared" si="0"/>
        <v/>
      </c>
    </row>
    <row r="21" spans="7:8" x14ac:dyDescent="0.25">
      <c r="G21" s="1" t="e">
        <f t="shared" si="2"/>
        <v>#REF!</v>
      </c>
      <c r="H21" s="3" t="str">
        <f t="shared" si="0"/>
        <v/>
      </c>
    </row>
    <row r="22" spans="7:8" x14ac:dyDescent="0.25">
      <c r="G22" s="1" t="e">
        <f t="shared" si="2"/>
        <v>#REF!</v>
      </c>
      <c r="H22" s="3" t="str">
        <f t="shared" si="0"/>
        <v/>
      </c>
    </row>
    <row r="23" spans="7:8" x14ac:dyDescent="0.25">
      <c r="G23" s="1" t="e">
        <f t="shared" si="2"/>
        <v>#REF!</v>
      </c>
      <c r="H23" s="3" t="str">
        <f t="shared" si="0"/>
        <v/>
      </c>
    </row>
    <row r="24" spans="7:8" x14ac:dyDescent="0.25">
      <c r="G24" s="1" t="e">
        <f t="shared" si="2"/>
        <v>#REF!</v>
      </c>
      <c r="H24" s="3" t="str">
        <f t="shared" si="0"/>
        <v/>
      </c>
    </row>
    <row r="25" spans="7:8" x14ac:dyDescent="0.25">
      <c r="G25" s="1" t="e">
        <f t="shared" si="2"/>
        <v>#REF!</v>
      </c>
      <c r="H25" s="3" t="str">
        <f t="shared" si="0"/>
        <v/>
      </c>
    </row>
    <row r="26" spans="7:8" x14ac:dyDescent="0.25">
      <c r="G26" s="1" t="e">
        <f t="shared" si="2"/>
        <v>#REF!</v>
      </c>
      <c r="H26" s="3" t="str">
        <f t="shared" si="0"/>
        <v/>
      </c>
    </row>
    <row r="27" spans="7:8" x14ac:dyDescent="0.25">
      <c r="G27" s="1" t="e">
        <f t="shared" si="2"/>
        <v>#REF!</v>
      </c>
      <c r="H27" s="3" t="str">
        <f t="shared" si="0"/>
        <v/>
      </c>
    </row>
    <row r="28" spans="7:8" x14ac:dyDescent="0.25">
      <c r="G28" s="1" t="e">
        <f t="shared" si="2"/>
        <v>#REF!</v>
      </c>
      <c r="H28" s="3" t="str">
        <f t="shared" si="0"/>
        <v/>
      </c>
    </row>
    <row r="29" spans="7:8" x14ac:dyDescent="0.25">
      <c r="G29" s="1" t="e">
        <f t="shared" si="2"/>
        <v>#REF!</v>
      </c>
      <c r="H29" s="3" t="str">
        <f t="shared" si="0"/>
        <v/>
      </c>
    </row>
    <row r="30" spans="7:8" x14ac:dyDescent="0.25">
      <c r="G30" s="1" t="e">
        <f t="shared" si="2"/>
        <v>#REF!</v>
      </c>
      <c r="H30" s="3" t="str">
        <f t="shared" si="0"/>
        <v/>
      </c>
    </row>
    <row r="31" spans="7:8" x14ac:dyDescent="0.25">
      <c r="G31" s="1" t="e">
        <f t="shared" si="2"/>
        <v>#REF!</v>
      </c>
      <c r="H31" s="3" t="str">
        <f t="shared" si="0"/>
        <v/>
      </c>
    </row>
    <row r="32" spans="7:8" x14ac:dyDescent="0.25">
      <c r="G32" s="1" t="e">
        <f t="shared" si="2"/>
        <v>#REF!</v>
      </c>
      <c r="H32" s="3" t="str">
        <f t="shared" si="0"/>
        <v/>
      </c>
    </row>
    <row r="33" spans="7:8" x14ac:dyDescent="0.25">
      <c r="G33" s="1" t="e">
        <f t="shared" si="2"/>
        <v>#REF!</v>
      </c>
      <c r="H33" s="3" t="str">
        <f t="shared" si="0"/>
        <v/>
      </c>
    </row>
    <row r="34" spans="7:8" x14ac:dyDescent="0.25">
      <c r="G34" s="1" t="e">
        <f t="shared" si="2"/>
        <v>#REF!</v>
      </c>
      <c r="H34" s="3" t="str">
        <f t="shared" si="0"/>
        <v/>
      </c>
    </row>
    <row r="35" spans="7:8" x14ac:dyDescent="0.25">
      <c r="G35" s="1" t="e">
        <f t="shared" si="2"/>
        <v>#REF!</v>
      </c>
      <c r="H35" s="3" t="str">
        <f t="shared" si="0"/>
        <v/>
      </c>
    </row>
    <row r="36" spans="7:8" x14ac:dyDescent="0.25">
      <c r="G36" s="1" t="e">
        <f t="shared" si="2"/>
        <v>#REF!</v>
      </c>
      <c r="H36" s="3" t="str">
        <f t="shared" si="0"/>
        <v/>
      </c>
    </row>
    <row r="37" spans="7:8" x14ac:dyDescent="0.25">
      <c r="G37" s="1" t="e">
        <f t="shared" si="2"/>
        <v>#REF!</v>
      </c>
      <c r="H37" s="3" t="str">
        <f t="shared" si="0"/>
        <v/>
      </c>
    </row>
    <row r="38" spans="7:8" x14ac:dyDescent="0.25">
      <c r="G38" s="1" t="e">
        <f t="shared" si="2"/>
        <v>#REF!</v>
      </c>
      <c r="H38" s="3" t="str">
        <f t="shared" si="0"/>
        <v/>
      </c>
    </row>
    <row r="39" spans="7:8" x14ac:dyDescent="0.25">
      <c r="G39" s="1" t="e">
        <f t="shared" si="2"/>
        <v>#REF!</v>
      </c>
      <c r="H39" s="3" t="str">
        <f t="shared" si="0"/>
        <v/>
      </c>
    </row>
    <row r="40" spans="7:8" x14ac:dyDescent="0.25">
      <c r="G40" s="1" t="e">
        <f t="shared" si="2"/>
        <v>#REF!</v>
      </c>
      <c r="H40" s="3" t="str">
        <f t="shared" si="0"/>
        <v/>
      </c>
    </row>
    <row r="41" spans="7:8" x14ac:dyDescent="0.25">
      <c r="G41" s="1" t="e">
        <f t="shared" si="2"/>
        <v>#REF!</v>
      </c>
      <c r="H41" s="3" t="str">
        <f t="shared" si="0"/>
        <v/>
      </c>
    </row>
    <row r="42" spans="7:8" x14ac:dyDescent="0.25">
      <c r="G42" s="1" t="e">
        <f t="shared" si="2"/>
        <v>#REF!</v>
      </c>
      <c r="H42" s="3" t="str">
        <f t="shared" si="0"/>
        <v/>
      </c>
    </row>
    <row r="43" spans="7:8" x14ac:dyDescent="0.25">
      <c r="G43" s="1" t="e">
        <f t="shared" si="2"/>
        <v>#REF!</v>
      </c>
      <c r="H43" s="3" t="str">
        <f t="shared" si="0"/>
        <v/>
      </c>
    </row>
    <row r="44" spans="7:8" x14ac:dyDescent="0.25">
      <c r="G44" s="1" t="e">
        <f t="shared" si="2"/>
        <v>#REF!</v>
      </c>
      <c r="H44" s="3" t="str">
        <f t="shared" si="0"/>
        <v/>
      </c>
    </row>
    <row r="45" spans="7:8" x14ac:dyDescent="0.25">
      <c r="G45" s="1" t="e">
        <f t="shared" si="2"/>
        <v>#REF!</v>
      </c>
      <c r="H45" s="3" t="str">
        <f t="shared" si="0"/>
        <v/>
      </c>
    </row>
    <row r="46" spans="7:8" x14ac:dyDescent="0.25">
      <c r="G46" s="1" t="e">
        <f t="shared" si="2"/>
        <v>#REF!</v>
      </c>
      <c r="H46" s="3" t="str">
        <f t="shared" si="0"/>
        <v/>
      </c>
    </row>
    <row r="47" spans="7:8" x14ac:dyDescent="0.25">
      <c r="G47" s="1" t="e">
        <f t="shared" si="2"/>
        <v>#REF!</v>
      </c>
      <c r="H47" s="3" t="str">
        <f t="shared" si="0"/>
        <v/>
      </c>
    </row>
    <row r="48" spans="7:8" x14ac:dyDescent="0.25">
      <c r="G48" s="1" t="e">
        <f t="shared" si="2"/>
        <v>#REF!</v>
      </c>
      <c r="H48" s="3" t="str">
        <f t="shared" si="0"/>
        <v/>
      </c>
    </row>
    <row r="49" spans="7:8" x14ac:dyDescent="0.25">
      <c r="G49" s="1" t="e">
        <f t="shared" si="2"/>
        <v>#REF!</v>
      </c>
      <c r="H49" s="3" t="str">
        <f t="shared" si="0"/>
        <v/>
      </c>
    </row>
    <row r="50" spans="7:8" x14ac:dyDescent="0.25">
      <c r="G50" s="1" t="e">
        <f t="shared" si="2"/>
        <v>#REF!</v>
      </c>
      <c r="H50" s="3" t="str">
        <f t="shared" si="0"/>
        <v/>
      </c>
    </row>
    <row r="51" spans="7:8" x14ac:dyDescent="0.25">
      <c r="G51" s="1" t="e">
        <f t="shared" si="2"/>
        <v>#REF!</v>
      </c>
      <c r="H51" s="3" t="str">
        <f t="shared" si="0"/>
        <v/>
      </c>
    </row>
    <row r="52" spans="7:8" x14ac:dyDescent="0.25">
      <c r="G52" s="1" t="e">
        <f t="shared" si="2"/>
        <v>#REF!</v>
      </c>
      <c r="H52" s="3" t="str">
        <f t="shared" si="0"/>
        <v/>
      </c>
    </row>
    <row r="53" spans="7:8" x14ac:dyDescent="0.25">
      <c r="G53" s="1" t="e">
        <f t="shared" si="2"/>
        <v>#REF!</v>
      </c>
      <c r="H53" s="3" t="str">
        <f t="shared" si="0"/>
        <v/>
      </c>
    </row>
    <row r="54" spans="7:8" x14ac:dyDescent="0.25">
      <c r="G54" s="1" t="e">
        <f t="shared" si="2"/>
        <v>#REF!</v>
      </c>
      <c r="H54" s="3" t="str">
        <f t="shared" si="0"/>
        <v/>
      </c>
    </row>
    <row r="55" spans="7:8" x14ac:dyDescent="0.25">
      <c r="G55" s="1" t="e">
        <f t="shared" si="2"/>
        <v>#REF!</v>
      </c>
      <c r="H55" s="3" t="str">
        <f t="shared" si="0"/>
        <v/>
      </c>
    </row>
    <row r="56" spans="7:8" x14ac:dyDescent="0.25">
      <c r="G56" s="1" t="e">
        <f t="shared" si="2"/>
        <v>#REF!</v>
      </c>
      <c r="H56" s="3" t="str">
        <f t="shared" si="0"/>
        <v/>
      </c>
    </row>
    <row r="57" spans="7:8" x14ac:dyDescent="0.25">
      <c r="G57" s="1" t="e">
        <f t="shared" si="2"/>
        <v>#REF!</v>
      </c>
      <c r="H57" s="3" t="str">
        <f t="shared" si="0"/>
        <v/>
      </c>
    </row>
    <row r="58" spans="7:8" x14ac:dyDescent="0.25">
      <c r="G58" s="1" t="e">
        <f t="shared" si="2"/>
        <v>#REF!</v>
      </c>
      <c r="H58" s="3" t="str">
        <f t="shared" si="0"/>
        <v/>
      </c>
    </row>
    <row r="59" spans="7:8" x14ac:dyDescent="0.25">
      <c r="G59" s="1" t="e">
        <f t="shared" ref="G59:G122" si="3">G58</f>
        <v>#REF!</v>
      </c>
      <c r="H59" s="3" t="str">
        <f t="shared" si="0"/>
        <v/>
      </c>
    </row>
    <row r="60" spans="7:8" x14ac:dyDescent="0.25">
      <c r="G60" s="1" t="e">
        <f t="shared" si="3"/>
        <v>#REF!</v>
      </c>
      <c r="H60" s="3" t="str">
        <f t="shared" si="0"/>
        <v/>
      </c>
    </row>
    <row r="61" spans="7:8" x14ac:dyDescent="0.25">
      <c r="G61" s="1" t="e">
        <f t="shared" si="3"/>
        <v>#REF!</v>
      </c>
      <c r="H61" s="3" t="str">
        <f t="shared" si="0"/>
        <v/>
      </c>
    </row>
    <row r="62" spans="7:8" x14ac:dyDescent="0.25">
      <c r="G62" s="1" t="e">
        <f t="shared" si="3"/>
        <v>#REF!</v>
      </c>
      <c r="H62" s="3" t="str">
        <f t="shared" si="0"/>
        <v/>
      </c>
    </row>
    <row r="63" spans="7:8" x14ac:dyDescent="0.25">
      <c r="G63" s="1" t="e">
        <f t="shared" si="3"/>
        <v>#REF!</v>
      </c>
      <c r="H63" s="3" t="str">
        <f t="shared" si="0"/>
        <v/>
      </c>
    </row>
    <row r="64" spans="7:8" x14ac:dyDescent="0.25">
      <c r="G64" s="1" t="e">
        <f t="shared" si="3"/>
        <v>#REF!</v>
      </c>
      <c r="H64" s="3" t="str">
        <f t="shared" si="0"/>
        <v/>
      </c>
    </row>
    <row r="65" spans="7:8" x14ac:dyDescent="0.25">
      <c r="G65" s="1" t="e">
        <f t="shared" si="3"/>
        <v>#REF!</v>
      </c>
      <c r="H65" s="3" t="str">
        <f t="shared" si="0"/>
        <v/>
      </c>
    </row>
    <row r="66" spans="7:8" x14ac:dyDescent="0.25">
      <c r="G66" s="1" t="e">
        <f t="shared" si="3"/>
        <v>#REF!</v>
      </c>
      <c r="H66" s="3" t="str">
        <f t="shared" ref="H66:H129" si="4">IF(B66="","",IF(C66="",A66&amp;B66,A66&amp;B66&amp;" = "&amp;E66&amp;" # ("&amp;C66&amp;") "&amp;D66&amp;" ["&amp;F66&amp;"]"))</f>
        <v/>
      </c>
    </row>
    <row r="67" spans="7:8" x14ac:dyDescent="0.25">
      <c r="G67" s="1" t="e">
        <f t="shared" si="3"/>
        <v>#REF!</v>
      </c>
      <c r="H67" s="3" t="str">
        <f t="shared" si="4"/>
        <v/>
      </c>
    </row>
    <row r="68" spans="7:8" x14ac:dyDescent="0.25">
      <c r="G68" s="1" t="e">
        <f t="shared" si="3"/>
        <v>#REF!</v>
      </c>
      <c r="H68" s="3" t="str">
        <f t="shared" si="4"/>
        <v/>
      </c>
    </row>
    <row r="69" spans="7:8" x14ac:dyDescent="0.25">
      <c r="G69" s="1" t="e">
        <f t="shared" si="3"/>
        <v>#REF!</v>
      </c>
      <c r="H69" s="3" t="str">
        <f t="shared" si="4"/>
        <v/>
      </c>
    </row>
    <row r="70" spans="7:8" x14ac:dyDescent="0.25">
      <c r="G70" s="1" t="e">
        <f t="shared" si="3"/>
        <v>#REF!</v>
      </c>
      <c r="H70" s="3" t="str">
        <f t="shared" si="4"/>
        <v/>
      </c>
    </row>
    <row r="71" spans="7:8" x14ac:dyDescent="0.25">
      <c r="G71" s="1" t="e">
        <f t="shared" si="3"/>
        <v>#REF!</v>
      </c>
      <c r="H71" s="3" t="str">
        <f t="shared" si="4"/>
        <v/>
      </c>
    </row>
    <row r="72" spans="7:8" x14ac:dyDescent="0.25">
      <c r="G72" s="1" t="e">
        <f t="shared" si="3"/>
        <v>#REF!</v>
      </c>
      <c r="H72" s="3" t="str">
        <f t="shared" si="4"/>
        <v/>
      </c>
    </row>
    <row r="73" spans="7:8" x14ac:dyDescent="0.25">
      <c r="G73" s="1" t="e">
        <f t="shared" si="3"/>
        <v>#REF!</v>
      </c>
      <c r="H73" s="3" t="str">
        <f t="shared" si="4"/>
        <v/>
      </c>
    </row>
    <row r="74" spans="7:8" x14ac:dyDescent="0.25">
      <c r="G74" s="1" t="e">
        <f t="shared" si="3"/>
        <v>#REF!</v>
      </c>
      <c r="H74" s="3" t="str">
        <f t="shared" si="4"/>
        <v/>
      </c>
    </row>
    <row r="75" spans="7:8" x14ac:dyDescent="0.25">
      <c r="G75" s="1" t="e">
        <f t="shared" si="3"/>
        <v>#REF!</v>
      </c>
      <c r="H75" s="3" t="str">
        <f t="shared" si="4"/>
        <v/>
      </c>
    </row>
    <row r="76" spans="7:8" x14ac:dyDescent="0.25">
      <c r="G76" s="1" t="e">
        <f t="shared" si="3"/>
        <v>#REF!</v>
      </c>
      <c r="H76" s="3" t="str">
        <f t="shared" si="4"/>
        <v/>
      </c>
    </row>
    <row r="77" spans="7:8" x14ac:dyDescent="0.25">
      <c r="G77" s="1" t="e">
        <f t="shared" si="3"/>
        <v>#REF!</v>
      </c>
      <c r="H77" s="3" t="str">
        <f t="shared" si="4"/>
        <v/>
      </c>
    </row>
    <row r="78" spans="7:8" x14ac:dyDescent="0.25">
      <c r="G78" s="1" t="e">
        <f t="shared" si="3"/>
        <v>#REF!</v>
      </c>
      <c r="H78" s="3" t="str">
        <f t="shared" si="4"/>
        <v/>
      </c>
    </row>
    <row r="79" spans="7:8" x14ac:dyDescent="0.25">
      <c r="G79" s="1" t="e">
        <f t="shared" si="3"/>
        <v>#REF!</v>
      </c>
      <c r="H79" s="3" t="str">
        <f t="shared" si="4"/>
        <v/>
      </c>
    </row>
    <row r="80" spans="7:8" x14ac:dyDescent="0.25">
      <c r="G80" s="1" t="e">
        <f t="shared" si="3"/>
        <v>#REF!</v>
      </c>
      <c r="H80" s="3" t="str">
        <f t="shared" si="4"/>
        <v/>
      </c>
    </row>
    <row r="81" spans="7:8" x14ac:dyDescent="0.25">
      <c r="G81" s="1" t="e">
        <f t="shared" si="3"/>
        <v>#REF!</v>
      </c>
      <c r="H81" s="3" t="str">
        <f t="shared" si="4"/>
        <v/>
      </c>
    </row>
    <row r="82" spans="7:8" x14ac:dyDescent="0.25">
      <c r="G82" s="1" t="e">
        <f t="shared" si="3"/>
        <v>#REF!</v>
      </c>
      <c r="H82" s="3" t="str">
        <f t="shared" si="4"/>
        <v/>
      </c>
    </row>
    <row r="83" spans="7:8" x14ac:dyDescent="0.25">
      <c r="G83" s="1" t="e">
        <f t="shared" si="3"/>
        <v>#REF!</v>
      </c>
      <c r="H83" s="3" t="str">
        <f t="shared" si="4"/>
        <v/>
      </c>
    </row>
    <row r="84" spans="7:8" x14ac:dyDescent="0.25">
      <c r="G84" s="1" t="e">
        <f t="shared" si="3"/>
        <v>#REF!</v>
      </c>
      <c r="H84" s="3" t="str">
        <f t="shared" si="4"/>
        <v/>
      </c>
    </row>
    <row r="85" spans="7:8" x14ac:dyDescent="0.25">
      <c r="G85" s="1" t="e">
        <f t="shared" si="3"/>
        <v>#REF!</v>
      </c>
      <c r="H85" s="3" t="str">
        <f t="shared" si="4"/>
        <v/>
      </c>
    </row>
    <row r="86" spans="7:8" x14ac:dyDescent="0.25">
      <c r="G86" s="1" t="e">
        <f t="shared" si="3"/>
        <v>#REF!</v>
      </c>
      <c r="H86" s="3" t="str">
        <f t="shared" si="4"/>
        <v/>
      </c>
    </row>
    <row r="87" spans="7:8" x14ac:dyDescent="0.25">
      <c r="G87" s="1" t="e">
        <f t="shared" si="3"/>
        <v>#REF!</v>
      </c>
      <c r="H87" s="3" t="str">
        <f t="shared" si="4"/>
        <v/>
      </c>
    </row>
    <row r="88" spans="7:8" x14ac:dyDescent="0.25">
      <c r="G88" s="1" t="e">
        <f t="shared" si="3"/>
        <v>#REF!</v>
      </c>
      <c r="H88" s="3" t="str">
        <f t="shared" si="4"/>
        <v/>
      </c>
    </row>
    <row r="89" spans="7:8" x14ac:dyDescent="0.25">
      <c r="G89" s="1" t="e">
        <f t="shared" si="3"/>
        <v>#REF!</v>
      </c>
      <c r="H89" s="3" t="str">
        <f t="shared" si="4"/>
        <v/>
      </c>
    </row>
    <row r="90" spans="7:8" x14ac:dyDescent="0.25">
      <c r="G90" s="1" t="e">
        <f t="shared" si="3"/>
        <v>#REF!</v>
      </c>
      <c r="H90" s="3" t="str">
        <f t="shared" si="4"/>
        <v/>
      </c>
    </row>
    <row r="91" spans="7:8" x14ac:dyDescent="0.25">
      <c r="G91" s="1" t="e">
        <f t="shared" si="3"/>
        <v>#REF!</v>
      </c>
      <c r="H91" s="3" t="str">
        <f t="shared" si="4"/>
        <v/>
      </c>
    </row>
    <row r="92" spans="7:8" x14ac:dyDescent="0.25">
      <c r="G92" s="1" t="e">
        <f t="shared" si="3"/>
        <v>#REF!</v>
      </c>
      <c r="H92" s="3" t="str">
        <f t="shared" si="4"/>
        <v/>
      </c>
    </row>
    <row r="93" spans="7:8" x14ac:dyDescent="0.25">
      <c r="G93" s="1" t="e">
        <f t="shared" si="3"/>
        <v>#REF!</v>
      </c>
      <c r="H93" s="3" t="str">
        <f t="shared" si="4"/>
        <v/>
      </c>
    </row>
    <row r="94" spans="7:8" x14ac:dyDescent="0.25">
      <c r="G94" s="1" t="e">
        <f t="shared" si="3"/>
        <v>#REF!</v>
      </c>
      <c r="H94" s="3" t="str">
        <f t="shared" si="4"/>
        <v/>
      </c>
    </row>
    <row r="95" spans="7:8" x14ac:dyDescent="0.25">
      <c r="G95" s="1" t="e">
        <f t="shared" si="3"/>
        <v>#REF!</v>
      </c>
      <c r="H95" s="3" t="str">
        <f t="shared" si="4"/>
        <v/>
      </c>
    </row>
    <row r="96" spans="7:8" x14ac:dyDescent="0.25">
      <c r="G96" s="1" t="e">
        <f t="shared" si="3"/>
        <v>#REF!</v>
      </c>
      <c r="H96" s="3" t="str">
        <f t="shared" si="4"/>
        <v/>
      </c>
    </row>
    <row r="97" spans="7:8" x14ac:dyDescent="0.25">
      <c r="G97" s="1" t="e">
        <f t="shared" si="3"/>
        <v>#REF!</v>
      </c>
      <c r="H97" s="3" t="str">
        <f t="shared" si="4"/>
        <v/>
      </c>
    </row>
    <row r="98" spans="7:8" x14ac:dyDescent="0.25">
      <c r="G98" s="1" t="e">
        <f t="shared" si="3"/>
        <v>#REF!</v>
      </c>
      <c r="H98" s="3" t="str">
        <f t="shared" si="4"/>
        <v/>
      </c>
    </row>
    <row r="99" spans="7:8" x14ac:dyDescent="0.25">
      <c r="G99" s="1" t="e">
        <f t="shared" si="3"/>
        <v>#REF!</v>
      </c>
      <c r="H99" s="3" t="str">
        <f t="shared" si="4"/>
        <v/>
      </c>
    </row>
    <row r="100" spans="7:8" x14ac:dyDescent="0.25">
      <c r="G100" s="1" t="e">
        <f t="shared" si="3"/>
        <v>#REF!</v>
      </c>
      <c r="H100" s="3" t="str">
        <f t="shared" si="4"/>
        <v/>
      </c>
    </row>
    <row r="101" spans="7:8" x14ac:dyDescent="0.25">
      <c r="G101" s="1" t="e">
        <f t="shared" si="3"/>
        <v>#REF!</v>
      </c>
      <c r="H101" s="3" t="str">
        <f t="shared" si="4"/>
        <v/>
      </c>
    </row>
    <row r="102" spans="7:8" x14ac:dyDescent="0.25">
      <c r="G102" s="1" t="e">
        <f t="shared" si="3"/>
        <v>#REF!</v>
      </c>
      <c r="H102" s="3" t="str">
        <f t="shared" si="4"/>
        <v/>
      </c>
    </row>
    <row r="103" spans="7:8" x14ac:dyDescent="0.25">
      <c r="G103" s="1" t="e">
        <f t="shared" si="3"/>
        <v>#REF!</v>
      </c>
      <c r="H103" s="3" t="str">
        <f t="shared" si="4"/>
        <v/>
      </c>
    </row>
    <row r="104" spans="7:8" x14ac:dyDescent="0.25">
      <c r="G104" s="1" t="e">
        <f t="shared" si="3"/>
        <v>#REF!</v>
      </c>
      <c r="H104" s="3" t="str">
        <f t="shared" si="4"/>
        <v/>
      </c>
    </row>
    <row r="105" spans="7:8" x14ac:dyDescent="0.25">
      <c r="G105" s="1" t="e">
        <f t="shared" si="3"/>
        <v>#REF!</v>
      </c>
      <c r="H105" s="3" t="str">
        <f t="shared" si="4"/>
        <v/>
      </c>
    </row>
    <row r="106" spans="7:8" x14ac:dyDescent="0.25">
      <c r="G106" s="1" t="e">
        <f t="shared" si="3"/>
        <v>#REF!</v>
      </c>
      <c r="H106" s="3" t="str">
        <f t="shared" si="4"/>
        <v/>
      </c>
    </row>
    <row r="107" spans="7:8" x14ac:dyDescent="0.25">
      <c r="G107" s="1" t="e">
        <f t="shared" si="3"/>
        <v>#REF!</v>
      </c>
      <c r="H107" s="3" t="str">
        <f t="shared" si="4"/>
        <v/>
      </c>
    </row>
    <row r="108" spans="7:8" x14ac:dyDescent="0.25">
      <c r="G108" s="1" t="e">
        <f t="shared" si="3"/>
        <v>#REF!</v>
      </c>
      <c r="H108" s="3" t="str">
        <f t="shared" si="4"/>
        <v/>
      </c>
    </row>
    <row r="109" spans="7:8" x14ac:dyDescent="0.25">
      <c r="G109" s="1" t="e">
        <f t="shared" si="3"/>
        <v>#REF!</v>
      </c>
      <c r="H109" s="3" t="str">
        <f t="shared" si="4"/>
        <v/>
      </c>
    </row>
    <row r="110" spans="7:8" x14ac:dyDescent="0.25">
      <c r="G110" s="1" t="e">
        <f t="shared" si="3"/>
        <v>#REF!</v>
      </c>
      <c r="H110" s="3" t="str">
        <f t="shared" si="4"/>
        <v/>
      </c>
    </row>
    <row r="111" spans="7:8" x14ac:dyDescent="0.25">
      <c r="G111" s="1" t="e">
        <f t="shared" si="3"/>
        <v>#REF!</v>
      </c>
      <c r="H111" s="3" t="str">
        <f t="shared" si="4"/>
        <v/>
      </c>
    </row>
    <row r="112" spans="7:8" x14ac:dyDescent="0.25">
      <c r="G112" s="1" t="e">
        <f t="shared" si="3"/>
        <v>#REF!</v>
      </c>
      <c r="H112" s="3" t="str">
        <f t="shared" si="4"/>
        <v/>
      </c>
    </row>
    <row r="113" spans="7:8" x14ac:dyDescent="0.25">
      <c r="G113" s="1" t="e">
        <f t="shared" si="3"/>
        <v>#REF!</v>
      </c>
      <c r="H113" s="3" t="str">
        <f t="shared" si="4"/>
        <v/>
      </c>
    </row>
    <row r="114" spans="7:8" x14ac:dyDescent="0.25">
      <c r="G114" s="1" t="e">
        <f t="shared" si="3"/>
        <v>#REF!</v>
      </c>
      <c r="H114" s="3" t="str">
        <f t="shared" si="4"/>
        <v/>
      </c>
    </row>
    <row r="115" spans="7:8" x14ac:dyDescent="0.25">
      <c r="G115" s="1" t="e">
        <f t="shared" si="3"/>
        <v>#REF!</v>
      </c>
      <c r="H115" s="3" t="str">
        <f t="shared" si="4"/>
        <v/>
      </c>
    </row>
    <row r="116" spans="7:8" x14ac:dyDescent="0.25">
      <c r="G116" s="1" t="e">
        <f t="shared" si="3"/>
        <v>#REF!</v>
      </c>
      <c r="H116" s="3" t="str">
        <f t="shared" si="4"/>
        <v/>
      </c>
    </row>
    <row r="117" spans="7:8" x14ac:dyDescent="0.25">
      <c r="G117" s="1" t="e">
        <f t="shared" si="3"/>
        <v>#REF!</v>
      </c>
      <c r="H117" s="3" t="str">
        <f t="shared" si="4"/>
        <v/>
      </c>
    </row>
    <row r="118" spans="7:8" x14ac:dyDescent="0.25">
      <c r="G118" s="1" t="e">
        <f t="shared" si="3"/>
        <v>#REF!</v>
      </c>
      <c r="H118" s="3" t="str">
        <f t="shared" si="4"/>
        <v/>
      </c>
    </row>
    <row r="119" spans="7:8" x14ac:dyDescent="0.25">
      <c r="G119" s="1" t="e">
        <f t="shared" si="3"/>
        <v>#REF!</v>
      </c>
      <c r="H119" s="3" t="str">
        <f t="shared" si="4"/>
        <v/>
      </c>
    </row>
    <row r="120" spans="7:8" x14ac:dyDescent="0.25">
      <c r="G120" s="1" t="e">
        <f t="shared" si="3"/>
        <v>#REF!</v>
      </c>
      <c r="H120" s="3" t="str">
        <f t="shared" si="4"/>
        <v/>
      </c>
    </row>
    <row r="121" spans="7:8" x14ac:dyDescent="0.25">
      <c r="G121" s="1" t="e">
        <f t="shared" si="3"/>
        <v>#REF!</v>
      </c>
      <c r="H121" s="3" t="str">
        <f t="shared" si="4"/>
        <v/>
      </c>
    </row>
    <row r="122" spans="7:8" x14ac:dyDescent="0.25">
      <c r="G122" s="1" t="e">
        <f t="shared" si="3"/>
        <v>#REF!</v>
      </c>
      <c r="H122" s="3" t="str">
        <f t="shared" si="4"/>
        <v/>
      </c>
    </row>
    <row r="123" spans="7:8" x14ac:dyDescent="0.25">
      <c r="G123" s="1" t="e">
        <f t="shared" ref="G123:G186" si="5">G122</f>
        <v>#REF!</v>
      </c>
      <c r="H123" s="3" t="str">
        <f t="shared" si="4"/>
        <v/>
      </c>
    </row>
    <row r="124" spans="7:8" x14ac:dyDescent="0.25">
      <c r="G124" s="1" t="e">
        <f t="shared" si="5"/>
        <v>#REF!</v>
      </c>
      <c r="H124" s="3" t="str">
        <f t="shared" si="4"/>
        <v/>
      </c>
    </row>
    <row r="125" spans="7:8" x14ac:dyDescent="0.25">
      <c r="G125" s="1" t="e">
        <f t="shared" si="5"/>
        <v>#REF!</v>
      </c>
      <c r="H125" s="3" t="str">
        <f t="shared" si="4"/>
        <v/>
      </c>
    </row>
    <row r="126" spans="7:8" x14ac:dyDescent="0.25">
      <c r="G126" s="1" t="e">
        <f t="shared" si="5"/>
        <v>#REF!</v>
      </c>
      <c r="H126" s="3" t="str">
        <f t="shared" si="4"/>
        <v/>
      </c>
    </row>
    <row r="127" spans="7:8" x14ac:dyDescent="0.25">
      <c r="G127" s="1" t="e">
        <f t="shared" si="5"/>
        <v>#REF!</v>
      </c>
      <c r="H127" s="3" t="str">
        <f t="shared" si="4"/>
        <v/>
      </c>
    </row>
    <row r="128" spans="7:8" x14ac:dyDescent="0.25">
      <c r="G128" s="1" t="e">
        <f t="shared" si="5"/>
        <v>#REF!</v>
      </c>
      <c r="H128" s="3" t="str">
        <f t="shared" si="4"/>
        <v/>
      </c>
    </row>
    <row r="129" spans="7:8" x14ac:dyDescent="0.25">
      <c r="G129" s="1" t="e">
        <f t="shared" si="5"/>
        <v>#REF!</v>
      </c>
      <c r="H129" s="3" t="str">
        <f t="shared" si="4"/>
        <v/>
      </c>
    </row>
    <row r="130" spans="7:8" x14ac:dyDescent="0.25">
      <c r="G130" s="1" t="e">
        <f t="shared" si="5"/>
        <v>#REF!</v>
      </c>
      <c r="H130" s="3" t="str">
        <f t="shared" ref="H130:H193" si="6">IF(B130="","",IF(C130="",A130&amp;B130,A130&amp;B130&amp;" = "&amp;E130&amp;" # ("&amp;C130&amp;") "&amp;D130&amp;" ["&amp;F130&amp;"]"))</f>
        <v/>
      </c>
    </row>
    <row r="131" spans="7:8" x14ac:dyDescent="0.25">
      <c r="G131" s="1" t="e">
        <f t="shared" si="5"/>
        <v>#REF!</v>
      </c>
      <c r="H131" s="3" t="str">
        <f t="shared" si="6"/>
        <v/>
      </c>
    </row>
    <row r="132" spans="7:8" x14ac:dyDescent="0.25">
      <c r="G132" s="1" t="e">
        <f t="shared" si="5"/>
        <v>#REF!</v>
      </c>
      <c r="H132" s="3" t="str">
        <f t="shared" si="6"/>
        <v/>
      </c>
    </row>
    <row r="133" spans="7:8" x14ac:dyDescent="0.25">
      <c r="G133" s="1" t="e">
        <f t="shared" si="5"/>
        <v>#REF!</v>
      </c>
      <c r="H133" s="3" t="str">
        <f t="shared" si="6"/>
        <v/>
      </c>
    </row>
    <row r="134" spans="7:8" x14ac:dyDescent="0.25">
      <c r="G134" s="1" t="e">
        <f t="shared" si="5"/>
        <v>#REF!</v>
      </c>
      <c r="H134" s="3" t="str">
        <f t="shared" si="6"/>
        <v/>
      </c>
    </row>
    <row r="135" spans="7:8" x14ac:dyDescent="0.25">
      <c r="G135" s="1" t="e">
        <f t="shared" si="5"/>
        <v>#REF!</v>
      </c>
      <c r="H135" s="3" t="str">
        <f t="shared" si="6"/>
        <v/>
      </c>
    </row>
    <row r="136" spans="7:8" x14ac:dyDescent="0.25">
      <c r="G136" s="1" t="e">
        <f t="shared" si="5"/>
        <v>#REF!</v>
      </c>
      <c r="H136" s="3" t="str">
        <f t="shared" si="6"/>
        <v/>
      </c>
    </row>
    <row r="137" spans="7:8" x14ac:dyDescent="0.25">
      <c r="G137" s="1" t="e">
        <f t="shared" si="5"/>
        <v>#REF!</v>
      </c>
      <c r="H137" s="3" t="str">
        <f t="shared" si="6"/>
        <v/>
      </c>
    </row>
    <row r="138" spans="7:8" x14ac:dyDescent="0.25">
      <c r="G138" s="1" t="e">
        <f t="shared" si="5"/>
        <v>#REF!</v>
      </c>
      <c r="H138" s="3" t="str">
        <f t="shared" si="6"/>
        <v/>
      </c>
    </row>
    <row r="139" spans="7:8" x14ac:dyDescent="0.25">
      <c r="G139" s="1" t="e">
        <f t="shared" si="5"/>
        <v>#REF!</v>
      </c>
      <c r="H139" s="3" t="str">
        <f t="shared" si="6"/>
        <v/>
      </c>
    </row>
    <row r="140" spans="7:8" x14ac:dyDescent="0.25">
      <c r="G140" s="1" t="e">
        <f t="shared" si="5"/>
        <v>#REF!</v>
      </c>
      <c r="H140" s="3" t="str">
        <f t="shared" si="6"/>
        <v/>
      </c>
    </row>
    <row r="141" spans="7:8" x14ac:dyDescent="0.25">
      <c r="G141" s="1" t="e">
        <f t="shared" si="5"/>
        <v>#REF!</v>
      </c>
      <c r="H141" s="3" t="str">
        <f t="shared" si="6"/>
        <v/>
      </c>
    </row>
    <row r="142" spans="7:8" x14ac:dyDescent="0.25">
      <c r="G142" s="1" t="e">
        <f t="shared" si="5"/>
        <v>#REF!</v>
      </c>
      <c r="H142" s="3" t="str">
        <f t="shared" si="6"/>
        <v/>
      </c>
    </row>
    <row r="143" spans="7:8" x14ac:dyDescent="0.25">
      <c r="G143" s="1" t="e">
        <f t="shared" si="5"/>
        <v>#REF!</v>
      </c>
      <c r="H143" s="3" t="str">
        <f t="shared" si="6"/>
        <v/>
      </c>
    </row>
    <row r="144" spans="7:8" x14ac:dyDescent="0.25">
      <c r="G144" s="1" t="e">
        <f t="shared" si="5"/>
        <v>#REF!</v>
      </c>
      <c r="H144" s="3" t="str">
        <f t="shared" si="6"/>
        <v/>
      </c>
    </row>
    <row r="145" spans="7:8" x14ac:dyDescent="0.25">
      <c r="G145" s="1" t="e">
        <f t="shared" si="5"/>
        <v>#REF!</v>
      </c>
      <c r="H145" s="3" t="str">
        <f t="shared" si="6"/>
        <v/>
      </c>
    </row>
    <row r="146" spans="7:8" x14ac:dyDescent="0.25">
      <c r="G146" s="1" t="e">
        <f t="shared" si="5"/>
        <v>#REF!</v>
      </c>
      <c r="H146" s="3" t="str">
        <f t="shared" si="6"/>
        <v/>
      </c>
    </row>
    <row r="147" spans="7:8" x14ac:dyDescent="0.25">
      <c r="G147" s="1" t="e">
        <f t="shared" si="5"/>
        <v>#REF!</v>
      </c>
      <c r="H147" s="3" t="str">
        <f t="shared" si="6"/>
        <v/>
      </c>
    </row>
    <row r="148" spans="7:8" x14ac:dyDescent="0.25">
      <c r="G148" s="1" t="e">
        <f t="shared" si="5"/>
        <v>#REF!</v>
      </c>
      <c r="H148" s="3" t="str">
        <f t="shared" si="6"/>
        <v/>
      </c>
    </row>
    <row r="149" spans="7:8" x14ac:dyDescent="0.25">
      <c r="G149" s="1" t="e">
        <f t="shared" si="5"/>
        <v>#REF!</v>
      </c>
      <c r="H149" s="3" t="str">
        <f t="shared" si="6"/>
        <v/>
      </c>
    </row>
    <row r="150" spans="7:8" x14ac:dyDescent="0.25">
      <c r="G150" s="1" t="e">
        <f t="shared" si="5"/>
        <v>#REF!</v>
      </c>
      <c r="H150" s="3" t="str">
        <f t="shared" si="6"/>
        <v/>
      </c>
    </row>
    <row r="151" spans="7:8" x14ac:dyDescent="0.25">
      <c r="G151" s="1" t="e">
        <f t="shared" si="5"/>
        <v>#REF!</v>
      </c>
      <c r="H151" s="3" t="str">
        <f t="shared" si="6"/>
        <v/>
      </c>
    </row>
    <row r="152" spans="7:8" x14ac:dyDescent="0.25">
      <c r="G152" s="1" t="e">
        <f t="shared" si="5"/>
        <v>#REF!</v>
      </c>
      <c r="H152" s="3" t="str">
        <f t="shared" si="6"/>
        <v/>
      </c>
    </row>
    <row r="153" spans="7:8" x14ac:dyDescent="0.25">
      <c r="G153" s="1" t="e">
        <f t="shared" si="5"/>
        <v>#REF!</v>
      </c>
      <c r="H153" s="3" t="str">
        <f t="shared" si="6"/>
        <v/>
      </c>
    </row>
    <row r="154" spans="7:8" x14ac:dyDescent="0.25">
      <c r="G154" s="1" t="e">
        <f t="shared" si="5"/>
        <v>#REF!</v>
      </c>
      <c r="H154" s="3" t="str">
        <f t="shared" si="6"/>
        <v/>
      </c>
    </row>
    <row r="155" spans="7:8" x14ac:dyDescent="0.25">
      <c r="G155" s="1" t="e">
        <f t="shared" si="5"/>
        <v>#REF!</v>
      </c>
      <c r="H155" s="3" t="str">
        <f t="shared" si="6"/>
        <v/>
      </c>
    </row>
    <row r="156" spans="7:8" x14ac:dyDescent="0.25">
      <c r="G156" s="1" t="e">
        <f t="shared" si="5"/>
        <v>#REF!</v>
      </c>
      <c r="H156" s="3" t="str">
        <f t="shared" si="6"/>
        <v/>
      </c>
    </row>
    <row r="157" spans="7:8" x14ac:dyDescent="0.25">
      <c r="G157" s="1" t="e">
        <f t="shared" si="5"/>
        <v>#REF!</v>
      </c>
      <c r="H157" s="3" t="str">
        <f t="shared" si="6"/>
        <v/>
      </c>
    </row>
    <row r="158" spans="7:8" x14ac:dyDescent="0.25">
      <c r="G158" s="1" t="e">
        <f t="shared" si="5"/>
        <v>#REF!</v>
      </c>
      <c r="H158" s="3" t="str">
        <f t="shared" si="6"/>
        <v/>
      </c>
    </row>
    <row r="159" spans="7:8" x14ac:dyDescent="0.25">
      <c r="G159" s="1" t="e">
        <f t="shared" si="5"/>
        <v>#REF!</v>
      </c>
      <c r="H159" s="3" t="str">
        <f t="shared" si="6"/>
        <v/>
      </c>
    </row>
    <row r="160" spans="7:8" x14ac:dyDescent="0.25">
      <c r="G160" s="1" t="e">
        <f t="shared" si="5"/>
        <v>#REF!</v>
      </c>
      <c r="H160" s="3" t="str">
        <f t="shared" si="6"/>
        <v/>
      </c>
    </row>
    <row r="161" spans="7:8" x14ac:dyDescent="0.25">
      <c r="G161" s="1" t="e">
        <f t="shared" si="5"/>
        <v>#REF!</v>
      </c>
      <c r="H161" s="3" t="str">
        <f t="shared" si="6"/>
        <v/>
      </c>
    </row>
    <row r="162" spans="7:8" x14ac:dyDescent="0.25">
      <c r="G162" s="1" t="e">
        <f t="shared" si="5"/>
        <v>#REF!</v>
      </c>
      <c r="H162" s="3" t="str">
        <f t="shared" si="6"/>
        <v/>
      </c>
    </row>
    <row r="163" spans="7:8" x14ac:dyDescent="0.25">
      <c r="G163" s="1" t="e">
        <f t="shared" si="5"/>
        <v>#REF!</v>
      </c>
      <c r="H163" s="3" t="str">
        <f t="shared" si="6"/>
        <v/>
      </c>
    </row>
    <row r="164" spans="7:8" x14ac:dyDescent="0.25">
      <c r="G164" s="1" t="e">
        <f t="shared" si="5"/>
        <v>#REF!</v>
      </c>
      <c r="H164" s="3" t="str">
        <f t="shared" si="6"/>
        <v/>
      </c>
    </row>
    <row r="165" spans="7:8" x14ac:dyDescent="0.25">
      <c r="G165" s="1" t="e">
        <f t="shared" si="5"/>
        <v>#REF!</v>
      </c>
      <c r="H165" s="3" t="str">
        <f t="shared" si="6"/>
        <v/>
      </c>
    </row>
    <row r="166" spans="7:8" x14ac:dyDescent="0.25">
      <c r="G166" s="1" t="e">
        <f t="shared" si="5"/>
        <v>#REF!</v>
      </c>
      <c r="H166" s="3" t="str">
        <f t="shared" si="6"/>
        <v/>
      </c>
    </row>
    <row r="167" spans="7:8" x14ac:dyDescent="0.25">
      <c r="G167" s="1" t="e">
        <f t="shared" si="5"/>
        <v>#REF!</v>
      </c>
      <c r="H167" s="3" t="str">
        <f t="shared" si="6"/>
        <v/>
      </c>
    </row>
    <row r="168" spans="7:8" x14ac:dyDescent="0.25">
      <c r="G168" s="1" t="e">
        <f t="shared" si="5"/>
        <v>#REF!</v>
      </c>
      <c r="H168" s="3" t="str">
        <f t="shared" si="6"/>
        <v/>
      </c>
    </row>
    <row r="169" spans="7:8" x14ac:dyDescent="0.25">
      <c r="G169" s="1" t="e">
        <f t="shared" si="5"/>
        <v>#REF!</v>
      </c>
      <c r="H169" s="3" t="str">
        <f t="shared" si="6"/>
        <v/>
      </c>
    </row>
    <row r="170" spans="7:8" x14ac:dyDescent="0.25">
      <c r="G170" s="1" t="e">
        <f t="shared" si="5"/>
        <v>#REF!</v>
      </c>
      <c r="H170" s="3" t="str">
        <f t="shared" si="6"/>
        <v/>
      </c>
    </row>
    <row r="171" spans="7:8" x14ac:dyDescent="0.25">
      <c r="G171" s="1" t="e">
        <f t="shared" si="5"/>
        <v>#REF!</v>
      </c>
      <c r="H171" s="3" t="str">
        <f t="shared" si="6"/>
        <v/>
      </c>
    </row>
    <row r="172" spans="7:8" x14ac:dyDescent="0.25">
      <c r="G172" s="1" t="e">
        <f t="shared" si="5"/>
        <v>#REF!</v>
      </c>
      <c r="H172" s="3" t="str">
        <f t="shared" si="6"/>
        <v/>
      </c>
    </row>
    <row r="173" spans="7:8" x14ac:dyDescent="0.25">
      <c r="G173" s="1" t="e">
        <f t="shared" si="5"/>
        <v>#REF!</v>
      </c>
      <c r="H173" s="3" t="str">
        <f t="shared" si="6"/>
        <v/>
      </c>
    </row>
    <row r="174" spans="7:8" x14ac:dyDescent="0.25">
      <c r="G174" s="1" t="e">
        <f t="shared" si="5"/>
        <v>#REF!</v>
      </c>
      <c r="H174" s="3" t="str">
        <f t="shared" si="6"/>
        <v/>
      </c>
    </row>
    <row r="175" spans="7:8" x14ac:dyDescent="0.25">
      <c r="G175" s="1" t="e">
        <f t="shared" si="5"/>
        <v>#REF!</v>
      </c>
      <c r="H175" s="3" t="str">
        <f t="shared" si="6"/>
        <v/>
      </c>
    </row>
    <row r="176" spans="7:8" x14ac:dyDescent="0.25">
      <c r="G176" s="1" t="e">
        <f t="shared" si="5"/>
        <v>#REF!</v>
      </c>
      <c r="H176" s="3" t="str">
        <f t="shared" si="6"/>
        <v/>
      </c>
    </row>
    <row r="177" spans="7:8" x14ac:dyDescent="0.25">
      <c r="G177" s="1" t="e">
        <f t="shared" si="5"/>
        <v>#REF!</v>
      </c>
      <c r="H177" s="3" t="str">
        <f t="shared" si="6"/>
        <v/>
      </c>
    </row>
    <row r="178" spans="7:8" x14ac:dyDescent="0.25">
      <c r="G178" s="1" t="e">
        <f t="shared" si="5"/>
        <v>#REF!</v>
      </c>
      <c r="H178" s="3" t="str">
        <f t="shared" si="6"/>
        <v/>
      </c>
    </row>
    <row r="179" spans="7:8" x14ac:dyDescent="0.25">
      <c r="G179" s="1" t="e">
        <f t="shared" si="5"/>
        <v>#REF!</v>
      </c>
      <c r="H179" s="3" t="str">
        <f t="shared" si="6"/>
        <v/>
      </c>
    </row>
    <row r="180" spans="7:8" x14ac:dyDescent="0.25">
      <c r="G180" s="1" t="e">
        <f t="shared" si="5"/>
        <v>#REF!</v>
      </c>
      <c r="H180" s="3" t="str">
        <f t="shared" si="6"/>
        <v/>
      </c>
    </row>
    <row r="181" spans="7:8" x14ac:dyDescent="0.25">
      <c r="G181" s="1" t="e">
        <f t="shared" si="5"/>
        <v>#REF!</v>
      </c>
      <c r="H181" s="3" t="str">
        <f t="shared" si="6"/>
        <v/>
      </c>
    </row>
    <row r="182" spans="7:8" x14ac:dyDescent="0.25">
      <c r="G182" s="1" t="e">
        <f t="shared" si="5"/>
        <v>#REF!</v>
      </c>
      <c r="H182" s="3" t="str">
        <f t="shared" si="6"/>
        <v/>
      </c>
    </row>
    <row r="183" spans="7:8" x14ac:dyDescent="0.25">
      <c r="G183" s="1" t="e">
        <f t="shared" si="5"/>
        <v>#REF!</v>
      </c>
      <c r="H183" s="3" t="str">
        <f t="shared" si="6"/>
        <v/>
      </c>
    </row>
    <row r="184" spans="7:8" x14ac:dyDescent="0.25">
      <c r="G184" s="1" t="e">
        <f t="shared" si="5"/>
        <v>#REF!</v>
      </c>
      <c r="H184" s="3" t="str">
        <f t="shared" si="6"/>
        <v/>
      </c>
    </row>
    <row r="185" spans="7:8" x14ac:dyDescent="0.25">
      <c r="G185" s="1" t="e">
        <f t="shared" si="5"/>
        <v>#REF!</v>
      </c>
      <c r="H185" s="3" t="str">
        <f t="shared" si="6"/>
        <v/>
      </c>
    </row>
    <row r="186" spans="7:8" x14ac:dyDescent="0.25">
      <c r="G186" s="1" t="e">
        <f t="shared" si="5"/>
        <v>#REF!</v>
      </c>
      <c r="H186" s="3" t="str">
        <f t="shared" si="6"/>
        <v/>
      </c>
    </row>
    <row r="187" spans="7:8" x14ac:dyDescent="0.25">
      <c r="G187" s="1" t="e">
        <f t="shared" ref="G187:G250" si="7">G186</f>
        <v>#REF!</v>
      </c>
      <c r="H187" s="3" t="str">
        <f t="shared" si="6"/>
        <v/>
      </c>
    </row>
    <row r="188" spans="7:8" x14ac:dyDescent="0.25">
      <c r="G188" s="1" t="e">
        <f t="shared" si="7"/>
        <v>#REF!</v>
      </c>
      <c r="H188" s="3" t="str">
        <f t="shared" si="6"/>
        <v/>
      </c>
    </row>
    <row r="189" spans="7:8" x14ac:dyDescent="0.25">
      <c r="G189" s="1" t="e">
        <f t="shared" si="7"/>
        <v>#REF!</v>
      </c>
      <c r="H189" s="3" t="str">
        <f t="shared" si="6"/>
        <v/>
      </c>
    </row>
    <row r="190" spans="7:8" x14ac:dyDescent="0.25">
      <c r="G190" s="1" t="e">
        <f t="shared" si="7"/>
        <v>#REF!</v>
      </c>
      <c r="H190" s="3" t="str">
        <f t="shared" si="6"/>
        <v/>
      </c>
    </row>
    <row r="191" spans="7:8" x14ac:dyDescent="0.25">
      <c r="G191" s="1" t="e">
        <f t="shared" si="7"/>
        <v>#REF!</v>
      </c>
      <c r="H191" s="3" t="str">
        <f t="shared" si="6"/>
        <v/>
      </c>
    </row>
    <row r="192" spans="7:8" x14ac:dyDescent="0.25">
      <c r="G192" s="1" t="e">
        <f t="shared" si="7"/>
        <v>#REF!</v>
      </c>
      <c r="H192" s="3" t="str">
        <f t="shared" si="6"/>
        <v/>
      </c>
    </row>
    <row r="193" spans="7:8" x14ac:dyDescent="0.25">
      <c r="G193" s="1" t="e">
        <f t="shared" si="7"/>
        <v>#REF!</v>
      </c>
      <c r="H193" s="3" t="str">
        <f t="shared" si="6"/>
        <v/>
      </c>
    </row>
    <row r="194" spans="7:8" x14ac:dyDescent="0.25">
      <c r="G194" s="1" t="e">
        <f t="shared" si="7"/>
        <v>#REF!</v>
      </c>
      <c r="H194" s="3" t="str">
        <f t="shared" ref="H194:H257" si="8">IF(B194="","",IF(C194="",A194&amp;B194,A194&amp;B194&amp;" = "&amp;E194&amp;" # ("&amp;C194&amp;") "&amp;D194&amp;" ["&amp;F194&amp;"]"))</f>
        <v/>
      </c>
    </row>
    <row r="195" spans="7:8" x14ac:dyDescent="0.25">
      <c r="G195" s="1" t="e">
        <f t="shared" si="7"/>
        <v>#REF!</v>
      </c>
      <c r="H195" s="3" t="str">
        <f t="shared" si="8"/>
        <v/>
      </c>
    </row>
    <row r="196" spans="7:8" x14ac:dyDescent="0.25">
      <c r="G196" s="1" t="e">
        <f t="shared" si="7"/>
        <v>#REF!</v>
      </c>
      <c r="H196" s="3" t="str">
        <f t="shared" si="8"/>
        <v/>
      </c>
    </row>
    <row r="197" spans="7:8" x14ac:dyDescent="0.25">
      <c r="G197" s="1" t="e">
        <f t="shared" si="7"/>
        <v>#REF!</v>
      </c>
      <c r="H197" s="3" t="str">
        <f t="shared" si="8"/>
        <v/>
      </c>
    </row>
    <row r="198" spans="7:8" x14ac:dyDescent="0.25">
      <c r="G198" s="1" t="e">
        <f t="shared" si="7"/>
        <v>#REF!</v>
      </c>
      <c r="H198" s="3" t="str">
        <f t="shared" si="8"/>
        <v/>
      </c>
    </row>
    <row r="199" spans="7:8" x14ac:dyDescent="0.25">
      <c r="G199" s="1" t="e">
        <f t="shared" si="7"/>
        <v>#REF!</v>
      </c>
      <c r="H199" s="3" t="str">
        <f t="shared" si="8"/>
        <v/>
      </c>
    </row>
    <row r="200" spans="7:8" x14ac:dyDescent="0.25">
      <c r="G200" s="1" t="e">
        <f t="shared" si="7"/>
        <v>#REF!</v>
      </c>
      <c r="H200" s="3" t="str">
        <f t="shared" si="8"/>
        <v/>
      </c>
    </row>
    <row r="201" spans="7:8" x14ac:dyDescent="0.25">
      <c r="G201" s="1" t="e">
        <f t="shared" si="7"/>
        <v>#REF!</v>
      </c>
      <c r="H201" s="3" t="str">
        <f t="shared" si="8"/>
        <v/>
      </c>
    </row>
    <row r="202" spans="7:8" x14ac:dyDescent="0.25">
      <c r="G202" s="1" t="e">
        <f t="shared" si="7"/>
        <v>#REF!</v>
      </c>
      <c r="H202" s="3" t="str">
        <f t="shared" si="8"/>
        <v/>
      </c>
    </row>
    <row r="203" spans="7:8" x14ac:dyDescent="0.25">
      <c r="G203" s="1" t="e">
        <f t="shared" si="7"/>
        <v>#REF!</v>
      </c>
      <c r="H203" s="3" t="str">
        <f t="shared" si="8"/>
        <v/>
      </c>
    </row>
    <row r="204" spans="7:8" x14ac:dyDescent="0.25">
      <c r="G204" s="1" t="e">
        <f t="shared" si="7"/>
        <v>#REF!</v>
      </c>
      <c r="H204" s="3" t="str">
        <f t="shared" si="8"/>
        <v/>
      </c>
    </row>
    <row r="205" spans="7:8" x14ac:dyDescent="0.25">
      <c r="G205" s="1" t="e">
        <f t="shared" si="7"/>
        <v>#REF!</v>
      </c>
      <c r="H205" s="3" t="str">
        <f t="shared" si="8"/>
        <v/>
      </c>
    </row>
    <row r="206" spans="7:8" x14ac:dyDescent="0.25">
      <c r="G206" s="1" t="e">
        <f t="shared" si="7"/>
        <v>#REF!</v>
      </c>
      <c r="H206" s="3" t="str">
        <f t="shared" si="8"/>
        <v/>
      </c>
    </row>
    <row r="207" spans="7:8" x14ac:dyDescent="0.25">
      <c r="G207" s="1" t="e">
        <f t="shared" si="7"/>
        <v>#REF!</v>
      </c>
      <c r="H207" s="3" t="str">
        <f t="shared" si="8"/>
        <v/>
      </c>
    </row>
    <row r="208" spans="7:8" x14ac:dyDescent="0.25">
      <c r="G208" s="1" t="e">
        <f t="shared" si="7"/>
        <v>#REF!</v>
      </c>
      <c r="H208" s="3" t="str">
        <f t="shared" si="8"/>
        <v/>
      </c>
    </row>
    <row r="209" spans="7:8" x14ac:dyDescent="0.25">
      <c r="G209" s="1" t="e">
        <f t="shared" si="7"/>
        <v>#REF!</v>
      </c>
      <c r="H209" s="3" t="str">
        <f t="shared" si="8"/>
        <v/>
      </c>
    </row>
    <row r="210" spans="7:8" x14ac:dyDescent="0.25">
      <c r="G210" s="1" t="e">
        <f t="shared" si="7"/>
        <v>#REF!</v>
      </c>
      <c r="H210" s="3" t="str">
        <f t="shared" si="8"/>
        <v/>
      </c>
    </row>
    <row r="211" spans="7:8" x14ac:dyDescent="0.25">
      <c r="G211" s="1" t="e">
        <f t="shared" si="7"/>
        <v>#REF!</v>
      </c>
      <c r="H211" s="3" t="str">
        <f t="shared" si="8"/>
        <v/>
      </c>
    </row>
    <row r="212" spans="7:8" x14ac:dyDescent="0.25">
      <c r="G212" s="1" t="e">
        <f t="shared" si="7"/>
        <v>#REF!</v>
      </c>
      <c r="H212" s="3" t="str">
        <f t="shared" si="8"/>
        <v/>
      </c>
    </row>
    <row r="213" spans="7:8" x14ac:dyDescent="0.25">
      <c r="G213" s="1" t="e">
        <f t="shared" si="7"/>
        <v>#REF!</v>
      </c>
      <c r="H213" s="3" t="str">
        <f t="shared" si="8"/>
        <v/>
      </c>
    </row>
    <row r="214" spans="7:8" x14ac:dyDescent="0.25">
      <c r="G214" s="1" t="e">
        <f t="shared" si="7"/>
        <v>#REF!</v>
      </c>
      <c r="H214" s="3" t="str">
        <f t="shared" si="8"/>
        <v/>
      </c>
    </row>
    <row r="215" spans="7:8" x14ac:dyDescent="0.25">
      <c r="G215" s="1" t="e">
        <f t="shared" si="7"/>
        <v>#REF!</v>
      </c>
      <c r="H215" s="3" t="str">
        <f t="shared" si="8"/>
        <v/>
      </c>
    </row>
    <row r="216" spans="7:8" x14ac:dyDescent="0.25">
      <c r="G216" s="1" t="e">
        <f t="shared" si="7"/>
        <v>#REF!</v>
      </c>
      <c r="H216" s="3" t="str">
        <f t="shared" si="8"/>
        <v/>
      </c>
    </row>
    <row r="217" spans="7:8" x14ac:dyDescent="0.25">
      <c r="G217" s="1" t="e">
        <f t="shared" si="7"/>
        <v>#REF!</v>
      </c>
      <c r="H217" s="3" t="str">
        <f t="shared" si="8"/>
        <v/>
      </c>
    </row>
    <row r="218" spans="7:8" x14ac:dyDescent="0.25">
      <c r="G218" s="1" t="e">
        <f t="shared" si="7"/>
        <v>#REF!</v>
      </c>
      <c r="H218" s="3" t="str">
        <f t="shared" si="8"/>
        <v/>
      </c>
    </row>
    <row r="219" spans="7:8" x14ac:dyDescent="0.25">
      <c r="G219" s="1" t="e">
        <f t="shared" si="7"/>
        <v>#REF!</v>
      </c>
      <c r="H219" s="3" t="str">
        <f t="shared" si="8"/>
        <v/>
      </c>
    </row>
    <row r="220" spans="7:8" x14ac:dyDescent="0.25">
      <c r="G220" s="1" t="e">
        <f t="shared" si="7"/>
        <v>#REF!</v>
      </c>
      <c r="H220" s="3" t="str">
        <f t="shared" si="8"/>
        <v/>
      </c>
    </row>
    <row r="221" spans="7:8" x14ac:dyDescent="0.25">
      <c r="G221" s="1" t="e">
        <f t="shared" si="7"/>
        <v>#REF!</v>
      </c>
      <c r="H221" s="3" t="str">
        <f t="shared" si="8"/>
        <v/>
      </c>
    </row>
    <row r="222" spans="7:8" x14ac:dyDescent="0.25">
      <c r="G222" s="1" t="e">
        <f t="shared" si="7"/>
        <v>#REF!</v>
      </c>
      <c r="H222" s="3" t="str">
        <f t="shared" si="8"/>
        <v/>
      </c>
    </row>
    <row r="223" spans="7:8" x14ac:dyDescent="0.25">
      <c r="G223" s="1" t="e">
        <f t="shared" si="7"/>
        <v>#REF!</v>
      </c>
      <c r="H223" s="3" t="str">
        <f t="shared" si="8"/>
        <v/>
      </c>
    </row>
    <row r="224" spans="7:8" x14ac:dyDescent="0.25">
      <c r="G224" s="1" t="e">
        <f t="shared" si="7"/>
        <v>#REF!</v>
      </c>
      <c r="H224" s="3" t="str">
        <f t="shared" si="8"/>
        <v/>
      </c>
    </row>
    <row r="225" spans="7:8" x14ac:dyDescent="0.25">
      <c r="G225" s="1" t="e">
        <f t="shared" si="7"/>
        <v>#REF!</v>
      </c>
      <c r="H225" s="3" t="str">
        <f t="shared" si="8"/>
        <v/>
      </c>
    </row>
    <row r="226" spans="7:8" x14ac:dyDescent="0.25">
      <c r="G226" s="1" t="e">
        <f t="shared" si="7"/>
        <v>#REF!</v>
      </c>
      <c r="H226" s="3" t="str">
        <f t="shared" si="8"/>
        <v/>
      </c>
    </row>
    <row r="227" spans="7:8" x14ac:dyDescent="0.25">
      <c r="G227" s="1" t="e">
        <f t="shared" si="7"/>
        <v>#REF!</v>
      </c>
      <c r="H227" s="3" t="str">
        <f t="shared" si="8"/>
        <v/>
      </c>
    </row>
    <row r="228" spans="7:8" x14ac:dyDescent="0.25">
      <c r="G228" s="1" t="e">
        <f t="shared" si="7"/>
        <v>#REF!</v>
      </c>
      <c r="H228" s="3" t="str">
        <f t="shared" si="8"/>
        <v/>
      </c>
    </row>
    <row r="229" spans="7:8" x14ac:dyDescent="0.25">
      <c r="G229" s="1" t="e">
        <f t="shared" si="7"/>
        <v>#REF!</v>
      </c>
      <c r="H229" s="3" t="str">
        <f t="shared" si="8"/>
        <v/>
      </c>
    </row>
    <row r="230" spans="7:8" x14ac:dyDescent="0.25">
      <c r="G230" s="1" t="e">
        <f t="shared" si="7"/>
        <v>#REF!</v>
      </c>
      <c r="H230" s="3" t="str">
        <f t="shared" si="8"/>
        <v/>
      </c>
    </row>
    <row r="231" spans="7:8" x14ac:dyDescent="0.25">
      <c r="G231" s="1" t="e">
        <f t="shared" si="7"/>
        <v>#REF!</v>
      </c>
      <c r="H231" s="3" t="str">
        <f t="shared" si="8"/>
        <v/>
      </c>
    </row>
    <row r="232" spans="7:8" x14ac:dyDescent="0.25">
      <c r="G232" s="1" t="e">
        <f t="shared" si="7"/>
        <v>#REF!</v>
      </c>
      <c r="H232" s="3" t="str">
        <f t="shared" si="8"/>
        <v/>
      </c>
    </row>
    <row r="233" spans="7:8" x14ac:dyDescent="0.25">
      <c r="G233" s="1" t="e">
        <f t="shared" si="7"/>
        <v>#REF!</v>
      </c>
      <c r="H233" s="3" t="str">
        <f t="shared" si="8"/>
        <v/>
      </c>
    </row>
    <row r="234" spans="7:8" x14ac:dyDescent="0.25">
      <c r="G234" s="1" t="e">
        <f t="shared" si="7"/>
        <v>#REF!</v>
      </c>
      <c r="H234" s="3" t="str">
        <f t="shared" si="8"/>
        <v/>
      </c>
    </row>
    <row r="235" spans="7:8" x14ac:dyDescent="0.25">
      <c r="G235" s="1" t="e">
        <f t="shared" si="7"/>
        <v>#REF!</v>
      </c>
      <c r="H235" s="3" t="str">
        <f t="shared" si="8"/>
        <v/>
      </c>
    </row>
    <row r="236" spans="7:8" x14ac:dyDescent="0.25">
      <c r="G236" s="1" t="e">
        <f t="shared" si="7"/>
        <v>#REF!</v>
      </c>
      <c r="H236" s="3" t="str">
        <f t="shared" si="8"/>
        <v/>
      </c>
    </row>
    <row r="237" spans="7:8" x14ac:dyDescent="0.25">
      <c r="G237" s="1" t="e">
        <f t="shared" si="7"/>
        <v>#REF!</v>
      </c>
      <c r="H237" s="3" t="str">
        <f t="shared" si="8"/>
        <v/>
      </c>
    </row>
    <row r="238" spans="7:8" x14ac:dyDescent="0.25">
      <c r="G238" s="1" t="e">
        <f t="shared" si="7"/>
        <v>#REF!</v>
      </c>
      <c r="H238" s="3" t="str">
        <f t="shared" si="8"/>
        <v/>
      </c>
    </row>
    <row r="239" spans="7:8" x14ac:dyDescent="0.25">
      <c r="G239" s="1" t="e">
        <f t="shared" si="7"/>
        <v>#REF!</v>
      </c>
      <c r="H239" s="3" t="str">
        <f t="shared" si="8"/>
        <v/>
      </c>
    </row>
    <row r="240" spans="7:8" x14ac:dyDescent="0.25">
      <c r="G240" s="1" t="e">
        <f t="shared" si="7"/>
        <v>#REF!</v>
      </c>
      <c r="H240" s="3" t="str">
        <f t="shared" si="8"/>
        <v/>
      </c>
    </row>
    <row r="241" spans="7:8" x14ac:dyDescent="0.25">
      <c r="G241" s="1" t="e">
        <f t="shared" si="7"/>
        <v>#REF!</v>
      </c>
      <c r="H241" s="3" t="str">
        <f t="shared" si="8"/>
        <v/>
      </c>
    </row>
    <row r="242" spans="7:8" x14ac:dyDescent="0.25">
      <c r="G242" s="1" t="e">
        <f t="shared" si="7"/>
        <v>#REF!</v>
      </c>
      <c r="H242" s="3" t="str">
        <f t="shared" si="8"/>
        <v/>
      </c>
    </row>
    <row r="243" spans="7:8" x14ac:dyDescent="0.25">
      <c r="G243" s="1" t="e">
        <f t="shared" si="7"/>
        <v>#REF!</v>
      </c>
      <c r="H243" s="3" t="str">
        <f t="shared" si="8"/>
        <v/>
      </c>
    </row>
    <row r="244" spans="7:8" x14ac:dyDescent="0.25">
      <c r="G244" s="1" t="e">
        <f t="shared" si="7"/>
        <v>#REF!</v>
      </c>
      <c r="H244" s="3" t="str">
        <f t="shared" si="8"/>
        <v/>
      </c>
    </row>
    <row r="245" spans="7:8" x14ac:dyDescent="0.25">
      <c r="G245" s="1" t="e">
        <f t="shared" si="7"/>
        <v>#REF!</v>
      </c>
      <c r="H245" s="3" t="str">
        <f t="shared" si="8"/>
        <v/>
      </c>
    </row>
    <row r="246" spans="7:8" x14ac:dyDescent="0.25">
      <c r="G246" s="1" t="e">
        <f t="shared" si="7"/>
        <v>#REF!</v>
      </c>
      <c r="H246" s="3" t="str">
        <f t="shared" si="8"/>
        <v/>
      </c>
    </row>
    <row r="247" spans="7:8" x14ac:dyDescent="0.25">
      <c r="G247" s="1" t="e">
        <f t="shared" si="7"/>
        <v>#REF!</v>
      </c>
      <c r="H247" s="3" t="str">
        <f t="shared" si="8"/>
        <v/>
      </c>
    </row>
    <row r="248" spans="7:8" x14ac:dyDescent="0.25">
      <c r="G248" s="1" t="e">
        <f t="shared" si="7"/>
        <v>#REF!</v>
      </c>
      <c r="H248" s="3" t="str">
        <f t="shared" si="8"/>
        <v/>
      </c>
    </row>
    <row r="249" spans="7:8" x14ac:dyDescent="0.25">
      <c r="G249" s="1" t="e">
        <f t="shared" si="7"/>
        <v>#REF!</v>
      </c>
      <c r="H249" s="3" t="str">
        <f t="shared" si="8"/>
        <v/>
      </c>
    </row>
    <row r="250" spans="7:8" x14ac:dyDescent="0.25">
      <c r="G250" s="1" t="e">
        <f t="shared" si="7"/>
        <v>#REF!</v>
      </c>
      <c r="H250" s="3" t="str">
        <f t="shared" si="8"/>
        <v/>
      </c>
    </row>
    <row r="251" spans="7:8" x14ac:dyDescent="0.25">
      <c r="G251" s="1" t="e">
        <f t="shared" ref="G251:G314" si="9">G250</f>
        <v>#REF!</v>
      </c>
      <c r="H251" s="3" t="str">
        <f t="shared" si="8"/>
        <v/>
      </c>
    </row>
    <row r="252" spans="7:8" x14ac:dyDescent="0.25">
      <c r="G252" s="1" t="e">
        <f t="shared" si="9"/>
        <v>#REF!</v>
      </c>
      <c r="H252" s="3" t="str">
        <f t="shared" si="8"/>
        <v/>
      </c>
    </row>
    <row r="253" spans="7:8" x14ac:dyDescent="0.25">
      <c r="G253" s="1" t="e">
        <f t="shared" si="9"/>
        <v>#REF!</v>
      </c>
      <c r="H253" s="3" t="str">
        <f t="shared" si="8"/>
        <v/>
      </c>
    </row>
    <row r="254" spans="7:8" x14ac:dyDescent="0.25">
      <c r="G254" s="1" t="e">
        <f t="shared" si="9"/>
        <v>#REF!</v>
      </c>
      <c r="H254" s="3" t="str">
        <f t="shared" si="8"/>
        <v/>
      </c>
    </row>
    <row r="255" spans="7:8" x14ac:dyDescent="0.25">
      <c r="G255" s="1" t="e">
        <f t="shared" si="9"/>
        <v>#REF!</v>
      </c>
      <c r="H255" s="3" t="str">
        <f t="shared" si="8"/>
        <v/>
      </c>
    </row>
    <row r="256" spans="7:8" x14ac:dyDescent="0.25">
      <c r="G256" s="1" t="e">
        <f t="shared" si="9"/>
        <v>#REF!</v>
      </c>
      <c r="H256" s="3" t="str">
        <f t="shared" si="8"/>
        <v/>
      </c>
    </row>
    <row r="257" spans="7:8" x14ac:dyDescent="0.25">
      <c r="G257" s="1" t="e">
        <f t="shared" si="9"/>
        <v>#REF!</v>
      </c>
      <c r="H257" s="3" t="str">
        <f t="shared" si="8"/>
        <v/>
      </c>
    </row>
    <row r="258" spans="7:8" x14ac:dyDescent="0.25">
      <c r="G258" s="1" t="e">
        <f t="shared" si="9"/>
        <v>#REF!</v>
      </c>
      <c r="H258" s="3" t="str">
        <f t="shared" ref="H258:H321" si="10">IF(B258="","",IF(C258="",A258&amp;B258,A258&amp;B258&amp;" = "&amp;E258&amp;" # ("&amp;C258&amp;") "&amp;D258&amp;" ["&amp;F258&amp;"]"))</f>
        <v/>
      </c>
    </row>
    <row r="259" spans="7:8" x14ac:dyDescent="0.25">
      <c r="G259" s="1" t="e">
        <f t="shared" si="9"/>
        <v>#REF!</v>
      </c>
      <c r="H259" s="3" t="str">
        <f t="shared" si="10"/>
        <v/>
      </c>
    </row>
    <row r="260" spans="7:8" x14ac:dyDescent="0.25">
      <c r="G260" s="1" t="e">
        <f t="shared" si="9"/>
        <v>#REF!</v>
      </c>
      <c r="H260" s="3" t="str">
        <f t="shared" si="10"/>
        <v/>
      </c>
    </row>
    <row r="261" spans="7:8" x14ac:dyDescent="0.25">
      <c r="G261" s="1" t="e">
        <f t="shared" si="9"/>
        <v>#REF!</v>
      </c>
      <c r="H261" s="3" t="str">
        <f t="shared" si="10"/>
        <v/>
      </c>
    </row>
    <row r="262" spans="7:8" x14ac:dyDescent="0.25">
      <c r="G262" s="1" t="e">
        <f t="shared" si="9"/>
        <v>#REF!</v>
      </c>
      <c r="H262" s="3" t="str">
        <f t="shared" si="10"/>
        <v/>
      </c>
    </row>
    <row r="263" spans="7:8" x14ac:dyDescent="0.25">
      <c r="G263" s="1" t="e">
        <f t="shared" si="9"/>
        <v>#REF!</v>
      </c>
      <c r="H263" s="3" t="str">
        <f t="shared" si="10"/>
        <v/>
      </c>
    </row>
    <row r="264" spans="7:8" x14ac:dyDescent="0.25">
      <c r="G264" s="1" t="e">
        <f t="shared" si="9"/>
        <v>#REF!</v>
      </c>
      <c r="H264" s="3" t="str">
        <f t="shared" si="10"/>
        <v/>
      </c>
    </row>
    <row r="265" spans="7:8" x14ac:dyDescent="0.25">
      <c r="G265" s="1" t="e">
        <f t="shared" si="9"/>
        <v>#REF!</v>
      </c>
      <c r="H265" s="3" t="str">
        <f t="shared" si="10"/>
        <v/>
      </c>
    </row>
    <row r="266" spans="7:8" x14ac:dyDescent="0.25">
      <c r="G266" s="1" t="e">
        <f t="shared" si="9"/>
        <v>#REF!</v>
      </c>
      <c r="H266" s="3" t="str">
        <f t="shared" si="10"/>
        <v/>
      </c>
    </row>
    <row r="267" spans="7:8" x14ac:dyDescent="0.25">
      <c r="G267" s="1" t="e">
        <f t="shared" si="9"/>
        <v>#REF!</v>
      </c>
      <c r="H267" s="3" t="str">
        <f t="shared" si="10"/>
        <v/>
      </c>
    </row>
    <row r="268" spans="7:8" x14ac:dyDescent="0.25">
      <c r="G268" s="1" t="e">
        <f t="shared" si="9"/>
        <v>#REF!</v>
      </c>
      <c r="H268" s="3" t="str">
        <f t="shared" si="10"/>
        <v/>
      </c>
    </row>
    <row r="269" spans="7:8" x14ac:dyDescent="0.25">
      <c r="G269" s="1" t="e">
        <f t="shared" si="9"/>
        <v>#REF!</v>
      </c>
      <c r="H269" s="3" t="str">
        <f t="shared" si="10"/>
        <v/>
      </c>
    </row>
    <row r="270" spans="7:8" x14ac:dyDescent="0.25">
      <c r="G270" s="1" t="e">
        <f t="shared" si="9"/>
        <v>#REF!</v>
      </c>
      <c r="H270" s="3" t="str">
        <f t="shared" si="10"/>
        <v/>
      </c>
    </row>
    <row r="271" spans="7:8" x14ac:dyDescent="0.25">
      <c r="G271" s="1" t="e">
        <f t="shared" si="9"/>
        <v>#REF!</v>
      </c>
      <c r="H271" s="3" t="str">
        <f t="shared" si="10"/>
        <v/>
      </c>
    </row>
    <row r="272" spans="7:8" x14ac:dyDescent="0.25">
      <c r="G272" s="1" t="e">
        <f t="shared" si="9"/>
        <v>#REF!</v>
      </c>
      <c r="H272" s="3" t="str">
        <f t="shared" si="10"/>
        <v/>
      </c>
    </row>
    <row r="273" spans="7:8" x14ac:dyDescent="0.25">
      <c r="G273" s="1" t="e">
        <f t="shared" si="9"/>
        <v>#REF!</v>
      </c>
      <c r="H273" s="3" t="str">
        <f t="shared" si="10"/>
        <v/>
      </c>
    </row>
    <row r="274" spans="7:8" x14ac:dyDescent="0.25">
      <c r="G274" s="1" t="e">
        <f t="shared" si="9"/>
        <v>#REF!</v>
      </c>
      <c r="H274" s="3" t="str">
        <f t="shared" si="10"/>
        <v/>
      </c>
    </row>
    <row r="275" spans="7:8" x14ac:dyDescent="0.25">
      <c r="G275" s="1" t="e">
        <f t="shared" si="9"/>
        <v>#REF!</v>
      </c>
      <c r="H275" s="3" t="str">
        <f t="shared" si="10"/>
        <v/>
      </c>
    </row>
    <row r="276" spans="7:8" x14ac:dyDescent="0.25">
      <c r="G276" s="1" t="e">
        <f t="shared" si="9"/>
        <v>#REF!</v>
      </c>
      <c r="H276" s="3" t="str">
        <f t="shared" si="10"/>
        <v/>
      </c>
    </row>
    <row r="277" spans="7:8" x14ac:dyDescent="0.25">
      <c r="G277" s="1" t="e">
        <f t="shared" si="9"/>
        <v>#REF!</v>
      </c>
      <c r="H277" s="3" t="str">
        <f t="shared" si="10"/>
        <v/>
      </c>
    </row>
    <row r="278" spans="7:8" x14ac:dyDescent="0.25">
      <c r="G278" s="1" t="e">
        <f t="shared" si="9"/>
        <v>#REF!</v>
      </c>
      <c r="H278" s="3" t="str">
        <f t="shared" si="10"/>
        <v/>
      </c>
    </row>
    <row r="279" spans="7:8" x14ac:dyDescent="0.25">
      <c r="G279" s="1" t="e">
        <f t="shared" si="9"/>
        <v>#REF!</v>
      </c>
      <c r="H279" s="3" t="str">
        <f t="shared" si="10"/>
        <v/>
      </c>
    </row>
    <row r="280" spans="7:8" x14ac:dyDescent="0.25">
      <c r="G280" s="1" t="e">
        <f t="shared" si="9"/>
        <v>#REF!</v>
      </c>
      <c r="H280" s="3" t="str">
        <f t="shared" si="10"/>
        <v/>
      </c>
    </row>
    <row r="281" spans="7:8" x14ac:dyDescent="0.25">
      <c r="G281" s="1" t="e">
        <f t="shared" si="9"/>
        <v>#REF!</v>
      </c>
      <c r="H281" s="3" t="str">
        <f t="shared" si="10"/>
        <v/>
      </c>
    </row>
    <row r="282" spans="7:8" x14ac:dyDescent="0.25">
      <c r="G282" s="1" t="e">
        <f t="shared" si="9"/>
        <v>#REF!</v>
      </c>
      <c r="H282" s="3" t="str">
        <f t="shared" si="10"/>
        <v/>
      </c>
    </row>
    <row r="283" spans="7:8" x14ac:dyDescent="0.25">
      <c r="G283" s="1" t="e">
        <f t="shared" si="9"/>
        <v>#REF!</v>
      </c>
      <c r="H283" s="3" t="str">
        <f t="shared" si="10"/>
        <v/>
      </c>
    </row>
    <row r="284" spans="7:8" x14ac:dyDescent="0.25">
      <c r="G284" s="1" t="e">
        <f t="shared" si="9"/>
        <v>#REF!</v>
      </c>
      <c r="H284" s="3" t="str">
        <f t="shared" si="10"/>
        <v/>
      </c>
    </row>
    <row r="285" spans="7:8" x14ac:dyDescent="0.25">
      <c r="G285" s="1" t="e">
        <f t="shared" si="9"/>
        <v>#REF!</v>
      </c>
      <c r="H285" s="3" t="str">
        <f t="shared" si="10"/>
        <v/>
      </c>
    </row>
    <row r="286" spans="7:8" x14ac:dyDescent="0.25">
      <c r="G286" s="1" t="e">
        <f t="shared" si="9"/>
        <v>#REF!</v>
      </c>
      <c r="H286" s="3" t="str">
        <f t="shared" si="10"/>
        <v/>
      </c>
    </row>
    <row r="287" spans="7:8" x14ac:dyDescent="0.25">
      <c r="G287" s="1" t="e">
        <f t="shared" si="9"/>
        <v>#REF!</v>
      </c>
      <c r="H287" s="3" t="str">
        <f t="shared" si="10"/>
        <v/>
      </c>
    </row>
    <row r="288" spans="7:8" x14ac:dyDescent="0.25">
      <c r="G288" s="1" t="e">
        <f t="shared" si="9"/>
        <v>#REF!</v>
      </c>
      <c r="H288" s="3" t="str">
        <f t="shared" si="10"/>
        <v/>
      </c>
    </row>
    <row r="289" spans="7:8" x14ac:dyDescent="0.25">
      <c r="G289" s="1" t="e">
        <f t="shared" si="9"/>
        <v>#REF!</v>
      </c>
      <c r="H289" s="3" t="str">
        <f t="shared" si="10"/>
        <v/>
      </c>
    </row>
    <row r="290" spans="7:8" x14ac:dyDescent="0.25">
      <c r="G290" s="1" t="e">
        <f t="shared" si="9"/>
        <v>#REF!</v>
      </c>
      <c r="H290" s="3" t="str">
        <f t="shared" si="10"/>
        <v/>
      </c>
    </row>
    <row r="291" spans="7:8" x14ac:dyDescent="0.25">
      <c r="G291" s="1" t="e">
        <f t="shared" si="9"/>
        <v>#REF!</v>
      </c>
      <c r="H291" s="3" t="str">
        <f t="shared" si="10"/>
        <v/>
      </c>
    </row>
    <row r="292" spans="7:8" x14ac:dyDescent="0.25">
      <c r="G292" s="1" t="e">
        <f t="shared" si="9"/>
        <v>#REF!</v>
      </c>
      <c r="H292" s="3" t="str">
        <f t="shared" si="10"/>
        <v/>
      </c>
    </row>
    <row r="293" spans="7:8" x14ac:dyDescent="0.25">
      <c r="G293" s="1" t="e">
        <f t="shared" si="9"/>
        <v>#REF!</v>
      </c>
      <c r="H293" s="3" t="str">
        <f t="shared" si="10"/>
        <v/>
      </c>
    </row>
    <row r="294" spans="7:8" x14ac:dyDescent="0.25">
      <c r="G294" s="1" t="e">
        <f t="shared" si="9"/>
        <v>#REF!</v>
      </c>
      <c r="H294" s="3" t="str">
        <f t="shared" si="10"/>
        <v/>
      </c>
    </row>
    <row r="295" spans="7:8" x14ac:dyDescent="0.25">
      <c r="G295" s="1" t="e">
        <f t="shared" si="9"/>
        <v>#REF!</v>
      </c>
      <c r="H295" s="3" t="str">
        <f t="shared" si="10"/>
        <v/>
      </c>
    </row>
    <row r="296" spans="7:8" x14ac:dyDescent="0.25">
      <c r="G296" s="1" t="e">
        <f t="shared" si="9"/>
        <v>#REF!</v>
      </c>
      <c r="H296" s="3" t="str">
        <f t="shared" si="10"/>
        <v/>
      </c>
    </row>
    <row r="297" spans="7:8" x14ac:dyDescent="0.25">
      <c r="G297" s="1" t="e">
        <f t="shared" si="9"/>
        <v>#REF!</v>
      </c>
      <c r="H297" s="3" t="str">
        <f t="shared" si="10"/>
        <v/>
      </c>
    </row>
    <row r="298" spans="7:8" x14ac:dyDescent="0.25">
      <c r="G298" s="1" t="e">
        <f t="shared" si="9"/>
        <v>#REF!</v>
      </c>
      <c r="H298" s="3" t="str">
        <f t="shared" si="10"/>
        <v/>
      </c>
    </row>
    <row r="299" spans="7:8" x14ac:dyDescent="0.25">
      <c r="G299" s="1" t="e">
        <f t="shared" si="9"/>
        <v>#REF!</v>
      </c>
      <c r="H299" s="3" t="str">
        <f t="shared" si="10"/>
        <v/>
      </c>
    </row>
    <row r="300" spans="7:8" x14ac:dyDescent="0.25">
      <c r="G300" s="1" t="e">
        <f t="shared" si="9"/>
        <v>#REF!</v>
      </c>
      <c r="H300" s="3" t="str">
        <f t="shared" si="10"/>
        <v/>
      </c>
    </row>
    <row r="301" spans="7:8" x14ac:dyDescent="0.25">
      <c r="G301" s="1" t="e">
        <f t="shared" si="9"/>
        <v>#REF!</v>
      </c>
      <c r="H301" s="3" t="str">
        <f t="shared" si="10"/>
        <v/>
      </c>
    </row>
    <row r="302" spans="7:8" x14ac:dyDescent="0.25">
      <c r="G302" s="1" t="e">
        <f t="shared" si="9"/>
        <v>#REF!</v>
      </c>
      <c r="H302" s="3" t="str">
        <f t="shared" si="10"/>
        <v/>
      </c>
    </row>
    <row r="303" spans="7:8" x14ac:dyDescent="0.25">
      <c r="G303" s="1" t="e">
        <f t="shared" si="9"/>
        <v>#REF!</v>
      </c>
      <c r="H303" s="3" t="str">
        <f t="shared" si="10"/>
        <v/>
      </c>
    </row>
    <row r="304" spans="7:8" x14ac:dyDescent="0.25">
      <c r="G304" s="1" t="e">
        <f t="shared" si="9"/>
        <v>#REF!</v>
      </c>
      <c r="H304" s="3" t="str">
        <f t="shared" si="10"/>
        <v/>
      </c>
    </row>
    <row r="305" spans="7:8" x14ac:dyDescent="0.25">
      <c r="G305" s="1" t="e">
        <f t="shared" si="9"/>
        <v>#REF!</v>
      </c>
      <c r="H305" s="3" t="str">
        <f t="shared" si="10"/>
        <v/>
      </c>
    </row>
    <row r="306" spans="7:8" x14ac:dyDescent="0.25">
      <c r="G306" s="1" t="e">
        <f t="shared" si="9"/>
        <v>#REF!</v>
      </c>
      <c r="H306" s="3" t="str">
        <f t="shared" si="10"/>
        <v/>
      </c>
    </row>
    <row r="307" spans="7:8" x14ac:dyDescent="0.25">
      <c r="G307" s="1" t="e">
        <f t="shared" si="9"/>
        <v>#REF!</v>
      </c>
      <c r="H307" s="3" t="str">
        <f t="shared" si="10"/>
        <v/>
      </c>
    </row>
    <row r="308" spans="7:8" x14ac:dyDescent="0.25">
      <c r="G308" s="1" t="e">
        <f t="shared" si="9"/>
        <v>#REF!</v>
      </c>
      <c r="H308" s="3" t="str">
        <f t="shared" si="10"/>
        <v/>
      </c>
    </row>
    <row r="309" spans="7:8" x14ac:dyDescent="0.25">
      <c r="G309" s="1" t="e">
        <f t="shared" si="9"/>
        <v>#REF!</v>
      </c>
      <c r="H309" s="3" t="str">
        <f t="shared" si="10"/>
        <v/>
      </c>
    </row>
    <row r="310" spans="7:8" x14ac:dyDescent="0.25">
      <c r="G310" s="1" t="e">
        <f t="shared" si="9"/>
        <v>#REF!</v>
      </c>
      <c r="H310" s="3" t="str">
        <f t="shared" si="10"/>
        <v/>
      </c>
    </row>
    <row r="311" spans="7:8" x14ac:dyDescent="0.25">
      <c r="G311" s="1" t="e">
        <f t="shared" si="9"/>
        <v>#REF!</v>
      </c>
      <c r="H311" s="3" t="str">
        <f t="shared" si="10"/>
        <v/>
      </c>
    </row>
    <row r="312" spans="7:8" x14ac:dyDescent="0.25">
      <c r="G312" s="1" t="e">
        <f t="shared" si="9"/>
        <v>#REF!</v>
      </c>
      <c r="H312" s="3" t="str">
        <f t="shared" si="10"/>
        <v/>
      </c>
    </row>
    <row r="313" spans="7:8" x14ac:dyDescent="0.25">
      <c r="G313" s="1" t="e">
        <f t="shared" si="9"/>
        <v>#REF!</v>
      </c>
      <c r="H313" s="3" t="str">
        <f t="shared" si="10"/>
        <v/>
      </c>
    </row>
    <row r="314" spans="7:8" x14ac:dyDescent="0.25">
      <c r="G314" s="1" t="e">
        <f t="shared" si="9"/>
        <v>#REF!</v>
      </c>
      <c r="H314" s="3" t="str">
        <f t="shared" si="10"/>
        <v/>
      </c>
    </row>
    <row r="315" spans="7:8" x14ac:dyDescent="0.25">
      <c r="G315" s="1" t="e">
        <f t="shared" ref="G315:G378" si="11">G314</f>
        <v>#REF!</v>
      </c>
      <c r="H315" s="3" t="str">
        <f t="shared" si="10"/>
        <v/>
      </c>
    </row>
    <row r="316" spans="7:8" x14ac:dyDescent="0.25">
      <c r="G316" s="1" t="e">
        <f t="shared" si="11"/>
        <v>#REF!</v>
      </c>
      <c r="H316" s="3" t="str">
        <f t="shared" si="10"/>
        <v/>
      </c>
    </row>
    <row r="317" spans="7:8" x14ac:dyDescent="0.25">
      <c r="G317" s="1" t="e">
        <f t="shared" si="11"/>
        <v>#REF!</v>
      </c>
      <c r="H317" s="3" t="str">
        <f t="shared" si="10"/>
        <v/>
      </c>
    </row>
    <row r="318" spans="7:8" x14ac:dyDescent="0.25">
      <c r="G318" s="1" t="e">
        <f t="shared" si="11"/>
        <v>#REF!</v>
      </c>
      <c r="H318" s="3" t="str">
        <f t="shared" si="10"/>
        <v/>
      </c>
    </row>
    <row r="319" spans="7:8" x14ac:dyDescent="0.25">
      <c r="G319" s="1" t="e">
        <f t="shared" si="11"/>
        <v>#REF!</v>
      </c>
      <c r="H319" s="3" t="str">
        <f t="shared" si="10"/>
        <v/>
      </c>
    </row>
    <row r="320" spans="7:8" x14ac:dyDescent="0.25">
      <c r="G320" s="1" t="e">
        <f t="shared" si="11"/>
        <v>#REF!</v>
      </c>
      <c r="H320" s="3" t="str">
        <f t="shared" si="10"/>
        <v/>
      </c>
    </row>
    <row r="321" spans="7:8" x14ac:dyDescent="0.25">
      <c r="G321" s="1" t="e">
        <f t="shared" si="11"/>
        <v>#REF!</v>
      </c>
      <c r="H321" s="3" t="str">
        <f t="shared" si="10"/>
        <v/>
      </c>
    </row>
    <row r="322" spans="7:8" x14ac:dyDescent="0.25">
      <c r="G322" s="1" t="e">
        <f t="shared" si="11"/>
        <v>#REF!</v>
      </c>
      <c r="H322" s="3" t="str">
        <f t="shared" ref="H322:H385" si="12">IF(B322="","",IF(C322="",A322&amp;B322,A322&amp;B322&amp;" = "&amp;E322&amp;" # ("&amp;C322&amp;") "&amp;D322&amp;" ["&amp;F322&amp;"]"))</f>
        <v/>
      </c>
    </row>
    <row r="323" spans="7:8" x14ac:dyDescent="0.25">
      <c r="G323" s="1" t="e">
        <f t="shared" si="11"/>
        <v>#REF!</v>
      </c>
      <c r="H323" s="3" t="str">
        <f t="shared" si="12"/>
        <v/>
      </c>
    </row>
    <row r="324" spans="7:8" x14ac:dyDescent="0.25">
      <c r="G324" s="1" t="e">
        <f t="shared" si="11"/>
        <v>#REF!</v>
      </c>
      <c r="H324" s="3" t="str">
        <f t="shared" si="12"/>
        <v/>
      </c>
    </row>
    <row r="325" spans="7:8" x14ac:dyDescent="0.25">
      <c r="G325" s="1" t="e">
        <f t="shared" si="11"/>
        <v>#REF!</v>
      </c>
      <c r="H325" s="3" t="str">
        <f t="shared" si="12"/>
        <v/>
      </c>
    </row>
    <row r="326" spans="7:8" x14ac:dyDescent="0.25">
      <c r="G326" s="1" t="e">
        <f t="shared" si="11"/>
        <v>#REF!</v>
      </c>
      <c r="H326" s="3" t="str">
        <f t="shared" si="12"/>
        <v/>
      </c>
    </row>
    <row r="327" spans="7:8" x14ac:dyDescent="0.25">
      <c r="G327" s="1" t="e">
        <f t="shared" si="11"/>
        <v>#REF!</v>
      </c>
      <c r="H327" s="3" t="str">
        <f t="shared" si="12"/>
        <v/>
      </c>
    </row>
    <row r="328" spans="7:8" x14ac:dyDescent="0.25">
      <c r="G328" s="1" t="e">
        <f t="shared" si="11"/>
        <v>#REF!</v>
      </c>
      <c r="H328" s="3" t="str">
        <f t="shared" si="12"/>
        <v/>
      </c>
    </row>
    <row r="329" spans="7:8" x14ac:dyDescent="0.25">
      <c r="G329" s="1" t="e">
        <f t="shared" si="11"/>
        <v>#REF!</v>
      </c>
      <c r="H329" s="3" t="str">
        <f t="shared" si="12"/>
        <v/>
      </c>
    </row>
    <row r="330" spans="7:8" x14ac:dyDescent="0.25">
      <c r="G330" s="1" t="e">
        <f t="shared" si="11"/>
        <v>#REF!</v>
      </c>
      <c r="H330" s="3" t="str">
        <f t="shared" si="12"/>
        <v/>
      </c>
    </row>
    <row r="331" spans="7:8" x14ac:dyDescent="0.25">
      <c r="G331" s="1" t="e">
        <f t="shared" si="11"/>
        <v>#REF!</v>
      </c>
      <c r="H331" s="3" t="str">
        <f t="shared" si="12"/>
        <v/>
      </c>
    </row>
    <row r="332" spans="7:8" x14ac:dyDescent="0.25">
      <c r="G332" s="1" t="e">
        <f t="shared" si="11"/>
        <v>#REF!</v>
      </c>
      <c r="H332" s="3" t="str">
        <f t="shared" si="12"/>
        <v/>
      </c>
    </row>
    <row r="333" spans="7:8" x14ac:dyDescent="0.25">
      <c r="G333" s="1" t="e">
        <f t="shared" si="11"/>
        <v>#REF!</v>
      </c>
      <c r="H333" s="3" t="str">
        <f t="shared" si="12"/>
        <v/>
      </c>
    </row>
    <row r="334" spans="7:8" x14ac:dyDescent="0.25">
      <c r="G334" s="1" t="e">
        <f t="shared" si="11"/>
        <v>#REF!</v>
      </c>
      <c r="H334" s="3" t="str">
        <f t="shared" si="12"/>
        <v/>
      </c>
    </row>
    <row r="335" spans="7:8" x14ac:dyDescent="0.25">
      <c r="G335" s="1" t="e">
        <f t="shared" si="11"/>
        <v>#REF!</v>
      </c>
      <c r="H335" s="3" t="str">
        <f t="shared" si="12"/>
        <v/>
      </c>
    </row>
    <row r="336" spans="7:8" x14ac:dyDescent="0.25">
      <c r="G336" s="1" t="e">
        <f t="shared" si="11"/>
        <v>#REF!</v>
      </c>
      <c r="H336" s="3" t="str">
        <f t="shared" si="12"/>
        <v/>
      </c>
    </row>
    <row r="337" spans="7:8" x14ac:dyDescent="0.25">
      <c r="G337" s="1" t="e">
        <f t="shared" si="11"/>
        <v>#REF!</v>
      </c>
      <c r="H337" s="3" t="str">
        <f t="shared" si="12"/>
        <v/>
      </c>
    </row>
    <row r="338" spans="7:8" x14ac:dyDescent="0.25">
      <c r="G338" s="1" t="e">
        <f t="shared" si="11"/>
        <v>#REF!</v>
      </c>
      <c r="H338" s="3" t="str">
        <f t="shared" si="12"/>
        <v/>
      </c>
    </row>
    <row r="339" spans="7:8" x14ac:dyDescent="0.25">
      <c r="G339" s="1" t="e">
        <f t="shared" si="11"/>
        <v>#REF!</v>
      </c>
      <c r="H339" s="3" t="str">
        <f t="shared" si="12"/>
        <v/>
      </c>
    </row>
    <row r="340" spans="7:8" x14ac:dyDescent="0.25">
      <c r="G340" s="1" t="e">
        <f t="shared" si="11"/>
        <v>#REF!</v>
      </c>
      <c r="H340" s="3" t="str">
        <f t="shared" si="12"/>
        <v/>
      </c>
    </row>
    <row r="341" spans="7:8" x14ac:dyDescent="0.25">
      <c r="G341" s="1" t="e">
        <f t="shared" si="11"/>
        <v>#REF!</v>
      </c>
      <c r="H341" s="3" t="str">
        <f t="shared" si="12"/>
        <v/>
      </c>
    </row>
    <row r="342" spans="7:8" x14ac:dyDescent="0.25">
      <c r="G342" s="1" t="e">
        <f t="shared" si="11"/>
        <v>#REF!</v>
      </c>
      <c r="H342" s="3" t="str">
        <f t="shared" si="12"/>
        <v/>
      </c>
    </row>
    <row r="343" spans="7:8" x14ac:dyDescent="0.25">
      <c r="G343" s="1" t="e">
        <f t="shared" si="11"/>
        <v>#REF!</v>
      </c>
      <c r="H343" s="3" t="str">
        <f t="shared" si="12"/>
        <v/>
      </c>
    </row>
    <row r="344" spans="7:8" x14ac:dyDescent="0.25">
      <c r="G344" s="1" t="e">
        <f t="shared" si="11"/>
        <v>#REF!</v>
      </c>
      <c r="H344" s="3" t="str">
        <f t="shared" si="12"/>
        <v/>
      </c>
    </row>
    <row r="345" spans="7:8" x14ac:dyDescent="0.25">
      <c r="G345" s="1" t="e">
        <f t="shared" si="11"/>
        <v>#REF!</v>
      </c>
      <c r="H345" s="3" t="str">
        <f t="shared" si="12"/>
        <v/>
      </c>
    </row>
    <row r="346" spans="7:8" x14ac:dyDescent="0.25">
      <c r="G346" s="1" t="e">
        <f t="shared" si="11"/>
        <v>#REF!</v>
      </c>
      <c r="H346" s="3" t="str">
        <f t="shared" si="12"/>
        <v/>
      </c>
    </row>
    <row r="347" spans="7:8" x14ac:dyDescent="0.25">
      <c r="G347" s="1" t="e">
        <f t="shared" si="11"/>
        <v>#REF!</v>
      </c>
      <c r="H347" s="3" t="str">
        <f t="shared" si="12"/>
        <v/>
      </c>
    </row>
    <row r="348" spans="7:8" x14ac:dyDescent="0.25">
      <c r="G348" s="1" t="e">
        <f t="shared" si="11"/>
        <v>#REF!</v>
      </c>
      <c r="H348" s="3" t="str">
        <f t="shared" si="12"/>
        <v/>
      </c>
    </row>
    <row r="349" spans="7:8" x14ac:dyDescent="0.25">
      <c r="G349" s="1" t="e">
        <f t="shared" si="11"/>
        <v>#REF!</v>
      </c>
      <c r="H349" s="3" t="str">
        <f t="shared" si="12"/>
        <v/>
      </c>
    </row>
    <row r="350" spans="7:8" x14ac:dyDescent="0.25">
      <c r="G350" s="1" t="e">
        <f t="shared" si="11"/>
        <v>#REF!</v>
      </c>
      <c r="H350" s="3" t="str">
        <f t="shared" si="12"/>
        <v/>
      </c>
    </row>
    <row r="351" spans="7:8" x14ac:dyDescent="0.25">
      <c r="G351" s="1" t="e">
        <f t="shared" si="11"/>
        <v>#REF!</v>
      </c>
      <c r="H351" s="3" t="str">
        <f t="shared" si="12"/>
        <v/>
      </c>
    </row>
    <row r="352" spans="7:8" x14ac:dyDescent="0.25">
      <c r="G352" s="1" t="e">
        <f t="shared" si="11"/>
        <v>#REF!</v>
      </c>
      <c r="H352" s="3" t="str">
        <f t="shared" si="12"/>
        <v/>
      </c>
    </row>
    <row r="353" spans="7:8" x14ac:dyDescent="0.25">
      <c r="G353" s="1" t="e">
        <f t="shared" si="11"/>
        <v>#REF!</v>
      </c>
      <c r="H353" s="3" t="str">
        <f t="shared" si="12"/>
        <v/>
      </c>
    </row>
    <row r="354" spans="7:8" x14ac:dyDescent="0.25">
      <c r="G354" s="1" t="e">
        <f t="shared" si="11"/>
        <v>#REF!</v>
      </c>
      <c r="H354" s="3" t="str">
        <f t="shared" si="12"/>
        <v/>
      </c>
    </row>
    <row r="355" spans="7:8" x14ac:dyDescent="0.25">
      <c r="G355" s="1" t="e">
        <f t="shared" si="11"/>
        <v>#REF!</v>
      </c>
      <c r="H355" s="3" t="str">
        <f t="shared" si="12"/>
        <v/>
      </c>
    </row>
    <row r="356" spans="7:8" x14ac:dyDescent="0.25">
      <c r="G356" s="1" t="e">
        <f t="shared" si="11"/>
        <v>#REF!</v>
      </c>
      <c r="H356" s="3" t="str">
        <f t="shared" si="12"/>
        <v/>
      </c>
    </row>
    <row r="357" spans="7:8" x14ac:dyDescent="0.25">
      <c r="G357" s="1" t="e">
        <f t="shared" si="11"/>
        <v>#REF!</v>
      </c>
      <c r="H357" s="3" t="str">
        <f t="shared" si="12"/>
        <v/>
      </c>
    </row>
    <row r="358" spans="7:8" x14ac:dyDescent="0.25">
      <c r="G358" s="1" t="e">
        <f t="shared" si="11"/>
        <v>#REF!</v>
      </c>
      <c r="H358" s="3" t="str">
        <f t="shared" si="12"/>
        <v/>
      </c>
    </row>
    <row r="359" spans="7:8" x14ac:dyDescent="0.25">
      <c r="G359" s="1" t="e">
        <f t="shared" si="11"/>
        <v>#REF!</v>
      </c>
      <c r="H359" s="3" t="str">
        <f t="shared" si="12"/>
        <v/>
      </c>
    </row>
    <row r="360" spans="7:8" x14ac:dyDescent="0.25">
      <c r="G360" s="1" t="e">
        <f t="shared" si="11"/>
        <v>#REF!</v>
      </c>
      <c r="H360" s="3" t="str">
        <f t="shared" si="12"/>
        <v/>
      </c>
    </row>
    <row r="361" spans="7:8" x14ac:dyDescent="0.25">
      <c r="G361" s="1" t="e">
        <f t="shared" si="11"/>
        <v>#REF!</v>
      </c>
      <c r="H361" s="3" t="str">
        <f t="shared" si="12"/>
        <v/>
      </c>
    </row>
    <row r="362" spans="7:8" x14ac:dyDescent="0.25">
      <c r="G362" s="1" t="e">
        <f t="shared" si="11"/>
        <v>#REF!</v>
      </c>
      <c r="H362" s="3" t="str">
        <f t="shared" si="12"/>
        <v/>
      </c>
    </row>
    <row r="363" spans="7:8" x14ac:dyDescent="0.25">
      <c r="G363" s="1" t="e">
        <f t="shared" si="11"/>
        <v>#REF!</v>
      </c>
      <c r="H363" s="3" t="str">
        <f t="shared" si="12"/>
        <v/>
      </c>
    </row>
    <row r="364" spans="7:8" x14ac:dyDescent="0.25">
      <c r="G364" s="1" t="e">
        <f t="shared" si="11"/>
        <v>#REF!</v>
      </c>
      <c r="H364" s="3" t="str">
        <f t="shared" si="12"/>
        <v/>
      </c>
    </row>
    <row r="365" spans="7:8" x14ac:dyDescent="0.25">
      <c r="G365" s="1" t="e">
        <f t="shared" si="11"/>
        <v>#REF!</v>
      </c>
      <c r="H365" s="3" t="str">
        <f t="shared" si="12"/>
        <v/>
      </c>
    </row>
    <row r="366" spans="7:8" x14ac:dyDescent="0.25">
      <c r="G366" s="1" t="e">
        <f t="shared" si="11"/>
        <v>#REF!</v>
      </c>
      <c r="H366" s="3" t="str">
        <f t="shared" si="12"/>
        <v/>
      </c>
    </row>
    <row r="367" spans="7:8" x14ac:dyDescent="0.25">
      <c r="G367" s="1" t="e">
        <f t="shared" si="11"/>
        <v>#REF!</v>
      </c>
      <c r="H367" s="3" t="str">
        <f t="shared" si="12"/>
        <v/>
      </c>
    </row>
    <row r="368" spans="7:8" x14ac:dyDescent="0.25">
      <c r="G368" s="1" t="e">
        <f t="shared" si="11"/>
        <v>#REF!</v>
      </c>
      <c r="H368" s="3" t="str">
        <f t="shared" si="12"/>
        <v/>
      </c>
    </row>
    <row r="369" spans="7:8" x14ac:dyDescent="0.25">
      <c r="G369" s="1" t="e">
        <f t="shared" si="11"/>
        <v>#REF!</v>
      </c>
      <c r="H369" s="3" t="str">
        <f t="shared" si="12"/>
        <v/>
      </c>
    </row>
    <row r="370" spans="7:8" x14ac:dyDescent="0.25">
      <c r="G370" s="1" t="e">
        <f t="shared" si="11"/>
        <v>#REF!</v>
      </c>
      <c r="H370" s="3" t="str">
        <f t="shared" si="12"/>
        <v/>
      </c>
    </row>
    <row r="371" spans="7:8" x14ac:dyDescent="0.25">
      <c r="G371" s="1" t="e">
        <f t="shared" si="11"/>
        <v>#REF!</v>
      </c>
      <c r="H371" s="3" t="str">
        <f t="shared" si="12"/>
        <v/>
      </c>
    </row>
    <row r="372" spans="7:8" x14ac:dyDescent="0.25">
      <c r="G372" s="1" t="e">
        <f t="shared" si="11"/>
        <v>#REF!</v>
      </c>
      <c r="H372" s="3" t="str">
        <f t="shared" si="12"/>
        <v/>
      </c>
    </row>
    <row r="373" spans="7:8" x14ac:dyDescent="0.25">
      <c r="G373" s="1" t="e">
        <f t="shared" si="11"/>
        <v>#REF!</v>
      </c>
      <c r="H373" s="3" t="str">
        <f t="shared" si="12"/>
        <v/>
      </c>
    </row>
    <row r="374" spans="7:8" x14ac:dyDescent="0.25">
      <c r="G374" s="1" t="e">
        <f t="shared" si="11"/>
        <v>#REF!</v>
      </c>
      <c r="H374" s="3" t="str">
        <f t="shared" si="12"/>
        <v/>
      </c>
    </row>
    <row r="375" spans="7:8" x14ac:dyDescent="0.25">
      <c r="G375" s="1" t="e">
        <f t="shared" si="11"/>
        <v>#REF!</v>
      </c>
      <c r="H375" s="3" t="str">
        <f t="shared" si="12"/>
        <v/>
      </c>
    </row>
    <row r="376" spans="7:8" x14ac:dyDescent="0.25">
      <c r="G376" s="1" t="e">
        <f t="shared" si="11"/>
        <v>#REF!</v>
      </c>
      <c r="H376" s="3" t="str">
        <f t="shared" si="12"/>
        <v/>
      </c>
    </row>
    <row r="377" spans="7:8" x14ac:dyDescent="0.25">
      <c r="G377" s="1" t="e">
        <f t="shared" si="11"/>
        <v>#REF!</v>
      </c>
      <c r="H377" s="3" t="str">
        <f t="shared" si="12"/>
        <v/>
      </c>
    </row>
    <row r="378" spans="7:8" x14ac:dyDescent="0.25">
      <c r="G378" s="1" t="e">
        <f t="shared" si="11"/>
        <v>#REF!</v>
      </c>
      <c r="H378" s="3" t="str">
        <f t="shared" si="12"/>
        <v/>
      </c>
    </row>
    <row r="379" spans="7:8" x14ac:dyDescent="0.25">
      <c r="G379" s="1" t="e">
        <f t="shared" ref="G379:G401" si="13">G378</f>
        <v>#REF!</v>
      </c>
      <c r="H379" s="3" t="str">
        <f t="shared" si="12"/>
        <v/>
      </c>
    </row>
    <row r="380" spans="7:8" x14ac:dyDescent="0.25">
      <c r="G380" s="1" t="e">
        <f t="shared" si="13"/>
        <v>#REF!</v>
      </c>
      <c r="H380" s="3" t="str">
        <f t="shared" si="12"/>
        <v/>
      </c>
    </row>
    <row r="381" spans="7:8" x14ac:dyDescent="0.25">
      <c r="G381" s="1" t="e">
        <f t="shared" si="13"/>
        <v>#REF!</v>
      </c>
      <c r="H381" s="3" t="str">
        <f t="shared" si="12"/>
        <v/>
      </c>
    </row>
    <row r="382" spans="7:8" x14ac:dyDescent="0.25">
      <c r="G382" s="1" t="e">
        <f t="shared" si="13"/>
        <v>#REF!</v>
      </c>
      <c r="H382" s="3" t="str">
        <f t="shared" si="12"/>
        <v/>
      </c>
    </row>
    <row r="383" spans="7:8" x14ac:dyDescent="0.25">
      <c r="G383" s="1" t="e">
        <f t="shared" si="13"/>
        <v>#REF!</v>
      </c>
      <c r="H383" s="3" t="str">
        <f t="shared" si="12"/>
        <v/>
      </c>
    </row>
    <row r="384" spans="7:8" x14ac:dyDescent="0.25">
      <c r="G384" s="1" t="e">
        <f t="shared" si="13"/>
        <v>#REF!</v>
      </c>
      <c r="H384" s="3" t="str">
        <f t="shared" si="12"/>
        <v/>
      </c>
    </row>
    <row r="385" spans="7:8" x14ac:dyDescent="0.25">
      <c r="G385" s="1" t="e">
        <f t="shared" si="13"/>
        <v>#REF!</v>
      </c>
      <c r="H385" s="3" t="str">
        <f t="shared" si="12"/>
        <v/>
      </c>
    </row>
    <row r="386" spans="7:8" x14ac:dyDescent="0.25">
      <c r="G386" s="1" t="e">
        <f t="shared" si="13"/>
        <v>#REF!</v>
      </c>
      <c r="H386" s="3" t="str">
        <f t="shared" ref="H386:H401" si="14">IF(B386="","",IF(C386="",A386&amp;B386,A386&amp;B386&amp;" = "&amp;E386&amp;" # ("&amp;C386&amp;") "&amp;D386&amp;" ["&amp;F386&amp;"]"))</f>
        <v/>
      </c>
    </row>
    <row r="387" spans="7:8" x14ac:dyDescent="0.25">
      <c r="G387" s="1" t="e">
        <f t="shared" si="13"/>
        <v>#REF!</v>
      </c>
      <c r="H387" s="3" t="str">
        <f t="shared" si="14"/>
        <v/>
      </c>
    </row>
    <row r="388" spans="7:8" x14ac:dyDescent="0.25">
      <c r="G388" s="1" t="e">
        <f t="shared" si="13"/>
        <v>#REF!</v>
      </c>
      <c r="H388" s="3" t="str">
        <f t="shared" si="14"/>
        <v/>
      </c>
    </row>
    <row r="389" spans="7:8" x14ac:dyDescent="0.25">
      <c r="G389" s="1" t="e">
        <f t="shared" si="13"/>
        <v>#REF!</v>
      </c>
      <c r="H389" s="3" t="str">
        <f t="shared" si="14"/>
        <v/>
      </c>
    </row>
    <row r="390" spans="7:8" x14ac:dyDescent="0.25">
      <c r="G390" s="1" t="e">
        <f t="shared" si="13"/>
        <v>#REF!</v>
      </c>
      <c r="H390" s="3" t="str">
        <f t="shared" si="14"/>
        <v/>
      </c>
    </row>
    <row r="391" spans="7:8" x14ac:dyDescent="0.25">
      <c r="G391" s="1" t="e">
        <f t="shared" si="13"/>
        <v>#REF!</v>
      </c>
      <c r="H391" s="3" t="str">
        <f t="shared" si="14"/>
        <v/>
      </c>
    </row>
    <row r="392" spans="7:8" x14ac:dyDescent="0.25">
      <c r="G392" s="1" t="e">
        <f t="shared" si="13"/>
        <v>#REF!</v>
      </c>
      <c r="H392" s="3" t="str">
        <f t="shared" si="14"/>
        <v/>
      </c>
    </row>
    <row r="393" spans="7:8" x14ac:dyDescent="0.25">
      <c r="G393" s="1" t="e">
        <f t="shared" si="13"/>
        <v>#REF!</v>
      </c>
      <c r="H393" s="3" t="str">
        <f t="shared" si="14"/>
        <v/>
      </c>
    </row>
    <row r="394" spans="7:8" x14ac:dyDescent="0.25">
      <c r="G394" s="1" t="e">
        <f t="shared" si="13"/>
        <v>#REF!</v>
      </c>
      <c r="H394" s="3" t="str">
        <f t="shared" si="14"/>
        <v/>
      </c>
    </row>
    <row r="395" spans="7:8" x14ac:dyDescent="0.25">
      <c r="G395" s="1" t="e">
        <f t="shared" si="13"/>
        <v>#REF!</v>
      </c>
      <c r="H395" s="3" t="str">
        <f t="shared" si="14"/>
        <v/>
      </c>
    </row>
    <row r="396" spans="7:8" x14ac:dyDescent="0.25">
      <c r="G396" s="1" t="e">
        <f t="shared" si="13"/>
        <v>#REF!</v>
      </c>
      <c r="H396" s="3" t="str">
        <f t="shared" si="14"/>
        <v/>
      </c>
    </row>
    <row r="397" spans="7:8" x14ac:dyDescent="0.25">
      <c r="G397" s="1" t="e">
        <f t="shared" si="13"/>
        <v>#REF!</v>
      </c>
      <c r="H397" s="3" t="str">
        <f t="shared" si="14"/>
        <v/>
      </c>
    </row>
    <row r="398" spans="7:8" x14ac:dyDescent="0.25">
      <c r="G398" s="1" t="e">
        <f t="shared" si="13"/>
        <v>#REF!</v>
      </c>
      <c r="H398" s="3" t="str">
        <f t="shared" si="14"/>
        <v/>
      </c>
    </row>
    <row r="399" spans="7:8" x14ac:dyDescent="0.25">
      <c r="G399" s="1" t="e">
        <f t="shared" si="13"/>
        <v>#REF!</v>
      </c>
      <c r="H399" s="3" t="str">
        <f t="shared" si="14"/>
        <v/>
      </c>
    </row>
    <row r="400" spans="7:8" x14ac:dyDescent="0.25">
      <c r="G400" s="1" t="e">
        <f t="shared" si="13"/>
        <v>#REF!</v>
      </c>
      <c r="H400" s="3" t="str">
        <f t="shared" si="14"/>
        <v/>
      </c>
    </row>
    <row r="401" spans="7:8" x14ac:dyDescent="0.25">
      <c r="G401" s="1" t="e">
        <f t="shared" si="13"/>
        <v>#REF!</v>
      </c>
      <c r="H401" s="3" t="str">
        <f t="shared" si="14"/>
        <v/>
      </c>
    </row>
    <row r="402" spans="7:8" x14ac:dyDescent="0.25">
      <c r="H402" t="str">
        <f>IF(B402="","",B402&amp;" = "&amp;E402&amp;" # ("&amp;C402&amp;") "&amp;D402&amp;" ["&amp;F402&amp;"]")</f>
        <v/>
      </c>
    </row>
    <row r="403" spans="7:8" x14ac:dyDescent="0.25">
      <c r="H403" t="str">
        <f>IF(B403="","",B403&amp;" = "&amp;E403&amp;" # ("&amp;C403&amp;") "&amp;D403&amp;" ["&amp;F403&amp;"]")</f>
        <v/>
      </c>
    </row>
    <row r="404" spans="7:8" x14ac:dyDescent="0.25">
      <c r="H404" t="str">
        <f>IF(B404="","",B404&amp;" = "&amp;E404&amp;" # ("&amp;C404&amp;") "&amp;D404&amp;" ["&amp;F404&amp;"]")</f>
        <v/>
      </c>
    </row>
    <row r="405" spans="7:8" x14ac:dyDescent="0.25">
      <c r="H405" t="str">
        <f>IF(B405="","",B405&amp;" = "&amp;E405&amp;" # ("&amp;C405&amp;") "&amp;D405&amp;" ["&amp;F405&amp;"]")</f>
        <v/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5ED0-94B1-4CF0-AD31-EA5422D07B4E}">
  <sheetPr codeName="Sheet5"/>
  <dimension ref="A1:I51"/>
  <sheetViews>
    <sheetView workbookViewId="0">
      <selection sqref="A1:XFD1"/>
    </sheetView>
  </sheetViews>
  <sheetFormatPr defaultRowHeight="13.8" x14ac:dyDescent="0.25"/>
  <cols>
    <col min="1" max="1" width="2.59765625" customWidth="1"/>
    <col min="2" max="2" width="14.3984375" customWidth="1"/>
    <col min="4" max="4" width="28.59765625" style="1" customWidth="1"/>
    <col min="5" max="5" width="14.69921875" style="1" customWidth="1"/>
    <col min="6" max="6" width="16.3984375" style="1" customWidth="1"/>
    <col min="7" max="7" width="3.59765625" customWidth="1"/>
  </cols>
  <sheetData>
    <row r="1" spans="1:9" s="3" customFormat="1" x14ac:dyDescent="0.25">
      <c r="A1" s="3" t="str" cm="1">
        <f t="array" aca="1" ref="A1" ca="1">"# "&amp;MID(CELL("filename",B1),FIND("]",CELL("filename",B1))+1,255)&amp;" ------------------------------"</f>
        <v># forces ------------------------------</v>
      </c>
      <c r="D1" s="4"/>
      <c r="E1" s="4"/>
      <c r="F1" s="4"/>
      <c r="G1" s="4" t="s">
        <v>17</v>
      </c>
      <c r="H1" s="3" t="str">
        <f ca="1">A1</f>
        <v># forces ------------------------------</v>
      </c>
      <c r="I1" s="3" t="str">
        <f>_xlfn.TEXTJOIN("|",TRUE,B2:F2)</f>
        <v>name|unit|description|expression|references</v>
      </c>
    </row>
    <row r="2" spans="1:9" s="3" customFormat="1" x14ac:dyDescent="0.25">
      <c r="A2" s="3" t="s">
        <v>17</v>
      </c>
      <c r="B2" s="3" t="s">
        <v>16</v>
      </c>
      <c r="C2" s="3" t="s">
        <v>13</v>
      </c>
      <c r="D2" s="4" t="s">
        <v>1</v>
      </c>
      <c r="E2" s="4" t="s">
        <v>3</v>
      </c>
      <c r="F2" s="4" t="s">
        <v>15</v>
      </c>
      <c r="G2" s="4" t="str">
        <f>G1</f>
        <v>#</v>
      </c>
      <c r="H2" s="3" t="str">
        <f t="shared" ref="H2:H39" si="0">IF(A2="","",IF(B2="",A2,A2&amp;B2&amp;" = "&amp;E2&amp;" # ("&amp;C2&amp;") "&amp;D2&amp;" ["&amp;F2&amp;"]"))</f>
        <v>#name = expression # (unit) description [references]</v>
      </c>
      <c r="I2" s="3" t="str" cm="1">
        <f t="array" ref="I2">_xlfn.TEXTJOIN("|",FALSE,REPT("---",LEN(B2:F2)))</f>
        <v>------------|------------|---------------------------------|------------------------------|------------------------------</v>
      </c>
    </row>
    <row r="3" spans="1:9" x14ac:dyDescent="0.25">
      <c r="B3" t="s">
        <v>80</v>
      </c>
      <c r="G3" s="4" t="str">
        <f t="shared" ref="G3:G51" si="1">G2</f>
        <v>#</v>
      </c>
      <c r="H3" s="3" t="str">
        <f t="shared" si="0"/>
        <v/>
      </c>
    </row>
    <row r="4" spans="1:9" x14ac:dyDescent="0.25">
      <c r="G4" s="4" t="str">
        <f t="shared" si="1"/>
        <v>#</v>
      </c>
      <c r="H4" s="3" t="str">
        <f t="shared" si="0"/>
        <v/>
      </c>
    </row>
    <row r="5" spans="1:9" x14ac:dyDescent="0.25">
      <c r="G5" s="4" t="str">
        <f t="shared" si="1"/>
        <v>#</v>
      </c>
      <c r="H5" s="3" t="str">
        <f t="shared" si="0"/>
        <v/>
      </c>
    </row>
    <row r="6" spans="1:9" x14ac:dyDescent="0.25">
      <c r="G6" s="4" t="str">
        <f t="shared" si="1"/>
        <v>#</v>
      </c>
      <c r="H6" s="3" t="str">
        <f t="shared" si="0"/>
        <v/>
      </c>
    </row>
    <row r="7" spans="1:9" x14ac:dyDescent="0.25">
      <c r="G7" s="4" t="str">
        <f t="shared" si="1"/>
        <v>#</v>
      </c>
      <c r="H7" s="3" t="str">
        <f t="shared" si="0"/>
        <v/>
      </c>
    </row>
    <row r="8" spans="1:9" x14ac:dyDescent="0.25">
      <c r="G8" s="4" t="str">
        <f t="shared" si="1"/>
        <v>#</v>
      </c>
      <c r="H8" s="3" t="str">
        <f t="shared" si="0"/>
        <v/>
      </c>
    </row>
    <row r="9" spans="1:9" x14ac:dyDescent="0.25">
      <c r="G9" s="4" t="str">
        <f t="shared" si="1"/>
        <v>#</v>
      </c>
      <c r="H9" s="3" t="str">
        <f t="shared" si="0"/>
        <v/>
      </c>
    </row>
    <row r="10" spans="1:9" x14ac:dyDescent="0.25">
      <c r="G10" s="4" t="str">
        <f t="shared" si="1"/>
        <v>#</v>
      </c>
      <c r="H10" s="3" t="str">
        <f t="shared" si="0"/>
        <v/>
      </c>
    </row>
    <row r="11" spans="1:9" x14ac:dyDescent="0.25">
      <c r="G11" s="4" t="str">
        <f t="shared" si="1"/>
        <v>#</v>
      </c>
      <c r="H11" s="3" t="str">
        <f t="shared" si="0"/>
        <v/>
      </c>
    </row>
    <row r="12" spans="1:9" x14ac:dyDescent="0.25">
      <c r="G12" s="4" t="str">
        <f t="shared" si="1"/>
        <v>#</v>
      </c>
      <c r="H12" s="3" t="str">
        <f t="shared" si="0"/>
        <v/>
      </c>
    </row>
    <row r="13" spans="1:9" x14ac:dyDescent="0.25">
      <c r="G13" s="4" t="str">
        <f t="shared" si="1"/>
        <v>#</v>
      </c>
      <c r="H13" s="3" t="str">
        <f t="shared" si="0"/>
        <v/>
      </c>
    </row>
    <row r="14" spans="1:9" x14ac:dyDescent="0.25">
      <c r="G14" s="4" t="str">
        <f t="shared" si="1"/>
        <v>#</v>
      </c>
      <c r="H14" s="3" t="str">
        <f t="shared" si="0"/>
        <v/>
      </c>
    </row>
    <row r="15" spans="1:9" x14ac:dyDescent="0.25">
      <c r="G15" s="4" t="str">
        <f t="shared" si="1"/>
        <v>#</v>
      </c>
      <c r="H15" s="3" t="str">
        <f t="shared" si="0"/>
        <v/>
      </c>
    </row>
    <row r="16" spans="1:9" x14ac:dyDescent="0.25">
      <c r="G16" s="4" t="str">
        <f t="shared" si="1"/>
        <v>#</v>
      </c>
      <c r="H16" s="3" t="str">
        <f t="shared" si="0"/>
        <v/>
      </c>
    </row>
    <row r="17" spans="7:8" x14ac:dyDescent="0.25">
      <c r="G17" s="4" t="str">
        <f t="shared" si="1"/>
        <v>#</v>
      </c>
      <c r="H17" s="3" t="str">
        <f t="shared" si="0"/>
        <v/>
      </c>
    </row>
    <row r="18" spans="7:8" x14ac:dyDescent="0.25">
      <c r="G18" s="4" t="str">
        <f t="shared" si="1"/>
        <v>#</v>
      </c>
      <c r="H18" s="3" t="str">
        <f t="shared" si="0"/>
        <v/>
      </c>
    </row>
    <row r="19" spans="7:8" x14ac:dyDescent="0.25">
      <c r="G19" s="4" t="str">
        <f t="shared" si="1"/>
        <v>#</v>
      </c>
      <c r="H19" s="3" t="str">
        <f t="shared" si="0"/>
        <v/>
      </c>
    </row>
    <row r="20" spans="7:8" x14ac:dyDescent="0.25">
      <c r="G20" s="4" t="str">
        <f t="shared" si="1"/>
        <v>#</v>
      </c>
      <c r="H20" s="3" t="str">
        <f t="shared" si="0"/>
        <v/>
      </c>
    </row>
    <row r="21" spans="7:8" x14ac:dyDescent="0.25">
      <c r="G21" s="4" t="str">
        <f t="shared" si="1"/>
        <v>#</v>
      </c>
      <c r="H21" s="3" t="str">
        <f t="shared" si="0"/>
        <v/>
      </c>
    </row>
    <row r="22" spans="7:8" x14ac:dyDescent="0.25">
      <c r="G22" s="4" t="str">
        <f t="shared" si="1"/>
        <v>#</v>
      </c>
      <c r="H22" s="3" t="str">
        <f t="shared" si="0"/>
        <v/>
      </c>
    </row>
    <row r="23" spans="7:8" x14ac:dyDescent="0.25">
      <c r="G23" s="4" t="str">
        <f t="shared" si="1"/>
        <v>#</v>
      </c>
      <c r="H23" s="3" t="str">
        <f t="shared" si="0"/>
        <v/>
      </c>
    </row>
    <row r="24" spans="7:8" x14ac:dyDescent="0.25">
      <c r="G24" s="4" t="str">
        <f t="shared" si="1"/>
        <v>#</v>
      </c>
      <c r="H24" s="3" t="str">
        <f t="shared" si="0"/>
        <v/>
      </c>
    </row>
    <row r="25" spans="7:8" x14ac:dyDescent="0.25">
      <c r="G25" s="4" t="str">
        <f t="shared" si="1"/>
        <v>#</v>
      </c>
      <c r="H25" s="3" t="str">
        <f t="shared" si="0"/>
        <v/>
      </c>
    </row>
    <row r="26" spans="7:8" x14ac:dyDescent="0.25">
      <c r="G26" s="4" t="str">
        <f t="shared" si="1"/>
        <v>#</v>
      </c>
      <c r="H26" s="3" t="str">
        <f t="shared" si="0"/>
        <v/>
      </c>
    </row>
    <row r="27" spans="7:8" x14ac:dyDescent="0.25">
      <c r="G27" s="4" t="str">
        <f t="shared" si="1"/>
        <v>#</v>
      </c>
      <c r="H27" s="3" t="str">
        <f t="shared" si="0"/>
        <v/>
      </c>
    </row>
    <row r="28" spans="7:8" x14ac:dyDescent="0.25">
      <c r="G28" s="4" t="str">
        <f t="shared" si="1"/>
        <v>#</v>
      </c>
      <c r="H28" s="3" t="str">
        <f t="shared" si="0"/>
        <v/>
      </c>
    </row>
    <row r="29" spans="7:8" x14ac:dyDescent="0.25">
      <c r="G29" s="4" t="str">
        <f t="shared" si="1"/>
        <v>#</v>
      </c>
      <c r="H29" s="3" t="str">
        <f t="shared" si="0"/>
        <v/>
      </c>
    </row>
    <row r="30" spans="7:8" x14ac:dyDescent="0.25">
      <c r="G30" s="4" t="str">
        <f t="shared" si="1"/>
        <v>#</v>
      </c>
      <c r="H30" s="3" t="str">
        <f t="shared" si="0"/>
        <v/>
      </c>
    </row>
    <row r="31" spans="7:8" x14ac:dyDescent="0.25">
      <c r="G31" s="4" t="str">
        <f t="shared" si="1"/>
        <v>#</v>
      </c>
      <c r="H31" s="3" t="str">
        <f t="shared" si="0"/>
        <v/>
      </c>
    </row>
    <row r="32" spans="7:8" x14ac:dyDescent="0.25">
      <c r="G32" s="4" t="str">
        <f t="shared" si="1"/>
        <v>#</v>
      </c>
      <c r="H32" s="3" t="str">
        <f t="shared" si="0"/>
        <v/>
      </c>
    </row>
    <row r="33" spans="7:8" x14ac:dyDescent="0.25">
      <c r="G33" s="4" t="str">
        <f t="shared" si="1"/>
        <v>#</v>
      </c>
      <c r="H33" s="3" t="str">
        <f t="shared" si="0"/>
        <v/>
      </c>
    </row>
    <row r="34" spans="7:8" x14ac:dyDescent="0.25">
      <c r="G34" s="4" t="str">
        <f t="shared" si="1"/>
        <v>#</v>
      </c>
      <c r="H34" s="3" t="str">
        <f t="shared" si="0"/>
        <v/>
      </c>
    </row>
    <row r="35" spans="7:8" x14ac:dyDescent="0.25">
      <c r="G35" s="4" t="str">
        <f t="shared" si="1"/>
        <v>#</v>
      </c>
      <c r="H35" s="3" t="str">
        <f t="shared" si="0"/>
        <v/>
      </c>
    </row>
    <row r="36" spans="7:8" x14ac:dyDescent="0.25">
      <c r="G36" s="4" t="str">
        <f t="shared" si="1"/>
        <v>#</v>
      </c>
      <c r="H36" s="3" t="str">
        <f t="shared" si="0"/>
        <v/>
      </c>
    </row>
    <row r="37" spans="7:8" x14ac:dyDescent="0.25">
      <c r="G37" s="4" t="str">
        <f t="shared" si="1"/>
        <v>#</v>
      </c>
      <c r="H37" s="3" t="str">
        <f t="shared" si="0"/>
        <v/>
      </c>
    </row>
    <row r="38" spans="7:8" x14ac:dyDescent="0.25">
      <c r="G38" s="4" t="str">
        <f t="shared" si="1"/>
        <v>#</v>
      </c>
      <c r="H38" s="3" t="str">
        <f t="shared" si="0"/>
        <v/>
      </c>
    </row>
    <row r="39" spans="7:8" x14ac:dyDescent="0.25">
      <c r="G39" s="4" t="str">
        <f t="shared" si="1"/>
        <v>#</v>
      </c>
      <c r="H39" s="3" t="str">
        <f t="shared" si="0"/>
        <v/>
      </c>
    </row>
    <row r="40" spans="7:8" x14ac:dyDescent="0.25">
      <c r="G40" s="4" t="str">
        <f t="shared" si="1"/>
        <v>#</v>
      </c>
    </row>
    <row r="41" spans="7:8" x14ac:dyDescent="0.25">
      <c r="G41" s="4" t="str">
        <f t="shared" si="1"/>
        <v>#</v>
      </c>
    </row>
    <row r="42" spans="7:8" x14ac:dyDescent="0.25">
      <c r="G42" s="4" t="str">
        <f t="shared" si="1"/>
        <v>#</v>
      </c>
    </row>
    <row r="43" spans="7:8" x14ac:dyDescent="0.25">
      <c r="G43" s="4" t="str">
        <f t="shared" si="1"/>
        <v>#</v>
      </c>
    </row>
    <row r="44" spans="7:8" x14ac:dyDescent="0.25">
      <c r="G44" s="4" t="str">
        <f t="shared" si="1"/>
        <v>#</v>
      </c>
    </row>
    <row r="45" spans="7:8" x14ac:dyDescent="0.25">
      <c r="G45" s="4" t="str">
        <f t="shared" si="1"/>
        <v>#</v>
      </c>
    </row>
    <row r="46" spans="7:8" x14ac:dyDescent="0.25">
      <c r="G46" s="4" t="str">
        <f t="shared" si="1"/>
        <v>#</v>
      </c>
    </row>
    <row r="47" spans="7:8" x14ac:dyDescent="0.25">
      <c r="G47" s="4" t="str">
        <f t="shared" si="1"/>
        <v>#</v>
      </c>
    </row>
    <row r="48" spans="7:8" x14ac:dyDescent="0.25">
      <c r="G48" s="4" t="str">
        <f t="shared" si="1"/>
        <v>#</v>
      </c>
    </row>
    <row r="49" spans="7:7" x14ac:dyDescent="0.25">
      <c r="G49" s="4" t="str">
        <f t="shared" si="1"/>
        <v>#</v>
      </c>
    </row>
    <row r="50" spans="7:7" x14ac:dyDescent="0.25">
      <c r="G50" s="4" t="str">
        <f t="shared" si="1"/>
        <v>#</v>
      </c>
    </row>
    <row r="51" spans="7:7" x14ac:dyDescent="0.25">
      <c r="G51" s="4" t="str">
        <f t="shared" si="1"/>
        <v>#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34CA-665B-40E3-B2E0-6E82321CA69A}">
  <sheetPr codeName="Sheet6"/>
  <dimension ref="A1:I88"/>
  <sheetViews>
    <sheetView workbookViewId="0">
      <selection activeCell="D21" sqref="D21"/>
    </sheetView>
  </sheetViews>
  <sheetFormatPr defaultRowHeight="13.8" x14ac:dyDescent="0.25"/>
  <cols>
    <col min="1" max="1" width="2.5" customWidth="1"/>
    <col min="2" max="2" width="16.69921875" customWidth="1"/>
    <col min="4" max="4" width="31.3984375" customWidth="1"/>
    <col min="5" max="5" width="16.8984375" customWidth="1"/>
    <col min="6" max="6" width="14.8984375" customWidth="1"/>
    <col min="7" max="7" width="3.09765625" customWidth="1"/>
    <col min="8" max="8" width="12.09765625" customWidth="1"/>
  </cols>
  <sheetData>
    <row r="1" spans="1:9" s="3" customFormat="1" x14ac:dyDescent="0.25">
      <c r="A1" s="3" t="str" cm="1">
        <f t="array" aca="1" ref="A1" ca="1">"# "&amp;MID(CELL("filename",B1),FIND("]",CELL("filename",B1))+1,255)&amp;" ------------------------------"</f>
        <v># intermediates ------------------------------</v>
      </c>
      <c r="D1" s="4"/>
      <c r="E1" s="4"/>
      <c r="F1" s="4"/>
      <c r="G1" s="4" t="s">
        <v>17</v>
      </c>
      <c r="H1" s="3" t="str">
        <f ca="1">A1</f>
        <v># intermediates ------------------------------</v>
      </c>
    </row>
    <row r="2" spans="1:9" s="3" customFormat="1" x14ac:dyDescent="0.25">
      <c r="A2" s="3" t="s">
        <v>17</v>
      </c>
      <c r="B2" s="3" t="s">
        <v>16</v>
      </c>
      <c r="C2" s="3" t="s">
        <v>13</v>
      </c>
      <c r="D2" s="3" t="s">
        <v>1</v>
      </c>
      <c r="E2" s="3" t="s">
        <v>3</v>
      </c>
      <c r="F2" s="3" t="s">
        <v>15</v>
      </c>
      <c r="G2" s="4" t="str">
        <f>G1</f>
        <v>#</v>
      </c>
      <c r="H2" s="3" t="str">
        <f>IF(B2="","",IF(C2="",A2&amp;B2,A2&amp;B2&amp;" = "&amp;E2&amp;" # "&amp;C2&amp;" | "&amp;D2&amp;" | "&amp;F2))</f>
        <v>#name = expression # unit | description | references</v>
      </c>
    </row>
    <row r="3" spans="1:9" x14ac:dyDescent="0.25">
      <c r="B3" t="s">
        <v>155</v>
      </c>
      <c r="C3" t="s">
        <v>223</v>
      </c>
      <c r="D3" t="s">
        <v>224</v>
      </c>
      <c r="E3" t="s">
        <v>209</v>
      </c>
      <c r="G3" s="4" t="str">
        <f t="shared" ref="G3:G63" si="0">G2</f>
        <v>#</v>
      </c>
      <c r="H3" s="3" t="str">
        <f>IF(B3="","",IF(C3="",A3&amp;B3,A3&amp;B3&amp;" = "&amp;E3&amp;" # "&amp;C3&amp;" | "&amp;D3&amp;" | "&amp;F3))</f>
        <v xml:space="preserve">shootM = shootP*k_P2BM # g d.w. | shoot dry mass | </v>
      </c>
      <c r="I3" s="3"/>
    </row>
    <row r="4" spans="1:9" x14ac:dyDescent="0.25">
      <c r="B4" t="s">
        <v>151</v>
      </c>
      <c r="C4" t="s">
        <v>223</v>
      </c>
      <c r="D4" t="s">
        <v>225</v>
      </c>
      <c r="E4" t="s">
        <v>212</v>
      </c>
      <c r="G4" s="4" t="str">
        <f t="shared" si="0"/>
        <v>#</v>
      </c>
      <c r="H4" s="3" t="str">
        <f t="shared" ref="H4:H31" si="1">IF(B4="","",IF(C4="",A4&amp;B4,A4&amp;B4&amp;" = "&amp;E4&amp;" # "&amp;C4&amp;" | "&amp;D4&amp;" | "&amp;F4))</f>
        <v xml:space="preserve">rootM = rootP*k_P2BM # g d.w. | root dry mass | </v>
      </c>
      <c r="I4" s="3"/>
    </row>
    <row r="5" spans="1:9" x14ac:dyDescent="0.25">
      <c r="B5" t="s">
        <v>203</v>
      </c>
      <c r="C5" t="s">
        <v>223</v>
      </c>
      <c r="D5" t="s">
        <v>226</v>
      </c>
      <c r="E5" t="s">
        <v>211</v>
      </c>
      <c r="G5" s="4" t="str">
        <f t="shared" si="0"/>
        <v>#</v>
      </c>
      <c r="H5" s="3" t="str">
        <f t="shared" si="1"/>
        <v xml:space="preserve">litterM = litterP*k_P2BM # g d.w. | litter dry mass | </v>
      </c>
      <c r="I5" s="3"/>
    </row>
    <row r="6" spans="1:9" x14ac:dyDescent="0.25">
      <c r="B6" t="s">
        <v>153</v>
      </c>
      <c r="C6" t="s">
        <v>223</v>
      </c>
      <c r="D6" t="s">
        <v>158</v>
      </c>
      <c r="E6" t="s">
        <v>210</v>
      </c>
      <c r="G6" s="4" t="str">
        <f t="shared" si="0"/>
        <v>#</v>
      </c>
      <c r="H6" s="3" t="str">
        <f t="shared" si="1"/>
        <v xml:space="preserve">LOM_a = LOP_a*k_P2LOP # g d.w. | labile OM aboveground | </v>
      </c>
      <c r="I6" s="3"/>
    </row>
    <row r="7" spans="1:9" x14ac:dyDescent="0.25">
      <c r="B7" t="s">
        <v>154</v>
      </c>
      <c r="C7" t="s">
        <v>223</v>
      </c>
      <c r="D7" t="s">
        <v>157</v>
      </c>
      <c r="E7" t="s">
        <v>213</v>
      </c>
      <c r="G7" s="4" t="str">
        <f t="shared" si="0"/>
        <v>#</v>
      </c>
      <c r="H7" s="3" t="str">
        <f t="shared" si="1"/>
        <v xml:space="preserve">ROM_a = ROP_a*k_P2ROP # g d.w. | refractory OM aboveground | </v>
      </c>
      <c r="I7" s="3"/>
    </row>
    <row r="8" spans="1:9" x14ac:dyDescent="0.25">
      <c r="B8" t="s">
        <v>149</v>
      </c>
      <c r="C8" t="s">
        <v>223</v>
      </c>
      <c r="D8" t="s">
        <v>161</v>
      </c>
      <c r="E8" t="s">
        <v>214</v>
      </c>
      <c r="G8" s="4" t="str">
        <f t="shared" si="0"/>
        <v>#</v>
      </c>
      <c r="H8" s="3" t="str">
        <f t="shared" si="1"/>
        <v xml:space="preserve">LOM_b = LOP_b*k_P2LOP # g d.w. | labile OM belowground | </v>
      </c>
      <c r="I8" s="3"/>
    </row>
    <row r="9" spans="1:9" x14ac:dyDescent="0.25">
      <c r="B9" t="s">
        <v>150</v>
      </c>
      <c r="C9" t="s">
        <v>223</v>
      </c>
      <c r="D9" t="s">
        <v>160</v>
      </c>
      <c r="E9" t="s">
        <v>215</v>
      </c>
      <c r="G9" s="4" t="str">
        <f t="shared" si="0"/>
        <v>#</v>
      </c>
      <c r="H9" s="3" t="str">
        <f t="shared" si="1"/>
        <v xml:space="preserve">ROM_b = ROP_b*k_P2ROP # g d.w. | refractory OM belowground | </v>
      </c>
      <c r="I9" s="3"/>
    </row>
    <row r="10" spans="1:9" x14ac:dyDescent="0.25">
      <c r="B10" t="s">
        <v>204</v>
      </c>
      <c r="C10" t="s">
        <v>223</v>
      </c>
      <c r="D10" t="s">
        <v>227</v>
      </c>
      <c r="E10" t="s">
        <v>216</v>
      </c>
      <c r="G10" s="4" t="str">
        <f t="shared" si="0"/>
        <v>#</v>
      </c>
      <c r="H10" s="3" t="str">
        <f t="shared" si="1"/>
        <v xml:space="preserve">OM_a = sum(shootM,litterM,LOP_a,ROP_a) # g d.w. | OM aboveground | </v>
      </c>
      <c r="I10" s="3"/>
    </row>
    <row r="11" spans="1:9" x14ac:dyDescent="0.25">
      <c r="B11" t="s">
        <v>205</v>
      </c>
      <c r="C11" t="s">
        <v>223</v>
      </c>
      <c r="D11" t="s">
        <v>228</v>
      </c>
      <c r="E11" t="s">
        <v>217</v>
      </c>
      <c r="G11" s="4" t="str">
        <f t="shared" si="0"/>
        <v>#</v>
      </c>
      <c r="H11" s="3" t="str">
        <f t="shared" si="1"/>
        <v xml:space="preserve">OM_b = sum(rootM,LOP_b,ROP_b) # g d.w. | OM belowground | </v>
      </c>
      <c r="I11" s="3"/>
    </row>
    <row r="12" spans="1:9" x14ac:dyDescent="0.25">
      <c r="B12" t="s">
        <v>206</v>
      </c>
      <c r="C12" t="s">
        <v>223</v>
      </c>
      <c r="D12" t="s">
        <v>229</v>
      </c>
      <c r="E12" t="s">
        <v>218</v>
      </c>
      <c r="G12" s="4" t="str">
        <f t="shared" si="0"/>
        <v>#</v>
      </c>
      <c r="H12" s="3" t="str">
        <f t="shared" si="1"/>
        <v xml:space="preserve">BM = sum(shootM,rootM) # g d.w. | total biomass | </v>
      </c>
      <c r="I12" s="3"/>
    </row>
    <row r="13" spans="1:9" x14ac:dyDescent="0.25">
      <c r="B13" t="s">
        <v>207</v>
      </c>
      <c r="C13" t="s">
        <v>223</v>
      </c>
      <c r="D13" t="s">
        <v>231</v>
      </c>
      <c r="E13" t="s">
        <v>219</v>
      </c>
      <c r="G13" s="4" t="str">
        <f t="shared" si="0"/>
        <v>#</v>
      </c>
      <c r="H13" s="3" t="str">
        <f t="shared" si="1"/>
        <v xml:space="preserve">TM_a = IM_a+OM_a # g d.w. | total mass aboveground | </v>
      </c>
      <c r="I13" s="3"/>
    </row>
    <row r="14" spans="1:9" x14ac:dyDescent="0.25">
      <c r="B14" t="s">
        <v>208</v>
      </c>
      <c r="C14" t="s">
        <v>223</v>
      </c>
      <c r="D14" t="s">
        <v>230</v>
      </c>
      <c r="E14" t="s">
        <v>220</v>
      </c>
      <c r="G14" s="4" t="str">
        <f t="shared" si="0"/>
        <v>#</v>
      </c>
      <c r="H14" s="3" t="str">
        <f t="shared" si="1"/>
        <v xml:space="preserve">TM_b = IM_b+OM_b # g d.w. | total mass belowground | </v>
      </c>
      <c r="I14" s="3"/>
    </row>
    <row r="15" spans="1:9" x14ac:dyDescent="0.25">
      <c r="B15" t="s">
        <v>221</v>
      </c>
      <c r="C15" t="s">
        <v>4</v>
      </c>
      <c r="D15" t="s">
        <v>232</v>
      </c>
      <c r="E15" t="s">
        <v>222</v>
      </c>
      <c r="G15" s="4" t="str">
        <f t="shared" si="0"/>
        <v>#</v>
      </c>
      <c r="H15" s="3" t="str">
        <f t="shared" si="1"/>
        <v xml:space="preserve">TP = sum(shootP,rootP,litterP,LOP_a,LOP_b,ROP_a,ROP_b,PIP_a,PIP_b,DIP_a,DIP_b) # g P | total P | </v>
      </c>
      <c r="I15" s="3"/>
    </row>
    <row r="16" spans="1:9" x14ac:dyDescent="0.25">
      <c r="B16" t="s">
        <v>283</v>
      </c>
      <c r="C16" t="s">
        <v>223</v>
      </c>
      <c r="D16" t="s">
        <v>284</v>
      </c>
      <c r="E16" t="s">
        <v>285</v>
      </c>
      <c r="G16" s="4" t="str">
        <f t="shared" si="0"/>
        <v>#</v>
      </c>
      <c r="H16" s="3" t="str">
        <f t="shared" si="1"/>
        <v xml:space="preserve">TM = TM_a + TM_b # g d.w. | total mass | </v>
      </c>
      <c r="I16" s="3"/>
    </row>
    <row r="17" spans="2:9" x14ac:dyDescent="0.25">
      <c r="B17" t="s">
        <v>274</v>
      </c>
      <c r="G17" s="4" t="e">
        <f>#REF!</f>
        <v>#REF!</v>
      </c>
      <c r="H17" s="3" t="str">
        <f t="shared" si="1"/>
        <v xml:space="preserve"># Organic matter content </v>
      </c>
      <c r="I17" s="3"/>
    </row>
    <row r="18" spans="2:9" x14ac:dyDescent="0.25">
      <c r="B18" t="s">
        <v>280</v>
      </c>
      <c r="C18" t="s">
        <v>277</v>
      </c>
      <c r="D18" t="s">
        <v>279</v>
      </c>
      <c r="E18" t="s">
        <v>275</v>
      </c>
      <c r="G18" s="4" t="e">
        <f t="shared" si="0"/>
        <v>#REF!</v>
      </c>
      <c r="H18" s="3" t="str">
        <f t="shared" si="1"/>
        <v xml:space="preserve">LOI_a = OM_a/(TM_a)  # g/g | organic matter content aboveground | </v>
      </c>
      <c r="I18" s="3"/>
    </row>
    <row r="19" spans="2:9" x14ac:dyDescent="0.25">
      <c r="B19" t="s">
        <v>281</v>
      </c>
      <c r="C19" t="s">
        <v>277</v>
      </c>
      <c r="D19" t="s">
        <v>278</v>
      </c>
      <c r="E19" t="s">
        <v>276</v>
      </c>
      <c r="G19" s="4" t="e">
        <f t="shared" si="0"/>
        <v>#REF!</v>
      </c>
      <c r="H19" s="3" t="str">
        <f t="shared" si="1"/>
        <v xml:space="preserve">LOI_b = OM_b/(TM_b) # g/g | organic matter content belowground | </v>
      </c>
      <c r="I19" s="3"/>
    </row>
    <row r="20" spans="2:9" x14ac:dyDescent="0.25">
      <c r="B20" t="s">
        <v>282</v>
      </c>
      <c r="C20" t="s">
        <v>277</v>
      </c>
      <c r="D20" t="s">
        <v>456</v>
      </c>
      <c r="G20" s="4" t="e">
        <f t="shared" si="0"/>
        <v>#REF!</v>
      </c>
      <c r="H20" s="3" t="str">
        <f t="shared" si="1"/>
        <v xml:space="preserve">BD_b =  # g/g | bulk density belowground  | </v>
      </c>
      <c r="I20" s="3"/>
    </row>
    <row r="21" spans="2:9" x14ac:dyDescent="0.25">
      <c r="G21" s="4" t="e">
        <f t="shared" si="0"/>
        <v>#REF!</v>
      </c>
      <c r="H21" s="3" t="str">
        <f t="shared" si="1"/>
        <v/>
      </c>
      <c r="I21" s="3"/>
    </row>
    <row r="22" spans="2:9" x14ac:dyDescent="0.25">
      <c r="G22" s="4" t="e">
        <f t="shared" si="0"/>
        <v>#REF!</v>
      </c>
      <c r="H22" s="3" t="str">
        <f t="shared" si="1"/>
        <v/>
      </c>
      <c r="I22" s="3"/>
    </row>
    <row r="23" spans="2:9" x14ac:dyDescent="0.25">
      <c r="G23" s="4" t="e">
        <f t="shared" si="0"/>
        <v>#REF!</v>
      </c>
      <c r="H23" s="3" t="str">
        <f t="shared" si="1"/>
        <v/>
      </c>
      <c r="I23" s="3"/>
    </row>
    <row r="24" spans="2:9" x14ac:dyDescent="0.25">
      <c r="G24" s="4" t="e">
        <f t="shared" si="0"/>
        <v>#REF!</v>
      </c>
      <c r="H24" s="3" t="str">
        <f t="shared" si="1"/>
        <v/>
      </c>
      <c r="I24" s="3"/>
    </row>
    <row r="25" spans="2:9" x14ac:dyDescent="0.25">
      <c r="G25" s="4" t="e">
        <f t="shared" si="0"/>
        <v>#REF!</v>
      </c>
      <c r="H25" s="3" t="str">
        <f t="shared" si="1"/>
        <v/>
      </c>
      <c r="I25" s="3"/>
    </row>
    <row r="26" spans="2:9" x14ac:dyDescent="0.25">
      <c r="G26" s="4" t="e">
        <f t="shared" si="0"/>
        <v>#REF!</v>
      </c>
      <c r="H26" s="3" t="str">
        <f t="shared" si="1"/>
        <v/>
      </c>
      <c r="I26" s="3"/>
    </row>
    <row r="27" spans="2:9" x14ac:dyDescent="0.25">
      <c r="G27" s="4" t="e">
        <f t="shared" si="0"/>
        <v>#REF!</v>
      </c>
      <c r="H27" s="3" t="str">
        <f t="shared" si="1"/>
        <v/>
      </c>
      <c r="I27" s="3"/>
    </row>
    <row r="28" spans="2:9" x14ac:dyDescent="0.25">
      <c r="G28" s="4" t="e">
        <f t="shared" si="0"/>
        <v>#REF!</v>
      </c>
      <c r="H28" s="3" t="str">
        <f t="shared" si="1"/>
        <v/>
      </c>
      <c r="I28" s="3"/>
    </row>
    <row r="29" spans="2:9" x14ac:dyDescent="0.25">
      <c r="G29" s="4" t="e">
        <f t="shared" si="0"/>
        <v>#REF!</v>
      </c>
      <c r="H29" s="3" t="str">
        <f t="shared" si="1"/>
        <v/>
      </c>
      <c r="I29" s="3"/>
    </row>
    <row r="30" spans="2:9" x14ac:dyDescent="0.25">
      <c r="G30" s="4" t="e">
        <f t="shared" si="0"/>
        <v>#REF!</v>
      </c>
      <c r="H30" s="3" t="str">
        <f t="shared" si="1"/>
        <v/>
      </c>
      <c r="I30" s="3"/>
    </row>
    <row r="31" spans="2:9" x14ac:dyDescent="0.25">
      <c r="G31" s="4" t="e">
        <f t="shared" si="0"/>
        <v>#REF!</v>
      </c>
      <c r="H31" s="3" t="str">
        <f t="shared" si="1"/>
        <v/>
      </c>
      <c r="I31" s="3"/>
    </row>
    <row r="32" spans="2:9" x14ac:dyDescent="0.25">
      <c r="G32" s="4" t="e">
        <f t="shared" si="0"/>
        <v>#REF!</v>
      </c>
      <c r="I32" s="3"/>
    </row>
    <row r="33" spans="7:9" x14ac:dyDescent="0.25">
      <c r="G33" s="4" t="e">
        <f t="shared" si="0"/>
        <v>#REF!</v>
      </c>
      <c r="I33" s="3"/>
    </row>
    <row r="34" spans="7:9" x14ac:dyDescent="0.25">
      <c r="G34" s="4" t="e">
        <f t="shared" si="0"/>
        <v>#REF!</v>
      </c>
      <c r="I34" s="3"/>
    </row>
    <row r="35" spans="7:9" x14ac:dyDescent="0.25">
      <c r="G35" s="4" t="e">
        <f t="shared" si="0"/>
        <v>#REF!</v>
      </c>
      <c r="I35" s="3"/>
    </row>
    <row r="36" spans="7:9" x14ac:dyDescent="0.25">
      <c r="G36" s="4" t="e">
        <f t="shared" si="0"/>
        <v>#REF!</v>
      </c>
      <c r="I36" s="3"/>
    </row>
    <row r="37" spans="7:9" x14ac:dyDescent="0.25">
      <c r="G37" s="4" t="e">
        <f t="shared" si="0"/>
        <v>#REF!</v>
      </c>
      <c r="I37" s="3"/>
    </row>
    <row r="38" spans="7:9" x14ac:dyDescent="0.25">
      <c r="G38" s="4" t="e">
        <f t="shared" si="0"/>
        <v>#REF!</v>
      </c>
      <c r="I38" s="3"/>
    </row>
    <row r="39" spans="7:9" x14ac:dyDescent="0.25">
      <c r="G39" s="4" t="e">
        <f t="shared" si="0"/>
        <v>#REF!</v>
      </c>
      <c r="I39" s="3"/>
    </row>
    <row r="40" spans="7:9" x14ac:dyDescent="0.25">
      <c r="G40" s="4" t="e">
        <f t="shared" si="0"/>
        <v>#REF!</v>
      </c>
      <c r="I40" s="3"/>
    </row>
    <row r="41" spans="7:9" x14ac:dyDescent="0.25">
      <c r="G41" s="4" t="e">
        <f t="shared" si="0"/>
        <v>#REF!</v>
      </c>
      <c r="I41" s="3"/>
    </row>
    <row r="42" spans="7:9" x14ac:dyDescent="0.25">
      <c r="G42" s="4" t="e">
        <f t="shared" si="0"/>
        <v>#REF!</v>
      </c>
      <c r="I42" s="3"/>
    </row>
    <row r="43" spans="7:9" x14ac:dyDescent="0.25">
      <c r="G43" s="4" t="e">
        <f t="shared" si="0"/>
        <v>#REF!</v>
      </c>
      <c r="I43" s="3"/>
    </row>
    <row r="44" spans="7:9" x14ac:dyDescent="0.25">
      <c r="G44" s="4" t="e">
        <f t="shared" si="0"/>
        <v>#REF!</v>
      </c>
      <c r="I44" s="3"/>
    </row>
    <row r="45" spans="7:9" x14ac:dyDescent="0.25">
      <c r="G45" s="4" t="e">
        <f t="shared" si="0"/>
        <v>#REF!</v>
      </c>
      <c r="I45" s="3"/>
    </row>
    <row r="46" spans="7:9" x14ac:dyDescent="0.25">
      <c r="G46" s="4" t="e">
        <f t="shared" si="0"/>
        <v>#REF!</v>
      </c>
      <c r="I46" s="3"/>
    </row>
    <row r="47" spans="7:9" x14ac:dyDescent="0.25">
      <c r="G47" s="4" t="e">
        <f t="shared" si="0"/>
        <v>#REF!</v>
      </c>
      <c r="I47" s="3"/>
    </row>
    <row r="48" spans="7:9" x14ac:dyDescent="0.25">
      <c r="G48" s="4" t="e">
        <f t="shared" si="0"/>
        <v>#REF!</v>
      </c>
      <c r="I48" s="3"/>
    </row>
    <row r="49" spans="7:9" x14ac:dyDescent="0.25">
      <c r="G49" s="4" t="e">
        <f t="shared" si="0"/>
        <v>#REF!</v>
      </c>
      <c r="I49" s="3"/>
    </row>
    <row r="50" spans="7:9" x14ac:dyDescent="0.25">
      <c r="G50" s="4" t="e">
        <f t="shared" si="0"/>
        <v>#REF!</v>
      </c>
      <c r="I50" s="3"/>
    </row>
    <row r="51" spans="7:9" x14ac:dyDescent="0.25">
      <c r="G51" s="4" t="e">
        <f t="shared" si="0"/>
        <v>#REF!</v>
      </c>
      <c r="I51" s="3"/>
    </row>
    <row r="52" spans="7:9" x14ac:dyDescent="0.25">
      <c r="G52" s="4" t="e">
        <f t="shared" si="0"/>
        <v>#REF!</v>
      </c>
      <c r="I52" s="3"/>
    </row>
    <row r="53" spans="7:9" x14ac:dyDescent="0.25">
      <c r="G53" s="4" t="e">
        <f t="shared" si="0"/>
        <v>#REF!</v>
      </c>
      <c r="I53" s="3"/>
    </row>
    <row r="54" spans="7:9" x14ac:dyDescent="0.25">
      <c r="G54" s="4" t="e">
        <f t="shared" si="0"/>
        <v>#REF!</v>
      </c>
      <c r="I54" s="3"/>
    </row>
    <row r="55" spans="7:9" x14ac:dyDescent="0.25">
      <c r="G55" s="4" t="e">
        <f t="shared" si="0"/>
        <v>#REF!</v>
      </c>
      <c r="I55" s="3"/>
    </row>
    <row r="56" spans="7:9" x14ac:dyDescent="0.25">
      <c r="G56" s="4" t="e">
        <f t="shared" si="0"/>
        <v>#REF!</v>
      </c>
      <c r="I56" s="3"/>
    </row>
    <row r="57" spans="7:9" x14ac:dyDescent="0.25">
      <c r="G57" s="4" t="e">
        <f t="shared" si="0"/>
        <v>#REF!</v>
      </c>
      <c r="I57" s="3"/>
    </row>
    <row r="58" spans="7:9" x14ac:dyDescent="0.25">
      <c r="G58" s="4" t="e">
        <f t="shared" si="0"/>
        <v>#REF!</v>
      </c>
      <c r="I58" s="3"/>
    </row>
    <row r="59" spans="7:9" x14ac:dyDescent="0.25">
      <c r="G59" s="4" t="e">
        <f t="shared" si="0"/>
        <v>#REF!</v>
      </c>
      <c r="I59" s="3"/>
    </row>
    <row r="60" spans="7:9" x14ac:dyDescent="0.25">
      <c r="G60" s="4" t="e">
        <f t="shared" si="0"/>
        <v>#REF!</v>
      </c>
      <c r="I60" s="3"/>
    </row>
    <row r="61" spans="7:9" x14ac:dyDescent="0.25">
      <c r="G61" s="4" t="e">
        <f t="shared" si="0"/>
        <v>#REF!</v>
      </c>
      <c r="I61" s="3"/>
    </row>
    <row r="62" spans="7:9" x14ac:dyDescent="0.25">
      <c r="G62" s="4" t="e">
        <f t="shared" si="0"/>
        <v>#REF!</v>
      </c>
      <c r="I62" s="3"/>
    </row>
    <row r="63" spans="7:9" x14ac:dyDescent="0.25">
      <c r="G63" s="4" t="e">
        <f t="shared" si="0"/>
        <v>#REF!</v>
      </c>
      <c r="I63" s="3"/>
    </row>
    <row r="64" spans="7:9" x14ac:dyDescent="0.25">
      <c r="G64" s="4" t="e">
        <f t="shared" ref="G64:G88" si="2">G63</f>
        <v>#REF!</v>
      </c>
      <c r="I64" s="3"/>
    </row>
    <row r="65" spans="7:9" x14ac:dyDescent="0.25">
      <c r="G65" s="4" t="e">
        <f t="shared" si="2"/>
        <v>#REF!</v>
      </c>
      <c r="I65" s="3"/>
    </row>
    <row r="66" spans="7:9" x14ac:dyDescent="0.25">
      <c r="G66" s="4" t="e">
        <f t="shared" si="2"/>
        <v>#REF!</v>
      </c>
      <c r="I66" s="3"/>
    </row>
    <row r="67" spans="7:9" x14ac:dyDescent="0.25">
      <c r="G67" s="4" t="e">
        <f t="shared" si="2"/>
        <v>#REF!</v>
      </c>
      <c r="I67" s="3"/>
    </row>
    <row r="68" spans="7:9" x14ac:dyDescent="0.25">
      <c r="G68" s="4" t="e">
        <f t="shared" si="2"/>
        <v>#REF!</v>
      </c>
      <c r="I68" s="3"/>
    </row>
    <row r="69" spans="7:9" x14ac:dyDescent="0.25">
      <c r="G69" s="4" t="e">
        <f t="shared" si="2"/>
        <v>#REF!</v>
      </c>
      <c r="I69" s="3"/>
    </row>
    <row r="70" spans="7:9" x14ac:dyDescent="0.25">
      <c r="G70" s="4" t="e">
        <f t="shared" si="2"/>
        <v>#REF!</v>
      </c>
      <c r="I70" s="3"/>
    </row>
    <row r="71" spans="7:9" x14ac:dyDescent="0.25">
      <c r="G71" s="4" t="e">
        <f t="shared" si="2"/>
        <v>#REF!</v>
      </c>
      <c r="I71" s="3"/>
    </row>
    <row r="72" spans="7:9" x14ac:dyDescent="0.25">
      <c r="G72" s="4" t="e">
        <f t="shared" si="2"/>
        <v>#REF!</v>
      </c>
      <c r="I72" s="3"/>
    </row>
    <row r="73" spans="7:9" x14ac:dyDescent="0.25">
      <c r="G73" s="4" t="e">
        <f t="shared" si="2"/>
        <v>#REF!</v>
      </c>
      <c r="I73" s="3"/>
    </row>
    <row r="74" spans="7:9" x14ac:dyDescent="0.25">
      <c r="G74" s="4" t="e">
        <f t="shared" si="2"/>
        <v>#REF!</v>
      </c>
      <c r="I74" s="3"/>
    </row>
    <row r="75" spans="7:9" x14ac:dyDescent="0.25">
      <c r="G75" s="4" t="e">
        <f t="shared" si="2"/>
        <v>#REF!</v>
      </c>
      <c r="I75" s="3"/>
    </row>
    <row r="76" spans="7:9" x14ac:dyDescent="0.25">
      <c r="G76" s="4" t="e">
        <f t="shared" si="2"/>
        <v>#REF!</v>
      </c>
      <c r="I76" s="3"/>
    </row>
    <row r="77" spans="7:9" x14ac:dyDescent="0.25">
      <c r="G77" s="4" t="e">
        <f t="shared" si="2"/>
        <v>#REF!</v>
      </c>
      <c r="I77" s="3"/>
    </row>
    <row r="78" spans="7:9" x14ac:dyDescent="0.25">
      <c r="G78" s="4" t="e">
        <f t="shared" si="2"/>
        <v>#REF!</v>
      </c>
      <c r="I78" s="3"/>
    </row>
    <row r="79" spans="7:9" x14ac:dyDescent="0.25">
      <c r="G79" s="4" t="e">
        <f t="shared" si="2"/>
        <v>#REF!</v>
      </c>
      <c r="I79" s="3"/>
    </row>
    <row r="80" spans="7:9" x14ac:dyDescent="0.25">
      <c r="G80" s="4" t="e">
        <f t="shared" si="2"/>
        <v>#REF!</v>
      </c>
      <c r="I80" s="3"/>
    </row>
    <row r="81" spans="7:9" x14ac:dyDescent="0.25">
      <c r="G81" s="4" t="e">
        <f t="shared" si="2"/>
        <v>#REF!</v>
      </c>
      <c r="I81" s="3"/>
    </row>
    <row r="82" spans="7:9" x14ac:dyDescent="0.25">
      <c r="G82" s="4" t="e">
        <f t="shared" si="2"/>
        <v>#REF!</v>
      </c>
      <c r="I82" s="3"/>
    </row>
    <row r="83" spans="7:9" x14ac:dyDescent="0.25">
      <c r="G83" s="4" t="e">
        <f t="shared" si="2"/>
        <v>#REF!</v>
      </c>
      <c r="I83" s="3"/>
    </row>
    <row r="84" spans="7:9" x14ac:dyDescent="0.25">
      <c r="G84" s="4" t="e">
        <f t="shared" si="2"/>
        <v>#REF!</v>
      </c>
      <c r="I84" s="3"/>
    </row>
    <row r="85" spans="7:9" x14ac:dyDescent="0.25">
      <c r="G85" s="4" t="e">
        <f t="shared" si="2"/>
        <v>#REF!</v>
      </c>
      <c r="I85" s="3"/>
    </row>
    <row r="86" spans="7:9" x14ac:dyDescent="0.25">
      <c r="G86" s="4" t="e">
        <f t="shared" si="2"/>
        <v>#REF!</v>
      </c>
      <c r="I86" s="3"/>
    </row>
    <row r="87" spans="7:9" x14ac:dyDescent="0.25">
      <c r="G87" s="4" t="e">
        <f t="shared" si="2"/>
        <v>#REF!</v>
      </c>
      <c r="I87" s="3"/>
    </row>
    <row r="88" spans="7:9" x14ac:dyDescent="0.25">
      <c r="G88" s="4" t="e">
        <f t="shared" si="2"/>
        <v>#REF!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C835-379B-47A6-949B-B775D81ACC58}">
  <dimension ref="A1:G19"/>
  <sheetViews>
    <sheetView workbookViewId="0">
      <selection activeCell="D12" sqref="D12"/>
    </sheetView>
  </sheetViews>
  <sheetFormatPr defaultRowHeight="13.8" x14ac:dyDescent="0.25"/>
  <cols>
    <col min="1" max="1" width="13.296875" customWidth="1"/>
    <col min="3" max="3" width="48.3984375" customWidth="1"/>
  </cols>
  <sheetData>
    <row r="1" spans="1:4" x14ac:dyDescent="0.25">
      <c r="A1" t="s">
        <v>417</v>
      </c>
    </row>
    <row r="2" spans="1:4" x14ac:dyDescent="0.25">
      <c r="A2" t="s">
        <v>16</v>
      </c>
      <c r="B2" t="s">
        <v>13</v>
      </c>
      <c r="C2" t="s">
        <v>1</v>
      </c>
      <c r="D2" t="s">
        <v>418</v>
      </c>
    </row>
    <row r="3" spans="1:4" x14ac:dyDescent="0.25">
      <c r="A3" t="s">
        <v>124</v>
      </c>
      <c r="B3" t="s">
        <v>2</v>
      </c>
      <c r="C3" t="s">
        <v>457</v>
      </c>
      <c r="D3" t="s">
        <v>464</v>
      </c>
    </row>
    <row r="4" spans="1:4" x14ac:dyDescent="0.25">
      <c r="A4" t="s">
        <v>419</v>
      </c>
      <c r="B4" t="s">
        <v>19</v>
      </c>
      <c r="C4" t="s">
        <v>426</v>
      </c>
      <c r="D4" t="s">
        <v>429</v>
      </c>
    </row>
    <row r="5" spans="1:4" x14ac:dyDescent="0.25">
      <c r="A5" t="s">
        <v>420</v>
      </c>
      <c r="B5" t="s">
        <v>19</v>
      </c>
      <c r="C5" t="s">
        <v>427</v>
      </c>
      <c r="D5" t="s">
        <v>463</v>
      </c>
    </row>
    <row r="6" spans="1:4" x14ac:dyDescent="0.25">
      <c r="A6" t="s">
        <v>421</v>
      </c>
      <c r="B6" t="s">
        <v>19</v>
      </c>
      <c r="C6" t="s">
        <v>428</v>
      </c>
      <c r="D6" t="s">
        <v>463</v>
      </c>
    </row>
    <row r="7" spans="1:4" x14ac:dyDescent="0.25">
      <c r="A7" t="s">
        <v>422</v>
      </c>
      <c r="B7" t="s">
        <v>19</v>
      </c>
      <c r="C7" t="s">
        <v>431</v>
      </c>
      <c r="D7" t="s">
        <v>460</v>
      </c>
    </row>
    <row r="8" spans="1:4" x14ac:dyDescent="0.25">
      <c r="A8" t="s">
        <v>423</v>
      </c>
      <c r="B8" t="s">
        <v>19</v>
      </c>
      <c r="C8" t="s">
        <v>430</v>
      </c>
      <c r="D8" t="s">
        <v>459</v>
      </c>
    </row>
    <row r="9" spans="1:4" x14ac:dyDescent="0.25">
      <c r="A9" t="s">
        <v>441</v>
      </c>
      <c r="B9" t="s">
        <v>2</v>
      </c>
      <c r="C9" t="s">
        <v>442</v>
      </c>
      <c r="D9" t="s">
        <v>461</v>
      </c>
    </row>
    <row r="10" spans="1:4" x14ac:dyDescent="0.25">
      <c r="A10" t="s">
        <v>120</v>
      </c>
      <c r="B10" t="s">
        <v>2</v>
      </c>
      <c r="C10" t="s">
        <v>432</v>
      </c>
      <c r="D10" t="s">
        <v>435</v>
      </c>
    </row>
    <row r="11" spans="1:4" x14ac:dyDescent="0.25">
      <c r="A11" t="s">
        <v>424</v>
      </c>
      <c r="B11" t="s">
        <v>19</v>
      </c>
      <c r="C11" t="s">
        <v>433</v>
      </c>
      <c r="D11" t="s">
        <v>436</v>
      </c>
    </row>
    <row r="12" spans="1:4" x14ac:dyDescent="0.25">
      <c r="A12" t="s">
        <v>425</v>
      </c>
      <c r="B12" t="s">
        <v>19</v>
      </c>
      <c r="C12" t="s">
        <v>434</v>
      </c>
      <c r="D12" t="s">
        <v>462</v>
      </c>
    </row>
    <row r="18" spans="7:7" x14ac:dyDescent="0.25">
      <c r="G18" s="22"/>
    </row>
    <row r="19" spans="7:7" x14ac:dyDescent="0.25">
      <c r="G19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9032-147D-4A17-9656-5684A71D04AE}">
  <sheetPr codeName="Sheet7"/>
  <dimension ref="A1:G220"/>
  <sheetViews>
    <sheetView topLeftCell="A4" zoomScale="85" zoomScaleNormal="85" workbookViewId="0">
      <selection activeCell="A3" sqref="A3:XFD3"/>
    </sheetView>
  </sheetViews>
  <sheetFormatPr defaultRowHeight="13.8" x14ac:dyDescent="0.25"/>
  <cols>
    <col min="1" max="1" width="4" customWidth="1"/>
    <col min="2" max="2" width="17.8984375" customWidth="1"/>
    <col min="4" max="4" width="37.5" style="1" customWidth="1"/>
    <col min="5" max="5" width="45" bestFit="1" customWidth="1"/>
    <col min="6" max="6" width="2.59765625" customWidth="1"/>
  </cols>
  <sheetData>
    <row r="1" spans="1:7" s="5" customFormat="1" x14ac:dyDescent="0.25">
      <c r="A1" s="5" t="s">
        <v>17</v>
      </c>
      <c r="B1" s="5" t="str" cm="1">
        <f t="array" aca="1" ref="B1" ca="1">F1&amp;" "&amp;MID(CELL("filename",B1),FIND("]",CELL("filename",B1))+1,255)&amp;" ------------------------------"</f>
        <v># processes ------------------------------</v>
      </c>
      <c r="D1" s="6"/>
      <c r="F1" s="1" t="s">
        <v>17</v>
      </c>
      <c r="G1" t="str">
        <f ca="1">B1</f>
        <v># processes ------------------------------</v>
      </c>
    </row>
    <row r="2" spans="1:7" s="5" customFormat="1" x14ac:dyDescent="0.25">
      <c r="B2" s="5" t="str">
        <f>F1&amp;" name"</f>
        <v># name</v>
      </c>
      <c r="C2" s="5" t="s">
        <v>0</v>
      </c>
      <c r="D2" s="6" t="s">
        <v>1</v>
      </c>
      <c r="E2" s="5" t="s">
        <v>3</v>
      </c>
      <c r="F2" s="1"/>
      <c r="G2" t="str">
        <f>IF(B2="","",B2&amp;" = "&amp;E2&amp;" # "&amp;C2&amp;" | "&amp;D2)</f>
        <v># name = expression # units | description</v>
      </c>
    </row>
    <row r="3" spans="1:7" x14ac:dyDescent="0.25">
      <c r="A3" s="5"/>
      <c r="B3" t="s">
        <v>178</v>
      </c>
      <c r="C3" t="s">
        <v>2</v>
      </c>
      <c r="D3" s="1" t="s">
        <v>176</v>
      </c>
      <c r="E3" t="s">
        <v>180</v>
      </c>
      <c r="F3" s="1"/>
      <c r="G3" t="str">
        <f>IF(B3="","",B3&amp;" = "&amp;E3&amp;"*IO_"&amp;B3&amp;" # "&amp;C3&amp;" | "&amp;D3)</f>
        <v xml:space="preserve">assim_shootP = r_assim*(k_f_sh_G)*IO_assim_shootP # g P/d | growth of root P </v>
      </c>
    </row>
    <row r="4" spans="1:7" x14ac:dyDescent="0.25">
      <c r="A4" s="5"/>
      <c r="B4" t="s">
        <v>179</v>
      </c>
      <c r="C4" t="s">
        <v>2</v>
      </c>
      <c r="D4" s="1" t="s">
        <v>176</v>
      </c>
      <c r="E4" t="s">
        <v>181</v>
      </c>
      <c r="F4" s="1"/>
      <c r="G4" t="str">
        <f t="shared" ref="G4:G34" si="0">IF(B4="","",B4&amp;" = "&amp;E4&amp;"*IO_"&amp;B4&amp;" # "&amp;C4&amp;" | "&amp;D4)</f>
        <v xml:space="preserve">assim_rootP = r_assim*(1-k_f_sh_G)*IO_assim_rootP # g P/d | growth of root P </v>
      </c>
    </row>
    <row r="5" spans="1:7" x14ac:dyDescent="0.25">
      <c r="A5" s="5"/>
      <c r="B5" t="s">
        <v>198</v>
      </c>
      <c r="C5" t="s">
        <v>2</v>
      </c>
      <c r="D5" s="1" t="s">
        <v>458</v>
      </c>
      <c r="E5" t="s">
        <v>408</v>
      </c>
      <c r="F5" s="1"/>
      <c r="G5" t="str">
        <f t="shared" si="0"/>
        <v xml:space="preserve">mort_shootP2litterP = r_mort_shoot*shootP*IO_mort_shootP2litterP # g P/d | mortality of shoot P to litterP </v>
      </c>
    </row>
    <row r="6" spans="1:7" x14ac:dyDescent="0.25">
      <c r="A6" s="5"/>
      <c r="B6" t="s">
        <v>196</v>
      </c>
      <c r="C6" t="s">
        <v>2</v>
      </c>
      <c r="D6" s="1" t="s">
        <v>197</v>
      </c>
      <c r="E6" t="s">
        <v>412</v>
      </c>
      <c r="F6" s="1"/>
      <c r="G6" t="str">
        <f t="shared" si="0"/>
        <v>mort_rootP2LOP = r_mort_root*rootP*(k_f_labile_root)*IO_mort_rootP2LOP # g P/d | mortality of shoot P to LOP</v>
      </c>
    </row>
    <row r="7" spans="1:7" x14ac:dyDescent="0.25">
      <c r="A7" s="5"/>
      <c r="B7" t="s">
        <v>195</v>
      </c>
      <c r="C7" t="s">
        <v>2</v>
      </c>
      <c r="D7" s="1" t="s">
        <v>177</v>
      </c>
      <c r="E7" t="s">
        <v>407</v>
      </c>
      <c r="F7" s="1"/>
      <c r="G7" t="str">
        <f t="shared" si="0"/>
        <v>mort_rootP2ROP = r_mort_root*rootP*(1-k_f_labile_root)*IO_mort_rootP2ROP # g P/d | mortatlity of root P</v>
      </c>
    </row>
    <row r="8" spans="1:7" x14ac:dyDescent="0.25">
      <c r="A8" s="5"/>
      <c r="B8" t="s">
        <v>172</v>
      </c>
      <c r="C8" t="s">
        <v>171</v>
      </c>
      <c r="D8" s="1" t="s">
        <v>174</v>
      </c>
      <c r="E8" t="s">
        <v>173</v>
      </c>
      <c r="F8" s="1"/>
      <c r="G8" t="str">
        <f t="shared" si="0"/>
        <v>sed_IM = r_sed_IM*IM_a*IO_sed_IM # g d.w./d | sedimentation of inorganic matter</v>
      </c>
    </row>
    <row r="9" spans="1:7" x14ac:dyDescent="0.25">
      <c r="A9" s="5"/>
      <c r="B9" t="s">
        <v>183</v>
      </c>
      <c r="C9" t="s">
        <v>2</v>
      </c>
      <c r="D9" s="1" t="s">
        <v>175</v>
      </c>
      <c r="E9" t="s">
        <v>182</v>
      </c>
      <c r="F9" s="1"/>
      <c r="G9" t="str">
        <f t="shared" si="0"/>
        <v>sed_PIP = sed_IM*k_ISS2P*IO_sed_PIP # g P/d | sedimentation of inorganic P</v>
      </c>
    </row>
    <row r="10" spans="1:7" x14ac:dyDescent="0.25">
      <c r="A10" s="5"/>
      <c r="B10" t="s">
        <v>184</v>
      </c>
      <c r="C10" t="s">
        <v>2</v>
      </c>
      <c r="D10" s="1" t="s">
        <v>193</v>
      </c>
      <c r="E10" t="s">
        <v>272</v>
      </c>
      <c r="F10" s="1"/>
      <c r="G10" t="str">
        <f t="shared" si="0"/>
        <v>sed_LOP = r_sed_OM*LOP_a*IO_sed_LOP # g P/d | sedimentation of labile organic P</v>
      </c>
    </row>
    <row r="11" spans="1:7" x14ac:dyDescent="0.25">
      <c r="A11" s="5"/>
      <c r="B11" t="s">
        <v>185</v>
      </c>
      <c r="C11" t="s">
        <v>2</v>
      </c>
      <c r="D11" s="1" t="s">
        <v>194</v>
      </c>
      <c r="E11" t="s">
        <v>273</v>
      </c>
      <c r="F11" s="1"/>
      <c r="G11" t="str">
        <f t="shared" si="0"/>
        <v>sed_ROP = r_sed_OM*ROP_a*IO_sed_ROP # g P/d | sedimentation of refractory organic P</v>
      </c>
    </row>
    <row r="12" spans="1:7" x14ac:dyDescent="0.25">
      <c r="A12" s="5"/>
      <c r="B12" t="s">
        <v>199</v>
      </c>
      <c r="C12" t="s">
        <v>2</v>
      </c>
      <c r="D12" s="1" t="s">
        <v>201</v>
      </c>
      <c r="E12" t="s">
        <v>253</v>
      </c>
      <c r="F12" s="1"/>
      <c r="G12" t="str">
        <f t="shared" si="0"/>
        <v>dec_litter2LOP_a = r_decay_litter*litterP*(k_f_labile_litter)*IO_dec_litter2LOP_a # g P/d | decomposition of litter P to labile organic P</v>
      </c>
    </row>
    <row r="13" spans="1:7" ht="27.6" x14ac:dyDescent="0.25">
      <c r="A13" s="5"/>
      <c r="B13" t="s">
        <v>200</v>
      </c>
      <c r="C13" t="s">
        <v>2</v>
      </c>
      <c r="D13" s="1" t="s">
        <v>202</v>
      </c>
      <c r="E13" t="s">
        <v>254</v>
      </c>
      <c r="F13" s="1"/>
      <c r="G13" t="str">
        <f t="shared" si="0"/>
        <v>dec_litter2ROP_a = r_decay_litter*litterP*(1-k_f_labile_litter)*IO_dec_litter2ROP_a # g P/d | decomposition of litter P to refractory organic P</v>
      </c>
    </row>
    <row r="14" spans="1:7" x14ac:dyDescent="0.25">
      <c r="A14" s="5"/>
      <c r="B14" t="s">
        <v>186</v>
      </c>
      <c r="C14" t="s">
        <v>2</v>
      </c>
      <c r="D14" s="1" t="s">
        <v>234</v>
      </c>
      <c r="E14" t="s">
        <v>270</v>
      </c>
      <c r="F14" s="1"/>
      <c r="G14" t="str">
        <f t="shared" si="0"/>
        <v>dec_LOP_a = r_decay_LOP*LOP_a*IO_dec_LOP_a # g P/d | decomposition of labile OP to DIP</v>
      </c>
    </row>
    <row r="15" spans="1:7" x14ac:dyDescent="0.25">
      <c r="A15" s="5"/>
      <c r="B15" t="s">
        <v>187</v>
      </c>
      <c r="C15" t="s">
        <v>2</v>
      </c>
      <c r="D15" s="1" t="s">
        <v>233</v>
      </c>
      <c r="E15" t="s">
        <v>269</v>
      </c>
      <c r="F15" s="1"/>
      <c r="G15" t="str">
        <f t="shared" si="0"/>
        <v>dec_ROP_a = r_decay_ROP*ROP_a*IO_dec_ROP_a # g P/d | decomposition of refractory OP to labile OP</v>
      </c>
    </row>
    <row r="16" spans="1:7" x14ac:dyDescent="0.25">
      <c r="A16" s="5"/>
      <c r="B16" t="s">
        <v>188</v>
      </c>
      <c r="C16" t="s">
        <v>2</v>
      </c>
      <c r="D16" s="1" t="s">
        <v>234</v>
      </c>
      <c r="E16" t="s">
        <v>271</v>
      </c>
      <c r="F16" s="1"/>
      <c r="G16" t="str">
        <f t="shared" si="0"/>
        <v>dec_LOP_b = r_decay_LOP*LOP_b*IO_dec_LOP_b # g P/d | decomposition of labile OP to DIP</v>
      </c>
    </row>
    <row r="17" spans="1:7" x14ac:dyDescent="0.25">
      <c r="A17" s="5"/>
      <c r="B17" t="s">
        <v>189</v>
      </c>
      <c r="C17" t="s">
        <v>2</v>
      </c>
      <c r="D17" s="1" t="s">
        <v>233</v>
      </c>
      <c r="E17" t="s">
        <v>268</v>
      </c>
      <c r="F17" s="1"/>
      <c r="G17" t="str">
        <f t="shared" si="0"/>
        <v>dec_ROP_b = r_decay_ROP*ROP_b*IO_dec_ROP_b # g P/d | decomposition of refractory OP to labile OP</v>
      </c>
    </row>
    <row r="18" spans="1:7" x14ac:dyDescent="0.25">
      <c r="A18" s="5"/>
      <c r="B18" t="s">
        <v>190</v>
      </c>
      <c r="C18" t="s">
        <v>2</v>
      </c>
      <c r="D18" s="1" t="s">
        <v>235</v>
      </c>
      <c r="E18" t="s">
        <v>191</v>
      </c>
      <c r="F18" s="1"/>
      <c r="G18" t="str">
        <f t="shared" si="0"/>
        <v>diff_DIP_b2a = r_diffus*DIP_b*IO_diff_DIP_b2a # g P/d | diffusion of DIP from b to a</v>
      </c>
    </row>
    <row r="19" spans="1:7" x14ac:dyDescent="0.25">
      <c r="A19" s="5"/>
      <c r="B19" t="s">
        <v>444</v>
      </c>
      <c r="C19" t="s">
        <v>171</v>
      </c>
      <c r="D19" s="1" t="s">
        <v>448</v>
      </c>
      <c r="E19" t="s">
        <v>452</v>
      </c>
      <c r="F19" s="1"/>
      <c r="G19" t="str">
        <f t="shared" si="0"/>
        <v>bioturb_IM = r_bioturb*IM_b*IO_bioturb_IM # g d.w./d | bioturbation diffusion of IM from b to a</v>
      </c>
    </row>
    <row r="20" spans="1:7" x14ac:dyDescent="0.25">
      <c r="A20" s="5"/>
      <c r="B20" t="s">
        <v>445</v>
      </c>
      <c r="C20" t="s">
        <v>2</v>
      </c>
      <c r="D20" s="1" t="s">
        <v>449</v>
      </c>
      <c r="E20" t="s">
        <v>453</v>
      </c>
      <c r="F20" s="1"/>
      <c r="G20" t="str">
        <f t="shared" si="0"/>
        <v>bioturb_PIP = r_bioturb*PIP_b*IO_bioturb_PIP # g P/d | bioturbation diffusion of PIP from b to a</v>
      </c>
    </row>
    <row r="21" spans="1:7" x14ac:dyDescent="0.25">
      <c r="A21" s="5"/>
      <c r="B21" t="s">
        <v>446</v>
      </c>
      <c r="C21" t="s">
        <v>2</v>
      </c>
      <c r="D21" s="1" t="s">
        <v>451</v>
      </c>
      <c r="E21" t="s">
        <v>454</v>
      </c>
      <c r="F21" s="1"/>
      <c r="G21" t="str">
        <f t="shared" si="0"/>
        <v>bioturb_LOP = r_bioturb*LOP_b*IO_bioturb_LOP # g P/d | bioturbation diffusion of LOP from b to a</v>
      </c>
    </row>
    <row r="22" spans="1:7" x14ac:dyDescent="0.25">
      <c r="A22" s="5"/>
      <c r="B22" t="s">
        <v>447</v>
      </c>
      <c r="C22" t="s">
        <v>2</v>
      </c>
      <c r="D22" s="1" t="s">
        <v>450</v>
      </c>
      <c r="E22" t="s">
        <v>455</v>
      </c>
      <c r="F22" s="1"/>
      <c r="G22" t="str">
        <f t="shared" si="0"/>
        <v>bioturb_ROP = r_bioturb*ROP_b*IO_bioturb_ROP # g P/d | bioturbation diffusion of ROP from b to a</v>
      </c>
    </row>
    <row r="23" spans="1:7" x14ac:dyDescent="0.25">
      <c r="A23" s="5"/>
      <c r="B23" t="s">
        <v>192</v>
      </c>
      <c r="C23" t="s">
        <v>2</v>
      </c>
      <c r="D23" s="1" t="s">
        <v>438</v>
      </c>
      <c r="E23" t="s">
        <v>440</v>
      </c>
      <c r="F23" s="1"/>
      <c r="G23" t="str">
        <f t="shared" si="0"/>
        <v>sorp_DIP2PIP_b = r_adsorp_b*V_w_b*IO_sorp_DIP2PIP_b # g P/d | adsorption of DIP onto PIP aboveground</v>
      </c>
    </row>
    <row r="24" spans="1:7" x14ac:dyDescent="0.25">
      <c r="A24" s="5"/>
      <c r="B24" t="s">
        <v>437</v>
      </c>
      <c r="C24" t="s">
        <v>171</v>
      </c>
      <c r="D24" s="1" t="s">
        <v>439</v>
      </c>
      <c r="E24" t="s">
        <v>443</v>
      </c>
      <c r="F24" s="1"/>
      <c r="G24" t="str">
        <f t="shared" si="0"/>
        <v>sorp_DIP2PIP_a = r_adsorp_a*V_w_a*IO_sorp_DIP2PIP_a # g d.w./d | adsorption of DIP onto PIP belowground</v>
      </c>
    </row>
    <row r="25" spans="1:7" x14ac:dyDescent="0.25">
      <c r="A25" s="5"/>
      <c r="B25" t="s">
        <v>241</v>
      </c>
      <c r="C25" t="s">
        <v>171</v>
      </c>
      <c r="D25" s="1" t="s">
        <v>409</v>
      </c>
      <c r="E25" t="s">
        <v>264</v>
      </c>
      <c r="F25" s="1"/>
      <c r="G25" t="str">
        <f t="shared" si="0"/>
        <v>in_IM = Q_in*ISS*IO_in_IM # g d.w./d | inflow of IM from surface waters</v>
      </c>
    </row>
    <row r="26" spans="1:7" x14ac:dyDescent="0.25">
      <c r="A26" s="5"/>
      <c r="B26" t="s">
        <v>240</v>
      </c>
      <c r="C26" t="s">
        <v>2</v>
      </c>
      <c r="D26" s="1" t="s">
        <v>411</v>
      </c>
      <c r="E26" t="s">
        <v>261</v>
      </c>
      <c r="F26" s="1"/>
      <c r="G26" t="str">
        <f t="shared" si="0"/>
        <v>in_PIP = in_IM*k_ISS2P*IO_in_PIP # g P/d | ""</v>
      </c>
    </row>
    <row r="27" spans="1:7" x14ac:dyDescent="0.25">
      <c r="A27" s="5"/>
      <c r="B27" t="s">
        <v>239</v>
      </c>
      <c r="C27" t="s">
        <v>2</v>
      </c>
      <c r="D27" s="1" t="s">
        <v>411</v>
      </c>
      <c r="E27" t="s">
        <v>263</v>
      </c>
      <c r="F27" s="1"/>
      <c r="G27" t="str">
        <f t="shared" si="0"/>
        <v>in_LOP = Q_in*OSS*k_f_labile_OSS*k_LOM2P*IO_in_LOP # g P/d | ""</v>
      </c>
    </row>
    <row r="28" spans="1:7" x14ac:dyDescent="0.25">
      <c r="A28" s="5"/>
      <c r="B28" t="s">
        <v>238</v>
      </c>
      <c r="C28" t="s">
        <v>2</v>
      </c>
      <c r="D28" s="1" t="s">
        <v>411</v>
      </c>
      <c r="E28" t="s">
        <v>262</v>
      </c>
      <c r="F28" s="1"/>
      <c r="G28" t="str">
        <f t="shared" si="0"/>
        <v>in_ROP = Q_in*OSS*(1-k_f_labile_OSS)*k_ROM2P*IO_in_ROP # g P/d | ""</v>
      </c>
    </row>
    <row r="29" spans="1:7" x14ac:dyDescent="0.25">
      <c r="A29" s="5"/>
      <c r="B29" t="s">
        <v>249</v>
      </c>
      <c r="C29" t="s">
        <v>2</v>
      </c>
      <c r="D29" s="1" t="s">
        <v>411</v>
      </c>
      <c r="E29" t="s">
        <v>250</v>
      </c>
      <c r="F29" s="1"/>
      <c r="G29" t="str">
        <f t="shared" si="0"/>
        <v>in_DIP = Q_in*C_DIP_in*IO_in_DIP # g P/d | ""</v>
      </c>
    </row>
    <row r="30" spans="1:7" x14ac:dyDescent="0.25">
      <c r="B30" t="s">
        <v>237</v>
      </c>
      <c r="C30" t="s">
        <v>2</v>
      </c>
      <c r="D30" s="1" t="s">
        <v>410</v>
      </c>
      <c r="E30" t="s">
        <v>245</v>
      </c>
      <c r="F30" s="1"/>
      <c r="G30" t="str">
        <f t="shared" si="0"/>
        <v>out_IM = Q_out*IM_a/V_w_a*IO_out_IM # g P/d | outflow of IM</v>
      </c>
    </row>
    <row r="31" spans="1:7" x14ac:dyDescent="0.25">
      <c r="B31" t="s">
        <v>242</v>
      </c>
      <c r="C31" t="s">
        <v>2</v>
      </c>
      <c r="D31" s="1" t="s">
        <v>411</v>
      </c>
      <c r="E31" t="s">
        <v>246</v>
      </c>
      <c r="F31" s="1"/>
      <c r="G31" t="str">
        <f t="shared" si="0"/>
        <v>out_PIP = Q_out*PIP_a/V_w_a*IO_out_PIP # g P/d | ""</v>
      </c>
    </row>
    <row r="32" spans="1:7" x14ac:dyDescent="0.25">
      <c r="B32" t="s">
        <v>243</v>
      </c>
      <c r="C32" t="s">
        <v>2</v>
      </c>
      <c r="D32" s="1" t="s">
        <v>411</v>
      </c>
      <c r="E32" t="s">
        <v>251</v>
      </c>
      <c r="F32" s="1"/>
      <c r="G32" t="str">
        <f t="shared" si="0"/>
        <v>out_LOP = Q_out*LOP_a/V_w_a*IO_out_LOP # g P/d | ""</v>
      </c>
    </row>
    <row r="33" spans="2:7" x14ac:dyDescent="0.25">
      <c r="B33" t="s">
        <v>244</v>
      </c>
      <c r="C33" t="s">
        <v>2</v>
      </c>
      <c r="D33" s="1" t="s">
        <v>411</v>
      </c>
      <c r="E33" t="s">
        <v>252</v>
      </c>
      <c r="F33" s="1"/>
      <c r="G33" t="str">
        <f t="shared" si="0"/>
        <v>out_ROP = Q_out*ROP_a/V_w_a*IO_out_ROP # g P/d | ""</v>
      </c>
    </row>
    <row r="34" spans="2:7" x14ac:dyDescent="0.25">
      <c r="B34" t="s">
        <v>247</v>
      </c>
      <c r="C34" t="s">
        <v>2</v>
      </c>
      <c r="D34" s="1" t="s">
        <v>411</v>
      </c>
      <c r="E34" t="s">
        <v>248</v>
      </c>
      <c r="F34" s="1"/>
      <c r="G34" t="str">
        <f t="shared" si="0"/>
        <v>out_DIP = Q_out*DIP_a/V_w_a*IO_out_DIP # g P/d | ""</v>
      </c>
    </row>
    <row r="35" spans="2:7" x14ac:dyDescent="0.25">
      <c r="F35" s="1"/>
      <c r="G35" t="str">
        <f t="shared" ref="G35:G66" si="1">IF(B35="","",B35&amp;" = "&amp;E35&amp;"*IO_"&amp;B35&amp;" # "&amp;C35&amp;" | "&amp;D35)</f>
        <v/>
      </c>
    </row>
    <row r="36" spans="2:7" x14ac:dyDescent="0.25">
      <c r="F36" s="1"/>
      <c r="G36" t="str">
        <f t="shared" si="1"/>
        <v/>
      </c>
    </row>
    <row r="37" spans="2:7" x14ac:dyDescent="0.25">
      <c r="F37" s="1"/>
      <c r="G37" t="str">
        <f t="shared" si="1"/>
        <v/>
      </c>
    </row>
    <row r="38" spans="2:7" x14ac:dyDescent="0.25">
      <c r="F38" s="1"/>
      <c r="G38" t="str">
        <f t="shared" si="1"/>
        <v/>
      </c>
    </row>
    <row r="39" spans="2:7" x14ac:dyDescent="0.25">
      <c r="F39" s="1"/>
      <c r="G39" t="str">
        <f t="shared" si="1"/>
        <v/>
      </c>
    </row>
    <row r="40" spans="2:7" x14ac:dyDescent="0.25">
      <c r="F40" s="1"/>
      <c r="G40" t="str">
        <f t="shared" si="1"/>
        <v/>
      </c>
    </row>
    <row r="41" spans="2:7" x14ac:dyDescent="0.25">
      <c r="F41" s="1"/>
      <c r="G41" t="str">
        <f t="shared" si="1"/>
        <v/>
      </c>
    </row>
    <row r="42" spans="2:7" x14ac:dyDescent="0.25">
      <c r="F42" s="1"/>
      <c r="G42" t="str">
        <f t="shared" si="1"/>
        <v/>
      </c>
    </row>
    <row r="43" spans="2:7" x14ac:dyDescent="0.25">
      <c r="F43" s="1"/>
      <c r="G43" t="str">
        <f t="shared" si="1"/>
        <v/>
      </c>
    </row>
    <row r="44" spans="2:7" x14ac:dyDescent="0.25">
      <c r="F44" s="1"/>
      <c r="G44" t="str">
        <f t="shared" si="1"/>
        <v/>
      </c>
    </row>
    <row r="45" spans="2:7" x14ac:dyDescent="0.25">
      <c r="F45" s="1"/>
      <c r="G45" t="str">
        <f t="shared" si="1"/>
        <v/>
      </c>
    </row>
    <row r="46" spans="2:7" x14ac:dyDescent="0.25">
      <c r="F46" s="1"/>
      <c r="G46" t="str">
        <f t="shared" si="1"/>
        <v/>
      </c>
    </row>
    <row r="47" spans="2:7" x14ac:dyDescent="0.25">
      <c r="F47" s="1"/>
      <c r="G47" t="str">
        <f t="shared" si="1"/>
        <v/>
      </c>
    </row>
    <row r="48" spans="2:7" x14ac:dyDescent="0.25">
      <c r="F48" s="1"/>
      <c r="G48" t="str">
        <f t="shared" si="1"/>
        <v/>
      </c>
    </row>
    <row r="49" spans="6:7" x14ac:dyDescent="0.25">
      <c r="F49" s="1"/>
      <c r="G49" t="str">
        <f t="shared" si="1"/>
        <v/>
      </c>
    </row>
    <row r="50" spans="6:7" x14ac:dyDescent="0.25">
      <c r="F50" s="1"/>
      <c r="G50" t="str">
        <f t="shared" si="1"/>
        <v/>
      </c>
    </row>
    <row r="51" spans="6:7" x14ac:dyDescent="0.25">
      <c r="F51" s="1"/>
      <c r="G51" t="str">
        <f t="shared" si="1"/>
        <v/>
      </c>
    </row>
    <row r="52" spans="6:7" x14ac:dyDescent="0.25">
      <c r="F52" s="1"/>
      <c r="G52" t="str">
        <f t="shared" si="1"/>
        <v/>
      </c>
    </row>
    <row r="53" spans="6:7" x14ac:dyDescent="0.25">
      <c r="F53" s="1"/>
      <c r="G53" t="str">
        <f t="shared" si="1"/>
        <v/>
      </c>
    </row>
    <row r="54" spans="6:7" x14ac:dyDescent="0.25">
      <c r="F54" s="1"/>
      <c r="G54" t="str">
        <f t="shared" si="1"/>
        <v/>
      </c>
    </row>
    <row r="55" spans="6:7" x14ac:dyDescent="0.25">
      <c r="F55" s="1"/>
      <c r="G55" t="str">
        <f t="shared" si="1"/>
        <v/>
      </c>
    </row>
    <row r="56" spans="6:7" x14ac:dyDescent="0.25">
      <c r="F56" s="1"/>
      <c r="G56" t="str">
        <f t="shared" si="1"/>
        <v/>
      </c>
    </row>
    <row r="57" spans="6:7" x14ac:dyDescent="0.25">
      <c r="F57" s="1"/>
      <c r="G57" t="str">
        <f t="shared" si="1"/>
        <v/>
      </c>
    </row>
    <row r="58" spans="6:7" x14ac:dyDescent="0.25">
      <c r="F58" s="1"/>
      <c r="G58" t="str">
        <f t="shared" si="1"/>
        <v/>
      </c>
    </row>
    <row r="59" spans="6:7" x14ac:dyDescent="0.25">
      <c r="F59" s="1"/>
      <c r="G59" t="str">
        <f t="shared" si="1"/>
        <v/>
      </c>
    </row>
    <row r="60" spans="6:7" x14ac:dyDescent="0.25">
      <c r="F60" s="1"/>
      <c r="G60" t="str">
        <f t="shared" si="1"/>
        <v/>
      </c>
    </row>
    <row r="61" spans="6:7" x14ac:dyDescent="0.25">
      <c r="F61" s="1"/>
      <c r="G61" t="str">
        <f t="shared" si="1"/>
        <v/>
      </c>
    </row>
    <row r="62" spans="6:7" x14ac:dyDescent="0.25">
      <c r="F62" s="1"/>
      <c r="G62" t="str">
        <f t="shared" si="1"/>
        <v/>
      </c>
    </row>
    <row r="63" spans="6:7" x14ac:dyDescent="0.25">
      <c r="F63" s="1"/>
      <c r="G63" t="str">
        <f t="shared" si="1"/>
        <v/>
      </c>
    </row>
    <row r="64" spans="6:7" x14ac:dyDescent="0.25">
      <c r="F64" s="1"/>
      <c r="G64" t="str">
        <f t="shared" si="1"/>
        <v/>
      </c>
    </row>
    <row r="65" spans="6:7" x14ac:dyDescent="0.25">
      <c r="F65" s="1"/>
      <c r="G65" t="str">
        <f t="shared" si="1"/>
        <v/>
      </c>
    </row>
    <row r="66" spans="6:7" x14ac:dyDescent="0.25">
      <c r="F66" s="1"/>
      <c r="G66" t="str">
        <f t="shared" si="1"/>
        <v/>
      </c>
    </row>
    <row r="67" spans="6:7" x14ac:dyDescent="0.25">
      <c r="F67" s="1"/>
      <c r="G67" t="str">
        <f t="shared" ref="G67:G130" si="2">IF(B67="","",B67&amp;" = "&amp;E67&amp;"*IO_"&amp;B67&amp;" # "&amp;C67&amp;" | "&amp;D67)</f>
        <v/>
      </c>
    </row>
    <row r="68" spans="6:7" x14ac:dyDescent="0.25">
      <c r="F68" s="1"/>
      <c r="G68" t="str">
        <f t="shared" si="2"/>
        <v/>
      </c>
    </row>
    <row r="69" spans="6:7" x14ac:dyDescent="0.25">
      <c r="F69" s="1"/>
      <c r="G69" t="str">
        <f t="shared" si="2"/>
        <v/>
      </c>
    </row>
    <row r="70" spans="6:7" x14ac:dyDescent="0.25">
      <c r="F70" s="1"/>
      <c r="G70" t="str">
        <f t="shared" si="2"/>
        <v/>
      </c>
    </row>
    <row r="71" spans="6:7" x14ac:dyDescent="0.25">
      <c r="F71" s="1"/>
      <c r="G71" t="str">
        <f t="shared" si="2"/>
        <v/>
      </c>
    </row>
    <row r="72" spans="6:7" x14ac:dyDescent="0.25">
      <c r="F72" s="1"/>
      <c r="G72" t="str">
        <f t="shared" si="2"/>
        <v/>
      </c>
    </row>
    <row r="73" spans="6:7" x14ac:dyDescent="0.25">
      <c r="F73" s="1"/>
      <c r="G73" t="str">
        <f t="shared" si="2"/>
        <v/>
      </c>
    </row>
    <row r="74" spans="6:7" x14ac:dyDescent="0.25">
      <c r="F74" s="1"/>
      <c r="G74" t="str">
        <f t="shared" si="2"/>
        <v/>
      </c>
    </row>
    <row r="75" spans="6:7" x14ac:dyDescent="0.25">
      <c r="F75" s="1"/>
      <c r="G75" t="str">
        <f t="shared" si="2"/>
        <v/>
      </c>
    </row>
    <row r="76" spans="6:7" x14ac:dyDescent="0.25">
      <c r="F76" s="1"/>
      <c r="G76" t="str">
        <f t="shared" si="2"/>
        <v/>
      </c>
    </row>
    <row r="77" spans="6:7" x14ac:dyDescent="0.25">
      <c r="F77" s="1"/>
      <c r="G77" t="str">
        <f t="shared" si="2"/>
        <v/>
      </c>
    </row>
    <row r="78" spans="6:7" x14ac:dyDescent="0.25">
      <c r="F78" s="1"/>
      <c r="G78" t="str">
        <f t="shared" si="2"/>
        <v/>
      </c>
    </row>
    <row r="79" spans="6:7" x14ac:dyDescent="0.25">
      <c r="F79" s="1"/>
      <c r="G79" t="str">
        <f t="shared" si="2"/>
        <v/>
      </c>
    </row>
    <row r="80" spans="6:7" x14ac:dyDescent="0.25">
      <c r="F80" s="1"/>
      <c r="G80" t="str">
        <f t="shared" si="2"/>
        <v/>
      </c>
    </row>
    <row r="81" spans="6:7" x14ac:dyDescent="0.25">
      <c r="F81" s="1"/>
      <c r="G81" t="str">
        <f t="shared" si="2"/>
        <v/>
      </c>
    </row>
    <row r="82" spans="6:7" x14ac:dyDescent="0.25">
      <c r="F82" s="1"/>
      <c r="G82" t="str">
        <f t="shared" si="2"/>
        <v/>
      </c>
    </row>
    <row r="83" spans="6:7" x14ac:dyDescent="0.25">
      <c r="F83" s="1"/>
      <c r="G83" t="str">
        <f t="shared" si="2"/>
        <v/>
      </c>
    </row>
    <row r="84" spans="6:7" x14ac:dyDescent="0.25">
      <c r="F84" s="1"/>
      <c r="G84" t="str">
        <f t="shared" si="2"/>
        <v/>
      </c>
    </row>
    <row r="85" spans="6:7" x14ac:dyDescent="0.25">
      <c r="F85" s="1"/>
      <c r="G85" t="str">
        <f t="shared" si="2"/>
        <v/>
      </c>
    </row>
    <row r="86" spans="6:7" x14ac:dyDescent="0.25">
      <c r="F86" s="1"/>
      <c r="G86" t="str">
        <f t="shared" si="2"/>
        <v/>
      </c>
    </row>
    <row r="87" spans="6:7" x14ac:dyDescent="0.25">
      <c r="F87" s="1"/>
      <c r="G87" t="str">
        <f t="shared" si="2"/>
        <v/>
      </c>
    </row>
    <row r="88" spans="6:7" x14ac:dyDescent="0.25">
      <c r="F88" s="1"/>
      <c r="G88" t="str">
        <f t="shared" si="2"/>
        <v/>
      </c>
    </row>
    <row r="89" spans="6:7" x14ac:dyDescent="0.25">
      <c r="F89" s="1"/>
      <c r="G89" t="str">
        <f t="shared" si="2"/>
        <v/>
      </c>
    </row>
    <row r="90" spans="6:7" x14ac:dyDescent="0.25">
      <c r="F90" s="1"/>
      <c r="G90" t="str">
        <f t="shared" si="2"/>
        <v/>
      </c>
    </row>
    <row r="91" spans="6:7" x14ac:dyDescent="0.25">
      <c r="F91" s="1"/>
      <c r="G91" t="str">
        <f t="shared" si="2"/>
        <v/>
      </c>
    </row>
    <row r="92" spans="6:7" x14ac:dyDescent="0.25">
      <c r="F92" s="1"/>
      <c r="G92" t="str">
        <f t="shared" si="2"/>
        <v/>
      </c>
    </row>
    <row r="93" spans="6:7" x14ac:dyDescent="0.25">
      <c r="F93" s="1"/>
      <c r="G93" t="str">
        <f t="shared" si="2"/>
        <v/>
      </c>
    </row>
    <row r="94" spans="6:7" x14ac:dyDescent="0.25">
      <c r="F94" s="1"/>
      <c r="G94" t="str">
        <f t="shared" si="2"/>
        <v/>
      </c>
    </row>
    <row r="95" spans="6:7" x14ac:dyDescent="0.25">
      <c r="F95" s="1"/>
      <c r="G95" t="str">
        <f t="shared" si="2"/>
        <v/>
      </c>
    </row>
    <row r="96" spans="6:7" x14ac:dyDescent="0.25">
      <c r="F96" s="1"/>
      <c r="G96" t="str">
        <f t="shared" si="2"/>
        <v/>
      </c>
    </row>
    <row r="97" spans="6:7" x14ac:dyDescent="0.25">
      <c r="F97" s="1"/>
      <c r="G97" t="str">
        <f t="shared" si="2"/>
        <v/>
      </c>
    </row>
    <row r="98" spans="6:7" x14ac:dyDescent="0.25">
      <c r="F98" s="1"/>
      <c r="G98" t="str">
        <f t="shared" si="2"/>
        <v/>
      </c>
    </row>
    <row r="99" spans="6:7" x14ac:dyDescent="0.25">
      <c r="F99" s="1"/>
      <c r="G99" t="str">
        <f t="shared" si="2"/>
        <v/>
      </c>
    </row>
    <row r="100" spans="6:7" x14ac:dyDescent="0.25">
      <c r="F100" s="1"/>
      <c r="G100" t="str">
        <f t="shared" si="2"/>
        <v/>
      </c>
    </row>
    <row r="101" spans="6:7" x14ac:dyDescent="0.25">
      <c r="F101" s="1"/>
      <c r="G101" t="str">
        <f t="shared" si="2"/>
        <v/>
      </c>
    </row>
    <row r="102" spans="6:7" x14ac:dyDescent="0.25">
      <c r="F102" s="1"/>
      <c r="G102" t="str">
        <f t="shared" si="2"/>
        <v/>
      </c>
    </row>
    <row r="103" spans="6:7" x14ac:dyDescent="0.25">
      <c r="F103" s="1"/>
      <c r="G103" t="str">
        <f t="shared" si="2"/>
        <v/>
      </c>
    </row>
    <row r="104" spans="6:7" x14ac:dyDescent="0.25">
      <c r="F104" s="1"/>
      <c r="G104" t="str">
        <f t="shared" si="2"/>
        <v/>
      </c>
    </row>
    <row r="105" spans="6:7" x14ac:dyDescent="0.25">
      <c r="F105" s="1"/>
      <c r="G105" t="str">
        <f t="shared" si="2"/>
        <v/>
      </c>
    </row>
    <row r="106" spans="6:7" x14ac:dyDescent="0.25">
      <c r="F106" s="1"/>
      <c r="G106" t="str">
        <f t="shared" si="2"/>
        <v/>
      </c>
    </row>
    <row r="107" spans="6:7" x14ac:dyDescent="0.25">
      <c r="F107" s="1"/>
      <c r="G107" t="str">
        <f t="shared" si="2"/>
        <v/>
      </c>
    </row>
    <row r="108" spans="6:7" x14ac:dyDescent="0.25">
      <c r="F108" s="1"/>
      <c r="G108" t="str">
        <f t="shared" si="2"/>
        <v/>
      </c>
    </row>
    <row r="109" spans="6:7" x14ac:dyDescent="0.25">
      <c r="F109" s="1"/>
      <c r="G109" t="str">
        <f t="shared" si="2"/>
        <v/>
      </c>
    </row>
    <row r="110" spans="6:7" x14ac:dyDescent="0.25">
      <c r="F110" s="1"/>
      <c r="G110" t="str">
        <f t="shared" si="2"/>
        <v/>
      </c>
    </row>
    <row r="111" spans="6:7" x14ac:dyDescent="0.25">
      <c r="F111" s="1"/>
      <c r="G111" t="str">
        <f t="shared" si="2"/>
        <v/>
      </c>
    </row>
    <row r="112" spans="6:7" x14ac:dyDescent="0.25">
      <c r="F112" s="1"/>
      <c r="G112" t="str">
        <f t="shared" si="2"/>
        <v/>
      </c>
    </row>
    <row r="113" spans="6:7" x14ac:dyDescent="0.25">
      <c r="F113" s="1"/>
      <c r="G113" t="str">
        <f t="shared" si="2"/>
        <v/>
      </c>
    </row>
    <row r="114" spans="6:7" x14ac:dyDescent="0.25">
      <c r="F114" s="1"/>
      <c r="G114" t="str">
        <f t="shared" si="2"/>
        <v/>
      </c>
    </row>
    <row r="115" spans="6:7" x14ac:dyDescent="0.25">
      <c r="F115" s="1"/>
      <c r="G115" t="str">
        <f t="shared" si="2"/>
        <v/>
      </c>
    </row>
    <row r="116" spans="6:7" x14ac:dyDescent="0.25">
      <c r="F116" s="1"/>
      <c r="G116" t="str">
        <f t="shared" si="2"/>
        <v/>
      </c>
    </row>
    <row r="117" spans="6:7" x14ac:dyDescent="0.25">
      <c r="F117" s="1"/>
      <c r="G117" t="str">
        <f t="shared" si="2"/>
        <v/>
      </c>
    </row>
    <row r="118" spans="6:7" x14ac:dyDescent="0.25">
      <c r="F118" s="1"/>
      <c r="G118" t="str">
        <f t="shared" si="2"/>
        <v/>
      </c>
    </row>
    <row r="119" spans="6:7" x14ac:dyDescent="0.25">
      <c r="F119" s="1"/>
      <c r="G119" t="str">
        <f t="shared" si="2"/>
        <v/>
      </c>
    </row>
    <row r="120" spans="6:7" x14ac:dyDescent="0.25">
      <c r="F120" s="1"/>
      <c r="G120" t="str">
        <f t="shared" si="2"/>
        <v/>
      </c>
    </row>
    <row r="121" spans="6:7" x14ac:dyDescent="0.25">
      <c r="F121" s="1"/>
      <c r="G121" t="str">
        <f t="shared" si="2"/>
        <v/>
      </c>
    </row>
    <row r="122" spans="6:7" x14ac:dyDescent="0.25">
      <c r="F122" s="1"/>
      <c r="G122" t="str">
        <f t="shared" si="2"/>
        <v/>
      </c>
    </row>
    <row r="123" spans="6:7" x14ac:dyDescent="0.25">
      <c r="F123" s="1"/>
      <c r="G123" t="str">
        <f t="shared" si="2"/>
        <v/>
      </c>
    </row>
    <row r="124" spans="6:7" x14ac:dyDescent="0.25">
      <c r="F124" s="1"/>
      <c r="G124" t="str">
        <f t="shared" si="2"/>
        <v/>
      </c>
    </row>
    <row r="125" spans="6:7" x14ac:dyDescent="0.25">
      <c r="F125" s="1"/>
      <c r="G125" t="str">
        <f t="shared" si="2"/>
        <v/>
      </c>
    </row>
    <row r="126" spans="6:7" x14ac:dyDescent="0.25">
      <c r="F126" s="1"/>
      <c r="G126" t="str">
        <f t="shared" si="2"/>
        <v/>
      </c>
    </row>
    <row r="127" spans="6:7" x14ac:dyDescent="0.25">
      <c r="F127" s="1"/>
      <c r="G127" t="str">
        <f t="shared" si="2"/>
        <v/>
      </c>
    </row>
    <row r="128" spans="6:7" x14ac:dyDescent="0.25">
      <c r="F128" s="1"/>
      <c r="G128" t="str">
        <f t="shared" si="2"/>
        <v/>
      </c>
    </row>
    <row r="129" spans="6:7" x14ac:dyDescent="0.25">
      <c r="F129" s="1"/>
      <c r="G129" t="str">
        <f t="shared" si="2"/>
        <v/>
      </c>
    </row>
    <row r="130" spans="6:7" x14ac:dyDescent="0.25">
      <c r="F130" s="1"/>
      <c r="G130" t="str">
        <f t="shared" si="2"/>
        <v/>
      </c>
    </row>
    <row r="131" spans="6:7" x14ac:dyDescent="0.25">
      <c r="F131" s="1"/>
      <c r="G131" t="str">
        <f t="shared" ref="G131:G170" si="3">IF(B131="","",B131&amp;" = "&amp;E131&amp;"*IO_"&amp;B131&amp;" # "&amp;C131&amp;" | "&amp;D131)</f>
        <v/>
      </c>
    </row>
    <row r="132" spans="6:7" x14ac:dyDescent="0.25">
      <c r="F132" s="1"/>
      <c r="G132" t="str">
        <f t="shared" si="3"/>
        <v/>
      </c>
    </row>
    <row r="133" spans="6:7" x14ac:dyDescent="0.25">
      <c r="F133" s="1"/>
      <c r="G133" t="str">
        <f t="shared" si="3"/>
        <v/>
      </c>
    </row>
    <row r="134" spans="6:7" x14ac:dyDescent="0.25">
      <c r="F134" s="1"/>
      <c r="G134" t="str">
        <f t="shared" si="3"/>
        <v/>
      </c>
    </row>
    <row r="135" spans="6:7" x14ac:dyDescent="0.25">
      <c r="F135" s="1"/>
      <c r="G135" t="str">
        <f t="shared" si="3"/>
        <v/>
      </c>
    </row>
    <row r="136" spans="6:7" x14ac:dyDescent="0.25">
      <c r="F136" s="1"/>
      <c r="G136" t="str">
        <f t="shared" si="3"/>
        <v/>
      </c>
    </row>
    <row r="137" spans="6:7" x14ac:dyDescent="0.25">
      <c r="F137" s="1"/>
      <c r="G137" t="str">
        <f t="shared" si="3"/>
        <v/>
      </c>
    </row>
    <row r="138" spans="6:7" x14ac:dyDescent="0.25">
      <c r="F138" s="1"/>
      <c r="G138" t="str">
        <f t="shared" si="3"/>
        <v/>
      </c>
    </row>
    <row r="139" spans="6:7" x14ac:dyDescent="0.25">
      <c r="F139" s="1"/>
      <c r="G139" t="str">
        <f t="shared" si="3"/>
        <v/>
      </c>
    </row>
    <row r="140" spans="6:7" x14ac:dyDescent="0.25">
      <c r="F140" s="1"/>
      <c r="G140" t="str">
        <f t="shared" si="3"/>
        <v/>
      </c>
    </row>
    <row r="141" spans="6:7" x14ac:dyDescent="0.25">
      <c r="F141" s="1"/>
      <c r="G141" t="str">
        <f t="shared" si="3"/>
        <v/>
      </c>
    </row>
    <row r="142" spans="6:7" x14ac:dyDescent="0.25">
      <c r="F142" s="1"/>
      <c r="G142" t="str">
        <f t="shared" si="3"/>
        <v/>
      </c>
    </row>
    <row r="143" spans="6:7" x14ac:dyDescent="0.25">
      <c r="F143" s="1"/>
      <c r="G143" t="str">
        <f t="shared" si="3"/>
        <v/>
      </c>
    </row>
    <row r="144" spans="6:7" x14ac:dyDescent="0.25">
      <c r="F144" s="1">
        <f t="shared" ref="F144:F204" si="4">F143</f>
        <v>0</v>
      </c>
      <c r="G144" t="str">
        <f t="shared" si="3"/>
        <v/>
      </c>
    </row>
    <row r="145" spans="6:7" x14ac:dyDescent="0.25">
      <c r="F145" s="1">
        <f t="shared" si="4"/>
        <v>0</v>
      </c>
      <c r="G145" t="str">
        <f t="shared" si="3"/>
        <v/>
      </c>
    </row>
    <row r="146" spans="6:7" x14ac:dyDescent="0.25">
      <c r="F146" s="1">
        <f t="shared" si="4"/>
        <v>0</v>
      </c>
      <c r="G146" t="str">
        <f t="shared" si="3"/>
        <v/>
      </c>
    </row>
    <row r="147" spans="6:7" x14ac:dyDescent="0.25">
      <c r="F147" s="1">
        <f t="shared" si="4"/>
        <v>0</v>
      </c>
      <c r="G147" t="str">
        <f t="shared" si="3"/>
        <v/>
      </c>
    </row>
    <row r="148" spans="6:7" x14ac:dyDescent="0.25">
      <c r="F148" s="1">
        <f t="shared" si="4"/>
        <v>0</v>
      </c>
      <c r="G148" t="str">
        <f t="shared" si="3"/>
        <v/>
      </c>
    </row>
    <row r="149" spans="6:7" x14ac:dyDescent="0.25">
      <c r="F149" s="1">
        <f t="shared" si="4"/>
        <v>0</v>
      </c>
      <c r="G149" t="str">
        <f t="shared" si="3"/>
        <v/>
      </c>
    </row>
    <row r="150" spans="6:7" x14ac:dyDescent="0.25">
      <c r="F150" s="1">
        <f t="shared" si="4"/>
        <v>0</v>
      </c>
      <c r="G150" t="str">
        <f t="shared" si="3"/>
        <v/>
      </c>
    </row>
    <row r="151" spans="6:7" x14ac:dyDescent="0.25">
      <c r="F151" s="1">
        <f t="shared" si="4"/>
        <v>0</v>
      </c>
      <c r="G151" t="str">
        <f t="shared" si="3"/>
        <v/>
      </c>
    </row>
    <row r="152" spans="6:7" x14ac:dyDescent="0.25">
      <c r="F152" s="1">
        <f t="shared" si="4"/>
        <v>0</v>
      </c>
      <c r="G152" t="str">
        <f t="shared" si="3"/>
        <v/>
      </c>
    </row>
    <row r="153" spans="6:7" x14ac:dyDescent="0.25">
      <c r="F153" s="1">
        <f t="shared" si="4"/>
        <v>0</v>
      </c>
      <c r="G153" t="str">
        <f t="shared" si="3"/>
        <v/>
      </c>
    </row>
    <row r="154" spans="6:7" x14ac:dyDescent="0.25">
      <c r="F154" s="1">
        <f t="shared" si="4"/>
        <v>0</v>
      </c>
      <c r="G154" t="str">
        <f t="shared" si="3"/>
        <v/>
      </c>
    </row>
    <row r="155" spans="6:7" x14ac:dyDescent="0.25">
      <c r="F155" s="1">
        <f t="shared" si="4"/>
        <v>0</v>
      </c>
      <c r="G155" t="str">
        <f t="shared" si="3"/>
        <v/>
      </c>
    </row>
    <row r="156" spans="6:7" x14ac:dyDescent="0.25">
      <c r="F156" s="1">
        <f t="shared" si="4"/>
        <v>0</v>
      </c>
      <c r="G156" t="str">
        <f t="shared" si="3"/>
        <v/>
      </c>
    </row>
    <row r="157" spans="6:7" x14ac:dyDescent="0.25">
      <c r="F157" s="1">
        <f t="shared" si="4"/>
        <v>0</v>
      </c>
      <c r="G157" t="str">
        <f t="shared" si="3"/>
        <v/>
      </c>
    </row>
    <row r="158" spans="6:7" x14ac:dyDescent="0.25">
      <c r="F158" s="1">
        <f t="shared" si="4"/>
        <v>0</v>
      </c>
      <c r="G158" t="str">
        <f t="shared" si="3"/>
        <v/>
      </c>
    </row>
    <row r="159" spans="6:7" x14ac:dyDescent="0.25">
      <c r="F159" s="1">
        <f t="shared" si="4"/>
        <v>0</v>
      </c>
      <c r="G159" t="str">
        <f t="shared" si="3"/>
        <v/>
      </c>
    </row>
    <row r="160" spans="6:7" x14ac:dyDescent="0.25">
      <c r="F160" s="1">
        <f t="shared" si="4"/>
        <v>0</v>
      </c>
      <c r="G160" t="str">
        <f t="shared" si="3"/>
        <v/>
      </c>
    </row>
    <row r="161" spans="6:7" x14ac:dyDescent="0.25">
      <c r="F161" s="1">
        <f t="shared" si="4"/>
        <v>0</v>
      </c>
      <c r="G161" t="str">
        <f t="shared" si="3"/>
        <v/>
      </c>
    </row>
    <row r="162" spans="6:7" x14ac:dyDescent="0.25">
      <c r="F162" s="1">
        <f t="shared" si="4"/>
        <v>0</v>
      </c>
      <c r="G162" t="str">
        <f t="shared" si="3"/>
        <v/>
      </c>
    </row>
    <row r="163" spans="6:7" x14ac:dyDescent="0.25">
      <c r="F163" s="1">
        <f t="shared" si="4"/>
        <v>0</v>
      </c>
      <c r="G163" t="str">
        <f t="shared" si="3"/>
        <v/>
      </c>
    </row>
    <row r="164" spans="6:7" x14ac:dyDescent="0.25">
      <c r="F164" s="1">
        <f t="shared" si="4"/>
        <v>0</v>
      </c>
      <c r="G164" t="str">
        <f t="shared" si="3"/>
        <v/>
      </c>
    </row>
    <row r="165" spans="6:7" x14ac:dyDescent="0.25">
      <c r="F165" s="1">
        <f t="shared" si="4"/>
        <v>0</v>
      </c>
      <c r="G165" t="str">
        <f t="shared" si="3"/>
        <v/>
      </c>
    </row>
    <row r="166" spans="6:7" x14ac:dyDescent="0.25">
      <c r="F166" s="1">
        <f t="shared" si="4"/>
        <v>0</v>
      </c>
      <c r="G166" t="str">
        <f t="shared" si="3"/>
        <v/>
      </c>
    </row>
    <row r="167" spans="6:7" x14ac:dyDescent="0.25">
      <c r="F167" s="1">
        <f t="shared" si="4"/>
        <v>0</v>
      </c>
      <c r="G167" t="str">
        <f t="shared" si="3"/>
        <v/>
      </c>
    </row>
    <row r="168" spans="6:7" x14ac:dyDescent="0.25">
      <c r="F168" s="1">
        <f t="shared" si="4"/>
        <v>0</v>
      </c>
      <c r="G168" t="str">
        <f t="shared" si="3"/>
        <v/>
      </c>
    </row>
    <row r="169" spans="6:7" x14ac:dyDescent="0.25">
      <c r="F169" s="1">
        <f t="shared" si="4"/>
        <v>0</v>
      </c>
      <c r="G169" t="str">
        <f t="shared" si="3"/>
        <v/>
      </c>
    </row>
    <row r="170" spans="6:7" x14ac:dyDescent="0.25">
      <c r="F170" s="1">
        <f t="shared" si="4"/>
        <v>0</v>
      </c>
      <c r="G170" t="str">
        <f t="shared" si="3"/>
        <v/>
      </c>
    </row>
    <row r="171" spans="6:7" x14ac:dyDescent="0.25">
      <c r="F171" s="1">
        <f t="shared" si="4"/>
        <v>0</v>
      </c>
    </row>
    <row r="172" spans="6:7" x14ac:dyDescent="0.25">
      <c r="F172" s="1">
        <f t="shared" si="4"/>
        <v>0</v>
      </c>
    </row>
    <row r="173" spans="6:7" x14ac:dyDescent="0.25">
      <c r="F173" s="1">
        <f t="shared" si="4"/>
        <v>0</v>
      </c>
    </row>
    <row r="174" spans="6:7" x14ac:dyDescent="0.25">
      <c r="F174" s="1">
        <f t="shared" si="4"/>
        <v>0</v>
      </c>
    </row>
    <row r="175" spans="6:7" x14ac:dyDescent="0.25">
      <c r="F175" s="1">
        <f t="shared" si="4"/>
        <v>0</v>
      </c>
    </row>
    <row r="176" spans="6:7" x14ac:dyDescent="0.25">
      <c r="F176" s="1">
        <f t="shared" si="4"/>
        <v>0</v>
      </c>
    </row>
    <row r="177" spans="6:6" x14ac:dyDescent="0.25">
      <c r="F177" s="1">
        <f t="shared" si="4"/>
        <v>0</v>
      </c>
    </row>
    <row r="178" spans="6:6" x14ac:dyDescent="0.25">
      <c r="F178" s="1">
        <f t="shared" si="4"/>
        <v>0</v>
      </c>
    </row>
    <row r="179" spans="6:6" x14ac:dyDescent="0.25">
      <c r="F179" s="1">
        <f t="shared" si="4"/>
        <v>0</v>
      </c>
    </row>
    <row r="180" spans="6:6" x14ac:dyDescent="0.25">
      <c r="F180" s="1">
        <f t="shared" si="4"/>
        <v>0</v>
      </c>
    </row>
    <row r="181" spans="6:6" x14ac:dyDescent="0.25">
      <c r="F181" s="1">
        <f t="shared" si="4"/>
        <v>0</v>
      </c>
    </row>
    <row r="182" spans="6:6" x14ac:dyDescent="0.25">
      <c r="F182" s="1">
        <f t="shared" si="4"/>
        <v>0</v>
      </c>
    </row>
    <row r="183" spans="6:6" x14ac:dyDescent="0.25">
      <c r="F183" s="1">
        <f t="shared" si="4"/>
        <v>0</v>
      </c>
    </row>
    <row r="184" spans="6:6" x14ac:dyDescent="0.25">
      <c r="F184" s="1">
        <f t="shared" si="4"/>
        <v>0</v>
      </c>
    </row>
    <row r="185" spans="6:6" x14ac:dyDescent="0.25">
      <c r="F185" s="1">
        <f t="shared" si="4"/>
        <v>0</v>
      </c>
    </row>
    <row r="186" spans="6:6" x14ac:dyDescent="0.25">
      <c r="F186" s="1">
        <f t="shared" si="4"/>
        <v>0</v>
      </c>
    </row>
    <row r="187" spans="6:6" x14ac:dyDescent="0.25">
      <c r="F187" s="1">
        <f t="shared" si="4"/>
        <v>0</v>
      </c>
    </row>
    <row r="188" spans="6:6" x14ac:dyDescent="0.25">
      <c r="F188" s="1">
        <f t="shared" si="4"/>
        <v>0</v>
      </c>
    </row>
    <row r="189" spans="6:6" x14ac:dyDescent="0.25">
      <c r="F189" s="1">
        <f t="shared" si="4"/>
        <v>0</v>
      </c>
    </row>
    <row r="190" spans="6:6" x14ac:dyDescent="0.25">
      <c r="F190" s="1">
        <f t="shared" si="4"/>
        <v>0</v>
      </c>
    </row>
    <row r="191" spans="6:6" x14ac:dyDescent="0.25">
      <c r="F191" s="1">
        <f t="shared" si="4"/>
        <v>0</v>
      </c>
    </row>
    <row r="192" spans="6:6" x14ac:dyDescent="0.25">
      <c r="F192" s="1">
        <f t="shared" si="4"/>
        <v>0</v>
      </c>
    </row>
    <row r="193" spans="6:6" x14ac:dyDescent="0.25">
      <c r="F193" s="1">
        <f t="shared" si="4"/>
        <v>0</v>
      </c>
    </row>
    <row r="194" spans="6:6" x14ac:dyDescent="0.25">
      <c r="F194" s="1">
        <f t="shared" si="4"/>
        <v>0</v>
      </c>
    </row>
    <row r="195" spans="6:6" x14ac:dyDescent="0.25">
      <c r="F195" s="1">
        <f t="shared" si="4"/>
        <v>0</v>
      </c>
    </row>
    <row r="196" spans="6:6" x14ac:dyDescent="0.25">
      <c r="F196" s="1">
        <f t="shared" si="4"/>
        <v>0</v>
      </c>
    </row>
    <row r="197" spans="6:6" x14ac:dyDescent="0.25">
      <c r="F197" s="1">
        <f t="shared" si="4"/>
        <v>0</v>
      </c>
    </row>
    <row r="198" spans="6:6" x14ac:dyDescent="0.25">
      <c r="F198" s="1">
        <f t="shared" si="4"/>
        <v>0</v>
      </c>
    </row>
    <row r="199" spans="6:6" x14ac:dyDescent="0.25">
      <c r="F199" s="1">
        <f t="shared" si="4"/>
        <v>0</v>
      </c>
    </row>
    <row r="200" spans="6:6" x14ac:dyDescent="0.25">
      <c r="F200" s="1">
        <f t="shared" si="4"/>
        <v>0</v>
      </c>
    </row>
    <row r="201" spans="6:6" x14ac:dyDescent="0.25">
      <c r="F201" s="1">
        <f t="shared" si="4"/>
        <v>0</v>
      </c>
    </row>
    <row r="202" spans="6:6" x14ac:dyDescent="0.25">
      <c r="F202" s="1">
        <f t="shared" si="4"/>
        <v>0</v>
      </c>
    </row>
    <row r="203" spans="6:6" x14ac:dyDescent="0.25">
      <c r="F203" s="1">
        <f t="shared" si="4"/>
        <v>0</v>
      </c>
    </row>
    <row r="204" spans="6:6" x14ac:dyDescent="0.25">
      <c r="F204" s="1">
        <f t="shared" si="4"/>
        <v>0</v>
      </c>
    </row>
    <row r="205" spans="6:6" x14ac:dyDescent="0.25">
      <c r="F205" s="1">
        <f t="shared" ref="F205:F220" si="5">F204</f>
        <v>0</v>
      </c>
    </row>
    <row r="206" spans="6:6" x14ac:dyDescent="0.25">
      <c r="F206" s="1">
        <f t="shared" si="5"/>
        <v>0</v>
      </c>
    </row>
    <row r="207" spans="6:6" x14ac:dyDescent="0.25">
      <c r="F207" s="1">
        <f t="shared" si="5"/>
        <v>0</v>
      </c>
    </row>
    <row r="208" spans="6:6" x14ac:dyDescent="0.25">
      <c r="F208" s="1">
        <f t="shared" si="5"/>
        <v>0</v>
      </c>
    </row>
    <row r="209" spans="6:6" x14ac:dyDescent="0.25">
      <c r="F209" s="1">
        <f t="shared" si="5"/>
        <v>0</v>
      </c>
    </row>
    <row r="210" spans="6:6" x14ac:dyDescent="0.25">
      <c r="F210" s="1">
        <f t="shared" si="5"/>
        <v>0</v>
      </c>
    </row>
    <row r="211" spans="6:6" x14ac:dyDescent="0.25">
      <c r="F211" s="1">
        <f t="shared" si="5"/>
        <v>0</v>
      </c>
    </row>
    <row r="212" spans="6:6" x14ac:dyDescent="0.25">
      <c r="F212" s="1">
        <f t="shared" si="5"/>
        <v>0</v>
      </c>
    </row>
    <row r="213" spans="6:6" x14ac:dyDescent="0.25">
      <c r="F213" s="1">
        <f t="shared" si="5"/>
        <v>0</v>
      </c>
    </row>
    <row r="214" spans="6:6" x14ac:dyDescent="0.25">
      <c r="F214" s="1">
        <f t="shared" si="5"/>
        <v>0</v>
      </c>
    </row>
    <row r="215" spans="6:6" x14ac:dyDescent="0.25">
      <c r="F215" s="1">
        <f t="shared" si="5"/>
        <v>0</v>
      </c>
    </row>
    <row r="216" spans="6:6" x14ac:dyDescent="0.25">
      <c r="F216" s="1">
        <f t="shared" si="5"/>
        <v>0</v>
      </c>
    </row>
    <row r="217" spans="6:6" x14ac:dyDescent="0.25">
      <c r="F217" s="1">
        <f t="shared" si="5"/>
        <v>0</v>
      </c>
    </row>
    <row r="218" spans="6:6" x14ac:dyDescent="0.25">
      <c r="F218" s="1">
        <f t="shared" si="5"/>
        <v>0</v>
      </c>
    </row>
    <row r="219" spans="6:6" x14ac:dyDescent="0.25">
      <c r="F219" s="1">
        <f t="shared" si="5"/>
        <v>0</v>
      </c>
    </row>
    <row r="220" spans="6:6" x14ac:dyDescent="0.25">
      <c r="F220" s="1">
        <f t="shared" si="5"/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9A71-76E3-488F-839B-F3AE8CB8C574}">
  <sheetPr codeName="Sheet10">
    <tabColor rgb="FFFF0000"/>
  </sheetPr>
  <dimension ref="A1:AW29"/>
  <sheetViews>
    <sheetView tabSelected="1" zoomScale="115" zoomScaleNormal="115" workbookViewId="0">
      <pane xSplit="3" ySplit="2" topLeftCell="D7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3.8" x14ac:dyDescent="0.25"/>
  <cols>
    <col min="1" max="1" width="2.8984375" customWidth="1"/>
    <col min="2" max="2" width="8" style="1" customWidth="1"/>
    <col min="3" max="3" width="20.5" style="19" customWidth="1"/>
    <col min="4" max="24" width="8.19921875" customWidth="1"/>
  </cols>
  <sheetData>
    <row r="1" spans="1:49" x14ac:dyDescent="0.25">
      <c r="A1" s="3" t="str">
        <f>"#"&amp;" "</f>
        <v xml:space="preserve"># </v>
      </c>
      <c r="B1" t="str" cm="1">
        <f t="array" aca="1" ref="B1" ca="1">MID(CELL("filename",A1),FIND("]",CELL("filename",A1))+1,255)&amp;" ------------------------------"</f>
        <v>stoicheometry ------------------------------</v>
      </c>
    </row>
    <row r="2" spans="1:49" s="9" customFormat="1" ht="27.6" x14ac:dyDescent="0.25">
      <c r="A2" s="8"/>
      <c r="B2" s="9" t="s">
        <v>413</v>
      </c>
      <c r="C2" s="20" t="s">
        <v>20</v>
      </c>
      <c r="D2" s="8" t="str" cm="1">
        <f t="array" aca="1" ref="D2" ca="1">IF(INDIRECT("states!"&amp;"R"&amp;COLUMN(C2)&amp;"C"&amp;COLUMN($B$2),FALSE)=0,"",INDIRECT("states!"&amp;"R"&amp;COLUMN(C2)&amp;"C"&amp;COLUMN($B$2),FALSE))</f>
        <v>IM_a</v>
      </c>
      <c r="E2" s="8" t="str" cm="1">
        <f t="array" aca="1" ref="E2" ca="1">IF(INDIRECT("states!"&amp;"R"&amp;COLUMN(D2)&amp;"C"&amp;COLUMN($B$2),FALSE)=0,"",INDIRECT("states!"&amp;"R"&amp;COLUMN(D2)&amp;"C"&amp;COLUMN($B$2),FALSE))</f>
        <v>IM_b</v>
      </c>
      <c r="F2" s="8" t="str" cm="1">
        <f t="array" aca="1" ref="F2" ca="1">IF(INDIRECT("states!"&amp;"R"&amp;COLUMN(E2)&amp;"C"&amp;COLUMN($B$2),FALSE)=0,"",INDIRECT("states!"&amp;"R"&amp;COLUMN(E2)&amp;"C"&amp;COLUMN($B$2),FALSE))</f>
        <v>shootP</v>
      </c>
      <c r="G2" s="8" t="str" cm="1">
        <f t="array" aca="1" ref="G2" ca="1">IF(INDIRECT("states!"&amp;"R"&amp;COLUMN(F2)&amp;"C"&amp;COLUMN($B$2),FALSE)=0,"",INDIRECT("states!"&amp;"R"&amp;COLUMN(F2)&amp;"C"&amp;COLUMN($B$2),FALSE))</f>
        <v>rootP</v>
      </c>
      <c r="H2" s="8" t="str" cm="1">
        <f t="array" aca="1" ref="H2" ca="1">IF(INDIRECT("states!"&amp;"R"&amp;COLUMN(G2)&amp;"C"&amp;COLUMN($B$2),FALSE)=0,"",INDIRECT("states!"&amp;"R"&amp;COLUMN(G2)&amp;"C"&amp;COLUMN($B$2),FALSE))</f>
        <v>litterP</v>
      </c>
      <c r="I2" s="8" t="str" cm="1">
        <f t="array" aca="1" ref="I2" ca="1">IF(INDIRECT("states!"&amp;"R"&amp;COLUMN(H2)&amp;"C"&amp;COLUMN($B$2),FALSE)=0,"",INDIRECT("states!"&amp;"R"&amp;COLUMN(H2)&amp;"C"&amp;COLUMN($B$2),FALSE))</f>
        <v>ROP_a</v>
      </c>
      <c r="J2" s="8" t="str" cm="1">
        <f t="array" aca="1" ref="J2" ca="1">IF(INDIRECT("states!"&amp;"R"&amp;COLUMN(I2)&amp;"C"&amp;COLUMN($B$2),FALSE)=0,"",INDIRECT("states!"&amp;"R"&amp;COLUMN(I2)&amp;"C"&amp;COLUMN($B$2),FALSE))</f>
        <v>LOP_a</v>
      </c>
      <c r="K2" s="8" t="str" cm="1">
        <f t="array" aca="1" ref="K2" ca="1">IF(INDIRECT("states!"&amp;"R"&amp;COLUMN(J2)&amp;"C"&amp;COLUMN($B$2),FALSE)=0,"",INDIRECT("states!"&amp;"R"&amp;COLUMN(J2)&amp;"C"&amp;COLUMN($B$2),FALSE))</f>
        <v>PIP_a</v>
      </c>
      <c r="L2" s="8" t="str" cm="1">
        <f t="array" aca="1" ref="L2" ca="1">IF(INDIRECT("states!"&amp;"R"&amp;COLUMN(K2)&amp;"C"&amp;COLUMN($B$2),FALSE)=0,"",INDIRECT("states!"&amp;"R"&amp;COLUMN(K2)&amp;"C"&amp;COLUMN($B$2),FALSE))</f>
        <v>DIP_a</v>
      </c>
      <c r="M2" s="8" t="str" cm="1">
        <f t="array" aca="1" ref="M2" ca="1">IF(INDIRECT("states!"&amp;"R"&amp;COLUMN(L2)&amp;"C"&amp;COLUMN($B$2),FALSE)=0,"",INDIRECT("states!"&amp;"R"&amp;COLUMN(L2)&amp;"C"&amp;COLUMN($B$2),FALSE))</f>
        <v>ROP_b</v>
      </c>
      <c r="N2" s="8" t="str" cm="1">
        <f t="array" aca="1" ref="N2" ca="1">IF(INDIRECT("states!"&amp;"R"&amp;COLUMN(M2)&amp;"C"&amp;COLUMN($B$2),FALSE)=0,"",INDIRECT("states!"&amp;"R"&amp;COLUMN(M2)&amp;"C"&amp;COLUMN($B$2),FALSE))</f>
        <v>LOP_b</v>
      </c>
      <c r="O2" s="8" t="str" cm="1">
        <f t="array" aca="1" ref="O2" ca="1">IF(INDIRECT("states!"&amp;"R"&amp;COLUMN(N2)&amp;"C"&amp;COLUMN($B$2),FALSE)=0,"",INDIRECT("states!"&amp;"R"&amp;COLUMN(N2)&amp;"C"&amp;COLUMN($B$2),FALSE))</f>
        <v>PIP_b</v>
      </c>
      <c r="P2" s="8" t="str" cm="1">
        <f t="array" aca="1" ref="P2" ca="1">IF(INDIRECT("states!"&amp;"R"&amp;COLUMN(O2)&amp;"C"&amp;COLUMN($B$2),FALSE)=0,"",INDIRECT("states!"&amp;"R"&amp;COLUMN(O2)&amp;"C"&amp;COLUMN($B$2),FALSE))</f>
        <v>DIP_b</v>
      </c>
      <c r="Q2" s="8" t="str" cm="1">
        <f t="array" aca="1" ref="Q2" ca="1">IF(INDIRECT("states!"&amp;"R"&amp;COLUMN(P2)&amp;"C"&amp;COLUMN($B$2),FALSE)=0,"",INDIRECT("states!"&amp;"R"&amp;COLUMN(P2)&amp;"C"&amp;COLUMN($B$2),FALSE))</f>
        <v/>
      </c>
      <c r="R2" s="8" t="str" cm="1">
        <f t="array" aca="1" ref="R2" ca="1">IF(INDIRECT("states!"&amp;"R"&amp;COLUMN(Q2)&amp;"C"&amp;COLUMN($B$2),FALSE)=0,"",INDIRECT("states!"&amp;"R"&amp;COLUMN(Q2)&amp;"C"&amp;COLUMN($B$2),FALSE))</f>
        <v/>
      </c>
      <c r="S2" s="8" t="str" cm="1">
        <f t="array" aca="1" ref="S2" ca="1">IF(INDIRECT("states!"&amp;"R"&amp;COLUMN(R2)&amp;"C"&amp;COLUMN($B$2),FALSE)=0,"",INDIRECT("states!"&amp;"R"&amp;COLUMN(R2)&amp;"C"&amp;COLUMN($B$2),FALSE))</f>
        <v/>
      </c>
      <c r="T2" s="8" t="str" cm="1">
        <f t="array" aca="1" ref="T2" ca="1">IF(INDIRECT("states!"&amp;"R"&amp;COLUMN(S2)&amp;"C"&amp;COLUMN($B$2),FALSE)=0,"",INDIRECT("states!"&amp;"R"&amp;COLUMN(S2)&amp;"C"&amp;COLUMN($B$2),FALSE))</f>
        <v/>
      </c>
      <c r="U2" s="8" t="str" cm="1">
        <f t="array" aca="1" ref="U2" ca="1">IF(INDIRECT("states!"&amp;"R"&amp;COLUMN(T2)&amp;"C"&amp;COLUMN($B$2),FALSE)=0,"",INDIRECT("states!"&amp;"R"&amp;COLUMN(T2)&amp;"C"&amp;COLUMN($B$2),FALSE))</f>
        <v/>
      </c>
      <c r="V2" s="8" t="str" cm="1">
        <f t="array" aca="1" ref="V2" ca="1">IF(INDIRECT("states!"&amp;"R"&amp;COLUMN(U2)&amp;"C"&amp;COLUMN($B$2),FALSE)=0,"",INDIRECT("states!"&amp;"R"&amp;COLUMN(U2)&amp;"C"&amp;COLUMN($B$2),FALSE))</f>
        <v/>
      </c>
      <c r="W2" s="8" t="str" cm="1">
        <f t="array" aca="1" ref="W2" ca="1">IF(INDIRECT("states!"&amp;"R"&amp;COLUMN(V2)&amp;"C"&amp;COLUMN($B$2),FALSE)=0,"",INDIRECT("states!"&amp;"R"&amp;COLUMN(V2)&amp;"C"&amp;COLUMN($B$2),FALSE))</f>
        <v/>
      </c>
      <c r="X2" s="8" t="str" cm="1">
        <f t="array" aca="1" ref="X2" ca="1">IF(INDIRECT("states!"&amp;"R"&amp;COLUMN(W2)&amp;"C"&amp;COLUMN($B$2),FALSE)=0,"",INDIRECT("states!"&amp;"R"&amp;COLUMN(W2)&amp;"C"&amp;COLUMN($B$2),FALSE))</f>
        <v/>
      </c>
      <c r="Y2" s="8" t="str" cm="1">
        <f t="array" aca="1" ref="Y2" ca="1">IF(INDIRECT("states!"&amp;"R"&amp;COLUMN(X2)&amp;"C"&amp;COLUMN($B$2),FALSE)=0,"",INDIRECT("states!"&amp;"R"&amp;COLUMN(X2)&amp;"C"&amp;COLUMN($B$2),FALSE))</f>
        <v/>
      </c>
      <c r="Z2" s="8" t="str" cm="1">
        <f t="array" aca="1" ref="Z2" ca="1">IF(INDIRECT("states!"&amp;"R"&amp;COLUMN(Y2)&amp;"C"&amp;COLUMN($B$2),FALSE)=0,"",INDIRECT("states!"&amp;"R"&amp;COLUMN(Y2)&amp;"C"&amp;COLUMN($B$2),FALSE))</f>
        <v/>
      </c>
      <c r="AA2" s="8" t="str" cm="1">
        <f t="array" aca="1" ref="AA2" ca="1">IF(INDIRECT("states!"&amp;"R"&amp;COLUMN(Z2)&amp;"C"&amp;COLUMN($B$2),FALSE)=0,"",INDIRECT("states!"&amp;"R"&amp;COLUMN(Z2)&amp;"C"&amp;COLUMN($B$2),FALSE))</f>
        <v/>
      </c>
      <c r="AB2" s="8" t="str" cm="1">
        <f t="array" aca="1" ref="AB2" ca="1">IF(INDIRECT("states!"&amp;"R"&amp;COLUMN(AA2)&amp;"C"&amp;COLUMN($B$2),FALSE)=0,"",INDIRECT("states!"&amp;"R"&amp;COLUMN(AA2)&amp;"C"&amp;COLUMN($B$2),FALSE))</f>
        <v/>
      </c>
      <c r="AC2" s="8" t="str" cm="1">
        <f t="array" aca="1" ref="AC2" ca="1">IF(INDIRECT("states!"&amp;"R"&amp;COLUMN(AB2)&amp;"C"&amp;COLUMN($B$2),FALSE)=0,"",INDIRECT("states!"&amp;"R"&amp;COLUMN(AB2)&amp;"C"&amp;COLUMN($B$2),FALSE))</f>
        <v/>
      </c>
      <c r="AD2" s="8" t="str" cm="1">
        <f t="array" aca="1" ref="AD2" ca="1">IF(INDIRECT("states!"&amp;"R"&amp;COLUMN(AC2)&amp;"C"&amp;COLUMN($B$2),FALSE)=0,"",INDIRECT("states!"&amp;"R"&amp;COLUMN(AC2)&amp;"C"&amp;COLUMN($B$2),FALSE))</f>
        <v/>
      </c>
      <c r="AE2" s="8" t="str" cm="1">
        <f t="array" aca="1" ref="AE2" ca="1">IF(INDIRECT("states!"&amp;"R"&amp;COLUMN(AD2)&amp;"C"&amp;COLUMN($B$2),FALSE)=0,"",INDIRECT("states!"&amp;"R"&amp;COLUMN(AD2)&amp;"C"&amp;COLUMN($B$2),FALSE))</f>
        <v/>
      </c>
      <c r="AF2" s="8" t="str" cm="1">
        <f t="array" aca="1" ref="AF2" ca="1">IF(INDIRECT("states!"&amp;"R"&amp;COLUMN(AE2)&amp;"C"&amp;COLUMN($B$2),FALSE)=0,"",INDIRECT("states!"&amp;"R"&amp;COLUMN(AE2)&amp;"C"&amp;COLUMN($B$2),FALSE))</f>
        <v/>
      </c>
      <c r="AG2" s="8" t="str" cm="1">
        <f t="array" aca="1" ref="AG2" ca="1">IF(INDIRECT("states!"&amp;"R"&amp;COLUMN(AF2)&amp;"C"&amp;COLUMN($B$2),FALSE)=0,"",INDIRECT("states!"&amp;"R"&amp;COLUMN(AF2)&amp;"C"&amp;COLUMN($B$2),FALSE))</f>
        <v/>
      </c>
      <c r="AH2" s="8" t="str" cm="1">
        <f t="array" aca="1" ref="AH2" ca="1">IF(INDIRECT("states!"&amp;"R"&amp;COLUMN(AG2)&amp;"C"&amp;COLUMN($B$2),FALSE)=0,"",INDIRECT("states!"&amp;"R"&amp;COLUMN(AG2)&amp;"C"&amp;COLUMN($B$2),FALSE))</f>
        <v/>
      </c>
      <c r="AI2" s="8" t="str" cm="1">
        <f t="array" aca="1" ref="AI2" ca="1">IF(INDIRECT("states!"&amp;"R"&amp;COLUMN(AH2)&amp;"C"&amp;COLUMN($B$2),FALSE)=0,"",INDIRECT("states!"&amp;"R"&amp;COLUMN(AH2)&amp;"C"&amp;COLUMN($B$2),FALSE))</f>
        <v/>
      </c>
      <c r="AJ2" s="8" t="str" cm="1">
        <f t="array" aca="1" ref="AJ2" ca="1">IF(INDIRECT("states!"&amp;"R"&amp;COLUMN(AI2)&amp;"C"&amp;COLUMN($B$2),FALSE)=0,"",INDIRECT("states!"&amp;"R"&amp;COLUMN(AI2)&amp;"C"&amp;COLUMN($B$2),FALSE))</f>
        <v/>
      </c>
      <c r="AK2" s="8" t="str" cm="1">
        <f t="array" aca="1" ref="AK2" ca="1">IF(INDIRECT("states!"&amp;"R"&amp;COLUMN(AJ2)&amp;"C"&amp;COLUMN($B$2),FALSE)=0,"",INDIRECT("states!"&amp;"R"&amp;COLUMN(AJ2)&amp;"C"&amp;COLUMN($B$2),FALSE))</f>
        <v/>
      </c>
      <c r="AL2" s="8" t="str" cm="1">
        <f t="array" aca="1" ref="AL2" ca="1">IF(INDIRECT("states!"&amp;"R"&amp;COLUMN(AK2)&amp;"C"&amp;COLUMN($B$2),FALSE)=0,"",INDIRECT("states!"&amp;"R"&amp;COLUMN(AK2)&amp;"C"&amp;COLUMN($B$2),FALSE))</f>
        <v/>
      </c>
      <c r="AM2" s="8" t="str" cm="1">
        <f t="array" aca="1" ref="AM2" ca="1">IF(INDIRECT("states!"&amp;"R"&amp;COLUMN(AL2)&amp;"C"&amp;COLUMN($B$2),FALSE)=0,"",INDIRECT("states!"&amp;"R"&amp;COLUMN(AL2)&amp;"C"&amp;COLUMN($B$2),FALSE))</f>
        <v/>
      </c>
      <c r="AN2" s="8" t="str" cm="1">
        <f t="array" aca="1" ref="AN2" ca="1">IF(INDIRECT("states!"&amp;"R"&amp;COLUMN(AM2)&amp;"C"&amp;COLUMN($B$2),FALSE)=0,"",INDIRECT("states!"&amp;"R"&amp;COLUMN(AM2)&amp;"C"&amp;COLUMN($B$2),FALSE))</f>
        <v/>
      </c>
      <c r="AO2" s="8" t="str" cm="1">
        <f t="array" aca="1" ref="AO2" ca="1">IF(INDIRECT("states!"&amp;"R"&amp;COLUMN(AN2)&amp;"C"&amp;COLUMN($B$2),FALSE)=0,"",INDIRECT("states!"&amp;"R"&amp;COLUMN(AN2)&amp;"C"&amp;COLUMN($B$2),FALSE))</f>
        <v/>
      </c>
      <c r="AP2" s="8" t="str" cm="1">
        <f t="array" aca="1" ref="AP2" ca="1">IF(INDIRECT("states!"&amp;"R"&amp;COLUMN(AO2)&amp;"C"&amp;COLUMN($B$2),FALSE)=0,"",INDIRECT("states!"&amp;"R"&amp;COLUMN(AO2)&amp;"C"&amp;COLUMN($B$2),FALSE))</f>
        <v/>
      </c>
      <c r="AQ2" s="8" t="str" cm="1">
        <f t="array" aca="1" ref="AQ2" ca="1">IF(INDIRECT("states!"&amp;"R"&amp;COLUMN(AP2)&amp;"C"&amp;COLUMN($B$2),FALSE)=0,"",INDIRECT("states!"&amp;"R"&amp;COLUMN(AP2)&amp;"C"&amp;COLUMN($B$2),FALSE))</f>
        <v/>
      </c>
      <c r="AR2" s="8" t="str" cm="1">
        <f t="array" aca="1" ref="AR2" ca="1">IF(INDIRECT("states!"&amp;"R"&amp;COLUMN(AQ2)&amp;"C"&amp;COLUMN($B$2),FALSE)=0,"",INDIRECT("states!"&amp;"R"&amp;COLUMN(AQ2)&amp;"C"&amp;COLUMN($B$2),FALSE))</f>
        <v/>
      </c>
      <c r="AS2" s="8" t="str" cm="1">
        <f t="array" aca="1" ref="AS2" ca="1">IF(INDIRECT("states!"&amp;"R"&amp;COLUMN(AR2)&amp;"C"&amp;COLUMN($B$2),FALSE)=0,"",INDIRECT("states!"&amp;"R"&amp;COLUMN(AR2)&amp;"C"&amp;COLUMN($B$2),FALSE))</f>
        <v/>
      </c>
      <c r="AT2" s="8" cm="1">
        <f t="array" aca="1" ref="AT2" ca="1">INDIRECT("states!"&amp;"R"&amp;COLUMN(AS2)&amp;"C"&amp;COLUMN($B$2),FALSE)</f>
        <v>0</v>
      </c>
      <c r="AU2" s="8" cm="1">
        <f t="array" aca="1" ref="AU2" ca="1">INDIRECT("states!"&amp;"R"&amp;COLUMN(AT2)&amp;"C"&amp;COLUMN($B$2),FALSE)</f>
        <v>0</v>
      </c>
      <c r="AV2" s="8" cm="1">
        <f t="array" aca="1" ref="AV2" ca="1">INDIRECT("states!"&amp;"R"&amp;COLUMN(AU2)&amp;"C"&amp;COLUMN($B$2),FALSE)</f>
        <v>0</v>
      </c>
      <c r="AW2" s="8" cm="1">
        <f t="array" aca="1" ref="AW2" ca="1">INDIRECT("states!"&amp;"R"&amp;COLUMN(AV2)&amp;"C"&amp;COLUMN($B$2),FALSE)</f>
        <v>0</v>
      </c>
    </row>
    <row r="3" spans="1:49" s="3" customFormat="1" x14ac:dyDescent="0.25">
      <c r="B3" s="4">
        <f t="shared" ref="B3:B29" si="0">SUM(D3:AA3)</f>
        <v>0</v>
      </c>
      <c r="C3" s="21" t="str">
        <f>IF(processes!B3="","",processes!B3)</f>
        <v>assim_shootP</v>
      </c>
      <c r="F3" s="3">
        <v>1</v>
      </c>
      <c r="P3" s="3">
        <v>-1</v>
      </c>
    </row>
    <row r="4" spans="1:49" s="3" customFormat="1" x14ac:dyDescent="0.25">
      <c r="B4" s="4">
        <f t="shared" si="0"/>
        <v>0</v>
      </c>
      <c r="C4" s="21" t="str">
        <f>IF(processes!B4="","",processes!B4)</f>
        <v>assim_rootP</v>
      </c>
      <c r="G4" s="3">
        <v>1</v>
      </c>
      <c r="P4" s="3">
        <v>-1</v>
      </c>
    </row>
    <row r="5" spans="1:49" s="3" customFormat="1" x14ac:dyDescent="0.25">
      <c r="B5" s="4">
        <f t="shared" si="0"/>
        <v>0</v>
      </c>
      <c r="C5" s="21" t="str">
        <f>IF(processes!B5="","",processes!B5)</f>
        <v>mort_shootP2litterP</v>
      </c>
      <c r="F5" s="3">
        <v>-1</v>
      </c>
      <c r="H5" s="3">
        <v>1</v>
      </c>
    </row>
    <row r="6" spans="1:49" s="3" customFormat="1" x14ac:dyDescent="0.25">
      <c r="B6" s="4">
        <f t="shared" si="0"/>
        <v>0</v>
      </c>
      <c r="C6" s="21" t="str">
        <f>IF(processes!B6="","",processes!B6)</f>
        <v>mort_rootP2LOP</v>
      </c>
      <c r="G6" s="3">
        <v>-1</v>
      </c>
      <c r="N6" s="3">
        <v>1</v>
      </c>
    </row>
    <row r="7" spans="1:49" s="3" customFormat="1" x14ac:dyDescent="0.25">
      <c r="B7" s="4">
        <f t="shared" si="0"/>
        <v>0</v>
      </c>
      <c r="C7" s="21" t="str">
        <f>IF(processes!B7="","",processes!B7)</f>
        <v>mort_rootP2ROP</v>
      </c>
      <c r="G7" s="3">
        <v>-1</v>
      </c>
      <c r="M7" s="3">
        <v>1</v>
      </c>
    </row>
    <row r="8" spans="1:49" s="3" customFormat="1" x14ac:dyDescent="0.25">
      <c r="B8" s="4">
        <f t="shared" si="0"/>
        <v>0</v>
      </c>
      <c r="C8" s="21" t="str">
        <f>IF(processes!B8="","",processes!B8)</f>
        <v>sed_IM</v>
      </c>
      <c r="D8" s="3">
        <v>-1</v>
      </c>
      <c r="E8" s="3">
        <v>1</v>
      </c>
    </row>
    <row r="9" spans="1:49" s="3" customFormat="1" x14ac:dyDescent="0.25">
      <c r="B9" s="4">
        <f t="shared" si="0"/>
        <v>0</v>
      </c>
      <c r="C9" s="21" t="str">
        <f>IF(processes!B9="","",processes!B9)</f>
        <v>sed_PIP</v>
      </c>
      <c r="K9" s="3">
        <v>-1</v>
      </c>
      <c r="O9" s="3">
        <v>1</v>
      </c>
    </row>
    <row r="10" spans="1:49" s="3" customFormat="1" x14ac:dyDescent="0.25">
      <c r="B10" s="4">
        <f t="shared" si="0"/>
        <v>0</v>
      </c>
      <c r="C10" s="21" t="str">
        <f>IF(processes!B10="","",processes!B10)</f>
        <v>sed_LOP</v>
      </c>
      <c r="J10" s="3">
        <v>-1</v>
      </c>
      <c r="N10" s="3">
        <v>1</v>
      </c>
    </row>
    <row r="11" spans="1:49" s="3" customFormat="1" x14ac:dyDescent="0.25">
      <c r="B11" s="4">
        <f t="shared" si="0"/>
        <v>0</v>
      </c>
      <c r="C11" s="21" t="str">
        <f>IF(processes!B11="","",processes!B11)</f>
        <v>sed_ROP</v>
      </c>
      <c r="I11" s="3">
        <v>-1</v>
      </c>
      <c r="M11" s="3">
        <v>1</v>
      </c>
    </row>
    <row r="12" spans="1:49" s="3" customFormat="1" x14ac:dyDescent="0.25">
      <c r="B12" s="4">
        <f t="shared" si="0"/>
        <v>0</v>
      </c>
      <c r="C12" s="21" t="str">
        <f>IF(processes!B12="","",processes!B12)</f>
        <v>dec_litter2LOP_a</v>
      </c>
      <c r="H12" s="3">
        <v>-1</v>
      </c>
      <c r="J12" s="3">
        <v>1</v>
      </c>
    </row>
    <row r="13" spans="1:49" s="3" customFormat="1" x14ac:dyDescent="0.25">
      <c r="B13" s="4">
        <f t="shared" si="0"/>
        <v>0</v>
      </c>
      <c r="C13" s="21" t="str">
        <f>IF(processes!B13="","",processes!B13)</f>
        <v>dec_litter2ROP_a</v>
      </c>
      <c r="H13" s="3">
        <v>-1</v>
      </c>
      <c r="I13" s="3">
        <v>1</v>
      </c>
    </row>
    <row r="14" spans="1:49" s="3" customFormat="1" x14ac:dyDescent="0.25">
      <c r="B14" s="4">
        <f t="shared" si="0"/>
        <v>0</v>
      </c>
      <c r="C14" s="21" t="str">
        <f>IF(processes!B14="","",processes!B14)</f>
        <v>dec_LOP_a</v>
      </c>
      <c r="J14" s="3">
        <v>-1</v>
      </c>
      <c r="L14" s="3">
        <v>1</v>
      </c>
    </row>
    <row r="15" spans="1:49" s="3" customFormat="1" x14ac:dyDescent="0.25">
      <c r="B15" s="4">
        <f t="shared" si="0"/>
        <v>0</v>
      </c>
      <c r="C15" s="21" t="str">
        <f>IF(processes!B15="","",processes!B15)</f>
        <v>dec_ROP_a</v>
      </c>
      <c r="I15" s="3">
        <v>-1</v>
      </c>
      <c r="J15" s="3">
        <v>1</v>
      </c>
    </row>
    <row r="16" spans="1:49" s="3" customFormat="1" x14ac:dyDescent="0.25">
      <c r="B16" s="4">
        <f t="shared" si="0"/>
        <v>0</v>
      </c>
      <c r="C16" s="21" t="str">
        <f>IF(processes!B16="","",processes!B16)</f>
        <v>dec_LOP_b</v>
      </c>
      <c r="N16" s="3">
        <v>-1</v>
      </c>
      <c r="P16" s="3">
        <v>1</v>
      </c>
    </row>
    <row r="17" spans="2:16" s="3" customFormat="1" x14ac:dyDescent="0.25">
      <c r="B17" s="4">
        <f t="shared" si="0"/>
        <v>0</v>
      </c>
      <c r="C17" s="21" t="str">
        <f>IF(processes!B17="","",processes!B17)</f>
        <v>dec_ROP_b</v>
      </c>
      <c r="M17" s="3">
        <v>-1</v>
      </c>
      <c r="N17" s="3">
        <v>1</v>
      </c>
    </row>
    <row r="18" spans="2:16" s="3" customFormat="1" x14ac:dyDescent="0.25">
      <c r="B18" s="4">
        <f t="shared" si="0"/>
        <v>0</v>
      </c>
      <c r="C18" s="21" t="str">
        <f>IF(processes!B18="","",processes!B18)</f>
        <v>diff_DIP_b2a</v>
      </c>
      <c r="L18" s="3">
        <v>1</v>
      </c>
      <c r="P18" s="3">
        <v>-1</v>
      </c>
    </row>
    <row r="19" spans="2:16" x14ac:dyDescent="0.25">
      <c r="B19" s="4">
        <f t="shared" si="0"/>
        <v>0</v>
      </c>
      <c r="C19" s="21" t="str">
        <f>IF(processes!B23="","",processes!B23)</f>
        <v>sorp_DIP2PIP_b</v>
      </c>
      <c r="O19" s="3">
        <v>1</v>
      </c>
      <c r="P19" s="3">
        <v>-1</v>
      </c>
    </row>
    <row r="20" spans="2:16" x14ac:dyDescent="0.25">
      <c r="B20" s="4">
        <f t="shared" si="0"/>
        <v>1</v>
      </c>
      <c r="C20" s="21" t="str">
        <f>IF(processes!B25="","",processes!B25)</f>
        <v>in_IM</v>
      </c>
      <c r="D20" s="3">
        <v>1</v>
      </c>
      <c r="E20" s="3"/>
      <c r="F20" s="3"/>
      <c r="G20" s="3"/>
      <c r="H20" s="3"/>
      <c r="I20" s="3"/>
      <c r="J20" s="3"/>
      <c r="K20" s="3"/>
      <c r="L20" s="3"/>
    </row>
    <row r="21" spans="2:16" x14ac:dyDescent="0.25">
      <c r="B21" s="4">
        <f t="shared" si="0"/>
        <v>1</v>
      </c>
      <c r="C21" s="21" t="str">
        <f>IF(processes!B26="","",processes!B26)</f>
        <v>in_PIP</v>
      </c>
      <c r="D21" s="3"/>
      <c r="E21" s="3"/>
      <c r="F21" s="3"/>
      <c r="G21" s="3"/>
      <c r="H21" s="3"/>
      <c r="I21" s="3"/>
      <c r="J21" s="3"/>
      <c r="K21" s="3">
        <v>1</v>
      </c>
      <c r="L21" s="3"/>
    </row>
    <row r="22" spans="2:16" x14ac:dyDescent="0.25">
      <c r="B22" s="4">
        <f t="shared" si="0"/>
        <v>1</v>
      </c>
      <c r="C22" s="21" t="str">
        <f>IF(processes!B27="","",processes!B27)</f>
        <v>in_LOP</v>
      </c>
      <c r="J22">
        <v>1</v>
      </c>
    </row>
    <row r="23" spans="2:16" x14ac:dyDescent="0.25">
      <c r="B23" s="4">
        <f t="shared" si="0"/>
        <v>1</v>
      </c>
      <c r="C23" s="21" t="str">
        <f>IF(processes!B28="","",processes!B28)</f>
        <v>in_ROP</v>
      </c>
      <c r="I23">
        <v>1</v>
      </c>
    </row>
    <row r="24" spans="2:16" x14ac:dyDescent="0.25">
      <c r="B24" s="4">
        <f t="shared" si="0"/>
        <v>1</v>
      </c>
      <c r="C24" s="21" t="str">
        <f>IF(processes!B29="","",processes!B29)</f>
        <v>in_DIP</v>
      </c>
      <c r="L24">
        <v>1</v>
      </c>
    </row>
    <row r="25" spans="2:16" x14ac:dyDescent="0.25">
      <c r="B25" s="4">
        <f t="shared" si="0"/>
        <v>-1</v>
      </c>
      <c r="C25" s="21" t="str">
        <f>IF(processes!B30="","",processes!B30)</f>
        <v>out_IM</v>
      </c>
      <c r="D25">
        <v>-1</v>
      </c>
    </row>
    <row r="26" spans="2:16" x14ac:dyDescent="0.25">
      <c r="B26" s="4">
        <f t="shared" si="0"/>
        <v>-1</v>
      </c>
      <c r="C26" s="21" t="str">
        <f>IF(processes!B31="","",processes!B31)</f>
        <v>out_PIP</v>
      </c>
      <c r="K26">
        <v>-1</v>
      </c>
    </row>
    <row r="27" spans="2:16" x14ac:dyDescent="0.25">
      <c r="B27" s="4">
        <f t="shared" si="0"/>
        <v>-1</v>
      </c>
      <c r="C27" s="21" t="str">
        <f>IF(processes!B32="","",processes!B32)</f>
        <v>out_LOP</v>
      </c>
      <c r="J27">
        <v>-1</v>
      </c>
    </row>
    <row r="28" spans="2:16" x14ac:dyDescent="0.25">
      <c r="B28" s="4">
        <f t="shared" si="0"/>
        <v>-1</v>
      </c>
      <c r="C28" s="21" t="str">
        <f>IF(processes!B33="","",processes!B33)</f>
        <v>out_ROP</v>
      </c>
      <c r="I28">
        <v>-1</v>
      </c>
    </row>
    <row r="29" spans="2:16" x14ac:dyDescent="0.25">
      <c r="B29" s="4">
        <f t="shared" si="0"/>
        <v>-1</v>
      </c>
      <c r="C29" s="21" t="str">
        <f>IF(processes!B34="","",processes!B34)</f>
        <v>out_DIP</v>
      </c>
      <c r="L29">
        <v>-1</v>
      </c>
    </row>
  </sheetData>
  <conditionalFormatting sqref="B1:B1048576">
    <cfRule type="colorScale" priority="11">
      <colorScale>
        <cfvo type="formula" val="&quot;&lt;=-1&quot;"/>
        <cfvo type="num" val="0"/>
        <cfvo type="formula" val="&quot;&gt;=1&quot;"/>
        <color rgb="FFF8696B"/>
        <color theme="0"/>
        <color rgb="FF63BE7B"/>
      </colorScale>
    </cfRule>
  </conditionalFormatting>
  <conditionalFormatting sqref="D26:L29 R3:Z18 M20:P29 K23:L26 D20:I26 D3:O18 J20:L23 M19:Z2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9:P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P18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9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70">
      <colorScale>
        <cfvo type="min"/>
        <cfvo type="max"/>
        <color rgb="FFF8696B"/>
        <color rgb="FFFCFCFF"/>
      </colorScale>
    </cfRule>
  </conditionalFormatting>
  <conditionalFormatting sqref="B3:B37">
    <cfRule type="colorScale" priority="71">
      <colorScale>
        <cfvo type="min"/>
        <cfvo type="num" val="0"/>
        <cfvo type="max"/>
        <color rgb="FFFF0000"/>
        <color theme="0"/>
        <color rgb="FF00B050"/>
      </colorScale>
    </cfRule>
  </conditionalFormatting>
  <conditionalFormatting sqref="A3:B26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P29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6C4-9250-467B-9DE3-884AF4743B1C}">
  <sheetPr codeName="Sheet8"/>
  <dimension ref="A1:X106"/>
  <sheetViews>
    <sheetView workbookViewId="0">
      <selection activeCell="G15" sqref="G1:G15"/>
    </sheetView>
  </sheetViews>
  <sheetFormatPr defaultColWidth="9" defaultRowHeight="13.8" x14ac:dyDescent="0.25"/>
  <cols>
    <col min="1" max="1" width="9" style="3"/>
    <col min="2" max="2" width="29.09765625" style="3" customWidth="1"/>
    <col min="3" max="3" width="27.5" style="3" customWidth="1"/>
    <col min="4" max="4" width="29.09765625" style="3" customWidth="1"/>
    <col min="5" max="5" width="12.59765625" style="3" customWidth="1"/>
    <col min="6" max="6" width="2.5" style="3" customWidth="1"/>
    <col min="7" max="16384" width="9" style="3"/>
  </cols>
  <sheetData>
    <row r="1" spans="1:24" x14ac:dyDescent="0.25">
      <c r="A1" s="3" t="s">
        <v>58</v>
      </c>
      <c r="F1" s="3" t="s">
        <v>17</v>
      </c>
      <c r="G1" s="3" t="s">
        <v>69</v>
      </c>
    </row>
    <row r="2" spans="1:24" x14ac:dyDescent="0.25">
      <c r="A2" s="14" t="s">
        <v>54</v>
      </c>
      <c r="B2" s="14" t="s">
        <v>16</v>
      </c>
      <c r="C2" s="14" t="s">
        <v>55</v>
      </c>
      <c r="D2" s="14" t="s">
        <v>56</v>
      </c>
      <c r="E2" s="14" t="s">
        <v>3</v>
      </c>
      <c r="F2" s="3" t="s">
        <v>17</v>
      </c>
      <c r="G2" s="3" t="str">
        <f>"# "&amp;B2&amp;" = "&amp;E2</f>
        <v># name = expression</v>
      </c>
      <c r="H2" s="14"/>
      <c r="I2" s="14"/>
      <c r="J2" s="14"/>
      <c r="K2" s="14"/>
      <c r="L2" s="14"/>
      <c r="M2" s="14"/>
      <c r="N2" s="14"/>
      <c r="O2" s="14"/>
      <c r="P2" s="14"/>
      <c r="Q2" s="14" t="str" cm="1">
        <f t="array" aca="1" ref="Q2" ca="1">IF(pros_stoi!P2="","","d"&amp;pros_stoi!P2&amp;" = "&amp;_xlfn.TEXTJOIN(" + ",TRUE,IF(pros_stoi!$C16:$J16&lt;&gt;"",pros_stoi!$C16:$J16,"")))</f>
        <v/>
      </c>
      <c r="R2" s="14" t="str" cm="1">
        <f t="array" aca="1" ref="R2" ca="1">IF(pros_stoi!Q2="","","d"&amp;pros_stoi!Q2&amp;" = "&amp;_xlfn.TEXTJOIN(" + ",TRUE,IF(pros_stoi!$C17:$J17&lt;&gt;"",pros_stoi!$C17:$J17,"")))</f>
        <v/>
      </c>
      <c r="S2" s="14" t="str" cm="1">
        <f t="array" aca="1" ref="S2" ca="1">IF(pros_stoi!R2="","","d"&amp;pros_stoi!R2&amp;" = "&amp;_xlfn.TEXTJOIN(" + ",TRUE,IF(pros_stoi!$C18:$J18&lt;&gt;"",pros_stoi!$C18:$J18,"")))</f>
        <v/>
      </c>
      <c r="T2" s="14" t="str" cm="1">
        <f t="array" aca="1" ref="T2" ca="1">IF(pros_stoi!S2="","","d"&amp;pros_stoi!S2&amp;" = "&amp;_xlfn.TEXTJOIN(" + ",TRUE,IF(pros_stoi!$C19:$J19&lt;&gt;"",pros_stoi!$C19:$J19,"")))</f>
        <v/>
      </c>
      <c r="U2" s="14" t="str" cm="1">
        <f t="array" aca="1" ref="U2" ca="1">IF(pros_stoi!T2="","","d"&amp;pros_stoi!T2&amp;" = "&amp;_xlfn.TEXTJOIN(" + ",TRUE,IF(pros_stoi!$C20:$J20&lt;&gt;"",pros_stoi!$C20:$J20,"")))</f>
        <v/>
      </c>
      <c r="V2" s="14" t="str" cm="1">
        <f t="array" aca="1" ref="V2" ca="1">IF(pros_stoi!U2="","","d"&amp;pros_stoi!U2&amp;" = "&amp;_xlfn.TEXTJOIN(" + ",TRUE,IF(pros_stoi!$C21:$J21&lt;&gt;"",pros_stoi!$C21:$J21,"")))</f>
        <v/>
      </c>
      <c r="W2" s="14" t="str" cm="1">
        <f t="array" aca="1" ref="W2" ca="1">IF(pros_stoi!V2="","","d"&amp;pros_stoi!V2&amp;" = "&amp;_xlfn.TEXTJOIN(" + ",TRUE,IF(pros_stoi!$C22:$J22&lt;&gt;"",pros_stoi!$C22:$J22,"")))</f>
        <v/>
      </c>
      <c r="X2" s="14" t="str" cm="1">
        <f t="array" aca="1" ref="X2" ca="1">IF(pros_stoi!W2="","","d"&amp;pros_stoi!W2&amp;" = "&amp;_xlfn.TEXTJOIN(" + ",TRUE,IF(pros_stoi!$C23:$J23&lt;&gt;"",pros_stoi!$C23:$J23,"")))</f>
        <v/>
      </c>
    </row>
    <row r="3" spans="1:24" x14ac:dyDescent="0.25">
      <c r="A3" s="14" t="s">
        <v>21</v>
      </c>
      <c r="B3" s="3" t="str" cm="1">
        <f t="array" aca="1" ref="B3" ca="1">IF(INDIRECT(C3,FALSE)&lt;&gt;"","d_"&amp;INDIRECT(C3,FALSE),"")</f>
        <v>d_IM_a</v>
      </c>
      <c r="C3" s="14" t="str">
        <f>"pros_stoi!R2"&amp;A3</f>
        <v>pros_stoi!R2C3</v>
      </c>
      <c r="D3" s="3" t="str">
        <f>"pros_stoi!R3"&amp;A3&amp;":R"&amp;(3+pros_stoi!$D$1-1)&amp;A3</f>
        <v>pros_stoi!R3C3:R51C3</v>
      </c>
      <c r="E3" s="3" t="e" cm="1">
        <f t="array" aca="1" ref="E3" ca="1">IF(B3="","",_xlfn.TEXTJOIN(" + ",TRUE,IF(INDIRECT(D3,FALSE)&lt;&gt;"",INDIRECT(D3,FALSE),"")))</f>
        <v>#REF!</v>
      </c>
      <c r="F3" s="3" t="s">
        <v>17</v>
      </c>
      <c r="G3" s="3" t="e">
        <f ca="1">IF(B3="","",B3&amp;" = "&amp;E3)</f>
        <v>#REF!</v>
      </c>
    </row>
    <row r="4" spans="1:24" x14ac:dyDescent="0.25">
      <c r="A4" s="14" t="s">
        <v>22</v>
      </c>
      <c r="B4" s="3" t="str" cm="1">
        <f t="array" aca="1" ref="B4" ca="1">IF(INDIRECT(C4,FALSE)&lt;&gt;"","d_"&amp;INDIRECT(C4,FALSE),"")</f>
        <v>d_IM_b</v>
      </c>
      <c r="C4" s="14" t="str">
        <f t="shared" ref="C4:C36" si="0">"pros_stoi!R2"&amp;A4</f>
        <v>pros_stoi!R2C4</v>
      </c>
      <c r="D4" s="3" t="str">
        <f>"pros_stoi!R3"&amp;A4&amp;":R"&amp;(3+pros_stoi!$D$1-1)&amp;A4</f>
        <v>pros_stoi!R3C4:R51C4</v>
      </c>
      <c r="E4" s="3" t="e" cm="1">
        <f t="array" aca="1" ref="E4" ca="1">IF(B4="","",_xlfn.TEXTJOIN(" + ",TRUE,IF(INDIRECT(D4,FALSE)&lt;&gt;"",INDIRECT(D4,FALSE),"")))</f>
        <v>#REF!</v>
      </c>
      <c r="F4" s="3" t="s">
        <v>17</v>
      </c>
      <c r="G4" s="3" t="e">
        <f t="shared" ref="G4:G67" ca="1" si="1">IF(B4="","",B4&amp;" = "&amp;E4)</f>
        <v>#REF!</v>
      </c>
    </row>
    <row r="5" spans="1:24" x14ac:dyDescent="0.25">
      <c r="A5" s="14" t="s">
        <v>23</v>
      </c>
      <c r="B5" s="3" t="str" cm="1">
        <f t="array" aca="1" ref="B5" ca="1">IF(INDIRECT(C5,FALSE)&lt;&gt;"","d_"&amp;INDIRECT(C5,FALSE),"")</f>
        <v>d_shootP</v>
      </c>
      <c r="C5" s="14" t="str">
        <f t="shared" si="0"/>
        <v>pros_stoi!R2C5</v>
      </c>
      <c r="D5" s="3" t="str">
        <f>"pros_stoi!R3"&amp;A5&amp;":R"&amp;(3+pros_stoi!$D$1-1)&amp;A5</f>
        <v>pros_stoi!R3C5:R51C5</v>
      </c>
      <c r="E5" s="3" t="e" cm="1">
        <f t="array" aca="1" ref="E5" ca="1">IF(B5="","",_xlfn.TEXTJOIN(" + ",TRUE,IF(INDIRECT(D5,FALSE)&lt;&gt;"",INDIRECT(D5,FALSE),"")))</f>
        <v>#REF!</v>
      </c>
      <c r="F5" s="3" t="s">
        <v>17</v>
      </c>
      <c r="G5" s="3" t="e">
        <f t="shared" ca="1" si="1"/>
        <v>#REF!</v>
      </c>
    </row>
    <row r="6" spans="1:24" x14ac:dyDescent="0.25">
      <c r="A6" s="14" t="s">
        <v>24</v>
      </c>
      <c r="B6" s="3" t="str" cm="1">
        <f t="array" aca="1" ref="B6" ca="1">IF(INDIRECT(C6,FALSE)&lt;&gt;"","d_"&amp;INDIRECT(C6,FALSE),"")</f>
        <v>d_rootP</v>
      </c>
      <c r="C6" s="14" t="str">
        <f t="shared" si="0"/>
        <v>pros_stoi!R2C6</v>
      </c>
      <c r="D6" s="3" t="str">
        <f>"pros_stoi!R3"&amp;A6&amp;":R"&amp;(3+pros_stoi!$D$1-1)&amp;A6</f>
        <v>pros_stoi!R3C6:R51C6</v>
      </c>
      <c r="E6" s="3" t="e" cm="1">
        <f t="array" aca="1" ref="E6" ca="1">IF(B6="","",_xlfn.TEXTJOIN(" + ",TRUE,IF(INDIRECT(D6,FALSE)&lt;&gt;"",INDIRECT(D6,FALSE),"")))</f>
        <v>#REF!</v>
      </c>
      <c r="F6" s="3" t="s">
        <v>17</v>
      </c>
      <c r="G6" s="3" t="e">
        <f t="shared" ca="1" si="1"/>
        <v>#REF!</v>
      </c>
    </row>
    <row r="7" spans="1:24" x14ac:dyDescent="0.25">
      <c r="A7" s="14" t="s">
        <v>25</v>
      </c>
      <c r="B7" s="3" t="str" cm="1">
        <f t="array" aca="1" ref="B7" ca="1">IF(INDIRECT(C7,FALSE)&lt;&gt;"","d_"&amp;INDIRECT(C7,FALSE),"")</f>
        <v>d_litterP</v>
      </c>
      <c r="C7" s="14" t="str">
        <f t="shared" si="0"/>
        <v>pros_stoi!R2C7</v>
      </c>
      <c r="D7" s="3" t="str">
        <f>"pros_stoi!R3"&amp;A7&amp;":R"&amp;(3+pros_stoi!$D$1-1)&amp;A7</f>
        <v>pros_stoi!R3C7:R51C7</v>
      </c>
      <c r="E7" s="3" t="e" cm="1">
        <f t="array" aca="1" ref="E7" ca="1">IF(B7="","",_xlfn.TEXTJOIN(" + ",TRUE,IF(INDIRECT(D7,FALSE)&lt;&gt;"",INDIRECT(D7,FALSE),"")))</f>
        <v>#REF!</v>
      </c>
      <c r="F7" s="3" t="s">
        <v>17</v>
      </c>
      <c r="G7" s="3" t="e">
        <f t="shared" ca="1" si="1"/>
        <v>#REF!</v>
      </c>
    </row>
    <row r="8" spans="1:24" x14ac:dyDescent="0.25">
      <c r="A8" s="14" t="s">
        <v>26</v>
      </c>
      <c r="B8" s="3" t="str" cm="1">
        <f t="array" aca="1" ref="B8" ca="1">IF(INDIRECT(C8,FALSE)&lt;&gt;"","d_"&amp;INDIRECT(C8,FALSE),"")</f>
        <v>d_ROP_a</v>
      </c>
      <c r="C8" s="14" t="str">
        <f t="shared" si="0"/>
        <v>pros_stoi!R2C8</v>
      </c>
      <c r="D8" s="3" t="str">
        <f>"pros_stoi!R3"&amp;A8&amp;":R"&amp;(3+pros_stoi!$D$1-1)&amp;A8</f>
        <v>pros_stoi!R3C8:R51C8</v>
      </c>
      <c r="E8" s="3" t="e" cm="1">
        <f t="array" aca="1" ref="E8" ca="1">IF(B8="","",_xlfn.TEXTJOIN(" + ",TRUE,IF(INDIRECT(D8,FALSE)&lt;&gt;"",INDIRECT(D8,FALSE),"")))</f>
        <v>#REF!</v>
      </c>
      <c r="F8" s="3" t="s">
        <v>17</v>
      </c>
      <c r="G8" s="3" t="e">
        <f t="shared" ca="1" si="1"/>
        <v>#REF!</v>
      </c>
    </row>
    <row r="9" spans="1:24" x14ac:dyDescent="0.25">
      <c r="A9" s="14" t="s">
        <v>27</v>
      </c>
      <c r="B9" s="3" t="str" cm="1">
        <f t="array" aca="1" ref="B9" ca="1">IF(INDIRECT(C9,FALSE)&lt;&gt;"","d_"&amp;INDIRECT(C9,FALSE),"")</f>
        <v>d_LOP_a</v>
      </c>
      <c r="C9" s="14" t="str">
        <f t="shared" si="0"/>
        <v>pros_stoi!R2C9</v>
      </c>
      <c r="D9" s="3" t="str">
        <f>"pros_stoi!R3"&amp;A9&amp;":R"&amp;(3+pros_stoi!$D$1-1)&amp;A9</f>
        <v>pros_stoi!R3C9:R51C9</v>
      </c>
      <c r="E9" s="3" t="e" cm="1">
        <f t="array" aca="1" ref="E9" ca="1">IF(B9="","",_xlfn.TEXTJOIN(" + ",TRUE,IF(INDIRECT(D9,FALSE)&lt;&gt;"",INDIRECT(D9,FALSE),"")))</f>
        <v>#REF!</v>
      </c>
      <c r="F9" s="3" t="s">
        <v>17</v>
      </c>
      <c r="G9" s="3" t="e">
        <f t="shared" ca="1" si="1"/>
        <v>#REF!</v>
      </c>
    </row>
    <row r="10" spans="1:24" x14ac:dyDescent="0.25">
      <c r="A10" s="14" t="s">
        <v>28</v>
      </c>
      <c r="B10" s="3" t="str" cm="1">
        <f t="array" aca="1" ref="B10" ca="1">IF(INDIRECT(C10,FALSE)&lt;&gt;"","d_"&amp;INDIRECT(C10,FALSE),"")</f>
        <v>d_PIP_a</v>
      </c>
      <c r="C10" s="14" t="str">
        <f t="shared" si="0"/>
        <v>pros_stoi!R2C10</v>
      </c>
      <c r="D10" s="3" t="str">
        <f>"pros_stoi!R3"&amp;A10&amp;":R"&amp;(3+pros_stoi!$D$1-1)&amp;A10</f>
        <v>pros_stoi!R3C10:R51C10</v>
      </c>
      <c r="E10" s="3" t="e" cm="1">
        <f t="array" aca="1" ref="E10" ca="1">IF(B10="","",_xlfn.TEXTJOIN(" + ",TRUE,IF(INDIRECT(D10,FALSE)&lt;&gt;"",INDIRECT(D10,FALSE),"")))</f>
        <v>#REF!</v>
      </c>
      <c r="F10" s="3" t="s">
        <v>17</v>
      </c>
      <c r="G10" s="3" t="e">
        <f t="shared" ca="1" si="1"/>
        <v>#REF!</v>
      </c>
    </row>
    <row r="11" spans="1:24" x14ac:dyDescent="0.25">
      <c r="A11" s="14" t="s">
        <v>29</v>
      </c>
      <c r="B11" s="3" t="str" cm="1">
        <f t="array" aca="1" ref="B11" ca="1">IF(INDIRECT(C11,FALSE)&lt;&gt;"","d_"&amp;INDIRECT(C11,FALSE),"")</f>
        <v>d_DIP_a</v>
      </c>
      <c r="C11" s="14" t="str">
        <f t="shared" si="0"/>
        <v>pros_stoi!R2C11</v>
      </c>
      <c r="D11" s="3" t="str">
        <f>"pros_stoi!R3"&amp;A11&amp;":R"&amp;(3+pros_stoi!$D$1-1)&amp;A11</f>
        <v>pros_stoi!R3C11:R51C11</v>
      </c>
      <c r="E11" s="3" t="e" cm="1">
        <f t="array" aca="1" ref="E11" ca="1">IF(B11="","",_xlfn.TEXTJOIN(" + ",TRUE,IF(INDIRECT(D11,FALSE)&lt;&gt;"",INDIRECT(D11,FALSE),"")))</f>
        <v>#REF!</v>
      </c>
      <c r="F11" s="3" t="s">
        <v>17</v>
      </c>
      <c r="G11" s="3" t="e">
        <f t="shared" ca="1" si="1"/>
        <v>#REF!</v>
      </c>
    </row>
    <row r="12" spans="1:24" x14ac:dyDescent="0.25">
      <c r="A12" s="14" t="s">
        <v>30</v>
      </c>
      <c r="B12" s="3" t="str" cm="1">
        <f t="array" aca="1" ref="B12" ca="1">IF(INDIRECT(C12,FALSE)&lt;&gt;"","d_"&amp;INDIRECT(C12,FALSE),"")</f>
        <v>d_ROP_b</v>
      </c>
      <c r="C12" s="14" t="str">
        <f t="shared" si="0"/>
        <v>pros_stoi!R2C12</v>
      </c>
      <c r="D12" s="3" t="str">
        <f>"pros_stoi!R3"&amp;A12&amp;":R"&amp;(3+pros_stoi!$D$1-1)&amp;A12</f>
        <v>pros_stoi!R3C12:R51C12</v>
      </c>
      <c r="E12" s="3" t="e" cm="1">
        <f t="array" aca="1" ref="E12" ca="1">IF(B12="","",_xlfn.TEXTJOIN(" + ",TRUE,IF(INDIRECT(D12,FALSE)&lt;&gt;"",INDIRECT(D12,FALSE),"")))</f>
        <v>#REF!</v>
      </c>
      <c r="F12" s="3" t="s">
        <v>17</v>
      </c>
      <c r="G12" s="3" t="e">
        <f t="shared" ca="1" si="1"/>
        <v>#REF!</v>
      </c>
    </row>
    <row r="13" spans="1:24" x14ac:dyDescent="0.25">
      <c r="A13" s="14" t="s">
        <v>31</v>
      </c>
      <c r="B13" s="3" t="str" cm="1">
        <f t="array" aca="1" ref="B13" ca="1">IF(INDIRECT(C13,FALSE)&lt;&gt;"","d_"&amp;INDIRECT(C13,FALSE),"")</f>
        <v>d_LOP_b</v>
      </c>
      <c r="C13" s="14" t="str">
        <f t="shared" si="0"/>
        <v>pros_stoi!R2C13</v>
      </c>
      <c r="D13" s="3" t="str">
        <f>"pros_stoi!R3"&amp;A13&amp;":R"&amp;(3+pros_stoi!$D$1-1)&amp;A13</f>
        <v>pros_stoi!R3C13:R51C13</v>
      </c>
      <c r="E13" s="3" t="e" cm="1">
        <f t="array" aca="1" ref="E13" ca="1">IF(B13="","",_xlfn.TEXTJOIN(" + ",TRUE,IF(INDIRECT(D13,FALSE)&lt;&gt;"",INDIRECT(D13,FALSE),"")))</f>
        <v>#REF!</v>
      </c>
      <c r="F13" s="3" t="s">
        <v>17</v>
      </c>
      <c r="G13" s="3" t="e">
        <f t="shared" ca="1" si="1"/>
        <v>#REF!</v>
      </c>
    </row>
    <row r="14" spans="1:24" x14ac:dyDescent="0.25">
      <c r="A14" s="14" t="s">
        <v>32</v>
      </c>
      <c r="B14" s="3" t="str" cm="1">
        <f t="array" aca="1" ref="B14" ca="1">IF(INDIRECT(C14,FALSE)&lt;&gt;"","d_"&amp;INDIRECT(C14,FALSE),"")</f>
        <v>d_PIP_b</v>
      </c>
      <c r="C14" s="14" t="str">
        <f t="shared" si="0"/>
        <v>pros_stoi!R2C14</v>
      </c>
      <c r="D14" s="3" t="str">
        <f>"pros_stoi!R3"&amp;A14&amp;":R"&amp;(3+pros_stoi!$D$1-1)&amp;A14</f>
        <v>pros_stoi!R3C14:R51C14</v>
      </c>
      <c r="E14" s="3" t="e" cm="1">
        <f t="array" aca="1" ref="E14" ca="1">IF(B14="","",_xlfn.TEXTJOIN(" + ",TRUE,IF(INDIRECT(D14,FALSE)&lt;&gt;"",INDIRECT(D14,FALSE),"")))</f>
        <v>#REF!</v>
      </c>
      <c r="F14" s="3" t="s">
        <v>17</v>
      </c>
      <c r="G14" s="3" t="e">
        <f t="shared" ca="1" si="1"/>
        <v>#REF!</v>
      </c>
    </row>
    <row r="15" spans="1:24" x14ac:dyDescent="0.25">
      <c r="A15" s="14" t="s">
        <v>33</v>
      </c>
      <c r="B15" s="3" t="str" cm="1">
        <f t="array" aca="1" ref="B15" ca="1">IF(INDIRECT(C15,FALSE)&lt;&gt;"","d_"&amp;INDIRECT(C15,FALSE),"")</f>
        <v>d_DIP_b</v>
      </c>
      <c r="C15" s="14" t="str">
        <f t="shared" si="0"/>
        <v>pros_stoi!R2C15</v>
      </c>
      <c r="D15" s="3" t="str">
        <f>"pros_stoi!R3"&amp;A15&amp;":R"&amp;(3+pros_stoi!$D$1-1)&amp;A15</f>
        <v>pros_stoi!R3C15:R51C15</v>
      </c>
      <c r="E15" s="3" t="e" cm="1">
        <f t="array" aca="1" ref="E15" ca="1">IF(B15="","",_xlfn.TEXTJOIN(" + ",TRUE,IF(INDIRECT(D15,FALSE)&lt;&gt;"",INDIRECT(D15,FALSE),"")))</f>
        <v>#REF!</v>
      </c>
      <c r="F15" s="3" t="s">
        <v>17</v>
      </c>
      <c r="G15" s="3" t="e">
        <f t="shared" ca="1" si="1"/>
        <v>#REF!</v>
      </c>
    </row>
    <row r="16" spans="1:24" x14ac:dyDescent="0.25">
      <c r="A16" s="14" t="s">
        <v>34</v>
      </c>
      <c r="B16" s="3" t="str" cm="1">
        <f t="array" aca="1" ref="B16" ca="1">IF(INDIRECT(C16,FALSE)&lt;&gt;"","d_"&amp;INDIRECT(C16,FALSE),"")</f>
        <v/>
      </c>
      <c r="C16" s="14" t="str">
        <f t="shared" si="0"/>
        <v>pros_stoi!R2C16</v>
      </c>
      <c r="D16" s="3" t="str">
        <f>"pros_stoi!R3"&amp;A16&amp;":R"&amp;(3+pros_stoi!$D$1-1)&amp;A16</f>
        <v>pros_stoi!R3C16:R51C16</v>
      </c>
      <c r="E16" s="3" t="str" cm="1">
        <f t="array" aca="1" ref="E16" ca="1">IF(B16="","",_xlfn.TEXTJOIN(" + ",TRUE,IF(INDIRECT(D16,FALSE)&lt;&gt;"",INDIRECT(D16,FALSE),"")))</f>
        <v/>
      </c>
      <c r="F16" s="3" t="s">
        <v>17</v>
      </c>
      <c r="G16" s="3" t="str">
        <f t="shared" ca="1" si="1"/>
        <v/>
      </c>
    </row>
    <row r="17" spans="1:7" x14ac:dyDescent="0.25">
      <c r="A17" s="14" t="s">
        <v>35</v>
      </c>
      <c r="B17" s="3" t="str" cm="1">
        <f t="array" aca="1" ref="B17" ca="1">IF(INDIRECT(C17,FALSE)&lt;&gt;"","d_"&amp;INDIRECT(C17,FALSE),"")</f>
        <v/>
      </c>
      <c r="C17" s="14" t="str">
        <f t="shared" si="0"/>
        <v>pros_stoi!R2C17</v>
      </c>
      <c r="D17" s="3" t="str">
        <f>"pros_stoi!R3"&amp;A17&amp;":R"&amp;(3+pros_stoi!$D$1-1)&amp;A17</f>
        <v>pros_stoi!R3C17:R51C17</v>
      </c>
      <c r="E17" s="3" t="str" cm="1">
        <f t="array" aca="1" ref="E17" ca="1">IF(B17="","",_xlfn.TEXTJOIN(" + ",TRUE,IF(INDIRECT(D17,FALSE)&lt;&gt;"",INDIRECT(D17,FALSE),"")))</f>
        <v/>
      </c>
      <c r="F17" s="3" t="s">
        <v>17</v>
      </c>
      <c r="G17" s="3" t="str">
        <f t="shared" ca="1" si="1"/>
        <v/>
      </c>
    </row>
    <row r="18" spans="1:7" x14ac:dyDescent="0.25">
      <c r="A18" s="14" t="s">
        <v>36</v>
      </c>
      <c r="B18" s="3" t="str" cm="1">
        <f t="array" aca="1" ref="B18" ca="1">IF(INDIRECT(C18,FALSE)&lt;&gt;"","d_"&amp;INDIRECT(C18,FALSE),"")</f>
        <v/>
      </c>
      <c r="C18" s="14" t="str">
        <f t="shared" si="0"/>
        <v>pros_stoi!R2C18</v>
      </c>
      <c r="D18" s="3" t="str">
        <f>"pros_stoi!R3"&amp;A18&amp;":R"&amp;(3+pros_stoi!$D$1-1)&amp;A18</f>
        <v>pros_stoi!R3C18:R51C18</v>
      </c>
      <c r="E18" s="3" t="str" cm="1">
        <f t="array" aca="1" ref="E18" ca="1">IF(B18="","",_xlfn.TEXTJOIN(" + ",TRUE,IF(INDIRECT(D18,FALSE)&lt;&gt;"",INDIRECT(D18,FALSE),"")))</f>
        <v/>
      </c>
      <c r="F18" s="3" t="s">
        <v>17</v>
      </c>
      <c r="G18" s="3" t="str">
        <f t="shared" ca="1" si="1"/>
        <v/>
      </c>
    </row>
    <row r="19" spans="1:7" x14ac:dyDescent="0.25">
      <c r="A19" s="14" t="s">
        <v>37</v>
      </c>
      <c r="B19" s="3" t="str" cm="1">
        <f t="array" aca="1" ref="B19" ca="1">IF(INDIRECT(C19,FALSE)&lt;&gt;"","d_"&amp;INDIRECT(C19,FALSE),"")</f>
        <v/>
      </c>
      <c r="C19" s="14" t="str">
        <f t="shared" si="0"/>
        <v>pros_stoi!R2C19</v>
      </c>
      <c r="D19" s="3" t="str">
        <f>"pros_stoi!R3"&amp;A19&amp;":R"&amp;(3+pros_stoi!$D$1-1)&amp;A19</f>
        <v>pros_stoi!R3C19:R51C19</v>
      </c>
      <c r="E19" s="3" t="str" cm="1">
        <f t="array" aca="1" ref="E19" ca="1">IF(B19="","",_xlfn.TEXTJOIN(" + ",TRUE,IF(INDIRECT(D19,FALSE)&lt;&gt;"",INDIRECT(D19,FALSE),"")))</f>
        <v/>
      </c>
      <c r="F19" s="3" t="s">
        <v>17</v>
      </c>
      <c r="G19" s="3" t="str">
        <f t="shared" ca="1" si="1"/>
        <v/>
      </c>
    </row>
    <row r="20" spans="1:7" x14ac:dyDescent="0.25">
      <c r="A20" s="14" t="s">
        <v>38</v>
      </c>
      <c r="B20" s="3" t="str" cm="1">
        <f t="array" aca="1" ref="B20" ca="1">IF(INDIRECT(C20,FALSE)&lt;&gt;"","d_"&amp;INDIRECT(C20,FALSE),"")</f>
        <v/>
      </c>
      <c r="C20" s="14" t="str">
        <f t="shared" si="0"/>
        <v>pros_stoi!R2C20</v>
      </c>
      <c r="D20" s="3" t="str">
        <f>"pros_stoi!R3"&amp;A20&amp;":R"&amp;(3+pros_stoi!$D$1-1)&amp;A20</f>
        <v>pros_stoi!R3C20:R51C20</v>
      </c>
      <c r="E20" s="3" t="str" cm="1">
        <f t="array" aca="1" ref="E20" ca="1">IF(B20="","",_xlfn.TEXTJOIN(" + ",TRUE,IF(INDIRECT(D20,FALSE)&lt;&gt;"",INDIRECT(D20,FALSE),"")))</f>
        <v/>
      </c>
      <c r="F20" s="3" t="s">
        <v>17</v>
      </c>
      <c r="G20" s="3" t="str">
        <f t="shared" ca="1" si="1"/>
        <v/>
      </c>
    </row>
    <row r="21" spans="1:7" x14ac:dyDescent="0.25">
      <c r="A21" s="14" t="s">
        <v>39</v>
      </c>
      <c r="B21" s="3" t="str" cm="1">
        <f t="array" aca="1" ref="B21" ca="1">IF(INDIRECT(C21,FALSE)&lt;&gt;"","d_"&amp;INDIRECT(C21,FALSE),"")</f>
        <v/>
      </c>
      <c r="C21" s="14" t="str">
        <f t="shared" si="0"/>
        <v>pros_stoi!R2C21</v>
      </c>
      <c r="D21" s="3" t="str">
        <f>"pros_stoi!R3"&amp;A21&amp;":R"&amp;(3+pros_stoi!$D$1-1)&amp;A21</f>
        <v>pros_stoi!R3C21:R51C21</v>
      </c>
      <c r="E21" s="3" t="str" cm="1">
        <f t="array" aca="1" ref="E21" ca="1">IF(B21="","",_xlfn.TEXTJOIN(" + ",TRUE,IF(INDIRECT(D21,FALSE)&lt;&gt;"",INDIRECT(D21,FALSE),"")))</f>
        <v/>
      </c>
      <c r="F21" s="3" t="s">
        <v>17</v>
      </c>
      <c r="G21" s="3" t="str">
        <f t="shared" ca="1" si="1"/>
        <v/>
      </c>
    </row>
    <row r="22" spans="1:7" x14ac:dyDescent="0.25">
      <c r="A22" s="14" t="s">
        <v>40</v>
      </c>
      <c r="B22" s="3" t="str" cm="1">
        <f t="array" aca="1" ref="B22" ca="1">IF(INDIRECT(C22,FALSE)&lt;&gt;"","d_"&amp;INDIRECT(C22,FALSE),"")</f>
        <v/>
      </c>
      <c r="C22" s="14" t="str">
        <f t="shared" si="0"/>
        <v>pros_stoi!R2C22</v>
      </c>
      <c r="D22" s="3" t="str">
        <f>"pros_stoi!R3"&amp;A22&amp;":R"&amp;(3+pros_stoi!$D$1-1)&amp;A22</f>
        <v>pros_stoi!R3C22:R51C22</v>
      </c>
      <c r="E22" s="3" t="str" cm="1">
        <f t="array" aca="1" ref="E22" ca="1">IF(B22="","",_xlfn.TEXTJOIN(" + ",TRUE,IF(INDIRECT(D22,FALSE)&lt;&gt;"",INDIRECT(D22,FALSE),"")))</f>
        <v/>
      </c>
      <c r="F22" s="3" t="s">
        <v>17</v>
      </c>
      <c r="G22" s="3" t="str">
        <f t="shared" ca="1" si="1"/>
        <v/>
      </c>
    </row>
    <row r="23" spans="1:7" x14ac:dyDescent="0.25">
      <c r="A23" s="14" t="s">
        <v>41</v>
      </c>
      <c r="B23" s="3" t="str" cm="1">
        <f t="array" aca="1" ref="B23" ca="1">IF(INDIRECT(C23,FALSE)&lt;&gt;"","d_"&amp;INDIRECT(C23,FALSE),"")</f>
        <v/>
      </c>
      <c r="C23" s="14" t="str">
        <f t="shared" si="0"/>
        <v>pros_stoi!R2C23</v>
      </c>
      <c r="D23" s="3" t="str">
        <f>"pros_stoi!R3"&amp;A23&amp;":R"&amp;(3+pros_stoi!$D$1-1)&amp;A23</f>
        <v>pros_stoi!R3C23:R51C23</v>
      </c>
      <c r="E23" s="3" t="str" cm="1">
        <f t="array" aca="1" ref="E23" ca="1">IF(B23="","",_xlfn.TEXTJOIN(" + ",TRUE,IF(INDIRECT(D23,FALSE)&lt;&gt;"",INDIRECT(D23,FALSE),"")))</f>
        <v/>
      </c>
      <c r="F23" s="3" t="s">
        <v>17</v>
      </c>
      <c r="G23" s="3" t="str">
        <f t="shared" ca="1" si="1"/>
        <v/>
      </c>
    </row>
    <row r="24" spans="1:7" x14ac:dyDescent="0.25">
      <c r="A24" s="14" t="s">
        <v>42</v>
      </c>
      <c r="B24" s="3" t="str" cm="1">
        <f t="array" aca="1" ref="B24" ca="1">IF(INDIRECT(C24,FALSE)&lt;&gt;"","d_"&amp;INDIRECT(C24,FALSE),"")</f>
        <v/>
      </c>
      <c r="C24" s="14" t="str">
        <f t="shared" si="0"/>
        <v>pros_stoi!R2C24</v>
      </c>
      <c r="D24" s="3" t="str">
        <f>"pros_stoi!R3"&amp;A24&amp;":R"&amp;(3+pros_stoi!$D$1-1)&amp;A24</f>
        <v>pros_stoi!R3C24:R51C24</v>
      </c>
      <c r="E24" s="3" t="str" cm="1">
        <f t="array" aca="1" ref="E24" ca="1">IF(B24="","",_xlfn.TEXTJOIN(" + ",TRUE,IF(INDIRECT(D24,FALSE)&lt;&gt;"",INDIRECT(D24,FALSE),"")))</f>
        <v/>
      </c>
      <c r="F24" s="3" t="s">
        <v>17</v>
      </c>
      <c r="G24" s="3" t="str">
        <f t="shared" ca="1" si="1"/>
        <v/>
      </c>
    </row>
    <row r="25" spans="1:7" x14ac:dyDescent="0.25">
      <c r="A25" s="14" t="s">
        <v>43</v>
      </c>
      <c r="B25" s="3" t="str" cm="1">
        <f t="array" aca="1" ref="B25" ca="1">IF(INDIRECT(C25,FALSE)&lt;&gt;"","d_"&amp;INDIRECT(C25,FALSE),"")</f>
        <v/>
      </c>
      <c r="C25" s="14" t="str">
        <f t="shared" si="0"/>
        <v>pros_stoi!R2C25</v>
      </c>
      <c r="D25" s="3" t="str">
        <f>"pros_stoi!R3"&amp;A25&amp;":R"&amp;(3+pros_stoi!$D$1-1)&amp;A25</f>
        <v>pros_stoi!R3C25:R51C25</v>
      </c>
      <c r="E25" s="3" t="str" cm="1">
        <f t="array" aca="1" ref="E25" ca="1">IF(B25="","",_xlfn.TEXTJOIN(" + ",TRUE,IF(INDIRECT(D25,FALSE)&lt;&gt;"",INDIRECT(D25,FALSE),"")))</f>
        <v/>
      </c>
      <c r="F25" s="3" t="s">
        <v>17</v>
      </c>
      <c r="G25" s="3" t="str">
        <f t="shared" ca="1" si="1"/>
        <v/>
      </c>
    </row>
    <row r="26" spans="1:7" x14ac:dyDescent="0.25">
      <c r="A26" s="14" t="s">
        <v>44</v>
      </c>
      <c r="B26" s="3" t="str" cm="1">
        <f t="array" aca="1" ref="B26" ca="1">IF(INDIRECT(C26,FALSE)&lt;&gt;"","d_"&amp;INDIRECT(C26,FALSE),"")</f>
        <v/>
      </c>
      <c r="C26" s="14" t="str">
        <f t="shared" si="0"/>
        <v>pros_stoi!R2C26</v>
      </c>
      <c r="D26" s="3" t="str">
        <f>"pros_stoi!R3"&amp;A26&amp;":R"&amp;(3+pros_stoi!$D$1-1)&amp;A26</f>
        <v>pros_stoi!R3C26:R51C26</v>
      </c>
      <c r="E26" s="3" t="str" cm="1">
        <f t="array" aca="1" ref="E26" ca="1">IF(B26="","",_xlfn.TEXTJOIN(" + ",TRUE,IF(INDIRECT(D26,FALSE)&lt;&gt;"",INDIRECT(D26,FALSE),"")))</f>
        <v/>
      </c>
      <c r="F26" s="3" t="s">
        <v>17</v>
      </c>
      <c r="G26" s="3" t="str">
        <f t="shared" ca="1" si="1"/>
        <v/>
      </c>
    </row>
    <row r="27" spans="1:7" x14ac:dyDescent="0.25">
      <c r="A27" s="14" t="s">
        <v>45</v>
      </c>
      <c r="B27" s="3" t="str" cm="1">
        <f t="array" aca="1" ref="B27" ca="1">IF(INDIRECT(C27,FALSE)&lt;&gt;"","d_"&amp;INDIRECT(C27,FALSE),"")</f>
        <v/>
      </c>
      <c r="C27" s="14" t="str">
        <f t="shared" si="0"/>
        <v>pros_stoi!R2C27</v>
      </c>
      <c r="D27" s="3" t="str">
        <f>"pros_stoi!R3"&amp;A27&amp;":R"&amp;(3+pros_stoi!$D$1-1)&amp;A27</f>
        <v>pros_stoi!R3C27:R51C27</v>
      </c>
      <c r="E27" s="3" t="str" cm="1">
        <f t="array" aca="1" ref="E27" ca="1">IF(B27="","",_xlfn.TEXTJOIN(" + ",TRUE,IF(INDIRECT(D27,FALSE)&lt;&gt;"",INDIRECT(D27,FALSE),"")))</f>
        <v/>
      </c>
      <c r="F27" s="3" t="s">
        <v>17</v>
      </c>
      <c r="G27" s="3" t="str">
        <f t="shared" ca="1" si="1"/>
        <v/>
      </c>
    </row>
    <row r="28" spans="1:7" x14ac:dyDescent="0.25">
      <c r="A28" s="14" t="s">
        <v>46</v>
      </c>
      <c r="B28" s="3" t="str" cm="1">
        <f t="array" aca="1" ref="B28" ca="1">IF(INDIRECT(C28,FALSE)&lt;&gt;"","d_"&amp;INDIRECT(C28,FALSE),"")</f>
        <v/>
      </c>
      <c r="C28" s="14" t="str">
        <f t="shared" si="0"/>
        <v>pros_stoi!R2C28</v>
      </c>
      <c r="D28" s="3" t="str">
        <f>"pros_stoi!R3"&amp;A28&amp;":R"&amp;(3+pros_stoi!$D$1-1)&amp;A28</f>
        <v>pros_stoi!R3C28:R51C28</v>
      </c>
      <c r="E28" s="3" t="str" cm="1">
        <f t="array" aca="1" ref="E28" ca="1">IF(B28="","",_xlfn.TEXTJOIN(" + ",TRUE,IF(INDIRECT(D28,FALSE)&lt;&gt;"",INDIRECT(D28,FALSE),"")))</f>
        <v/>
      </c>
      <c r="F28" s="3" t="s">
        <v>17</v>
      </c>
      <c r="G28" s="3" t="str">
        <f t="shared" ca="1" si="1"/>
        <v/>
      </c>
    </row>
    <row r="29" spans="1:7" x14ac:dyDescent="0.25">
      <c r="A29" s="14" t="s">
        <v>47</v>
      </c>
      <c r="B29" s="3" t="str" cm="1">
        <f t="array" aca="1" ref="B29" ca="1">IF(INDIRECT(C29,FALSE)&lt;&gt;"","d_"&amp;INDIRECT(C29,FALSE),"")</f>
        <v/>
      </c>
      <c r="C29" s="14" t="str">
        <f t="shared" si="0"/>
        <v>pros_stoi!R2C29</v>
      </c>
      <c r="D29" s="3" t="str">
        <f>"pros_stoi!R3"&amp;A29&amp;":R"&amp;(3+pros_stoi!$D$1-1)&amp;A29</f>
        <v>pros_stoi!R3C29:R51C29</v>
      </c>
      <c r="E29" s="3" t="str" cm="1">
        <f t="array" aca="1" ref="E29" ca="1">IF(B29="","",_xlfn.TEXTJOIN(" + ",TRUE,IF(INDIRECT(D29,FALSE)&lt;&gt;"",INDIRECT(D29,FALSE),"")))</f>
        <v/>
      </c>
      <c r="F29" s="3" t="s">
        <v>17</v>
      </c>
      <c r="G29" s="3" t="str">
        <f t="shared" ca="1" si="1"/>
        <v/>
      </c>
    </row>
    <row r="30" spans="1:7" x14ac:dyDescent="0.25">
      <c r="A30" s="14" t="s">
        <v>48</v>
      </c>
      <c r="B30" s="3" t="str" cm="1">
        <f t="array" aca="1" ref="B30" ca="1">IF(INDIRECT(C30,FALSE)&lt;&gt;"","d_"&amp;INDIRECT(C30,FALSE),"")</f>
        <v/>
      </c>
      <c r="C30" s="14" t="str">
        <f t="shared" si="0"/>
        <v>pros_stoi!R2C30</v>
      </c>
      <c r="D30" s="3" t="str">
        <f>"pros_stoi!R3"&amp;A30&amp;":R"&amp;(3+pros_stoi!$D$1-1)&amp;A30</f>
        <v>pros_stoi!R3C30:R51C30</v>
      </c>
      <c r="E30" s="3" t="str" cm="1">
        <f t="array" aca="1" ref="E30" ca="1">IF(B30="","",_xlfn.TEXTJOIN(" + ",TRUE,IF(INDIRECT(D30,FALSE)&lt;&gt;"",INDIRECT(D30,FALSE),"")))</f>
        <v/>
      </c>
      <c r="F30" s="3" t="s">
        <v>17</v>
      </c>
      <c r="G30" s="3" t="str">
        <f t="shared" ca="1" si="1"/>
        <v/>
      </c>
    </row>
    <row r="31" spans="1:7" x14ac:dyDescent="0.25">
      <c r="A31" s="14" t="s">
        <v>49</v>
      </c>
      <c r="B31" s="3" t="str" cm="1">
        <f t="array" aca="1" ref="B31" ca="1">IF(INDIRECT(C31,FALSE)&lt;&gt;"","d_"&amp;INDIRECT(C31,FALSE),"")</f>
        <v/>
      </c>
      <c r="C31" s="14" t="str">
        <f t="shared" si="0"/>
        <v>pros_stoi!R2C31</v>
      </c>
      <c r="D31" s="3" t="str">
        <f>"pros_stoi!R3"&amp;A31&amp;":R"&amp;(3+pros_stoi!$D$1-1)&amp;A31</f>
        <v>pros_stoi!R3C31:R51C31</v>
      </c>
      <c r="E31" s="3" t="str" cm="1">
        <f t="array" aca="1" ref="E31" ca="1">IF(B31="","",_xlfn.TEXTJOIN(" + ",TRUE,IF(INDIRECT(D31,FALSE)&lt;&gt;"",INDIRECT(D31,FALSE),"")))</f>
        <v/>
      </c>
      <c r="F31" s="3" t="s">
        <v>17</v>
      </c>
      <c r="G31" s="3" t="str">
        <f t="shared" ca="1" si="1"/>
        <v/>
      </c>
    </row>
    <row r="32" spans="1:7" x14ac:dyDescent="0.25">
      <c r="A32" s="14" t="s">
        <v>50</v>
      </c>
      <c r="B32" s="3" t="str" cm="1">
        <f t="array" aca="1" ref="B32" ca="1">IF(INDIRECT(C32,FALSE)&lt;&gt;"","d_"&amp;INDIRECT(C32,FALSE),"")</f>
        <v/>
      </c>
      <c r="C32" s="14" t="str">
        <f t="shared" si="0"/>
        <v>pros_stoi!R2C32</v>
      </c>
      <c r="D32" s="3" t="str">
        <f>"pros_stoi!R3"&amp;A32&amp;":R"&amp;(3+pros_stoi!$D$1-1)&amp;A32</f>
        <v>pros_stoi!R3C32:R51C32</v>
      </c>
      <c r="E32" s="3" t="str" cm="1">
        <f t="array" aca="1" ref="E32" ca="1">IF(B32="","",_xlfn.TEXTJOIN(" + ",TRUE,IF(INDIRECT(D32,FALSE)&lt;&gt;"",INDIRECT(D32,FALSE),"")))</f>
        <v/>
      </c>
      <c r="F32" s="3" t="s">
        <v>17</v>
      </c>
      <c r="G32" s="3" t="str">
        <f t="shared" ca="1" si="1"/>
        <v/>
      </c>
    </row>
    <row r="33" spans="1:7" x14ac:dyDescent="0.25">
      <c r="A33" s="14" t="s">
        <v>51</v>
      </c>
      <c r="B33" s="3" t="str" cm="1">
        <f t="array" aca="1" ref="B33" ca="1">IF(INDIRECT(C33,FALSE)&lt;&gt;"","d_"&amp;INDIRECT(C33,FALSE),"")</f>
        <v/>
      </c>
      <c r="C33" s="14" t="str">
        <f t="shared" si="0"/>
        <v>pros_stoi!R2C33</v>
      </c>
      <c r="D33" s="3" t="str">
        <f>"pros_stoi!R3"&amp;A33&amp;":R"&amp;(3+pros_stoi!$D$1-1)&amp;A33</f>
        <v>pros_stoi!R3C33:R51C33</v>
      </c>
      <c r="E33" s="3" t="str" cm="1">
        <f t="array" aca="1" ref="E33" ca="1">IF(B33="","",_xlfn.TEXTJOIN(" + ",TRUE,IF(INDIRECT(D33,FALSE)&lt;&gt;"",INDIRECT(D33,FALSE),"")))</f>
        <v/>
      </c>
      <c r="F33" s="3" t="s">
        <v>17</v>
      </c>
      <c r="G33" s="3" t="str">
        <f t="shared" ca="1" si="1"/>
        <v/>
      </c>
    </row>
    <row r="34" spans="1:7" x14ac:dyDescent="0.25">
      <c r="A34" s="14" t="s">
        <v>59</v>
      </c>
      <c r="B34" s="3" t="str" cm="1">
        <f t="array" aca="1" ref="B34" ca="1">IF(INDIRECT(C34,FALSE)&lt;&gt;"","d_"&amp;INDIRECT(C34,FALSE),"")</f>
        <v/>
      </c>
      <c r="C34" s="14" t="str">
        <f t="shared" si="0"/>
        <v>pros_stoi!R2C34</v>
      </c>
      <c r="D34" s="3" t="str">
        <f>"pros_stoi!R3"&amp;A34&amp;":R"&amp;(3+pros_stoi!$D$1-1)&amp;A34</f>
        <v>pros_stoi!R3C34:R51C34</v>
      </c>
      <c r="E34" s="3" t="str" cm="1">
        <f t="array" aca="1" ref="E34" ca="1">IF(B34="","",_xlfn.TEXTJOIN(" + ",TRUE,IF(INDIRECT(D34,FALSE)&lt;&gt;"",INDIRECT(D34,FALSE),"")))</f>
        <v/>
      </c>
      <c r="F34" s="3" t="s">
        <v>17</v>
      </c>
      <c r="G34" s="3" t="str">
        <f t="shared" ca="1" si="1"/>
        <v/>
      </c>
    </row>
    <row r="35" spans="1:7" x14ac:dyDescent="0.25">
      <c r="A35" s="14" t="s">
        <v>60</v>
      </c>
      <c r="B35" s="3" t="str" cm="1">
        <f t="array" aca="1" ref="B35" ca="1">IF(INDIRECT(C35,FALSE)&lt;&gt;"","d_"&amp;INDIRECT(C35,FALSE),"")</f>
        <v/>
      </c>
      <c r="C35" s="14" t="str">
        <f t="shared" si="0"/>
        <v>pros_stoi!R2C35</v>
      </c>
      <c r="D35" s="3" t="str">
        <f>"pros_stoi!R3"&amp;A35&amp;":R"&amp;(3+pros_stoi!$D$1-1)&amp;A35</f>
        <v>pros_stoi!R3C35:R51C35</v>
      </c>
      <c r="E35" s="3" t="str" cm="1">
        <f t="array" aca="1" ref="E35" ca="1">IF(B35="","",_xlfn.TEXTJOIN(" + ",TRUE,IF(INDIRECT(D35,FALSE)&lt;&gt;"",INDIRECT(D35,FALSE),"")))</f>
        <v/>
      </c>
      <c r="F35" s="3" t="s">
        <v>17</v>
      </c>
      <c r="G35" s="3" t="str">
        <f t="shared" ca="1" si="1"/>
        <v/>
      </c>
    </row>
    <row r="36" spans="1:7" x14ac:dyDescent="0.25">
      <c r="A36" s="14" t="s">
        <v>61</v>
      </c>
      <c r="B36" s="3" t="str" cm="1">
        <f t="array" aca="1" ref="B36" ca="1">IF(INDIRECT(C36,FALSE)&lt;&gt;"","d_"&amp;INDIRECT(C36,FALSE),"")</f>
        <v/>
      </c>
      <c r="C36" s="14" t="str">
        <f t="shared" si="0"/>
        <v>pros_stoi!R2C36</v>
      </c>
      <c r="D36" s="3" t="str">
        <f>"pros_stoi!R3"&amp;A36&amp;":R"&amp;(3+pros_stoi!$D$1-1)&amp;A36</f>
        <v>pros_stoi!R3C36:R51C36</v>
      </c>
      <c r="E36" s="3" t="str" cm="1">
        <f t="array" aca="1" ref="E36" ca="1">IF(B36="","",_xlfn.TEXTJOIN(" + ",TRUE,IF(INDIRECT(D36,FALSE)&lt;&gt;"",INDIRECT(D36,FALSE),"")))</f>
        <v/>
      </c>
      <c r="F36" s="3" t="s">
        <v>17</v>
      </c>
      <c r="G36" s="3" t="str">
        <f t="shared" ca="1" si="1"/>
        <v/>
      </c>
    </row>
    <row r="37" spans="1:7" x14ac:dyDescent="0.25">
      <c r="F37" s="3" t="s">
        <v>17</v>
      </c>
      <c r="G37" s="3" t="str">
        <f t="shared" si="1"/>
        <v/>
      </c>
    </row>
    <row r="38" spans="1:7" x14ac:dyDescent="0.25">
      <c r="F38" s="3" t="s">
        <v>17</v>
      </c>
      <c r="G38" s="3" t="str">
        <f t="shared" si="1"/>
        <v/>
      </c>
    </row>
    <row r="39" spans="1:7" x14ac:dyDescent="0.25">
      <c r="F39" s="3" t="s">
        <v>17</v>
      </c>
      <c r="G39" s="3" t="str">
        <f t="shared" si="1"/>
        <v/>
      </c>
    </row>
    <row r="40" spans="1:7" x14ac:dyDescent="0.25">
      <c r="F40" s="3" t="s">
        <v>17</v>
      </c>
      <c r="G40" s="3" t="str">
        <f t="shared" si="1"/>
        <v/>
      </c>
    </row>
    <row r="41" spans="1:7" x14ac:dyDescent="0.25">
      <c r="F41" s="3" t="s">
        <v>17</v>
      </c>
      <c r="G41" s="3" t="str">
        <f t="shared" si="1"/>
        <v/>
      </c>
    </row>
    <row r="42" spans="1:7" x14ac:dyDescent="0.25">
      <c r="F42" s="3" t="s">
        <v>17</v>
      </c>
      <c r="G42" s="3" t="str">
        <f t="shared" si="1"/>
        <v/>
      </c>
    </row>
    <row r="43" spans="1:7" x14ac:dyDescent="0.25">
      <c r="F43" s="3" t="s">
        <v>17</v>
      </c>
      <c r="G43" s="3" t="str">
        <f t="shared" si="1"/>
        <v/>
      </c>
    </row>
    <row r="44" spans="1:7" x14ac:dyDescent="0.25">
      <c r="F44" s="3" t="s">
        <v>17</v>
      </c>
      <c r="G44" s="3" t="str">
        <f t="shared" si="1"/>
        <v/>
      </c>
    </row>
    <row r="45" spans="1:7" x14ac:dyDescent="0.25">
      <c r="F45" s="3" t="s">
        <v>17</v>
      </c>
      <c r="G45" s="3" t="str">
        <f t="shared" si="1"/>
        <v/>
      </c>
    </row>
    <row r="46" spans="1:7" x14ac:dyDescent="0.25">
      <c r="F46" s="3" t="s">
        <v>17</v>
      </c>
      <c r="G46" s="3" t="str">
        <f t="shared" si="1"/>
        <v/>
      </c>
    </row>
    <row r="47" spans="1:7" x14ac:dyDescent="0.25">
      <c r="F47" s="3" t="s">
        <v>17</v>
      </c>
      <c r="G47" s="3" t="str">
        <f t="shared" si="1"/>
        <v/>
      </c>
    </row>
    <row r="48" spans="1:7" x14ac:dyDescent="0.25">
      <c r="F48" s="3" t="s">
        <v>17</v>
      </c>
      <c r="G48" s="3" t="str">
        <f t="shared" si="1"/>
        <v/>
      </c>
    </row>
    <row r="49" spans="6:7" x14ac:dyDescent="0.25">
      <c r="F49" s="3" t="s">
        <v>17</v>
      </c>
      <c r="G49" s="3" t="str">
        <f t="shared" si="1"/>
        <v/>
      </c>
    </row>
    <row r="50" spans="6:7" x14ac:dyDescent="0.25">
      <c r="F50" s="3" t="s">
        <v>17</v>
      </c>
      <c r="G50" s="3" t="str">
        <f t="shared" si="1"/>
        <v/>
      </c>
    </row>
    <row r="51" spans="6:7" x14ac:dyDescent="0.25">
      <c r="F51" s="3" t="s">
        <v>17</v>
      </c>
      <c r="G51" s="3" t="str">
        <f t="shared" si="1"/>
        <v/>
      </c>
    </row>
    <row r="52" spans="6:7" x14ac:dyDescent="0.25">
      <c r="F52" s="3" t="s">
        <v>17</v>
      </c>
      <c r="G52" s="3" t="str">
        <f t="shared" si="1"/>
        <v/>
      </c>
    </row>
    <row r="53" spans="6:7" x14ac:dyDescent="0.25">
      <c r="F53" s="3" t="s">
        <v>17</v>
      </c>
      <c r="G53" s="3" t="str">
        <f t="shared" si="1"/>
        <v/>
      </c>
    </row>
    <row r="54" spans="6:7" x14ac:dyDescent="0.25">
      <c r="F54" s="3" t="s">
        <v>17</v>
      </c>
      <c r="G54" s="3" t="str">
        <f t="shared" si="1"/>
        <v/>
      </c>
    </row>
    <row r="55" spans="6:7" x14ac:dyDescent="0.25">
      <c r="F55" s="3" t="s">
        <v>17</v>
      </c>
      <c r="G55" s="3" t="str">
        <f t="shared" si="1"/>
        <v/>
      </c>
    </row>
    <row r="56" spans="6:7" x14ac:dyDescent="0.25">
      <c r="F56" s="3" t="s">
        <v>17</v>
      </c>
      <c r="G56" s="3" t="str">
        <f t="shared" si="1"/>
        <v/>
      </c>
    </row>
    <row r="57" spans="6:7" x14ac:dyDescent="0.25">
      <c r="F57" s="3" t="s">
        <v>17</v>
      </c>
      <c r="G57" s="3" t="str">
        <f t="shared" si="1"/>
        <v/>
      </c>
    </row>
    <row r="58" spans="6:7" x14ac:dyDescent="0.25">
      <c r="F58" s="3" t="s">
        <v>17</v>
      </c>
      <c r="G58" s="3" t="str">
        <f t="shared" si="1"/>
        <v/>
      </c>
    </row>
    <row r="59" spans="6:7" x14ac:dyDescent="0.25">
      <c r="F59" s="3" t="s">
        <v>17</v>
      </c>
      <c r="G59" s="3" t="str">
        <f t="shared" si="1"/>
        <v/>
      </c>
    </row>
    <row r="60" spans="6:7" x14ac:dyDescent="0.25">
      <c r="F60" s="3" t="s">
        <v>17</v>
      </c>
      <c r="G60" s="3" t="str">
        <f t="shared" si="1"/>
        <v/>
      </c>
    </row>
    <row r="61" spans="6:7" x14ac:dyDescent="0.25">
      <c r="F61" s="3" t="s">
        <v>17</v>
      </c>
      <c r="G61" s="3" t="str">
        <f t="shared" si="1"/>
        <v/>
      </c>
    </row>
    <row r="62" spans="6:7" x14ac:dyDescent="0.25">
      <c r="F62" s="3" t="s">
        <v>17</v>
      </c>
      <c r="G62" s="3" t="str">
        <f t="shared" si="1"/>
        <v/>
      </c>
    </row>
    <row r="63" spans="6:7" x14ac:dyDescent="0.25">
      <c r="F63" s="3" t="s">
        <v>17</v>
      </c>
      <c r="G63" s="3" t="str">
        <f t="shared" si="1"/>
        <v/>
      </c>
    </row>
    <row r="64" spans="6:7" x14ac:dyDescent="0.25">
      <c r="F64" s="3" t="s">
        <v>17</v>
      </c>
      <c r="G64" s="3" t="str">
        <f t="shared" si="1"/>
        <v/>
      </c>
    </row>
    <row r="65" spans="6:7" x14ac:dyDescent="0.25">
      <c r="F65" s="3" t="s">
        <v>17</v>
      </c>
      <c r="G65" s="3" t="str">
        <f t="shared" si="1"/>
        <v/>
      </c>
    </row>
    <row r="66" spans="6:7" x14ac:dyDescent="0.25">
      <c r="F66" s="3" t="s">
        <v>17</v>
      </c>
      <c r="G66" s="3" t="str">
        <f t="shared" si="1"/>
        <v/>
      </c>
    </row>
    <row r="67" spans="6:7" x14ac:dyDescent="0.25">
      <c r="F67" s="3" t="s">
        <v>17</v>
      </c>
      <c r="G67" s="3" t="str">
        <f t="shared" si="1"/>
        <v/>
      </c>
    </row>
    <row r="68" spans="6:7" x14ac:dyDescent="0.25">
      <c r="F68" s="3" t="s">
        <v>17</v>
      </c>
      <c r="G68" s="3" t="str">
        <f t="shared" ref="G68:G78" si="2">IF(B68="","",B68&amp;" = "&amp;E68)</f>
        <v/>
      </c>
    </row>
    <row r="69" spans="6:7" x14ac:dyDescent="0.25">
      <c r="F69" s="3" t="s">
        <v>17</v>
      </c>
      <c r="G69" s="3" t="str">
        <f t="shared" si="2"/>
        <v/>
      </c>
    </row>
    <row r="70" spans="6:7" x14ac:dyDescent="0.25">
      <c r="F70" s="3" t="s">
        <v>17</v>
      </c>
      <c r="G70" s="3" t="str">
        <f t="shared" si="2"/>
        <v/>
      </c>
    </row>
    <row r="71" spans="6:7" x14ac:dyDescent="0.25">
      <c r="F71" s="3" t="s">
        <v>17</v>
      </c>
      <c r="G71" s="3" t="str">
        <f t="shared" si="2"/>
        <v/>
      </c>
    </row>
    <row r="72" spans="6:7" x14ac:dyDescent="0.25">
      <c r="F72" s="3" t="s">
        <v>17</v>
      </c>
      <c r="G72" s="3" t="str">
        <f t="shared" si="2"/>
        <v/>
      </c>
    </row>
    <row r="73" spans="6:7" x14ac:dyDescent="0.25">
      <c r="F73" s="3" t="s">
        <v>17</v>
      </c>
      <c r="G73" s="3" t="str">
        <f t="shared" si="2"/>
        <v/>
      </c>
    </row>
    <row r="74" spans="6:7" x14ac:dyDescent="0.25">
      <c r="F74" s="3" t="s">
        <v>17</v>
      </c>
      <c r="G74" s="3" t="str">
        <f t="shared" si="2"/>
        <v/>
      </c>
    </row>
    <row r="75" spans="6:7" x14ac:dyDescent="0.25">
      <c r="F75" s="3" t="s">
        <v>17</v>
      </c>
      <c r="G75" s="3" t="str">
        <f t="shared" si="2"/>
        <v/>
      </c>
    </row>
    <row r="76" spans="6:7" x14ac:dyDescent="0.25">
      <c r="F76" s="3" t="s">
        <v>17</v>
      </c>
      <c r="G76" s="3" t="str">
        <f t="shared" si="2"/>
        <v/>
      </c>
    </row>
    <row r="77" spans="6:7" x14ac:dyDescent="0.25">
      <c r="F77" s="3" t="s">
        <v>17</v>
      </c>
      <c r="G77" s="3" t="str">
        <f t="shared" si="2"/>
        <v/>
      </c>
    </row>
    <row r="78" spans="6:7" x14ac:dyDescent="0.25">
      <c r="F78" s="3" t="s">
        <v>17</v>
      </c>
      <c r="G78" s="3" t="str">
        <f t="shared" si="2"/>
        <v/>
      </c>
    </row>
    <row r="79" spans="6:7" x14ac:dyDescent="0.25">
      <c r="F79" s="3" t="s">
        <v>17</v>
      </c>
    </row>
    <row r="80" spans="6:7" x14ac:dyDescent="0.25">
      <c r="F80" s="3" t="s">
        <v>17</v>
      </c>
    </row>
    <row r="81" spans="6:6" x14ac:dyDescent="0.25">
      <c r="F81" s="3" t="s">
        <v>17</v>
      </c>
    </row>
    <row r="82" spans="6:6" x14ac:dyDescent="0.25">
      <c r="F82" s="3" t="s">
        <v>17</v>
      </c>
    </row>
    <row r="83" spans="6:6" x14ac:dyDescent="0.25">
      <c r="F83" s="3" t="s">
        <v>17</v>
      </c>
    </row>
    <row r="84" spans="6:6" x14ac:dyDescent="0.25">
      <c r="F84" s="3" t="s">
        <v>17</v>
      </c>
    </row>
    <row r="85" spans="6:6" x14ac:dyDescent="0.25">
      <c r="F85" s="3" t="s">
        <v>17</v>
      </c>
    </row>
    <row r="86" spans="6:6" x14ac:dyDescent="0.25">
      <c r="F86" s="3" t="s">
        <v>17</v>
      </c>
    </row>
    <row r="87" spans="6:6" x14ac:dyDescent="0.25">
      <c r="F87" s="3" t="s">
        <v>17</v>
      </c>
    </row>
    <row r="88" spans="6:6" x14ac:dyDescent="0.25">
      <c r="F88" s="3" t="s">
        <v>17</v>
      </c>
    </row>
    <row r="89" spans="6:6" x14ac:dyDescent="0.25">
      <c r="F89" s="3" t="s">
        <v>17</v>
      </c>
    </row>
    <row r="90" spans="6:6" x14ac:dyDescent="0.25">
      <c r="F90" s="3" t="s">
        <v>17</v>
      </c>
    </row>
    <row r="91" spans="6:6" x14ac:dyDescent="0.25">
      <c r="F91" s="3" t="s">
        <v>17</v>
      </c>
    </row>
    <row r="92" spans="6:6" x14ac:dyDescent="0.25">
      <c r="F92" s="3" t="s">
        <v>17</v>
      </c>
    </row>
    <row r="93" spans="6:6" x14ac:dyDescent="0.25">
      <c r="F93" s="3" t="s">
        <v>17</v>
      </c>
    </row>
    <row r="94" spans="6:6" x14ac:dyDescent="0.25">
      <c r="F94" s="3" t="s">
        <v>17</v>
      </c>
    </row>
    <row r="95" spans="6:6" x14ac:dyDescent="0.25">
      <c r="F95" s="3" t="s">
        <v>17</v>
      </c>
    </row>
    <row r="96" spans="6:6" x14ac:dyDescent="0.25">
      <c r="F96" s="3" t="s">
        <v>17</v>
      </c>
    </row>
    <row r="97" spans="6:6" x14ac:dyDescent="0.25">
      <c r="F97" s="3" t="s">
        <v>17</v>
      </c>
    </row>
    <row r="98" spans="6:6" x14ac:dyDescent="0.25">
      <c r="F98" s="3" t="s">
        <v>17</v>
      </c>
    </row>
    <row r="99" spans="6:6" x14ac:dyDescent="0.25">
      <c r="F99" s="3" t="s">
        <v>17</v>
      </c>
    </row>
    <row r="100" spans="6:6" x14ac:dyDescent="0.25">
      <c r="F100" s="3" t="s">
        <v>17</v>
      </c>
    </row>
    <row r="101" spans="6:6" x14ac:dyDescent="0.25">
      <c r="F101" s="3" t="s">
        <v>17</v>
      </c>
    </row>
    <row r="102" spans="6:6" x14ac:dyDescent="0.25">
      <c r="F102" s="3" t="s">
        <v>17</v>
      </c>
    </row>
    <row r="103" spans="6:6" x14ac:dyDescent="0.25">
      <c r="F103" s="3" t="s">
        <v>17</v>
      </c>
    </row>
    <row r="104" spans="6:6" x14ac:dyDescent="0.25">
      <c r="F104" s="3" t="s">
        <v>17</v>
      </c>
    </row>
    <row r="105" spans="6:6" x14ac:dyDescent="0.25">
      <c r="F105" s="3" t="s">
        <v>17</v>
      </c>
    </row>
    <row r="106" spans="6:6" x14ac:dyDescent="0.25">
      <c r="F106" s="3" t="s">
        <v>17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6856-6AAB-41D3-A56A-8C61EB7138DD}">
  <sheetPr codeName="Sheet9"/>
  <dimension ref="A1:F10"/>
  <sheetViews>
    <sheetView workbookViewId="0">
      <selection activeCell="F12" sqref="F12"/>
    </sheetView>
  </sheetViews>
  <sheetFormatPr defaultRowHeight="13.8" x14ac:dyDescent="0.25"/>
  <cols>
    <col min="1" max="1" width="11.59765625" customWidth="1"/>
    <col min="4" max="4" width="44" customWidth="1"/>
  </cols>
  <sheetData>
    <row r="1" spans="1:6" x14ac:dyDescent="0.25">
      <c r="A1" t="s">
        <v>113</v>
      </c>
      <c r="E1" t="str">
        <f>A1</f>
        <v># compile lists ---------------------</v>
      </c>
    </row>
    <row r="2" spans="1:6" x14ac:dyDescent="0.25">
      <c r="A2" t="s">
        <v>62</v>
      </c>
      <c r="B2" t="s">
        <v>16</v>
      </c>
      <c r="C2" t="s">
        <v>67</v>
      </c>
      <c r="D2" t="s">
        <v>66</v>
      </c>
      <c r="E2" t="s">
        <v>74</v>
      </c>
      <c r="F2" t="s">
        <v>75</v>
      </c>
    </row>
    <row r="3" spans="1:6" x14ac:dyDescent="0.25">
      <c r="A3" t="s">
        <v>72</v>
      </c>
      <c r="B3" t="s">
        <v>72</v>
      </c>
      <c r="C3">
        <f ca="1">COUNTIF(INDIRECT(B3&amp;"!B3:B200"),"*")</f>
        <v>23</v>
      </c>
      <c r="D3" t="str" cm="1">
        <f t="array" aca="1" ref="D3" ca="1">_xlfn.TEXTJOIN(", ",TRUE,INDIRECT(B3&amp;"!R3C2:R"&amp;(3-1+C3)&amp;"C2",FALSE)&amp;" = "&amp;INDIRECT(B3&amp;"!R3C2:R"&amp;(3-1+C3)&amp;"C2",FALSE))</f>
        <v>k_f_labile_litter = k_f_labile_litter, k_f_labile_root = k_f_labile_root, k_f_labile_OSS = k_f_labile_OSS, k_ISS2P = k_ISS2P, k_LOM2P = k_LOM2P, k_ROM2P = k_ROM2P, k_decay_litter = k_decay_litter, k_decay_LOP = k_decay_LOP, k_decay_ROP = k_decay_ROP, k_ad = k_ad, E = E, Ex_max = Ex_max,  = ,  = ,  = ,  = , area = area, H_b = H_b, H_w = H_w, H_a = H_a, Z_a = Z_a, Z_c = Z_c, Z_b = Z_b</v>
      </c>
      <c r="E3" t="str">
        <f ca="1">A3&amp;" = c("&amp;D3&amp;")"</f>
        <v>constants = c(k_f_labile_litter = k_f_labile_litter, k_f_labile_root = k_f_labile_root, k_f_labile_OSS = k_f_labile_OSS, k_ISS2P = k_ISS2P, k_LOM2P = k_LOM2P, k_ROM2P = k_ROM2P, k_decay_litter = k_decay_litter, k_decay_LOP = k_decay_LOP, k_decay_ROP = k_decay_ROP, k_ad = k_ad, E = E, Ex_max = Ex_max,  = ,  = ,  = ,  = , area = area, H_b = H_b, H_w = H_w, H_a = H_a, Z_a = Z_a, Z_c = Z_c, Z_b = Z_b)</v>
      </c>
      <c r="F3" t="str">
        <f ca="1">A3&amp;" = list("&amp;D3&amp;")"</f>
        <v>constants = list(k_f_labile_litter = k_f_labile_litter, k_f_labile_root = k_f_labile_root, k_f_labile_OSS = k_f_labile_OSS, k_ISS2P = k_ISS2P, k_LOM2P = k_LOM2P, k_ROM2P = k_ROM2P, k_decay_litter = k_decay_litter, k_decay_LOP = k_decay_LOP, k_decay_ROP = k_decay_ROP, k_ad = k_ad, E = E, Ex_max = Ex_max,  = ,  = ,  = ,  = , area = area, H_b = H_b, H_w = H_w, H_a = H_a, Z_a = Z_a, Z_c = Z_c, Z_b = Z_b)</v>
      </c>
    </row>
    <row r="4" spans="1:6" x14ac:dyDescent="0.25">
      <c r="A4" t="s">
        <v>65</v>
      </c>
      <c r="B4" t="s">
        <v>65</v>
      </c>
      <c r="C4">
        <f t="shared" ref="C4:C10" ca="1" si="0">COUNTIF(INDIRECT(B4&amp;"!B3:B200"),"*")</f>
        <v>13</v>
      </c>
      <c r="D4" t="str" cm="1">
        <f t="array" aca="1" ref="D4" ca="1">_xlfn.TEXTJOIN(", ",TRUE,INDIRECT(B4&amp;"!R3C2:R"&amp;(3-1+C4)&amp;"C2",FALSE)&amp;" = "&amp;INDIRECT(B4&amp;"!R3C2:R"&amp;(3-1+C4)&amp;"C2",FALSE))</f>
        <v>IM_a = IM_a, IM_b = IM_b, shootP = shootP, rootP = rootP, litterP = litterP, ROP_a = ROP_a, LOP_a = LOP_a, PIP_a = PIP_a, DIP_a = DIP_a, ROP_b = ROP_b, LOP_b = LOP_b, PIP_b = PIP_b, DIP_b = DIP_b</v>
      </c>
      <c r="E4" t="str">
        <f ca="1">A4&amp;" = c("&amp;D4&amp;")"</f>
        <v>states = c(IM_a = IM_a, IM_b = IM_b, shootP = shootP, rootP = rootP, litterP = litterP, ROP_a = ROP_a, LOP_a = LOP_a, PIP_a = PIP_a, DIP_a = DIP_a, ROP_b = ROP_b, LOP_b = LOP_b, PIP_b = PIP_b, DIP_b = DIP_b)</v>
      </c>
      <c r="F4" t="str">
        <f ca="1">A4&amp;" = list("&amp;D4&amp;")"</f>
        <v>states = list(IM_a = IM_a, IM_b = IM_b, shootP = shootP, rootP = rootP, litterP = litterP, ROP_a = ROP_a, LOP_a = LOP_a, PIP_a = PIP_a, DIP_a = DIP_a, ROP_b = ROP_b, LOP_b = LOP_b, PIP_b = PIP_b, DIP_b = DIP_b)</v>
      </c>
    </row>
    <row r="5" spans="1:6" x14ac:dyDescent="0.25">
      <c r="A5" t="s">
        <v>79</v>
      </c>
      <c r="B5" t="s">
        <v>79</v>
      </c>
      <c r="C5">
        <f t="shared" ca="1" si="0"/>
        <v>1</v>
      </c>
      <c r="D5" t="str" cm="1">
        <f t="array" aca="1" ref="D5" ca="1">_xlfn.TEXTJOIN(", ",TRUE,INDIRECT(B5&amp;"!R3C2:R"&amp;(3-1+C5)&amp;"C2",FALSE)&amp;" = "&amp;INDIRECT(B5&amp;"!R3C2:R"&amp;(3-1+C5)&amp;"C2",FALSE))</f>
        <v>ff = ff</v>
      </c>
      <c r="E5" t="str">
        <f ca="1">A5&amp;" = c("&amp;D5&amp;")"</f>
        <v>forces = c(ff = ff)</v>
      </c>
      <c r="F5" t="str">
        <f ca="1">A5&amp;" = list("&amp;D5&amp;")"</f>
        <v>forces = list(ff = ff)</v>
      </c>
    </row>
    <row r="6" spans="1:6" x14ac:dyDescent="0.25">
      <c r="A6" t="s">
        <v>73</v>
      </c>
      <c r="B6" t="s">
        <v>73</v>
      </c>
      <c r="C6">
        <f ca="1">COUNTIF(INDIRECT(B6&amp;"!B3:B200"),"*")</f>
        <v>18</v>
      </c>
      <c r="D6" t="str" cm="1">
        <f t="array" aca="1" ref="D6" ca="1">_xlfn.TEXTJOIN(", ",TRUE,INDIRECT(B6&amp;"!R3C2:R"&amp;(3-1+C6)&amp;"C2",FALSE)&amp;" = "&amp;INDIRECT(B6&amp;"!R3C2:R"&amp;(3-1+C6)&amp;"C2",FALSE))</f>
        <v>shootM = shootM, rootM = rootM, litterM = litterM, LOM_a = LOM_a, ROM_a = ROM_a, LOM_b = LOM_b, ROM_b = ROM_b, OM_a = OM_a, OM_b = OM_b, BM = BM, TM_a = TM_a, TM_b = TM_b, TP = TP, TM = TM, # Organic matter content  = # Organic matter content , LOI_a = LOI_a, LOI_b = LOI_b, BD_b = BD_b</v>
      </c>
      <c r="E6" t="str">
        <f ca="1">A6&amp;" = c("&amp;D6&amp;")"</f>
        <v>intermediates = c(shootM = shootM, rootM = rootM, litterM = litterM, LOM_a = LOM_a, ROM_a = ROM_a, LOM_b = LOM_b, ROM_b = ROM_b, OM_a = OM_a, OM_b = OM_b, BM = BM, TM_a = TM_a, TM_b = TM_b, TP = TP, TM = TM, # Organic matter content  = # Organic matter content , LOI_a = LOI_a, LOI_b = LOI_b, BD_b = BD_b)</v>
      </c>
      <c r="F6" t="str">
        <f ca="1">A6&amp;" = list("&amp;D6&amp;")"</f>
        <v>intermediates = list(shootM = shootM, rootM = rootM, litterM = litterM, LOM_a = LOM_a, ROM_a = ROM_a, LOM_b = LOM_b, ROM_b = ROM_b, OM_a = OM_a, OM_b = OM_b, BM = BM, TM_a = TM_a, TM_b = TM_b, TP = TP, TM = TM, # Organic matter content  = # Organic matter content , LOI_a = LOI_a, LOI_b = LOI_b, BD_b = BD_b)</v>
      </c>
    </row>
    <row r="7" spans="1:6" x14ac:dyDescent="0.25">
      <c r="A7" t="s">
        <v>63</v>
      </c>
      <c r="B7" t="s">
        <v>63</v>
      </c>
      <c r="C7">
        <f t="shared" ca="1" si="0"/>
        <v>32</v>
      </c>
      <c r="D7" t="str" cm="1">
        <f t="array" aca="1" ref="D7" ca="1">_xlfn.TEXTJOIN(", ",TRUE,INDIRECT(B7&amp;"!R3C2:R"&amp;(3-1+C7)&amp;"C2",FALSE)&amp;" = "&amp;INDIRECT(B7&amp;"!R3C2:R"&amp;(3-1+C7)&amp;"C2",FALSE))</f>
        <v>assim_shootP = assim_shootP, assim_rootP = assim_rootP, mort_shootP2litterP = mort_shootP2litterP, mort_rootP2LOP = mort_rootP2LOP, mort_rootP2ROP = mort_rootP2ROP, sed_IM = sed_IM, sed_PIP = sed_PIP, sed_LOP = sed_LOP, sed_ROP = sed_ROP, dec_litter2LOP_a = dec_litter2LOP_a, dec_litter2ROP_a = dec_litter2ROP_a, dec_LOP_a = dec_LOP_a, dec_ROP_a = dec_ROP_a, dec_LOP_b = dec_LOP_b, dec_ROP_b = dec_ROP_b, diff_DIP_b2a = diff_DIP_b2a, bioturb_IM = bioturb_IM, bioturb_PIP = bioturb_PIP, bioturb_LOP = bioturb_LOP, bioturb_ROP = bioturb_ROP, sorp_DIP2PIP_b = sorp_DIP2PIP_b, sorp_DIP2PIP_a = sorp_DIP2PIP_a, in_IM = in_IM, in_PIP = in_PIP, in_LOP = in_LOP, in_ROP = in_ROP, in_DIP = in_DIP, out_IM = out_IM, out_PIP = out_PIP, out_LOP = out_LOP, out_ROP = out_ROP, out_DIP = out_DIP</v>
      </c>
      <c r="E7" t="str">
        <f t="shared" ref="E7:E9" ca="1" si="1">A7&amp;" = c("&amp;D7&amp;")"</f>
        <v>processes = c(assim_shootP = assim_shootP, assim_rootP = assim_rootP, mort_shootP2litterP = mort_shootP2litterP, mort_rootP2LOP = mort_rootP2LOP, mort_rootP2ROP = mort_rootP2ROP, sed_IM = sed_IM, sed_PIP = sed_PIP, sed_LOP = sed_LOP, sed_ROP = sed_ROP, dec_litter2LOP_a = dec_litter2LOP_a, dec_litter2ROP_a = dec_litter2ROP_a, dec_LOP_a = dec_LOP_a, dec_ROP_a = dec_ROP_a, dec_LOP_b = dec_LOP_b, dec_ROP_b = dec_ROP_b, diff_DIP_b2a = diff_DIP_b2a, bioturb_IM = bioturb_IM, bioturb_PIP = bioturb_PIP, bioturb_LOP = bioturb_LOP, bioturb_ROP = bioturb_ROP, sorp_DIP2PIP_b = sorp_DIP2PIP_b, sorp_DIP2PIP_a = sorp_DIP2PIP_a, in_IM = in_IM, in_PIP = in_PIP, in_LOP = in_LOP, in_ROP = in_ROP, in_DIP = in_DIP, out_IM = out_IM, out_PIP = out_PIP, out_LOP = out_LOP, out_ROP = out_ROP, out_DIP = out_DIP)</v>
      </c>
      <c r="F7" t="str">
        <f t="shared" ref="F7:F9" ca="1" si="2">A7&amp;" = list("&amp;D7&amp;")"</f>
        <v>processes = list(assim_shootP = assim_shootP, assim_rootP = assim_rootP, mort_shootP2litterP = mort_shootP2litterP, mort_rootP2LOP = mort_rootP2LOP, mort_rootP2ROP = mort_rootP2ROP, sed_IM = sed_IM, sed_PIP = sed_PIP, sed_LOP = sed_LOP, sed_ROP = sed_ROP, dec_litter2LOP_a = dec_litter2LOP_a, dec_litter2ROP_a = dec_litter2ROP_a, dec_LOP_a = dec_LOP_a, dec_ROP_a = dec_ROP_a, dec_LOP_b = dec_LOP_b, dec_ROP_b = dec_ROP_b, diff_DIP_b2a = diff_DIP_b2a, bioturb_IM = bioturb_IM, bioturb_PIP = bioturb_PIP, bioturb_LOP = bioturb_LOP, bioturb_ROP = bioturb_ROP, sorp_DIP2PIP_b = sorp_DIP2PIP_b, sorp_DIP2PIP_a = sorp_DIP2PIP_a, in_IM = in_IM, in_PIP = in_PIP, in_LOP = in_LOP, in_ROP = in_ROP, in_DIP = in_DIP, out_IM = out_IM, out_PIP = out_PIP, out_LOP = out_LOP, out_ROP = out_ROP, out_DIP = out_DIP)</v>
      </c>
    </row>
    <row r="8" spans="1:6" x14ac:dyDescent="0.25">
      <c r="A8" t="s">
        <v>64</v>
      </c>
      <c r="B8" t="s">
        <v>64</v>
      </c>
      <c r="C8">
        <f t="shared" ca="1" si="0"/>
        <v>34</v>
      </c>
      <c r="D8" t="str" cm="1">
        <f t="array" aca="1" ref="D8" ca="1">_xlfn.TEXTJOIN(", ",TRUE,INDIRECT(B8&amp;"!R3C2:R"&amp;(3-1+C8)&amp;"C2",FALSE)&amp;" = "&amp;INDIRECT(B8&amp;"!R3C2:R"&amp;(3-1+C8)&amp;"C2",FALSE))</f>
        <v xml:space="preserve">d_IM_a = d_IM_a, d_IM_b = d_IM_b, d_shootP = d_shootP, d_rootP = d_rootP, d_litterP = d_litterP, d_ROP_a = d_ROP_a, d_LOP_a = d_LOP_a, d_PIP_a = d_PIP_a, d_DIP_a = d_DIP_a, d_ROP_b = d_ROP_b, d_LOP_b = d_LOP_b, d_PIP_b = d_PIP_b, d_DIP_b = d_DIP_b,  = ,  = ,  = ,  = ,  = ,  = ,  = ,  = ,  = ,  = ,  = ,  = ,  = ,  = ,  = ,  = ,  = ,  = ,  = ,  = ,  = </v>
      </c>
      <c r="E8" t="str">
        <f t="shared" ca="1" si="1"/>
        <v>derivs = c(d_IM_a = d_IM_a, d_IM_b = d_IM_b, d_shootP = d_shootP, d_rootP = d_rootP, d_litterP = d_litterP, d_ROP_a = d_ROP_a, d_LOP_a = d_LOP_a, d_PIP_a = d_PIP_a, d_DIP_a = d_DIP_a, d_ROP_b = d_ROP_b, d_LOP_b = d_LOP_b, d_PIP_b = d_PIP_b, d_DIP_b = d_DIP_b,  = ,  = ,  = ,  = ,  = ,  = ,  = ,  = ,  = ,  = ,  = ,  = ,  = ,  = ,  = ,  = ,  = ,  = ,  = ,  = ,  = )</v>
      </c>
      <c r="F8" t="str">
        <f t="shared" ca="1" si="2"/>
        <v>derivs = list(d_IM_a = d_IM_a, d_IM_b = d_IM_b, d_shootP = d_shootP, d_rootP = d_rootP, d_litterP = d_litterP, d_ROP_a = d_ROP_a, d_LOP_a = d_LOP_a, d_PIP_a = d_PIP_a, d_DIP_a = d_DIP_a, d_ROP_b = d_ROP_b, d_LOP_b = d_LOP_b, d_PIP_b = d_PIP_b, d_DIP_b = d_DIP_b,  = ,  = ,  = ,  = ,  = ,  = ,  = ,  = ,  = ,  = ,  = ,  = ,  = ,  = ,  = ,  = ,  = ,  = ,  = ,  = ,  = )</v>
      </c>
    </row>
    <row r="9" spans="1:6" x14ac:dyDescent="0.25">
      <c r="A9" t="s">
        <v>68</v>
      </c>
      <c r="B9" t="s">
        <v>68</v>
      </c>
      <c r="C9">
        <f ca="1">SUM(C4:C8)</f>
        <v>98</v>
      </c>
      <c r="D9" t="str">
        <f>_xlfn.TEXTJOIN(", ",TRUE,"t",B3:B8)</f>
        <v>t, constants, states, forces, intermediates, processes, derivs</v>
      </c>
      <c r="E9" t="str">
        <f t="shared" si="1"/>
        <v>X = c(t, constants, states, forces, intermediates, processes, derivs)</v>
      </c>
      <c r="F9" t="str">
        <f t="shared" si="2"/>
        <v>X = list(t, constants, states, forces, intermediates, processes, derivs)</v>
      </c>
    </row>
    <row r="10" spans="1:6" x14ac:dyDescent="0.25">
      <c r="A10" t="s">
        <v>82</v>
      </c>
      <c r="B10" t="s">
        <v>82</v>
      </c>
      <c r="C10" t="e">
        <f t="shared" ca="1" si="0"/>
        <v>#REF!</v>
      </c>
      <c r="D10" t="e" cm="1">
        <f t="array" aca="1" ref="D10" ca="1">_xlfn.TEXTJOIN(", ",TRUE,INDIRECT(B10&amp;"!R3C2:R"&amp;(3-1+C10)&amp;"C2",FALSE)&amp;" = "&amp;INDIRECT(B10&amp;"!R3C2:R"&amp;(3-1+C10)&amp;"C2",FALSE))</f>
        <v>#REF!</v>
      </c>
    </row>
  </sheetData>
  <sheetProtection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67BB-E250-4E53-A090-4CD237F27474}">
  <sheetPr codeName="Sheet11"/>
  <dimension ref="A1:AY57"/>
  <sheetViews>
    <sheetView topLeftCell="M1" workbookViewId="0">
      <selection activeCell="Y15" sqref="Y15"/>
    </sheetView>
  </sheetViews>
  <sheetFormatPr defaultRowHeight="13.8" x14ac:dyDescent="0.25"/>
  <cols>
    <col min="2" max="2" width="16.8984375" style="7" customWidth="1"/>
    <col min="10" max="10" width="28.5" customWidth="1"/>
    <col min="11" max="11" width="27.8984375" customWidth="1"/>
  </cols>
  <sheetData>
    <row r="1" spans="1:51" x14ac:dyDescent="0.25">
      <c r="A1" t="s">
        <v>57</v>
      </c>
      <c r="C1" t="s">
        <v>53</v>
      </c>
      <c r="D1">
        <f>COUNTIF(B:B,"&lt;&gt;"&amp;"")</f>
        <v>49</v>
      </c>
      <c r="E1" t="s">
        <v>52</v>
      </c>
      <c r="F1">
        <f ca="1">COUNTIF(2:2,"&lt;&gt;"&amp;"")</f>
        <v>43</v>
      </c>
    </row>
    <row r="2" spans="1:51" s="11" customFormat="1" x14ac:dyDescent="0.25">
      <c r="B2" s="12"/>
      <c r="C2" s="13" t="str">
        <f ca="1">IF(stoicheometry!D2=0,"",stoicheometry!D2)</f>
        <v>IM_a</v>
      </c>
      <c r="D2" s="13" t="str">
        <f ca="1">IF(stoicheometry!E2=0,"",stoicheometry!E2)</f>
        <v>IM_b</v>
      </c>
      <c r="E2" s="13" t="str">
        <f ca="1">IF(stoicheometry!F2=0,"",stoicheometry!F2)</f>
        <v>shootP</v>
      </c>
      <c r="F2" s="13" t="str">
        <f ca="1">IF(stoicheometry!G2=0,"",stoicheometry!G2)</f>
        <v>rootP</v>
      </c>
      <c r="G2" s="13" t="str">
        <f ca="1">IF(stoicheometry!H2=0,"",stoicheometry!H2)</f>
        <v>litterP</v>
      </c>
      <c r="H2" s="13" t="str">
        <f ca="1">IF(stoicheometry!I2=0,"",stoicheometry!I2)</f>
        <v>ROP_a</v>
      </c>
      <c r="I2" s="13" t="str">
        <f ca="1">IF(stoicheometry!J2=0,"",stoicheometry!J2)</f>
        <v>LOP_a</v>
      </c>
      <c r="J2" s="13" t="str">
        <f ca="1">IF(stoicheometry!K2=0,"",stoicheometry!K2)</f>
        <v>PIP_a</v>
      </c>
      <c r="K2" s="13" t="str">
        <f ca="1">IF(stoicheometry!L2=0,"",stoicheometry!L2)</f>
        <v>DIP_a</v>
      </c>
      <c r="L2" s="13" t="str">
        <f ca="1">IF(stoicheometry!M2=0,"",stoicheometry!M2)</f>
        <v>ROP_b</v>
      </c>
      <c r="M2" s="13" t="str">
        <f ca="1">IF(stoicheometry!N2=0,"",stoicheometry!N2)</f>
        <v>LOP_b</v>
      </c>
      <c r="N2" s="13" t="str">
        <f ca="1">IF(stoicheometry!O2=0,"",stoicheometry!O2)</f>
        <v>PIP_b</v>
      </c>
      <c r="O2" s="13" t="str">
        <f ca="1">IF(stoicheometry!P2=0,"",stoicheometry!P2)</f>
        <v>DIP_b</v>
      </c>
      <c r="P2" s="13" t="str">
        <f ca="1">IF(stoicheometry!Q2=0,"",stoicheometry!Q2)</f>
        <v/>
      </c>
      <c r="Q2" s="13" t="str">
        <f ca="1">IF(stoicheometry!R2=0,"",stoicheometry!R2)</f>
        <v/>
      </c>
      <c r="R2" s="13" t="str">
        <f ca="1">IF(stoicheometry!S2=0,"",stoicheometry!S2)</f>
        <v/>
      </c>
      <c r="S2" s="13" t="str">
        <f ca="1">IF(stoicheometry!T2=0,"",stoicheometry!T2)</f>
        <v/>
      </c>
      <c r="T2" s="13" t="str">
        <f ca="1">IF(stoicheometry!U2=0,"",stoicheometry!U2)</f>
        <v/>
      </c>
      <c r="U2" s="13" t="str">
        <f ca="1">IF(stoicheometry!V2=0,"",stoicheometry!V2)</f>
        <v/>
      </c>
      <c r="V2" s="13" t="str">
        <f ca="1">IF(stoicheometry!W2=0,"",stoicheometry!W2)</f>
        <v/>
      </c>
      <c r="W2" s="13" t="str">
        <f ca="1">IF(stoicheometry!X2=0,"",stoicheometry!X2)</f>
        <v/>
      </c>
      <c r="X2" s="13" t="str">
        <f ca="1">IF(stoicheometry!Y2=0,"",stoicheometry!Y2)</f>
        <v/>
      </c>
      <c r="Y2" s="13" t="str">
        <f ca="1">IF(stoicheometry!Z2=0,"",stoicheometry!Z2)</f>
        <v/>
      </c>
      <c r="Z2" s="13" t="str">
        <f ca="1">IF(stoicheometry!AA2=0,"",stoicheometry!AA2)</f>
        <v/>
      </c>
      <c r="AA2" s="13" t="str">
        <f ca="1">IF(stoicheometry!AB2=0,"",stoicheometry!AB2)</f>
        <v/>
      </c>
      <c r="AB2" s="13" t="str">
        <f ca="1">IF(stoicheometry!AC2=0,"",stoicheometry!AC2)</f>
        <v/>
      </c>
      <c r="AC2" s="13" t="str">
        <f ca="1">IF(stoicheometry!AD2=0,"",stoicheometry!AD2)</f>
        <v/>
      </c>
      <c r="AD2" s="13" t="str">
        <f ca="1">IF(stoicheometry!AE2=0,"",stoicheometry!AE2)</f>
        <v/>
      </c>
      <c r="AE2" s="13" t="str">
        <f ca="1">IF(stoicheometry!AF2=0,"",stoicheometry!AF2)</f>
        <v/>
      </c>
      <c r="AF2" s="13" t="str">
        <f ca="1">IF(stoicheometry!AG2=0,"",stoicheometry!AG2)</f>
        <v/>
      </c>
      <c r="AG2" s="13" t="str">
        <f ca="1">IF(stoicheometry!AH2=0,"",stoicheometry!AH2)</f>
        <v/>
      </c>
      <c r="AH2" s="13" t="str">
        <f ca="1">IF(stoicheometry!AI2=0,"",stoicheometry!AI2)</f>
        <v/>
      </c>
      <c r="AI2" s="13" t="str">
        <f ca="1">IF(stoicheometry!AJ2=0,"",stoicheometry!AJ2)</f>
        <v/>
      </c>
      <c r="AJ2" s="13" t="str">
        <f ca="1">IF(stoicheometry!AK2=0,"",stoicheometry!AK2)</f>
        <v/>
      </c>
      <c r="AK2" s="13" t="str">
        <f ca="1">IF(stoicheometry!AL2=0,"",stoicheometry!AL2)</f>
        <v/>
      </c>
      <c r="AL2" s="13" t="str">
        <f ca="1">IF(stoicheometry!AM2=0,"",stoicheometry!AM2)</f>
        <v/>
      </c>
      <c r="AM2" s="13" t="str">
        <f ca="1">IF(stoicheometry!AN2=0,"",stoicheometry!AN2)</f>
        <v/>
      </c>
      <c r="AN2" s="13" t="str">
        <f ca="1">IF(stoicheometry!AO2=0,"",stoicheometry!AO2)</f>
        <v/>
      </c>
      <c r="AO2" s="13" t="str">
        <f ca="1">IF(stoicheometry!AP2=0,"",stoicheometry!AP2)</f>
        <v/>
      </c>
      <c r="AP2" s="13" t="str">
        <f ca="1">IF(stoicheometry!AQ2=0,"",stoicheometry!AQ2)</f>
        <v/>
      </c>
      <c r="AQ2" s="13" t="str">
        <f ca="1">IF(stoicheometry!AR2=0,"",stoicheometry!AR2)</f>
        <v/>
      </c>
      <c r="AR2" s="13" t="str">
        <f ca="1">IF(stoicheometry!AS2=0,"",stoicheometry!AS2)</f>
        <v/>
      </c>
      <c r="AS2" s="13" t="str">
        <f ca="1">IF(stoicheometry!AT2=0,"",stoicheometry!AT2)</f>
        <v/>
      </c>
      <c r="AT2" s="13"/>
      <c r="AU2" s="13"/>
      <c r="AV2" s="13"/>
      <c r="AW2" s="13"/>
      <c r="AX2" s="13"/>
      <c r="AY2" s="13"/>
    </row>
    <row r="3" spans="1:51" x14ac:dyDescent="0.25">
      <c r="B3" s="10" t="e">
        <f>stoicheometry!#REF!</f>
        <v>#REF!</v>
      </c>
      <c r="C3" t="e">
        <f>IF(stoicheometry!#REF!&lt;&gt;"",stoicheometry!#REF!&amp;"*"&amp;stoicheometry!#REF!,"")</f>
        <v>#REF!</v>
      </c>
      <c r="D3" t="e">
        <f>IF(stoicheometry!#REF!&lt;&gt;"",stoicheometry!#REF!&amp;"*"&amp;stoicheometry!#REF!,"")</f>
        <v>#REF!</v>
      </c>
      <c r="E3" t="e">
        <f>IF(stoicheometry!#REF!&lt;&gt;"",stoicheometry!#REF!&amp;"*"&amp;stoicheometry!#REF!,"")</f>
        <v>#REF!</v>
      </c>
      <c r="F3" t="e">
        <f>IF(stoicheometry!#REF!&lt;&gt;"",stoicheometry!#REF!&amp;"*"&amp;stoicheometry!#REF!,"")</f>
        <v>#REF!</v>
      </c>
      <c r="G3" t="e">
        <f>IF(stoicheometry!#REF!&lt;&gt;"",stoicheometry!#REF!&amp;"*"&amp;stoicheometry!#REF!,"")</f>
        <v>#REF!</v>
      </c>
      <c r="H3" t="e">
        <f>IF(stoicheometry!#REF!&lt;&gt;"",stoicheometry!#REF!&amp;"*"&amp;stoicheometry!#REF!,"")</f>
        <v>#REF!</v>
      </c>
      <c r="I3" t="e">
        <f>IF(stoicheometry!#REF!&lt;&gt;"",stoicheometry!#REF!&amp;"*"&amp;stoicheometry!#REF!,"")</f>
        <v>#REF!</v>
      </c>
      <c r="J3" t="e">
        <f>IF(stoicheometry!#REF!&lt;&gt;"",stoicheometry!#REF!&amp;"*"&amp;stoicheometry!#REF!,"")</f>
        <v>#REF!</v>
      </c>
      <c r="K3" t="e">
        <f>IF(stoicheometry!#REF!&lt;&gt;"",stoicheometry!#REF!&amp;"*"&amp;stoicheometry!#REF!,"")</f>
        <v>#REF!</v>
      </c>
      <c r="L3" t="e">
        <f>IF(stoicheometry!#REF!&lt;&gt;"",stoicheometry!#REF!&amp;"*"&amp;stoicheometry!#REF!,"")</f>
        <v>#REF!</v>
      </c>
      <c r="M3" t="e">
        <f>IF(stoicheometry!#REF!&lt;&gt;"",stoicheometry!#REF!&amp;"*"&amp;stoicheometry!#REF!,"")</f>
        <v>#REF!</v>
      </c>
      <c r="N3" t="e">
        <f>IF(stoicheometry!#REF!&lt;&gt;"",stoicheometry!#REF!&amp;"*"&amp;stoicheometry!#REF!,"")</f>
        <v>#REF!</v>
      </c>
      <c r="O3" t="e">
        <f>IF(stoicheometry!#REF!&lt;&gt;"",stoicheometry!#REF!&amp;"*"&amp;stoicheometry!#REF!,"")</f>
        <v>#REF!</v>
      </c>
      <c r="P3" t="e">
        <f>IF(stoicheometry!#REF!&lt;&gt;"",stoicheometry!#REF!&amp;"*"&amp;stoicheometry!#REF!,"")</f>
        <v>#REF!</v>
      </c>
      <c r="Q3" t="e">
        <f>IF(stoicheometry!#REF!&lt;&gt;"",stoicheometry!#REF!&amp;"*"&amp;stoicheometry!#REF!,"")</f>
        <v>#REF!</v>
      </c>
      <c r="R3" t="e">
        <f>IF(stoicheometry!#REF!&lt;&gt;"",stoicheometry!#REF!&amp;"*"&amp;stoicheometry!#REF!,"")</f>
        <v>#REF!</v>
      </c>
      <c r="S3" t="e">
        <f>IF(stoicheometry!#REF!&lt;&gt;"",stoicheometry!#REF!&amp;"*"&amp;stoicheometry!#REF!,"")</f>
        <v>#REF!</v>
      </c>
      <c r="T3" t="e">
        <f>IF(stoicheometry!#REF!&lt;&gt;"",stoicheometry!#REF!&amp;"*"&amp;stoicheometry!#REF!,"")</f>
        <v>#REF!</v>
      </c>
      <c r="U3" t="e">
        <f>IF(stoicheometry!#REF!&lt;&gt;"",stoicheometry!#REF!&amp;"*"&amp;stoicheometry!#REF!,"")</f>
        <v>#REF!</v>
      </c>
      <c r="V3" t="e">
        <f>IF(stoicheometry!#REF!&lt;&gt;"",stoicheometry!#REF!&amp;"*"&amp;stoicheometry!#REF!,"")</f>
        <v>#REF!</v>
      </c>
      <c r="W3" t="e">
        <f>IF(stoicheometry!#REF!&lt;&gt;"",stoicheometry!#REF!&amp;"*"&amp;stoicheometry!#REF!,"")</f>
        <v>#REF!</v>
      </c>
      <c r="X3" t="e">
        <f>IF(stoicheometry!#REF!&lt;&gt;"",stoicheometry!#REF!&amp;"*"&amp;stoicheometry!#REF!,"")</f>
        <v>#REF!</v>
      </c>
      <c r="Y3" t="e">
        <f>IF(stoicheometry!#REF!&lt;&gt;"",stoicheometry!#REF!&amp;"*"&amp;stoicheometry!#REF!,"")</f>
        <v>#REF!</v>
      </c>
      <c r="Z3" t="e">
        <f>IF(stoicheometry!#REF!&lt;&gt;"",stoicheometry!#REF!&amp;"*"&amp;stoicheometry!#REF!,"")</f>
        <v>#REF!</v>
      </c>
      <c r="AA3" t="e">
        <f>IF(stoicheometry!#REF!&lt;&gt;"",stoicheometry!#REF!&amp;"*"&amp;stoicheometry!#REF!,"")</f>
        <v>#REF!</v>
      </c>
      <c r="AB3" t="e">
        <f>IF(stoicheometry!#REF!&lt;&gt;"",stoicheometry!#REF!&amp;"*"&amp;stoicheometry!#REF!,"")</f>
        <v>#REF!</v>
      </c>
      <c r="AC3" t="e">
        <f>IF(stoicheometry!#REF!&lt;&gt;"",stoicheometry!#REF!&amp;"*"&amp;stoicheometry!#REF!&amp;"*IO_"&amp;stoicheometry!#REF!,"")</f>
        <v>#REF!</v>
      </c>
      <c r="AD3" t="e">
        <f>IF(stoicheometry!#REF!&lt;&gt;"",stoicheometry!#REF!&amp;"*"&amp;stoicheometry!#REF!&amp;"*IO_"&amp;stoicheometry!#REF!,"")</f>
        <v>#REF!</v>
      </c>
      <c r="AE3" t="e">
        <f>IF(stoicheometry!#REF!&lt;&gt;"",stoicheometry!#REF!&amp;"*"&amp;stoicheometry!#REF!&amp;"*IO_"&amp;stoicheometry!#REF!,"")</f>
        <v>#REF!</v>
      </c>
      <c r="AF3" t="e">
        <f>IF(stoicheometry!#REF!&lt;&gt;"",stoicheometry!#REF!&amp;"*"&amp;stoicheometry!#REF!&amp;"*IO_"&amp;stoicheometry!#REF!,"")</f>
        <v>#REF!</v>
      </c>
      <c r="AG3" t="e">
        <f>IF(stoicheometry!#REF!&lt;&gt;"",stoicheometry!#REF!&amp;"*"&amp;stoicheometry!#REF!&amp;"*IO_"&amp;stoicheometry!#REF!,"")</f>
        <v>#REF!</v>
      </c>
    </row>
    <row r="4" spans="1:51" x14ac:dyDescent="0.25">
      <c r="B4" s="10" t="str">
        <f>stoicheometry!C3</f>
        <v>assim_shootP</v>
      </c>
      <c r="C4" t="str">
        <f>IF(stoicheometry!D3&lt;&gt;"",stoicheometry!D3&amp;"*"&amp;stoicheometry!$C3,"")</f>
        <v/>
      </c>
      <c r="D4" t="str">
        <f>IF(stoicheometry!E3&lt;&gt;"",stoicheometry!E3&amp;"*"&amp;stoicheometry!$C3,"")</f>
        <v/>
      </c>
      <c r="E4" t="str">
        <f>IF(stoicheometry!F3&lt;&gt;"",stoicheometry!F3&amp;"*"&amp;stoicheometry!$C3,"")</f>
        <v>1*assim_shootP</v>
      </c>
      <c r="F4" t="str">
        <f>IF(stoicheometry!G3&lt;&gt;"",stoicheometry!G3&amp;"*"&amp;stoicheometry!$C3,"")</f>
        <v/>
      </c>
      <c r="G4" t="str">
        <f>IF(stoicheometry!H3&lt;&gt;"",stoicheometry!H3&amp;"*"&amp;stoicheometry!$C3,"")</f>
        <v/>
      </c>
      <c r="H4" t="str">
        <f>IF(stoicheometry!I3&lt;&gt;"",stoicheometry!I3&amp;"*"&amp;stoicheometry!$C3,"")</f>
        <v/>
      </c>
      <c r="I4" t="str">
        <f>IF(stoicheometry!J3&lt;&gt;"",stoicheometry!J3&amp;"*"&amp;stoicheometry!$C3,"")</f>
        <v/>
      </c>
      <c r="J4" t="str">
        <f>IF(stoicheometry!K3&lt;&gt;"",stoicheometry!K3&amp;"*"&amp;stoicheometry!$C3,"")</f>
        <v/>
      </c>
      <c r="K4" t="str">
        <f>IF(stoicheometry!L3&lt;&gt;"",stoicheometry!L3&amp;"*"&amp;stoicheometry!$C3,"")</f>
        <v/>
      </c>
      <c r="L4" t="str">
        <f>IF(stoicheometry!M3&lt;&gt;"",stoicheometry!M3&amp;"*"&amp;stoicheometry!$C3,"")</f>
        <v/>
      </c>
      <c r="M4" t="str">
        <f>IF(stoicheometry!N3&lt;&gt;"",stoicheometry!N3&amp;"*"&amp;stoicheometry!$C3,"")</f>
        <v/>
      </c>
      <c r="N4" t="str">
        <f>IF(stoicheometry!O3&lt;&gt;"",stoicheometry!O3&amp;"*"&amp;stoicheometry!$C3,"")</f>
        <v/>
      </c>
      <c r="O4" t="str">
        <f>IF(stoicheometry!P3&lt;&gt;"",stoicheometry!P3&amp;"*"&amp;stoicheometry!$C3,"")</f>
        <v>-1*assim_shootP</v>
      </c>
      <c r="P4" t="str">
        <f>IF(stoicheometry!Q3&lt;&gt;"",stoicheometry!Q3&amp;"*"&amp;stoicheometry!$C3,"")</f>
        <v/>
      </c>
      <c r="Q4" t="str">
        <f>IF(stoicheometry!R3&lt;&gt;"",stoicheometry!R3&amp;"*"&amp;stoicheometry!$C3,"")</f>
        <v/>
      </c>
      <c r="R4" t="str">
        <f>IF(stoicheometry!S3&lt;&gt;"",stoicheometry!S3&amp;"*"&amp;stoicheometry!$C3,"")</f>
        <v/>
      </c>
      <c r="S4" t="str">
        <f>IF(stoicheometry!T3&lt;&gt;"",stoicheometry!T3&amp;"*"&amp;stoicheometry!$C3,"")</f>
        <v/>
      </c>
      <c r="T4" t="str">
        <f>IF(stoicheometry!U3&lt;&gt;"",stoicheometry!U3&amp;"*"&amp;stoicheometry!$C3,"")</f>
        <v/>
      </c>
      <c r="U4" t="str">
        <f>IF(stoicheometry!V3&lt;&gt;"",stoicheometry!V3&amp;"*"&amp;stoicheometry!$C3,"")</f>
        <v/>
      </c>
      <c r="V4" t="str">
        <f>IF(stoicheometry!W3&lt;&gt;"",stoicheometry!W3&amp;"*"&amp;stoicheometry!$C3,"")</f>
        <v/>
      </c>
      <c r="W4" t="str">
        <f>IF(stoicheometry!X3&lt;&gt;"",stoicheometry!X3&amp;"*"&amp;stoicheometry!$C3,"")</f>
        <v/>
      </c>
      <c r="X4" t="str">
        <f>IF(stoicheometry!Y3&lt;&gt;"",stoicheometry!Y3&amp;"*"&amp;stoicheometry!$C3,"")</f>
        <v/>
      </c>
      <c r="Y4" t="str">
        <f>IF(stoicheometry!Z3&lt;&gt;"",stoicheometry!Z3&amp;"*"&amp;stoicheometry!$C3,"")</f>
        <v/>
      </c>
      <c r="Z4" t="str">
        <f>IF(stoicheometry!AA3&lt;&gt;"",stoicheometry!AA3&amp;"*"&amp;stoicheometry!$C3,"")</f>
        <v/>
      </c>
      <c r="AA4" t="str">
        <f>IF(stoicheometry!AB3&lt;&gt;"",stoicheometry!AB3&amp;"*"&amp;stoicheometry!$C3,"")</f>
        <v/>
      </c>
      <c r="AB4" t="str">
        <f>IF(stoicheometry!AC3&lt;&gt;"",stoicheometry!AC3&amp;"*"&amp;stoicheometry!$C3,"")</f>
        <v/>
      </c>
      <c r="AC4" t="str">
        <f>IF(stoicheometry!AD3&lt;&gt;"",stoicheometry!AD3&amp;"*"&amp;stoicheometry!$C3&amp;"*IO_"&amp;stoicheometry!$C3,"")</f>
        <v/>
      </c>
      <c r="AD4" t="str">
        <f>IF(stoicheometry!AE3&lt;&gt;"",stoicheometry!AE3&amp;"*"&amp;stoicheometry!$C3&amp;"*IO_"&amp;stoicheometry!$C3,"")</f>
        <v/>
      </c>
      <c r="AE4" t="str">
        <f>IF(stoicheometry!AF3&lt;&gt;"",stoicheometry!AF3&amp;"*"&amp;stoicheometry!$C3&amp;"*IO_"&amp;stoicheometry!$C3,"")</f>
        <v/>
      </c>
      <c r="AF4" t="str">
        <f>IF(stoicheometry!AG3&lt;&gt;"",stoicheometry!AG3&amp;"*"&amp;stoicheometry!$C3&amp;"*IO_"&amp;stoicheometry!$C3,"")</f>
        <v/>
      </c>
      <c r="AG4" t="str">
        <f>IF(stoicheometry!AH3&lt;&gt;"",stoicheometry!AH3&amp;"*"&amp;stoicheometry!$C3&amp;"*IO_"&amp;stoicheometry!$C3,"")</f>
        <v/>
      </c>
    </row>
    <row r="5" spans="1:51" x14ac:dyDescent="0.25">
      <c r="B5" s="10" t="str">
        <f>stoicheometry!C4</f>
        <v>assim_rootP</v>
      </c>
      <c r="C5" t="str">
        <f>IF(stoicheometry!D4&lt;&gt;"",stoicheometry!D4&amp;"*"&amp;stoicheometry!$C4,"")</f>
        <v/>
      </c>
      <c r="D5" t="str">
        <f>IF(stoicheometry!E4&lt;&gt;"",stoicheometry!E4&amp;"*"&amp;stoicheometry!$C4,"")</f>
        <v/>
      </c>
      <c r="E5" t="str">
        <f>IF(stoicheometry!F4&lt;&gt;"",stoicheometry!F4&amp;"*"&amp;stoicheometry!$C4,"")</f>
        <v/>
      </c>
      <c r="F5" t="str">
        <f>IF(stoicheometry!G4&lt;&gt;"",stoicheometry!G4&amp;"*"&amp;stoicheometry!$C4,"")</f>
        <v>1*assim_rootP</v>
      </c>
      <c r="G5" t="str">
        <f>IF(stoicheometry!H4&lt;&gt;"",stoicheometry!H4&amp;"*"&amp;stoicheometry!$C4,"")</f>
        <v/>
      </c>
      <c r="H5" t="str">
        <f>IF(stoicheometry!I4&lt;&gt;"",stoicheometry!I4&amp;"*"&amp;stoicheometry!$C4,"")</f>
        <v/>
      </c>
      <c r="I5" t="str">
        <f>IF(stoicheometry!J4&lt;&gt;"",stoicheometry!J4&amp;"*"&amp;stoicheometry!$C4,"")</f>
        <v/>
      </c>
      <c r="J5" t="str">
        <f>IF(stoicheometry!K4&lt;&gt;"",stoicheometry!K4&amp;"*"&amp;stoicheometry!$C4,"")</f>
        <v/>
      </c>
      <c r="K5" t="str">
        <f>IF(stoicheometry!L4&lt;&gt;"",stoicheometry!L4&amp;"*"&amp;stoicheometry!$C4,"")</f>
        <v/>
      </c>
      <c r="L5" t="str">
        <f>IF(stoicheometry!M4&lt;&gt;"",stoicheometry!M4&amp;"*"&amp;stoicheometry!$C4,"")</f>
        <v/>
      </c>
      <c r="M5" t="str">
        <f>IF(stoicheometry!N4&lt;&gt;"",stoicheometry!N4&amp;"*"&amp;stoicheometry!$C4,"")</f>
        <v/>
      </c>
      <c r="N5" t="str">
        <f>IF(stoicheometry!O4&lt;&gt;"",stoicheometry!O4&amp;"*"&amp;stoicheometry!$C4,"")</f>
        <v/>
      </c>
      <c r="O5" t="str">
        <f>IF(stoicheometry!P4&lt;&gt;"",stoicheometry!P4&amp;"*"&amp;stoicheometry!$C4,"")</f>
        <v>-1*assim_rootP</v>
      </c>
      <c r="P5" t="str">
        <f>IF(stoicheometry!Q4&lt;&gt;"",stoicheometry!Q4&amp;"*"&amp;stoicheometry!$C4,"")</f>
        <v/>
      </c>
      <c r="Q5" t="str">
        <f>IF(stoicheometry!R4&lt;&gt;"",stoicheometry!R4&amp;"*"&amp;stoicheometry!$C4,"")</f>
        <v/>
      </c>
      <c r="R5" t="str">
        <f>IF(stoicheometry!S4&lt;&gt;"",stoicheometry!S4&amp;"*"&amp;stoicheometry!$C4,"")</f>
        <v/>
      </c>
      <c r="S5" t="str">
        <f>IF(stoicheometry!T4&lt;&gt;"",stoicheometry!T4&amp;"*"&amp;stoicheometry!$C4,"")</f>
        <v/>
      </c>
      <c r="T5" t="str">
        <f>IF(stoicheometry!U4&lt;&gt;"",stoicheometry!U4&amp;"*"&amp;stoicheometry!$C4,"")</f>
        <v/>
      </c>
      <c r="U5" t="str">
        <f>IF(stoicheometry!V4&lt;&gt;"",stoicheometry!V4&amp;"*"&amp;stoicheometry!$C4,"")</f>
        <v/>
      </c>
      <c r="V5" t="str">
        <f>IF(stoicheometry!W4&lt;&gt;"",stoicheometry!W4&amp;"*"&amp;stoicheometry!$C4,"")</f>
        <v/>
      </c>
      <c r="W5" t="str">
        <f>IF(stoicheometry!X4&lt;&gt;"",stoicheometry!X4&amp;"*"&amp;stoicheometry!$C4,"")</f>
        <v/>
      </c>
      <c r="X5" t="str">
        <f>IF(stoicheometry!Y4&lt;&gt;"",stoicheometry!Y4&amp;"*"&amp;stoicheometry!$C4,"")</f>
        <v/>
      </c>
      <c r="Y5" t="str">
        <f>IF(stoicheometry!Z4&lt;&gt;"",stoicheometry!Z4&amp;"*"&amp;stoicheometry!$C4,"")</f>
        <v/>
      </c>
      <c r="Z5" t="str">
        <f>IF(stoicheometry!AA4&lt;&gt;"",stoicheometry!AA4&amp;"*"&amp;stoicheometry!$C4,"")</f>
        <v/>
      </c>
      <c r="AA5" t="str">
        <f>IF(stoicheometry!AB4&lt;&gt;"",stoicheometry!AB4&amp;"*"&amp;stoicheometry!$C4,"")</f>
        <v/>
      </c>
      <c r="AB5" t="str">
        <f>IF(stoicheometry!AC4&lt;&gt;"",stoicheometry!AC4&amp;"*"&amp;stoicheometry!$C4,"")</f>
        <v/>
      </c>
      <c r="AC5" t="str">
        <f>IF(stoicheometry!AD4&lt;&gt;"",stoicheometry!AD4&amp;"*"&amp;stoicheometry!$C4&amp;"*IO_"&amp;stoicheometry!$C4,"")</f>
        <v/>
      </c>
      <c r="AD5" t="str">
        <f>IF(stoicheometry!AE4&lt;&gt;"",stoicheometry!AE4&amp;"*"&amp;stoicheometry!$C4&amp;"*IO_"&amp;stoicheometry!$C4,"")</f>
        <v/>
      </c>
      <c r="AE5" t="str">
        <f>IF(stoicheometry!AF4&lt;&gt;"",stoicheometry!AF4&amp;"*"&amp;stoicheometry!$C4&amp;"*IO_"&amp;stoicheometry!$C4,"")</f>
        <v/>
      </c>
      <c r="AF5" t="str">
        <f>IF(stoicheometry!AG4&lt;&gt;"",stoicheometry!AG4&amp;"*"&amp;stoicheometry!$C4&amp;"*IO_"&amp;stoicheometry!$C4,"")</f>
        <v/>
      </c>
      <c r="AG5" t="str">
        <f>IF(stoicheometry!AH4&lt;&gt;"",stoicheometry!AH4&amp;"*"&amp;stoicheometry!$C4&amp;"*IO_"&amp;stoicheometry!$C4,"")</f>
        <v/>
      </c>
    </row>
    <row r="6" spans="1:51" x14ac:dyDescent="0.25">
      <c r="B6" s="10" t="str">
        <f>stoicheometry!C5</f>
        <v>mort_shootP2litterP</v>
      </c>
      <c r="C6" t="str">
        <f>IF(stoicheometry!D5&lt;&gt;"",stoicheometry!D5&amp;"*"&amp;stoicheometry!$C5,"")</f>
        <v/>
      </c>
      <c r="D6" t="str">
        <f>IF(stoicheometry!E5&lt;&gt;"",stoicheometry!E5&amp;"*"&amp;stoicheometry!$C5,"")</f>
        <v/>
      </c>
      <c r="E6" t="str">
        <f>IF(stoicheometry!F5&lt;&gt;"",stoicheometry!F5&amp;"*"&amp;stoicheometry!$C5,"")</f>
        <v>-1*mort_shootP2litterP</v>
      </c>
      <c r="F6" t="str">
        <f>IF(stoicheometry!G5&lt;&gt;"",stoicheometry!G5&amp;"*"&amp;stoicheometry!$C5,"")</f>
        <v/>
      </c>
      <c r="G6" t="str">
        <f>IF(stoicheometry!H5&lt;&gt;"",stoicheometry!H5&amp;"*"&amp;stoicheometry!$C5,"")</f>
        <v>1*mort_shootP2litterP</v>
      </c>
      <c r="H6" t="str">
        <f>IF(stoicheometry!I5&lt;&gt;"",stoicheometry!I5&amp;"*"&amp;stoicheometry!$C5,"")</f>
        <v/>
      </c>
      <c r="I6" t="str">
        <f>IF(stoicheometry!J5&lt;&gt;"",stoicheometry!J5&amp;"*"&amp;stoicheometry!$C5,"")</f>
        <v/>
      </c>
      <c r="J6" t="str">
        <f>IF(stoicheometry!K5&lt;&gt;"",stoicheometry!K5&amp;"*"&amp;stoicheometry!$C5,"")</f>
        <v/>
      </c>
      <c r="K6" t="str">
        <f>IF(stoicheometry!L5&lt;&gt;"",stoicheometry!L5&amp;"*"&amp;stoicheometry!$C5,"")</f>
        <v/>
      </c>
      <c r="L6" t="str">
        <f>IF(stoicheometry!M5&lt;&gt;"",stoicheometry!M5&amp;"*"&amp;stoicheometry!$C5,"")</f>
        <v/>
      </c>
      <c r="M6" t="str">
        <f>IF(stoicheometry!N5&lt;&gt;"",stoicheometry!N5&amp;"*"&amp;stoicheometry!$C5,"")</f>
        <v/>
      </c>
      <c r="N6" t="str">
        <f>IF(stoicheometry!O5&lt;&gt;"",stoicheometry!O5&amp;"*"&amp;stoicheometry!$C5,"")</f>
        <v/>
      </c>
      <c r="O6" t="str">
        <f>IF(stoicheometry!P5&lt;&gt;"",stoicheometry!P5&amp;"*"&amp;stoicheometry!$C5,"")</f>
        <v/>
      </c>
      <c r="P6" t="str">
        <f>IF(stoicheometry!Q5&lt;&gt;"",stoicheometry!Q5&amp;"*"&amp;stoicheometry!$C5,"")</f>
        <v/>
      </c>
      <c r="Q6" t="str">
        <f>IF(stoicheometry!R5&lt;&gt;"",stoicheometry!R5&amp;"*"&amp;stoicheometry!$C5,"")</f>
        <v/>
      </c>
      <c r="R6" t="str">
        <f>IF(stoicheometry!S5&lt;&gt;"",stoicheometry!S5&amp;"*"&amp;stoicheometry!$C5,"")</f>
        <v/>
      </c>
      <c r="S6" t="str">
        <f>IF(stoicheometry!T5&lt;&gt;"",stoicheometry!T5&amp;"*"&amp;stoicheometry!$C5,"")</f>
        <v/>
      </c>
      <c r="T6" t="str">
        <f>IF(stoicheometry!U5&lt;&gt;"",stoicheometry!U5&amp;"*"&amp;stoicheometry!$C5,"")</f>
        <v/>
      </c>
      <c r="U6" t="str">
        <f>IF(stoicheometry!V5&lt;&gt;"",stoicheometry!V5&amp;"*"&amp;stoicheometry!$C5,"")</f>
        <v/>
      </c>
      <c r="V6" t="str">
        <f>IF(stoicheometry!W5&lt;&gt;"",stoicheometry!W5&amp;"*"&amp;stoicheometry!$C5,"")</f>
        <v/>
      </c>
      <c r="W6" t="str">
        <f>IF(stoicheometry!X5&lt;&gt;"",stoicheometry!X5&amp;"*"&amp;stoicheometry!$C5,"")</f>
        <v/>
      </c>
      <c r="X6" t="str">
        <f>IF(stoicheometry!Y5&lt;&gt;"",stoicheometry!Y5&amp;"*"&amp;stoicheometry!$C5,"")</f>
        <v/>
      </c>
      <c r="Y6" t="str">
        <f>IF(stoicheometry!Z5&lt;&gt;"",stoicheometry!Z5&amp;"*"&amp;stoicheometry!$C5,"")</f>
        <v/>
      </c>
      <c r="Z6" t="str">
        <f>IF(stoicheometry!AA5&lt;&gt;"",stoicheometry!AA5&amp;"*"&amp;stoicheometry!$C5,"")</f>
        <v/>
      </c>
      <c r="AA6" t="str">
        <f>IF(stoicheometry!AB5&lt;&gt;"",stoicheometry!AB5&amp;"*"&amp;stoicheometry!$C5,"")</f>
        <v/>
      </c>
      <c r="AB6" t="str">
        <f>IF(stoicheometry!AC5&lt;&gt;"",stoicheometry!AC5&amp;"*"&amp;stoicheometry!$C5,"")</f>
        <v/>
      </c>
      <c r="AC6" t="str">
        <f>IF(stoicheometry!AD5&lt;&gt;"",stoicheometry!AD5&amp;"*"&amp;stoicheometry!$C5&amp;"*IO_"&amp;stoicheometry!$C5,"")</f>
        <v/>
      </c>
      <c r="AD6" t="str">
        <f>IF(stoicheometry!AE5&lt;&gt;"",stoicheometry!AE5&amp;"*"&amp;stoicheometry!$C5&amp;"*IO_"&amp;stoicheometry!$C5,"")</f>
        <v/>
      </c>
      <c r="AE6" t="str">
        <f>IF(stoicheometry!AF5&lt;&gt;"",stoicheometry!AF5&amp;"*"&amp;stoicheometry!$C5&amp;"*IO_"&amp;stoicheometry!$C5,"")</f>
        <v/>
      </c>
      <c r="AF6" t="str">
        <f>IF(stoicheometry!AG5&lt;&gt;"",stoicheometry!AG5&amp;"*"&amp;stoicheometry!$C5&amp;"*IO_"&amp;stoicheometry!$C5,"")</f>
        <v/>
      </c>
      <c r="AG6" t="str">
        <f>IF(stoicheometry!AH5&lt;&gt;"",stoicheometry!AH5&amp;"*"&amp;stoicheometry!$C5&amp;"*IO_"&amp;stoicheometry!$C5,"")</f>
        <v/>
      </c>
    </row>
    <row r="7" spans="1:51" x14ac:dyDescent="0.25">
      <c r="B7" s="10" t="str">
        <f>stoicheometry!C6</f>
        <v>mort_rootP2LOP</v>
      </c>
      <c r="C7" t="str">
        <f>IF(stoicheometry!D6&lt;&gt;"",stoicheometry!D6&amp;"*"&amp;stoicheometry!$C6,"")</f>
        <v/>
      </c>
      <c r="D7" t="str">
        <f>IF(stoicheometry!E6&lt;&gt;"",stoicheometry!E6&amp;"*"&amp;stoicheometry!$C6,"")</f>
        <v/>
      </c>
      <c r="E7" t="str">
        <f>IF(stoicheometry!F6&lt;&gt;"",stoicheometry!F6&amp;"*"&amp;stoicheometry!$C6,"")</f>
        <v/>
      </c>
      <c r="F7" t="str">
        <f>IF(stoicheometry!G6&lt;&gt;"",stoicheometry!G6&amp;"*"&amp;stoicheometry!$C6,"")</f>
        <v>-1*mort_rootP2LOP</v>
      </c>
      <c r="G7" t="str">
        <f>IF(stoicheometry!H6&lt;&gt;"",stoicheometry!H6&amp;"*"&amp;stoicheometry!$C6,"")</f>
        <v/>
      </c>
      <c r="H7" t="str">
        <f>IF(stoicheometry!I6&lt;&gt;"",stoicheometry!I6&amp;"*"&amp;stoicheometry!$C6,"")</f>
        <v/>
      </c>
      <c r="I7" t="str">
        <f>IF(stoicheometry!J6&lt;&gt;"",stoicheometry!J6&amp;"*"&amp;stoicheometry!$C6,"")</f>
        <v/>
      </c>
      <c r="J7" t="str">
        <f>IF(stoicheometry!K6&lt;&gt;"",stoicheometry!K6&amp;"*"&amp;stoicheometry!$C6,"")</f>
        <v/>
      </c>
      <c r="K7" t="str">
        <f>IF(stoicheometry!L6&lt;&gt;"",stoicheometry!L6&amp;"*"&amp;stoicheometry!$C6,"")</f>
        <v/>
      </c>
      <c r="L7" t="str">
        <f>IF(stoicheometry!M6&lt;&gt;"",stoicheometry!M6&amp;"*"&amp;stoicheometry!$C6,"")</f>
        <v/>
      </c>
      <c r="M7" t="str">
        <f>IF(stoicheometry!N6&lt;&gt;"",stoicheometry!N6&amp;"*"&amp;stoicheometry!$C6,"")</f>
        <v>1*mort_rootP2LOP</v>
      </c>
      <c r="N7" t="str">
        <f>IF(stoicheometry!O6&lt;&gt;"",stoicheometry!O6&amp;"*"&amp;stoicheometry!$C6,"")</f>
        <v/>
      </c>
      <c r="O7" t="str">
        <f>IF(stoicheometry!P6&lt;&gt;"",stoicheometry!P6&amp;"*"&amp;stoicheometry!$C6,"")</f>
        <v/>
      </c>
      <c r="P7" t="str">
        <f>IF(stoicheometry!Q6&lt;&gt;"",stoicheometry!Q6&amp;"*"&amp;stoicheometry!$C6,"")</f>
        <v/>
      </c>
      <c r="Q7" t="str">
        <f>IF(stoicheometry!R6&lt;&gt;"",stoicheometry!R6&amp;"*"&amp;stoicheometry!$C6,"")</f>
        <v/>
      </c>
      <c r="R7" t="str">
        <f>IF(stoicheometry!S6&lt;&gt;"",stoicheometry!S6&amp;"*"&amp;stoicheometry!$C6,"")</f>
        <v/>
      </c>
      <c r="S7" t="str">
        <f>IF(stoicheometry!T6&lt;&gt;"",stoicheometry!T6&amp;"*"&amp;stoicheometry!$C6,"")</f>
        <v/>
      </c>
      <c r="T7" t="str">
        <f>IF(stoicheometry!U6&lt;&gt;"",stoicheometry!U6&amp;"*"&amp;stoicheometry!$C6,"")</f>
        <v/>
      </c>
      <c r="U7" t="str">
        <f>IF(stoicheometry!V6&lt;&gt;"",stoicheometry!V6&amp;"*"&amp;stoicheometry!$C6,"")</f>
        <v/>
      </c>
      <c r="V7" t="str">
        <f>IF(stoicheometry!W6&lt;&gt;"",stoicheometry!W6&amp;"*"&amp;stoicheometry!$C6,"")</f>
        <v/>
      </c>
      <c r="W7" t="str">
        <f>IF(stoicheometry!X6&lt;&gt;"",stoicheometry!X6&amp;"*"&amp;stoicheometry!$C6,"")</f>
        <v/>
      </c>
      <c r="X7" t="str">
        <f>IF(stoicheometry!Y6&lt;&gt;"",stoicheometry!Y6&amp;"*"&amp;stoicheometry!$C6,"")</f>
        <v/>
      </c>
      <c r="Y7" t="str">
        <f>IF(stoicheometry!Z6&lt;&gt;"",stoicheometry!Z6&amp;"*"&amp;stoicheometry!$C6,"")</f>
        <v/>
      </c>
      <c r="Z7" t="str">
        <f>IF(stoicheometry!AA6&lt;&gt;"",stoicheometry!AA6&amp;"*"&amp;stoicheometry!$C6,"")</f>
        <v/>
      </c>
      <c r="AA7" t="str">
        <f>IF(stoicheometry!AB6&lt;&gt;"",stoicheometry!AB6&amp;"*"&amp;stoicheometry!$C6,"")</f>
        <v/>
      </c>
      <c r="AB7" t="str">
        <f>IF(stoicheometry!AC6&lt;&gt;"",stoicheometry!AC6&amp;"*"&amp;stoicheometry!$C6,"")</f>
        <v/>
      </c>
      <c r="AC7" t="str">
        <f>IF(stoicheometry!AD6&lt;&gt;"",stoicheometry!AD6&amp;"*"&amp;stoicheometry!$C6&amp;"*IO_"&amp;stoicheometry!$C6,"")</f>
        <v/>
      </c>
      <c r="AD7" t="str">
        <f>IF(stoicheometry!AE6&lt;&gt;"",stoicheometry!AE6&amp;"*"&amp;stoicheometry!$C6&amp;"*IO_"&amp;stoicheometry!$C6,"")</f>
        <v/>
      </c>
      <c r="AE7" t="str">
        <f>IF(stoicheometry!AF6&lt;&gt;"",stoicheometry!AF6&amp;"*"&amp;stoicheometry!$C6&amp;"*IO_"&amp;stoicheometry!$C6,"")</f>
        <v/>
      </c>
      <c r="AF7" t="str">
        <f>IF(stoicheometry!AG6&lt;&gt;"",stoicheometry!AG6&amp;"*"&amp;stoicheometry!$C6&amp;"*IO_"&amp;stoicheometry!$C6,"")</f>
        <v/>
      </c>
      <c r="AG7" t="str">
        <f>IF(stoicheometry!AH6&lt;&gt;"",stoicheometry!AH6&amp;"*"&amp;stoicheometry!$C6&amp;"*IO_"&amp;stoicheometry!$C6,"")</f>
        <v/>
      </c>
    </row>
    <row r="8" spans="1:51" x14ac:dyDescent="0.25">
      <c r="B8" s="10" t="str">
        <f>stoicheometry!C7</f>
        <v>mort_rootP2ROP</v>
      </c>
      <c r="C8" t="str">
        <f>IF(stoicheometry!D7&lt;&gt;"",stoicheometry!D7&amp;"*"&amp;stoicheometry!$C7,"")</f>
        <v/>
      </c>
      <c r="D8" t="str">
        <f>IF(stoicheometry!E7&lt;&gt;"",stoicheometry!E7&amp;"*"&amp;stoicheometry!$C7,"")</f>
        <v/>
      </c>
      <c r="E8" t="str">
        <f>IF(stoicheometry!F7&lt;&gt;"",stoicheometry!F7&amp;"*"&amp;stoicheometry!$C7,"")</f>
        <v/>
      </c>
      <c r="F8" t="str">
        <f>IF(stoicheometry!G7&lt;&gt;"",stoicheometry!G7&amp;"*"&amp;stoicheometry!$C7,"")</f>
        <v>-1*mort_rootP2ROP</v>
      </c>
      <c r="G8" t="str">
        <f>IF(stoicheometry!H7&lt;&gt;"",stoicheometry!H7&amp;"*"&amp;stoicheometry!$C7,"")</f>
        <v/>
      </c>
      <c r="H8" t="str">
        <f>IF(stoicheometry!I7&lt;&gt;"",stoicheometry!I7&amp;"*"&amp;stoicheometry!$C7,"")</f>
        <v/>
      </c>
      <c r="I8" t="str">
        <f>IF(stoicheometry!J7&lt;&gt;"",stoicheometry!J7&amp;"*"&amp;stoicheometry!$C7,"")</f>
        <v/>
      </c>
      <c r="J8" t="str">
        <f>IF(stoicheometry!K7&lt;&gt;"",stoicheometry!K7&amp;"*"&amp;stoicheometry!$C7,"")</f>
        <v/>
      </c>
      <c r="K8" t="str">
        <f>IF(stoicheometry!L7&lt;&gt;"",stoicheometry!L7&amp;"*"&amp;stoicheometry!$C7,"")</f>
        <v/>
      </c>
      <c r="L8" t="str">
        <f>IF(stoicheometry!M7&lt;&gt;"",stoicheometry!M7&amp;"*"&amp;stoicheometry!$C7,"")</f>
        <v>1*mort_rootP2ROP</v>
      </c>
      <c r="M8" t="str">
        <f>IF(stoicheometry!N7&lt;&gt;"",stoicheometry!N7&amp;"*"&amp;stoicheometry!$C7,"")</f>
        <v/>
      </c>
      <c r="N8" t="str">
        <f>IF(stoicheometry!O7&lt;&gt;"",stoicheometry!O7&amp;"*"&amp;stoicheometry!$C7,"")</f>
        <v/>
      </c>
      <c r="O8" t="str">
        <f>IF(stoicheometry!P7&lt;&gt;"",stoicheometry!P7&amp;"*"&amp;stoicheometry!$C7,"")</f>
        <v/>
      </c>
      <c r="P8" t="str">
        <f>IF(stoicheometry!Q7&lt;&gt;"",stoicheometry!Q7&amp;"*"&amp;stoicheometry!$C7,"")</f>
        <v/>
      </c>
      <c r="Q8" t="str">
        <f>IF(stoicheometry!R7&lt;&gt;"",stoicheometry!R7&amp;"*"&amp;stoicheometry!$C7,"")</f>
        <v/>
      </c>
      <c r="R8" t="str">
        <f>IF(stoicheometry!S7&lt;&gt;"",stoicheometry!S7&amp;"*"&amp;stoicheometry!$C7,"")</f>
        <v/>
      </c>
      <c r="S8" t="str">
        <f>IF(stoicheometry!T7&lt;&gt;"",stoicheometry!T7&amp;"*"&amp;stoicheometry!$C7,"")</f>
        <v/>
      </c>
      <c r="T8" t="str">
        <f>IF(stoicheometry!U7&lt;&gt;"",stoicheometry!U7&amp;"*"&amp;stoicheometry!$C7,"")</f>
        <v/>
      </c>
      <c r="U8" t="str">
        <f>IF(stoicheometry!V7&lt;&gt;"",stoicheometry!V7&amp;"*"&amp;stoicheometry!$C7,"")</f>
        <v/>
      </c>
      <c r="V8" t="str">
        <f>IF(stoicheometry!W7&lt;&gt;"",stoicheometry!W7&amp;"*"&amp;stoicheometry!$C7,"")</f>
        <v/>
      </c>
      <c r="W8" t="str">
        <f>IF(stoicheometry!X7&lt;&gt;"",stoicheometry!X7&amp;"*"&amp;stoicheometry!$C7,"")</f>
        <v/>
      </c>
      <c r="X8" t="str">
        <f>IF(stoicheometry!Y7&lt;&gt;"",stoicheometry!Y7&amp;"*"&amp;stoicheometry!$C7,"")</f>
        <v/>
      </c>
      <c r="Y8" t="str">
        <f>IF(stoicheometry!Z7&lt;&gt;"",stoicheometry!Z7&amp;"*"&amp;stoicheometry!$C7,"")</f>
        <v/>
      </c>
      <c r="Z8" t="str">
        <f>IF(stoicheometry!AA7&lt;&gt;"",stoicheometry!AA7&amp;"*"&amp;stoicheometry!$C7,"")</f>
        <v/>
      </c>
      <c r="AA8" t="str">
        <f>IF(stoicheometry!AB7&lt;&gt;"",stoicheometry!AB7&amp;"*"&amp;stoicheometry!$C7,"")</f>
        <v/>
      </c>
      <c r="AB8" t="str">
        <f>IF(stoicheometry!AC7&lt;&gt;"",stoicheometry!AC7&amp;"*"&amp;stoicheometry!$C7,"")</f>
        <v/>
      </c>
      <c r="AC8" t="str">
        <f>IF(stoicheometry!AD7&lt;&gt;"",stoicheometry!AD7&amp;"*"&amp;stoicheometry!$C7&amp;"*IO_"&amp;stoicheometry!$C7,"")</f>
        <v/>
      </c>
      <c r="AD8" t="str">
        <f>IF(stoicheometry!AE7&lt;&gt;"",stoicheometry!AE7&amp;"*"&amp;stoicheometry!$C7&amp;"*IO_"&amp;stoicheometry!$C7,"")</f>
        <v/>
      </c>
      <c r="AE8" t="str">
        <f>IF(stoicheometry!AF7&lt;&gt;"",stoicheometry!AF7&amp;"*"&amp;stoicheometry!$C7&amp;"*IO_"&amp;stoicheometry!$C7,"")</f>
        <v/>
      </c>
      <c r="AF8" t="str">
        <f>IF(stoicheometry!AG7&lt;&gt;"",stoicheometry!AG7&amp;"*"&amp;stoicheometry!$C7&amp;"*IO_"&amp;stoicheometry!$C7,"")</f>
        <v/>
      </c>
      <c r="AG8" t="str">
        <f>IF(stoicheometry!AH7&lt;&gt;"",stoicheometry!AH7&amp;"*"&amp;stoicheometry!$C7&amp;"*IO_"&amp;stoicheometry!$C7,"")</f>
        <v/>
      </c>
    </row>
    <row r="9" spans="1:51" x14ac:dyDescent="0.25">
      <c r="B9" s="10" t="str">
        <f>stoicheometry!C8</f>
        <v>sed_IM</v>
      </c>
      <c r="C9" t="str">
        <f>IF(stoicheometry!D8&lt;&gt;"",stoicheometry!D8&amp;"*"&amp;stoicheometry!$C8,"")</f>
        <v>-1*sed_IM</v>
      </c>
      <c r="D9" t="str">
        <f>IF(stoicheometry!E8&lt;&gt;"",stoicheometry!E8&amp;"*"&amp;stoicheometry!$C8,"")</f>
        <v>1*sed_IM</v>
      </c>
      <c r="E9" t="str">
        <f>IF(stoicheometry!F8&lt;&gt;"",stoicheometry!F8&amp;"*"&amp;stoicheometry!$C8,"")</f>
        <v/>
      </c>
      <c r="F9" t="str">
        <f>IF(stoicheometry!G8&lt;&gt;"",stoicheometry!G8&amp;"*"&amp;stoicheometry!$C8,"")</f>
        <v/>
      </c>
      <c r="G9" t="str">
        <f>IF(stoicheometry!H8&lt;&gt;"",stoicheometry!H8&amp;"*"&amp;stoicheometry!$C8,"")</f>
        <v/>
      </c>
      <c r="H9" t="str">
        <f>IF(stoicheometry!I8&lt;&gt;"",stoicheometry!I8&amp;"*"&amp;stoicheometry!$C8,"")</f>
        <v/>
      </c>
      <c r="I9" t="str">
        <f>IF(stoicheometry!J8&lt;&gt;"",stoicheometry!J8&amp;"*"&amp;stoicheometry!$C8,"")</f>
        <v/>
      </c>
      <c r="J9" t="str">
        <f>IF(stoicheometry!K8&lt;&gt;"",stoicheometry!K8&amp;"*"&amp;stoicheometry!$C8,"")</f>
        <v/>
      </c>
      <c r="K9" t="str">
        <f>IF(stoicheometry!L8&lt;&gt;"",stoicheometry!L8&amp;"*"&amp;stoicheometry!$C8,"")</f>
        <v/>
      </c>
      <c r="L9" t="str">
        <f>IF(stoicheometry!M8&lt;&gt;"",stoicheometry!M8&amp;"*"&amp;stoicheometry!$C8,"")</f>
        <v/>
      </c>
      <c r="M9" t="str">
        <f>IF(stoicheometry!N8&lt;&gt;"",stoicheometry!N8&amp;"*"&amp;stoicheometry!$C8,"")</f>
        <v/>
      </c>
      <c r="N9" t="str">
        <f>IF(stoicheometry!O8&lt;&gt;"",stoicheometry!O8&amp;"*"&amp;stoicheometry!$C8,"")</f>
        <v/>
      </c>
      <c r="O9" t="str">
        <f>IF(stoicheometry!P8&lt;&gt;"",stoicheometry!P8&amp;"*"&amp;stoicheometry!$C8,"")</f>
        <v/>
      </c>
      <c r="P9" t="str">
        <f>IF(stoicheometry!Q8&lt;&gt;"",stoicheometry!Q8&amp;"*"&amp;stoicheometry!$C8,"")</f>
        <v/>
      </c>
      <c r="Q9" t="str">
        <f>IF(stoicheometry!R8&lt;&gt;"",stoicheometry!R8&amp;"*"&amp;stoicheometry!$C8,"")</f>
        <v/>
      </c>
      <c r="R9" t="str">
        <f>IF(stoicheometry!S8&lt;&gt;"",stoicheometry!S8&amp;"*"&amp;stoicheometry!$C8,"")</f>
        <v/>
      </c>
      <c r="S9" t="str">
        <f>IF(stoicheometry!T8&lt;&gt;"",stoicheometry!T8&amp;"*"&amp;stoicheometry!$C8,"")</f>
        <v/>
      </c>
      <c r="T9" t="str">
        <f>IF(stoicheometry!U8&lt;&gt;"",stoicheometry!U8&amp;"*"&amp;stoicheometry!$C8,"")</f>
        <v/>
      </c>
      <c r="U9" t="str">
        <f>IF(stoicheometry!V8&lt;&gt;"",stoicheometry!V8&amp;"*"&amp;stoicheometry!$C8,"")</f>
        <v/>
      </c>
      <c r="V9" t="str">
        <f>IF(stoicheometry!W8&lt;&gt;"",stoicheometry!W8&amp;"*"&amp;stoicheometry!$C8,"")</f>
        <v/>
      </c>
      <c r="W9" t="str">
        <f>IF(stoicheometry!X8&lt;&gt;"",stoicheometry!X8&amp;"*"&amp;stoicheometry!$C8,"")</f>
        <v/>
      </c>
      <c r="X9" t="str">
        <f>IF(stoicheometry!Y8&lt;&gt;"",stoicheometry!Y8&amp;"*"&amp;stoicheometry!$C8,"")</f>
        <v/>
      </c>
      <c r="Y9" t="str">
        <f>IF(stoicheometry!Z8&lt;&gt;"",stoicheometry!Z8&amp;"*"&amp;stoicheometry!$C8,"")</f>
        <v/>
      </c>
      <c r="Z9" t="str">
        <f>IF(stoicheometry!AA8&lt;&gt;"",stoicheometry!AA8&amp;"*"&amp;stoicheometry!$C8,"")</f>
        <v/>
      </c>
      <c r="AA9" t="str">
        <f>IF(stoicheometry!AB8&lt;&gt;"",stoicheometry!AB8&amp;"*"&amp;stoicheometry!$C8,"")</f>
        <v/>
      </c>
      <c r="AB9" t="str">
        <f>IF(stoicheometry!AC8&lt;&gt;"",stoicheometry!AC8&amp;"*"&amp;stoicheometry!$C8,"")</f>
        <v/>
      </c>
      <c r="AC9" t="str">
        <f>IF(stoicheometry!AD8&lt;&gt;"",stoicheometry!AD8&amp;"*"&amp;stoicheometry!$C8&amp;"*IO_"&amp;stoicheometry!$C8,"")</f>
        <v/>
      </c>
      <c r="AD9" t="str">
        <f>IF(stoicheometry!AE8&lt;&gt;"",stoicheometry!AE8&amp;"*"&amp;stoicheometry!$C8&amp;"*IO_"&amp;stoicheometry!$C8,"")</f>
        <v/>
      </c>
      <c r="AE9" t="str">
        <f>IF(stoicheometry!AF8&lt;&gt;"",stoicheometry!AF8&amp;"*"&amp;stoicheometry!$C8&amp;"*IO_"&amp;stoicheometry!$C8,"")</f>
        <v/>
      </c>
      <c r="AF9" t="str">
        <f>IF(stoicheometry!AG8&lt;&gt;"",stoicheometry!AG8&amp;"*"&amp;stoicheometry!$C8&amp;"*IO_"&amp;stoicheometry!$C8,"")</f>
        <v/>
      </c>
      <c r="AG9" t="str">
        <f>IF(stoicheometry!AH8&lt;&gt;"",stoicheometry!AH8&amp;"*"&amp;stoicheometry!$C8&amp;"*IO_"&amp;stoicheometry!$C8,"")</f>
        <v/>
      </c>
    </row>
    <row r="10" spans="1:51" x14ac:dyDescent="0.25">
      <c r="B10" s="10" t="str">
        <f>stoicheometry!C9</f>
        <v>sed_PIP</v>
      </c>
      <c r="C10" t="str">
        <f>IF(stoicheometry!D9&lt;&gt;"",stoicheometry!D9&amp;"*"&amp;stoicheometry!$C9,"")</f>
        <v/>
      </c>
      <c r="D10" t="str">
        <f>IF(stoicheometry!E9&lt;&gt;"",stoicheometry!E9&amp;"*"&amp;stoicheometry!$C9,"")</f>
        <v/>
      </c>
      <c r="E10" t="str">
        <f>IF(stoicheometry!F9&lt;&gt;"",stoicheometry!F9&amp;"*"&amp;stoicheometry!$C9,"")</f>
        <v/>
      </c>
      <c r="F10" t="str">
        <f>IF(stoicheometry!G9&lt;&gt;"",stoicheometry!G9&amp;"*"&amp;stoicheometry!$C9,"")</f>
        <v/>
      </c>
      <c r="G10" t="str">
        <f>IF(stoicheometry!H9&lt;&gt;"",stoicheometry!H9&amp;"*"&amp;stoicheometry!$C9,"")</f>
        <v/>
      </c>
      <c r="H10" t="str">
        <f>IF(stoicheometry!I9&lt;&gt;"",stoicheometry!I9&amp;"*"&amp;stoicheometry!$C9,"")</f>
        <v/>
      </c>
      <c r="I10" t="str">
        <f>IF(stoicheometry!J9&lt;&gt;"",stoicheometry!J9&amp;"*"&amp;stoicheometry!$C9,"")</f>
        <v/>
      </c>
      <c r="J10" t="str">
        <f>IF(stoicheometry!K9&lt;&gt;"",stoicheometry!K9&amp;"*"&amp;stoicheometry!$C9,"")</f>
        <v>-1*sed_PIP</v>
      </c>
      <c r="K10" t="str">
        <f>IF(stoicheometry!L9&lt;&gt;"",stoicheometry!L9&amp;"*"&amp;stoicheometry!$C9,"")</f>
        <v/>
      </c>
      <c r="L10" t="str">
        <f>IF(stoicheometry!M9&lt;&gt;"",stoicheometry!M9&amp;"*"&amp;stoicheometry!$C9,"")</f>
        <v/>
      </c>
      <c r="M10" t="str">
        <f>IF(stoicheometry!N9&lt;&gt;"",stoicheometry!N9&amp;"*"&amp;stoicheometry!$C9,"")</f>
        <v/>
      </c>
      <c r="N10" t="str">
        <f>IF(stoicheometry!O9&lt;&gt;"",stoicheometry!O9&amp;"*"&amp;stoicheometry!$C9,"")</f>
        <v>1*sed_PIP</v>
      </c>
      <c r="O10" t="str">
        <f>IF(stoicheometry!P9&lt;&gt;"",stoicheometry!P9&amp;"*"&amp;stoicheometry!$C9,"")</f>
        <v/>
      </c>
      <c r="P10" t="str">
        <f>IF(stoicheometry!Q9&lt;&gt;"",stoicheometry!Q9&amp;"*"&amp;stoicheometry!$C9,"")</f>
        <v/>
      </c>
      <c r="Q10" t="str">
        <f>IF(stoicheometry!R9&lt;&gt;"",stoicheometry!R9&amp;"*"&amp;stoicheometry!$C9,"")</f>
        <v/>
      </c>
      <c r="R10" t="str">
        <f>IF(stoicheometry!S9&lt;&gt;"",stoicheometry!S9&amp;"*"&amp;stoicheometry!$C9,"")</f>
        <v/>
      </c>
      <c r="S10" t="str">
        <f>IF(stoicheometry!T9&lt;&gt;"",stoicheometry!T9&amp;"*"&amp;stoicheometry!$C9,"")</f>
        <v/>
      </c>
      <c r="T10" t="str">
        <f>IF(stoicheometry!U9&lt;&gt;"",stoicheometry!U9&amp;"*"&amp;stoicheometry!$C9,"")</f>
        <v/>
      </c>
      <c r="U10" t="str">
        <f>IF(stoicheometry!V9&lt;&gt;"",stoicheometry!V9&amp;"*"&amp;stoicheometry!$C9,"")</f>
        <v/>
      </c>
      <c r="V10" t="str">
        <f>IF(stoicheometry!W9&lt;&gt;"",stoicheometry!W9&amp;"*"&amp;stoicheometry!$C9,"")</f>
        <v/>
      </c>
      <c r="W10" t="str">
        <f>IF(stoicheometry!X9&lt;&gt;"",stoicheometry!X9&amp;"*"&amp;stoicheometry!$C9,"")</f>
        <v/>
      </c>
      <c r="X10" t="str">
        <f>IF(stoicheometry!Y9&lt;&gt;"",stoicheometry!Y9&amp;"*"&amp;stoicheometry!$C9,"")</f>
        <v/>
      </c>
      <c r="Y10" t="str">
        <f>IF(stoicheometry!Z9&lt;&gt;"",stoicheometry!Z9&amp;"*"&amp;stoicheometry!$C9,"")</f>
        <v/>
      </c>
      <c r="Z10" t="str">
        <f>IF(stoicheometry!AA9&lt;&gt;"",stoicheometry!AA9&amp;"*"&amp;stoicheometry!$C9,"")</f>
        <v/>
      </c>
      <c r="AA10" t="str">
        <f>IF(stoicheometry!AB9&lt;&gt;"",stoicheometry!AB9&amp;"*"&amp;stoicheometry!$C9,"")</f>
        <v/>
      </c>
      <c r="AB10" t="str">
        <f>IF(stoicheometry!AC9&lt;&gt;"",stoicheometry!AC9&amp;"*"&amp;stoicheometry!$C9,"")</f>
        <v/>
      </c>
      <c r="AC10" t="str">
        <f>IF(stoicheometry!AD9&lt;&gt;"",stoicheometry!AD9&amp;"*"&amp;stoicheometry!$C9&amp;"*IO_"&amp;stoicheometry!$C9,"")</f>
        <v/>
      </c>
      <c r="AD10" t="str">
        <f>IF(stoicheometry!AE9&lt;&gt;"",stoicheometry!AE9&amp;"*"&amp;stoicheometry!$C9&amp;"*IO_"&amp;stoicheometry!$C9,"")</f>
        <v/>
      </c>
      <c r="AE10" t="str">
        <f>IF(stoicheometry!AF9&lt;&gt;"",stoicheometry!AF9&amp;"*"&amp;stoicheometry!$C9&amp;"*IO_"&amp;stoicheometry!$C9,"")</f>
        <v/>
      </c>
      <c r="AF10" t="str">
        <f>IF(stoicheometry!AG9&lt;&gt;"",stoicheometry!AG9&amp;"*"&amp;stoicheometry!$C9&amp;"*IO_"&amp;stoicheometry!$C9,"")</f>
        <v/>
      </c>
      <c r="AG10" t="str">
        <f>IF(stoicheometry!AH9&lt;&gt;"",stoicheometry!AH9&amp;"*"&amp;stoicheometry!$C9&amp;"*IO_"&amp;stoicheometry!$C9,"")</f>
        <v/>
      </c>
    </row>
    <row r="11" spans="1:51" x14ac:dyDescent="0.25">
      <c r="B11" s="10" t="str">
        <f>stoicheometry!C10</f>
        <v>sed_LOP</v>
      </c>
      <c r="C11" t="str">
        <f>IF(stoicheometry!D10&lt;&gt;"",stoicheometry!D10&amp;"*"&amp;stoicheometry!$C10,"")</f>
        <v/>
      </c>
      <c r="D11" t="str">
        <f>IF(stoicheometry!E10&lt;&gt;"",stoicheometry!E10&amp;"*"&amp;stoicheometry!$C10,"")</f>
        <v/>
      </c>
      <c r="E11" t="str">
        <f>IF(stoicheometry!F10&lt;&gt;"",stoicheometry!F10&amp;"*"&amp;stoicheometry!$C10,"")</f>
        <v/>
      </c>
      <c r="F11" t="str">
        <f>IF(stoicheometry!G10&lt;&gt;"",stoicheometry!G10&amp;"*"&amp;stoicheometry!$C10,"")</f>
        <v/>
      </c>
      <c r="G11" t="str">
        <f>IF(stoicheometry!H10&lt;&gt;"",stoicheometry!H10&amp;"*"&amp;stoicheometry!$C10,"")</f>
        <v/>
      </c>
      <c r="H11" t="str">
        <f>IF(stoicheometry!I10&lt;&gt;"",stoicheometry!I10&amp;"*"&amp;stoicheometry!$C10,"")</f>
        <v/>
      </c>
      <c r="I11" t="str">
        <f>IF(stoicheometry!J10&lt;&gt;"",stoicheometry!J10&amp;"*"&amp;stoicheometry!$C10,"")</f>
        <v>-1*sed_LOP</v>
      </c>
      <c r="J11" t="str">
        <f>IF(stoicheometry!K10&lt;&gt;"",stoicheometry!K10&amp;"*"&amp;stoicheometry!$C10,"")</f>
        <v/>
      </c>
      <c r="K11" t="str">
        <f>IF(stoicheometry!L10&lt;&gt;"",stoicheometry!L10&amp;"*"&amp;stoicheometry!$C10,"")</f>
        <v/>
      </c>
      <c r="L11" t="str">
        <f>IF(stoicheometry!M10&lt;&gt;"",stoicheometry!M10&amp;"*"&amp;stoicheometry!$C10,"")</f>
        <v/>
      </c>
      <c r="M11" t="str">
        <f>IF(stoicheometry!N10&lt;&gt;"",stoicheometry!N10&amp;"*"&amp;stoicheometry!$C10,"")</f>
        <v>1*sed_LOP</v>
      </c>
      <c r="N11" t="str">
        <f>IF(stoicheometry!O10&lt;&gt;"",stoicheometry!O10&amp;"*"&amp;stoicheometry!$C10,"")</f>
        <v/>
      </c>
      <c r="O11" t="str">
        <f>IF(stoicheometry!P10&lt;&gt;"",stoicheometry!P10&amp;"*"&amp;stoicheometry!$C10,"")</f>
        <v/>
      </c>
      <c r="P11" t="str">
        <f>IF(stoicheometry!Q10&lt;&gt;"",stoicheometry!Q10&amp;"*"&amp;stoicheometry!$C10,"")</f>
        <v/>
      </c>
      <c r="Q11" t="str">
        <f>IF(stoicheometry!R10&lt;&gt;"",stoicheometry!R10&amp;"*"&amp;stoicheometry!$C10,"")</f>
        <v/>
      </c>
      <c r="R11" t="str">
        <f>IF(stoicheometry!S10&lt;&gt;"",stoicheometry!S10&amp;"*"&amp;stoicheometry!$C10,"")</f>
        <v/>
      </c>
      <c r="S11" t="str">
        <f>IF(stoicheometry!T10&lt;&gt;"",stoicheometry!T10&amp;"*"&amp;stoicheometry!$C10,"")</f>
        <v/>
      </c>
      <c r="T11" t="str">
        <f>IF(stoicheometry!U10&lt;&gt;"",stoicheometry!U10&amp;"*"&amp;stoicheometry!$C10,"")</f>
        <v/>
      </c>
      <c r="U11" t="str">
        <f>IF(stoicheometry!V10&lt;&gt;"",stoicheometry!V10&amp;"*"&amp;stoicheometry!$C10,"")</f>
        <v/>
      </c>
      <c r="V11" t="str">
        <f>IF(stoicheometry!W10&lt;&gt;"",stoicheometry!W10&amp;"*"&amp;stoicheometry!$C10,"")</f>
        <v/>
      </c>
      <c r="W11" t="str">
        <f>IF(stoicheometry!X10&lt;&gt;"",stoicheometry!X10&amp;"*"&amp;stoicheometry!$C10,"")</f>
        <v/>
      </c>
      <c r="X11" t="str">
        <f>IF(stoicheometry!Y10&lt;&gt;"",stoicheometry!Y10&amp;"*"&amp;stoicheometry!$C10,"")</f>
        <v/>
      </c>
      <c r="Y11" t="str">
        <f>IF(stoicheometry!Z10&lt;&gt;"",stoicheometry!Z10&amp;"*"&amp;stoicheometry!$C10,"")</f>
        <v/>
      </c>
      <c r="Z11" t="str">
        <f>IF(stoicheometry!AA10&lt;&gt;"",stoicheometry!AA10&amp;"*"&amp;stoicheometry!$C10,"")</f>
        <v/>
      </c>
      <c r="AA11" t="str">
        <f>IF(stoicheometry!AB10&lt;&gt;"",stoicheometry!AB10&amp;"*"&amp;stoicheometry!$C10,"")</f>
        <v/>
      </c>
      <c r="AB11" t="str">
        <f>IF(stoicheometry!AC10&lt;&gt;"",stoicheometry!AC10&amp;"*"&amp;stoicheometry!$C10,"")</f>
        <v/>
      </c>
      <c r="AC11" t="str">
        <f>IF(stoicheometry!AD10&lt;&gt;"",stoicheometry!AD10&amp;"*"&amp;stoicheometry!$C10&amp;"*IO_"&amp;stoicheometry!$C10,"")</f>
        <v/>
      </c>
      <c r="AD11" t="str">
        <f>IF(stoicheometry!AE10&lt;&gt;"",stoicheometry!AE10&amp;"*"&amp;stoicheometry!$C10&amp;"*IO_"&amp;stoicheometry!$C10,"")</f>
        <v/>
      </c>
      <c r="AE11" t="str">
        <f>IF(stoicheometry!AF10&lt;&gt;"",stoicheometry!AF10&amp;"*"&amp;stoicheometry!$C10&amp;"*IO_"&amp;stoicheometry!$C10,"")</f>
        <v/>
      </c>
      <c r="AF11" t="str">
        <f>IF(stoicheometry!AG10&lt;&gt;"",stoicheometry!AG10&amp;"*"&amp;stoicheometry!$C10&amp;"*IO_"&amp;stoicheometry!$C10,"")</f>
        <v/>
      </c>
      <c r="AG11" t="str">
        <f>IF(stoicheometry!AH10&lt;&gt;"",stoicheometry!AH10&amp;"*"&amp;stoicheometry!$C10&amp;"*IO_"&amp;stoicheometry!$C10,"")</f>
        <v/>
      </c>
    </row>
    <row r="12" spans="1:51" x14ac:dyDescent="0.25">
      <c r="B12" s="10" t="str">
        <f>stoicheometry!C11</f>
        <v>sed_ROP</v>
      </c>
      <c r="C12" t="str">
        <f>IF(stoicheometry!D11&lt;&gt;"",stoicheometry!D11&amp;"*"&amp;stoicheometry!$C11,"")</f>
        <v/>
      </c>
      <c r="D12" t="str">
        <f>IF(stoicheometry!E11&lt;&gt;"",stoicheometry!E11&amp;"*"&amp;stoicheometry!$C11,"")</f>
        <v/>
      </c>
      <c r="E12" t="str">
        <f>IF(stoicheometry!F11&lt;&gt;"",stoicheometry!F11&amp;"*"&amp;stoicheometry!$C11,"")</f>
        <v/>
      </c>
      <c r="F12" t="str">
        <f>IF(stoicheometry!G11&lt;&gt;"",stoicheometry!G11&amp;"*"&amp;stoicheometry!$C11,"")</f>
        <v/>
      </c>
      <c r="G12" t="str">
        <f>IF(stoicheometry!H11&lt;&gt;"",stoicheometry!H11&amp;"*"&amp;stoicheometry!$C11,"")</f>
        <v/>
      </c>
      <c r="H12" t="str">
        <f>IF(stoicheometry!I11&lt;&gt;"",stoicheometry!I11&amp;"*"&amp;stoicheometry!$C11,"")</f>
        <v>-1*sed_ROP</v>
      </c>
      <c r="I12" t="str">
        <f>IF(stoicheometry!J11&lt;&gt;"",stoicheometry!J11&amp;"*"&amp;stoicheometry!$C11,"")</f>
        <v/>
      </c>
      <c r="J12" t="str">
        <f>IF(stoicheometry!K11&lt;&gt;"",stoicheometry!K11&amp;"*"&amp;stoicheometry!$C11,"")</f>
        <v/>
      </c>
      <c r="K12" t="str">
        <f>IF(stoicheometry!L11&lt;&gt;"",stoicheometry!L11&amp;"*"&amp;stoicheometry!$C11,"")</f>
        <v/>
      </c>
      <c r="L12" t="str">
        <f>IF(stoicheometry!M11&lt;&gt;"",stoicheometry!M11&amp;"*"&amp;stoicheometry!$C11,"")</f>
        <v>1*sed_ROP</v>
      </c>
      <c r="M12" t="str">
        <f>IF(stoicheometry!N11&lt;&gt;"",stoicheometry!N11&amp;"*"&amp;stoicheometry!$C11,"")</f>
        <v/>
      </c>
      <c r="N12" t="str">
        <f>IF(stoicheometry!O11&lt;&gt;"",stoicheometry!O11&amp;"*"&amp;stoicheometry!$C11,"")</f>
        <v/>
      </c>
      <c r="O12" t="str">
        <f>IF(stoicheometry!P11&lt;&gt;"",stoicheometry!P11&amp;"*"&amp;stoicheometry!$C11,"")</f>
        <v/>
      </c>
      <c r="P12" t="str">
        <f>IF(stoicheometry!Q11&lt;&gt;"",stoicheometry!Q11&amp;"*"&amp;stoicheometry!$C11,"")</f>
        <v/>
      </c>
      <c r="Q12" t="str">
        <f>IF(stoicheometry!R11&lt;&gt;"",stoicheometry!R11&amp;"*"&amp;stoicheometry!$C11,"")</f>
        <v/>
      </c>
      <c r="R12" t="str">
        <f>IF(stoicheometry!S11&lt;&gt;"",stoicheometry!S11&amp;"*"&amp;stoicheometry!$C11,"")</f>
        <v/>
      </c>
      <c r="S12" t="str">
        <f>IF(stoicheometry!T11&lt;&gt;"",stoicheometry!T11&amp;"*"&amp;stoicheometry!$C11,"")</f>
        <v/>
      </c>
      <c r="T12" t="str">
        <f>IF(stoicheometry!U11&lt;&gt;"",stoicheometry!U11&amp;"*"&amp;stoicheometry!$C11,"")</f>
        <v/>
      </c>
      <c r="U12" t="str">
        <f>IF(stoicheometry!V11&lt;&gt;"",stoicheometry!V11&amp;"*"&amp;stoicheometry!$C11,"")</f>
        <v/>
      </c>
      <c r="V12" t="str">
        <f>IF(stoicheometry!W11&lt;&gt;"",stoicheometry!W11&amp;"*"&amp;stoicheometry!$C11,"")</f>
        <v/>
      </c>
      <c r="W12" t="str">
        <f>IF(stoicheometry!X11&lt;&gt;"",stoicheometry!X11&amp;"*"&amp;stoicheometry!$C11,"")</f>
        <v/>
      </c>
      <c r="X12" t="str">
        <f>IF(stoicheometry!Y11&lt;&gt;"",stoicheometry!Y11&amp;"*"&amp;stoicheometry!$C11,"")</f>
        <v/>
      </c>
      <c r="Y12" t="str">
        <f>IF(stoicheometry!Z11&lt;&gt;"",stoicheometry!Z11&amp;"*"&amp;stoicheometry!$C11,"")</f>
        <v/>
      </c>
      <c r="Z12" t="str">
        <f>IF(stoicheometry!AA11&lt;&gt;"",stoicheometry!AA11&amp;"*"&amp;stoicheometry!$C11,"")</f>
        <v/>
      </c>
      <c r="AA12" t="str">
        <f>IF(stoicheometry!AB11&lt;&gt;"",stoicheometry!AB11&amp;"*"&amp;stoicheometry!$C11,"")</f>
        <v/>
      </c>
      <c r="AB12" t="str">
        <f>IF(stoicheometry!AC11&lt;&gt;"",stoicheometry!AC11&amp;"*"&amp;stoicheometry!$C11,"")</f>
        <v/>
      </c>
      <c r="AC12" t="str">
        <f>IF(stoicheometry!AD11&lt;&gt;"",stoicheometry!AD11&amp;"*"&amp;stoicheometry!$C11&amp;"*IO_"&amp;stoicheometry!$C11,"")</f>
        <v/>
      </c>
      <c r="AD12" t="str">
        <f>IF(stoicheometry!AE11&lt;&gt;"",stoicheometry!AE11&amp;"*"&amp;stoicheometry!$C11&amp;"*IO_"&amp;stoicheometry!$C11,"")</f>
        <v/>
      </c>
      <c r="AE12" t="str">
        <f>IF(stoicheometry!AF11&lt;&gt;"",stoicheometry!AF11&amp;"*"&amp;stoicheometry!$C11&amp;"*IO_"&amp;stoicheometry!$C11,"")</f>
        <v/>
      </c>
      <c r="AF12" t="str">
        <f>IF(stoicheometry!AG11&lt;&gt;"",stoicheometry!AG11&amp;"*"&amp;stoicheometry!$C11&amp;"*IO_"&amp;stoicheometry!$C11,"")</f>
        <v/>
      </c>
      <c r="AG12" t="str">
        <f>IF(stoicheometry!AH11&lt;&gt;"",stoicheometry!AH11&amp;"*"&amp;stoicheometry!$C11&amp;"*IO_"&amp;stoicheometry!$C11,"")</f>
        <v/>
      </c>
    </row>
    <row r="13" spans="1:51" x14ac:dyDescent="0.25">
      <c r="B13" s="10" t="str">
        <f>stoicheometry!C12</f>
        <v>dec_litter2LOP_a</v>
      </c>
      <c r="C13" t="str">
        <f>IF(stoicheometry!D12&lt;&gt;"",stoicheometry!D12&amp;"*"&amp;stoicheometry!$C12,"")</f>
        <v/>
      </c>
      <c r="D13" t="str">
        <f>IF(stoicheometry!E12&lt;&gt;"",stoicheometry!E12&amp;"*"&amp;stoicheometry!$C12,"")</f>
        <v/>
      </c>
      <c r="E13" t="str">
        <f>IF(stoicheometry!F12&lt;&gt;"",stoicheometry!F12&amp;"*"&amp;stoicheometry!$C12,"")</f>
        <v/>
      </c>
      <c r="F13" t="str">
        <f>IF(stoicheometry!G12&lt;&gt;"",stoicheometry!G12&amp;"*"&amp;stoicheometry!$C12,"")</f>
        <v/>
      </c>
      <c r="G13" t="str">
        <f>IF(stoicheometry!H12&lt;&gt;"",stoicheometry!H12&amp;"*"&amp;stoicheometry!$C12,"")</f>
        <v>-1*dec_litter2LOP_a</v>
      </c>
      <c r="H13" t="str">
        <f>IF(stoicheometry!I12&lt;&gt;"",stoicheometry!I12&amp;"*"&amp;stoicheometry!$C12,"")</f>
        <v/>
      </c>
      <c r="I13" t="str">
        <f>IF(stoicheometry!J12&lt;&gt;"",stoicheometry!J12&amp;"*"&amp;stoicheometry!$C12,"")</f>
        <v>1*dec_litter2LOP_a</v>
      </c>
      <c r="J13" t="str">
        <f>IF(stoicheometry!K12&lt;&gt;"",stoicheometry!K12&amp;"*"&amp;stoicheometry!$C12,"")</f>
        <v/>
      </c>
      <c r="K13" t="str">
        <f>IF(stoicheometry!L12&lt;&gt;"",stoicheometry!L12&amp;"*"&amp;stoicheometry!$C12,"")</f>
        <v/>
      </c>
      <c r="L13" t="str">
        <f>IF(stoicheometry!M12&lt;&gt;"",stoicheometry!M12&amp;"*"&amp;stoicheometry!$C12,"")</f>
        <v/>
      </c>
      <c r="M13" t="str">
        <f>IF(stoicheometry!N12&lt;&gt;"",stoicheometry!N12&amp;"*"&amp;stoicheometry!$C12,"")</f>
        <v/>
      </c>
      <c r="N13" t="str">
        <f>IF(stoicheometry!O12&lt;&gt;"",stoicheometry!O12&amp;"*"&amp;stoicheometry!$C12,"")</f>
        <v/>
      </c>
      <c r="O13" t="str">
        <f>IF(stoicheometry!P12&lt;&gt;"",stoicheometry!P12&amp;"*"&amp;stoicheometry!$C12,"")</f>
        <v/>
      </c>
      <c r="P13" t="str">
        <f>IF(stoicheometry!Q12&lt;&gt;"",stoicheometry!Q12&amp;"*"&amp;stoicheometry!$C12,"")</f>
        <v/>
      </c>
      <c r="Q13" t="str">
        <f>IF(stoicheometry!R12&lt;&gt;"",stoicheometry!R12&amp;"*"&amp;stoicheometry!$C12,"")</f>
        <v/>
      </c>
      <c r="R13" t="str">
        <f>IF(stoicheometry!S12&lt;&gt;"",stoicheometry!S12&amp;"*"&amp;stoicheometry!$C12,"")</f>
        <v/>
      </c>
      <c r="S13" t="str">
        <f>IF(stoicheometry!T12&lt;&gt;"",stoicheometry!T12&amp;"*"&amp;stoicheometry!$C12,"")</f>
        <v/>
      </c>
      <c r="T13" t="str">
        <f>IF(stoicheometry!U12&lt;&gt;"",stoicheometry!U12&amp;"*"&amp;stoicheometry!$C12,"")</f>
        <v/>
      </c>
      <c r="U13" t="str">
        <f>IF(stoicheometry!V12&lt;&gt;"",stoicheometry!V12&amp;"*"&amp;stoicheometry!$C12,"")</f>
        <v/>
      </c>
      <c r="V13" t="str">
        <f>IF(stoicheometry!W12&lt;&gt;"",stoicheometry!W12&amp;"*"&amp;stoicheometry!$C12,"")</f>
        <v/>
      </c>
      <c r="W13" t="str">
        <f>IF(stoicheometry!X12&lt;&gt;"",stoicheometry!X12&amp;"*"&amp;stoicheometry!$C12,"")</f>
        <v/>
      </c>
      <c r="X13" t="str">
        <f>IF(stoicheometry!Y12&lt;&gt;"",stoicheometry!Y12&amp;"*"&amp;stoicheometry!$C12,"")</f>
        <v/>
      </c>
      <c r="Y13" t="str">
        <f>IF(stoicheometry!Z12&lt;&gt;"",stoicheometry!Z12&amp;"*"&amp;stoicheometry!$C12,"")</f>
        <v/>
      </c>
      <c r="Z13" t="str">
        <f>IF(stoicheometry!AA12&lt;&gt;"",stoicheometry!AA12&amp;"*"&amp;stoicheometry!$C12,"")</f>
        <v/>
      </c>
      <c r="AA13" t="str">
        <f>IF(stoicheometry!AB12&lt;&gt;"",stoicheometry!AB12&amp;"*"&amp;stoicheometry!$C12,"")</f>
        <v/>
      </c>
      <c r="AB13" t="str">
        <f>IF(stoicheometry!AC12&lt;&gt;"",stoicheometry!AC12&amp;"*"&amp;stoicheometry!$C12,"")</f>
        <v/>
      </c>
      <c r="AC13" t="str">
        <f>IF(stoicheometry!AD12&lt;&gt;"",stoicheometry!AD12&amp;"*"&amp;stoicheometry!$C12&amp;"*IO_"&amp;stoicheometry!$C12,"")</f>
        <v/>
      </c>
      <c r="AD13" t="str">
        <f>IF(stoicheometry!AE12&lt;&gt;"",stoicheometry!AE12&amp;"*"&amp;stoicheometry!$C12&amp;"*IO_"&amp;stoicheometry!$C12,"")</f>
        <v/>
      </c>
      <c r="AE13" t="str">
        <f>IF(stoicheometry!AF12&lt;&gt;"",stoicheometry!AF12&amp;"*"&amp;stoicheometry!$C12&amp;"*IO_"&amp;stoicheometry!$C12,"")</f>
        <v/>
      </c>
      <c r="AF13" t="str">
        <f>IF(stoicheometry!AG12&lt;&gt;"",stoicheometry!AG12&amp;"*"&amp;stoicheometry!$C12&amp;"*IO_"&amp;stoicheometry!$C12,"")</f>
        <v/>
      </c>
      <c r="AG13" t="str">
        <f>IF(stoicheometry!AH12&lt;&gt;"",stoicheometry!AH12&amp;"*"&amp;stoicheometry!$C12&amp;"*IO_"&amp;stoicheometry!$C12,"")</f>
        <v/>
      </c>
    </row>
    <row r="14" spans="1:51" x14ac:dyDescent="0.25">
      <c r="B14" s="10" t="str">
        <f>stoicheometry!C13</f>
        <v>dec_litter2ROP_a</v>
      </c>
      <c r="C14" t="str">
        <f>IF(stoicheometry!D13&lt;&gt;"",stoicheometry!D13&amp;"*"&amp;stoicheometry!$C13,"")</f>
        <v/>
      </c>
      <c r="D14" t="str">
        <f>IF(stoicheometry!E13&lt;&gt;"",stoicheometry!E13&amp;"*"&amp;stoicheometry!$C13,"")</f>
        <v/>
      </c>
      <c r="E14" t="str">
        <f>IF(stoicheometry!F13&lt;&gt;"",stoicheometry!F13&amp;"*"&amp;stoicheometry!$C13,"")</f>
        <v/>
      </c>
      <c r="F14" t="str">
        <f>IF(stoicheometry!G13&lt;&gt;"",stoicheometry!G13&amp;"*"&amp;stoicheometry!$C13,"")</f>
        <v/>
      </c>
      <c r="G14" t="str">
        <f>IF(stoicheometry!H13&lt;&gt;"",stoicheometry!H13&amp;"*"&amp;stoicheometry!$C13,"")</f>
        <v>-1*dec_litter2ROP_a</v>
      </c>
      <c r="H14" t="str">
        <f>IF(stoicheometry!I13&lt;&gt;"",stoicheometry!I13&amp;"*"&amp;stoicheometry!$C13,"")</f>
        <v>1*dec_litter2ROP_a</v>
      </c>
      <c r="I14" t="str">
        <f>IF(stoicheometry!J13&lt;&gt;"",stoicheometry!J13&amp;"*"&amp;stoicheometry!$C13,"")</f>
        <v/>
      </c>
      <c r="J14" t="str">
        <f>IF(stoicheometry!K13&lt;&gt;"",stoicheometry!K13&amp;"*"&amp;stoicheometry!$C13,"")</f>
        <v/>
      </c>
      <c r="K14" t="str">
        <f>IF(stoicheometry!L13&lt;&gt;"",stoicheometry!L13&amp;"*"&amp;stoicheometry!$C13,"")</f>
        <v/>
      </c>
      <c r="L14" t="str">
        <f>IF(stoicheometry!M13&lt;&gt;"",stoicheometry!M13&amp;"*"&amp;stoicheometry!$C13,"")</f>
        <v/>
      </c>
      <c r="M14" t="str">
        <f>IF(stoicheometry!N13&lt;&gt;"",stoicheometry!N13&amp;"*"&amp;stoicheometry!$C13,"")</f>
        <v/>
      </c>
      <c r="N14" t="str">
        <f>IF(stoicheometry!O13&lt;&gt;"",stoicheometry!O13&amp;"*"&amp;stoicheometry!$C13,"")</f>
        <v/>
      </c>
      <c r="O14" t="str">
        <f>IF(stoicheometry!P13&lt;&gt;"",stoicheometry!P13&amp;"*"&amp;stoicheometry!$C13,"")</f>
        <v/>
      </c>
      <c r="P14" t="str">
        <f>IF(stoicheometry!Q13&lt;&gt;"",stoicheometry!Q13&amp;"*"&amp;stoicheometry!$C13,"")</f>
        <v/>
      </c>
      <c r="Q14" t="str">
        <f>IF(stoicheometry!R13&lt;&gt;"",stoicheometry!R13&amp;"*"&amp;stoicheometry!$C13,"")</f>
        <v/>
      </c>
      <c r="R14" t="str">
        <f>IF(stoicheometry!S13&lt;&gt;"",stoicheometry!S13&amp;"*"&amp;stoicheometry!$C13,"")</f>
        <v/>
      </c>
      <c r="S14" t="str">
        <f>IF(stoicheometry!T13&lt;&gt;"",stoicheometry!T13&amp;"*"&amp;stoicheometry!$C13,"")</f>
        <v/>
      </c>
      <c r="T14" t="str">
        <f>IF(stoicheometry!U13&lt;&gt;"",stoicheometry!U13&amp;"*"&amp;stoicheometry!$C13,"")</f>
        <v/>
      </c>
      <c r="U14" t="str">
        <f>IF(stoicheometry!V13&lt;&gt;"",stoicheometry!V13&amp;"*"&amp;stoicheometry!$C13,"")</f>
        <v/>
      </c>
      <c r="V14" t="str">
        <f>IF(stoicheometry!W13&lt;&gt;"",stoicheometry!W13&amp;"*"&amp;stoicheometry!$C13,"")</f>
        <v/>
      </c>
      <c r="W14" t="str">
        <f>IF(stoicheometry!X13&lt;&gt;"",stoicheometry!X13&amp;"*"&amp;stoicheometry!$C13,"")</f>
        <v/>
      </c>
      <c r="X14" t="str">
        <f>IF(stoicheometry!Y13&lt;&gt;"",stoicheometry!Y13&amp;"*"&amp;stoicheometry!$C13,"")</f>
        <v/>
      </c>
      <c r="Y14" t="str">
        <f>IF(stoicheometry!Z13&lt;&gt;"",stoicheometry!Z13&amp;"*"&amp;stoicheometry!$C13,"")</f>
        <v/>
      </c>
      <c r="Z14" t="str">
        <f>IF(stoicheometry!AA13&lt;&gt;"",stoicheometry!AA13&amp;"*"&amp;stoicheometry!$C13,"")</f>
        <v/>
      </c>
      <c r="AA14" t="str">
        <f>IF(stoicheometry!AB13&lt;&gt;"",stoicheometry!AB13&amp;"*"&amp;stoicheometry!$C13,"")</f>
        <v/>
      </c>
      <c r="AB14" t="str">
        <f>IF(stoicheometry!AC13&lt;&gt;"",stoicheometry!AC13&amp;"*"&amp;stoicheometry!$C13,"")</f>
        <v/>
      </c>
      <c r="AC14" t="str">
        <f>IF(stoicheometry!AD13&lt;&gt;"",stoicheometry!AD13&amp;"*"&amp;stoicheometry!$C13&amp;"*IO_"&amp;stoicheometry!$C13,"")</f>
        <v/>
      </c>
      <c r="AD14" t="str">
        <f>IF(stoicheometry!AE13&lt;&gt;"",stoicheometry!AE13&amp;"*"&amp;stoicheometry!$C13&amp;"*IO_"&amp;stoicheometry!$C13,"")</f>
        <v/>
      </c>
      <c r="AE14" t="str">
        <f>IF(stoicheometry!AF13&lt;&gt;"",stoicheometry!AF13&amp;"*"&amp;stoicheometry!$C13&amp;"*IO_"&amp;stoicheometry!$C13,"")</f>
        <v/>
      </c>
      <c r="AF14" t="str">
        <f>IF(stoicheometry!AG13&lt;&gt;"",stoicheometry!AG13&amp;"*"&amp;stoicheometry!$C13&amp;"*IO_"&amp;stoicheometry!$C13,"")</f>
        <v/>
      </c>
      <c r="AG14" t="str">
        <f>IF(stoicheometry!AH13&lt;&gt;"",stoicheometry!AH13&amp;"*"&amp;stoicheometry!$C13&amp;"*IO_"&amp;stoicheometry!$C13,"")</f>
        <v/>
      </c>
    </row>
    <row r="15" spans="1:51" x14ac:dyDescent="0.25">
      <c r="B15" s="10" t="str">
        <f>stoicheometry!C14</f>
        <v>dec_LOP_a</v>
      </c>
      <c r="C15" t="str">
        <f>IF(stoicheometry!D14&lt;&gt;"",stoicheometry!D14&amp;"*"&amp;stoicheometry!$C14,"")</f>
        <v/>
      </c>
      <c r="D15" t="str">
        <f>IF(stoicheometry!E14&lt;&gt;"",stoicheometry!E14&amp;"*"&amp;stoicheometry!$C14,"")</f>
        <v/>
      </c>
      <c r="E15" t="str">
        <f>IF(stoicheometry!F14&lt;&gt;"",stoicheometry!F14&amp;"*"&amp;stoicheometry!$C14,"")</f>
        <v/>
      </c>
      <c r="F15" t="str">
        <f>IF(stoicheometry!G14&lt;&gt;"",stoicheometry!G14&amp;"*"&amp;stoicheometry!$C14,"")</f>
        <v/>
      </c>
      <c r="G15" t="str">
        <f>IF(stoicheometry!H14&lt;&gt;"",stoicheometry!H14&amp;"*"&amp;stoicheometry!$C14,"")</f>
        <v/>
      </c>
      <c r="H15" t="str">
        <f>IF(stoicheometry!I14&lt;&gt;"",stoicheometry!I14&amp;"*"&amp;stoicheometry!$C14,"")</f>
        <v/>
      </c>
      <c r="I15" t="str">
        <f>IF(stoicheometry!J14&lt;&gt;"",stoicheometry!J14&amp;"*"&amp;stoicheometry!$C14,"")</f>
        <v>-1*dec_LOP_a</v>
      </c>
      <c r="J15" t="str">
        <f>IF(stoicheometry!K14&lt;&gt;"",stoicheometry!K14&amp;"*"&amp;stoicheometry!$C14,"")</f>
        <v/>
      </c>
      <c r="K15" t="str">
        <f>IF(stoicheometry!L14&lt;&gt;"",stoicheometry!L14&amp;"*"&amp;stoicheometry!$C14,"")</f>
        <v>1*dec_LOP_a</v>
      </c>
      <c r="L15" t="str">
        <f>IF(stoicheometry!M14&lt;&gt;"",stoicheometry!M14&amp;"*"&amp;stoicheometry!$C14,"")</f>
        <v/>
      </c>
      <c r="M15" t="str">
        <f>IF(stoicheometry!N14&lt;&gt;"",stoicheometry!N14&amp;"*"&amp;stoicheometry!$C14,"")</f>
        <v/>
      </c>
      <c r="N15" t="str">
        <f>IF(stoicheometry!O14&lt;&gt;"",stoicheometry!O14&amp;"*"&amp;stoicheometry!$C14,"")</f>
        <v/>
      </c>
      <c r="O15" t="str">
        <f>IF(stoicheometry!P14&lt;&gt;"",stoicheometry!P14&amp;"*"&amp;stoicheometry!$C14,"")</f>
        <v/>
      </c>
      <c r="P15" t="str">
        <f>IF(stoicheometry!Q14&lt;&gt;"",stoicheometry!Q14&amp;"*"&amp;stoicheometry!$C14,"")</f>
        <v/>
      </c>
      <c r="Q15" t="str">
        <f>IF(stoicheometry!R14&lt;&gt;"",stoicheometry!R14&amp;"*"&amp;stoicheometry!$C14,"")</f>
        <v/>
      </c>
      <c r="R15" t="str">
        <f>IF(stoicheometry!S14&lt;&gt;"",stoicheometry!S14&amp;"*"&amp;stoicheometry!$C14,"")</f>
        <v/>
      </c>
      <c r="S15" t="str">
        <f>IF(stoicheometry!T14&lt;&gt;"",stoicheometry!T14&amp;"*"&amp;stoicheometry!$C14,"")</f>
        <v/>
      </c>
      <c r="T15" t="str">
        <f>IF(stoicheometry!U14&lt;&gt;"",stoicheometry!U14&amp;"*"&amp;stoicheometry!$C14,"")</f>
        <v/>
      </c>
      <c r="U15" t="str">
        <f>IF(stoicheometry!V14&lt;&gt;"",stoicheometry!V14&amp;"*"&amp;stoicheometry!$C14,"")</f>
        <v/>
      </c>
      <c r="V15" t="str">
        <f>IF(stoicheometry!W14&lt;&gt;"",stoicheometry!W14&amp;"*"&amp;stoicheometry!$C14,"")</f>
        <v/>
      </c>
      <c r="W15" t="str">
        <f>IF(stoicheometry!X14&lt;&gt;"",stoicheometry!X14&amp;"*"&amp;stoicheometry!$C14,"")</f>
        <v/>
      </c>
      <c r="X15" t="str">
        <f>IF(stoicheometry!Y14&lt;&gt;"",stoicheometry!Y14&amp;"*"&amp;stoicheometry!$C14,"")</f>
        <v/>
      </c>
      <c r="Y15" t="str">
        <f>IF(stoicheometry!Z14&lt;&gt;"",stoicheometry!Z14&amp;"*"&amp;stoicheometry!$C14,"")</f>
        <v/>
      </c>
      <c r="Z15" t="str">
        <f>IF(stoicheometry!AA14&lt;&gt;"",stoicheometry!AA14&amp;"*"&amp;stoicheometry!$C14,"")</f>
        <v/>
      </c>
      <c r="AA15" t="str">
        <f>IF(stoicheometry!AB14&lt;&gt;"",stoicheometry!AB14&amp;"*"&amp;stoicheometry!$C14,"")</f>
        <v/>
      </c>
      <c r="AB15" t="str">
        <f>IF(stoicheometry!AC14&lt;&gt;"",stoicheometry!AC14&amp;"*"&amp;stoicheometry!$C14,"")</f>
        <v/>
      </c>
      <c r="AC15" t="str">
        <f>IF(stoicheometry!AD14&lt;&gt;"",stoicheometry!AD14&amp;"*"&amp;stoicheometry!$C14&amp;"*IO_"&amp;stoicheometry!$C14,"")</f>
        <v/>
      </c>
      <c r="AD15" t="str">
        <f>IF(stoicheometry!AE14&lt;&gt;"",stoicheometry!AE14&amp;"*"&amp;stoicheometry!$C14&amp;"*IO_"&amp;stoicheometry!$C14,"")</f>
        <v/>
      </c>
      <c r="AE15" t="str">
        <f>IF(stoicheometry!AF14&lt;&gt;"",stoicheometry!AF14&amp;"*"&amp;stoicheometry!$C14&amp;"*IO_"&amp;stoicheometry!$C14,"")</f>
        <v/>
      </c>
      <c r="AF15" t="str">
        <f>IF(stoicheometry!AG14&lt;&gt;"",stoicheometry!AG14&amp;"*"&amp;stoicheometry!$C14&amp;"*IO_"&amp;stoicheometry!$C14,"")</f>
        <v/>
      </c>
      <c r="AG15" t="str">
        <f>IF(stoicheometry!AH14&lt;&gt;"",stoicheometry!AH14&amp;"*"&amp;stoicheometry!$C14&amp;"*IO_"&amp;stoicheometry!$C14,"")</f>
        <v/>
      </c>
    </row>
    <row r="16" spans="1:51" x14ac:dyDescent="0.25">
      <c r="B16" s="10" t="str">
        <f>stoicheometry!C15</f>
        <v>dec_ROP_a</v>
      </c>
      <c r="C16" t="str">
        <f>IF(stoicheometry!D15&lt;&gt;"",stoicheometry!D15&amp;"*"&amp;stoicheometry!$C15,"")</f>
        <v/>
      </c>
      <c r="D16" t="str">
        <f>IF(stoicheometry!E15&lt;&gt;"",stoicheometry!E15&amp;"*"&amp;stoicheometry!$C15,"")</f>
        <v/>
      </c>
      <c r="E16" t="str">
        <f>IF(stoicheometry!F15&lt;&gt;"",stoicheometry!F15&amp;"*"&amp;stoicheometry!$C15,"")</f>
        <v/>
      </c>
      <c r="F16" t="str">
        <f>IF(stoicheometry!G15&lt;&gt;"",stoicheometry!G15&amp;"*"&amp;stoicheometry!$C15,"")</f>
        <v/>
      </c>
      <c r="G16" t="str">
        <f>IF(stoicheometry!H15&lt;&gt;"",stoicheometry!H15&amp;"*"&amp;stoicheometry!$C15,"")</f>
        <v/>
      </c>
      <c r="H16" t="str">
        <f>IF(stoicheometry!I15&lt;&gt;"",stoicheometry!I15&amp;"*"&amp;stoicheometry!$C15,"")</f>
        <v>-1*dec_ROP_a</v>
      </c>
      <c r="I16" t="str">
        <f>IF(stoicheometry!J15&lt;&gt;"",stoicheometry!J15&amp;"*"&amp;stoicheometry!$C15,"")</f>
        <v>1*dec_ROP_a</v>
      </c>
      <c r="J16" t="str">
        <f>IF(stoicheometry!K15&lt;&gt;"",stoicheometry!K15&amp;"*"&amp;stoicheometry!$C15,"")</f>
        <v/>
      </c>
      <c r="K16" t="str">
        <f>IF(stoicheometry!L15&lt;&gt;"",stoicheometry!L15&amp;"*"&amp;stoicheometry!$C15,"")</f>
        <v/>
      </c>
      <c r="L16" t="str">
        <f>IF(stoicheometry!M15&lt;&gt;"",stoicheometry!M15&amp;"*"&amp;stoicheometry!$C15,"")</f>
        <v/>
      </c>
      <c r="M16" t="str">
        <f>IF(stoicheometry!N15&lt;&gt;"",stoicheometry!N15&amp;"*"&amp;stoicheometry!$C15,"")</f>
        <v/>
      </c>
      <c r="N16" t="str">
        <f>IF(stoicheometry!O15&lt;&gt;"",stoicheometry!O15&amp;"*"&amp;stoicheometry!$C15,"")</f>
        <v/>
      </c>
      <c r="O16" t="str">
        <f>IF(stoicheometry!P15&lt;&gt;"",stoicheometry!P15&amp;"*"&amp;stoicheometry!$C15,"")</f>
        <v/>
      </c>
      <c r="P16" t="str">
        <f>IF(stoicheometry!Q15&lt;&gt;"",stoicheometry!Q15&amp;"*"&amp;stoicheometry!$C15,"")</f>
        <v/>
      </c>
      <c r="Q16" t="str">
        <f>IF(stoicheometry!R15&lt;&gt;"",stoicheometry!R15&amp;"*"&amp;stoicheometry!$C15,"")</f>
        <v/>
      </c>
      <c r="R16" t="str">
        <f>IF(stoicheometry!S15&lt;&gt;"",stoicheometry!S15&amp;"*"&amp;stoicheometry!$C15,"")</f>
        <v/>
      </c>
      <c r="S16" t="str">
        <f>IF(stoicheometry!T15&lt;&gt;"",stoicheometry!T15&amp;"*"&amp;stoicheometry!$C15,"")</f>
        <v/>
      </c>
      <c r="T16" t="str">
        <f>IF(stoicheometry!U15&lt;&gt;"",stoicheometry!U15&amp;"*"&amp;stoicheometry!$C15,"")</f>
        <v/>
      </c>
      <c r="U16" t="str">
        <f>IF(stoicheometry!V15&lt;&gt;"",stoicheometry!V15&amp;"*"&amp;stoicheometry!$C15,"")</f>
        <v/>
      </c>
      <c r="V16" t="str">
        <f>IF(stoicheometry!W15&lt;&gt;"",stoicheometry!W15&amp;"*"&amp;stoicheometry!$C15,"")</f>
        <v/>
      </c>
      <c r="W16" t="str">
        <f>IF(stoicheometry!X15&lt;&gt;"",stoicheometry!X15&amp;"*"&amp;stoicheometry!$C15,"")</f>
        <v/>
      </c>
      <c r="X16" t="str">
        <f>IF(stoicheometry!Y15&lt;&gt;"",stoicheometry!Y15&amp;"*"&amp;stoicheometry!$C15,"")</f>
        <v/>
      </c>
      <c r="Y16" t="str">
        <f>IF(stoicheometry!Z15&lt;&gt;"",stoicheometry!Z15&amp;"*"&amp;stoicheometry!$C15,"")</f>
        <v/>
      </c>
      <c r="Z16" t="str">
        <f>IF(stoicheometry!AA15&lt;&gt;"",stoicheometry!AA15&amp;"*"&amp;stoicheometry!$C15,"")</f>
        <v/>
      </c>
      <c r="AA16" t="str">
        <f>IF(stoicheometry!AB15&lt;&gt;"",stoicheometry!AB15&amp;"*"&amp;stoicheometry!$C15,"")</f>
        <v/>
      </c>
      <c r="AB16" t="str">
        <f>IF(stoicheometry!AC15&lt;&gt;"",stoicheometry!AC15&amp;"*"&amp;stoicheometry!$C15,"")</f>
        <v/>
      </c>
      <c r="AC16" t="str">
        <f>IF(stoicheometry!AD15&lt;&gt;"",stoicheometry!AD15&amp;"*"&amp;stoicheometry!$C15&amp;"*IO_"&amp;stoicheometry!$C15,"")</f>
        <v/>
      </c>
      <c r="AD16" t="str">
        <f>IF(stoicheometry!AE15&lt;&gt;"",stoicheometry!AE15&amp;"*"&amp;stoicheometry!$C15&amp;"*IO_"&amp;stoicheometry!$C15,"")</f>
        <v/>
      </c>
      <c r="AE16" t="str">
        <f>IF(stoicheometry!AF15&lt;&gt;"",stoicheometry!AF15&amp;"*"&amp;stoicheometry!$C15&amp;"*IO_"&amp;stoicheometry!$C15,"")</f>
        <v/>
      </c>
      <c r="AF16" t="str">
        <f>IF(stoicheometry!AG15&lt;&gt;"",stoicheometry!AG15&amp;"*"&amp;stoicheometry!$C15&amp;"*IO_"&amp;stoicheometry!$C15,"")</f>
        <v/>
      </c>
      <c r="AG16" t="str">
        <f>IF(stoicheometry!AH15&lt;&gt;"",stoicheometry!AH15&amp;"*"&amp;stoicheometry!$C15&amp;"*IO_"&amp;stoicheometry!$C15,"")</f>
        <v/>
      </c>
    </row>
    <row r="17" spans="2:33" x14ac:dyDescent="0.25">
      <c r="B17" s="10" t="str">
        <f>stoicheometry!C16</f>
        <v>dec_LOP_b</v>
      </c>
      <c r="C17" t="str">
        <f>IF(stoicheometry!D16&lt;&gt;"",stoicheometry!D16&amp;"*"&amp;stoicheometry!$C16,"")</f>
        <v/>
      </c>
      <c r="D17" t="str">
        <f>IF(stoicheometry!E16&lt;&gt;"",stoicheometry!E16&amp;"*"&amp;stoicheometry!$C16,"")</f>
        <v/>
      </c>
      <c r="E17" t="str">
        <f>IF(stoicheometry!F16&lt;&gt;"",stoicheometry!F16&amp;"*"&amp;stoicheometry!$C16,"")</f>
        <v/>
      </c>
      <c r="F17" t="str">
        <f>IF(stoicheometry!G16&lt;&gt;"",stoicheometry!G16&amp;"*"&amp;stoicheometry!$C16,"")</f>
        <v/>
      </c>
      <c r="G17" t="str">
        <f>IF(stoicheometry!H16&lt;&gt;"",stoicheometry!H16&amp;"*"&amp;stoicheometry!$C16,"")</f>
        <v/>
      </c>
      <c r="H17" t="str">
        <f>IF(stoicheometry!I16&lt;&gt;"",stoicheometry!I16&amp;"*"&amp;stoicheometry!$C16,"")</f>
        <v/>
      </c>
      <c r="I17" t="str">
        <f>IF(stoicheometry!J16&lt;&gt;"",stoicheometry!J16&amp;"*"&amp;stoicheometry!$C16,"")</f>
        <v/>
      </c>
      <c r="J17" t="str">
        <f>IF(stoicheometry!K16&lt;&gt;"",stoicheometry!K16&amp;"*"&amp;stoicheometry!$C16,"")</f>
        <v/>
      </c>
      <c r="K17" t="str">
        <f>IF(stoicheometry!L16&lt;&gt;"",stoicheometry!L16&amp;"*"&amp;stoicheometry!$C16,"")</f>
        <v/>
      </c>
      <c r="L17" t="str">
        <f>IF(stoicheometry!M16&lt;&gt;"",stoicheometry!M16&amp;"*"&amp;stoicheometry!$C16,"")</f>
        <v/>
      </c>
      <c r="M17" t="str">
        <f>IF(stoicheometry!N16&lt;&gt;"",stoicheometry!N16&amp;"*"&amp;stoicheometry!$C16,"")</f>
        <v>-1*dec_LOP_b</v>
      </c>
      <c r="N17" t="str">
        <f>IF(stoicheometry!O16&lt;&gt;"",stoicheometry!O16&amp;"*"&amp;stoicheometry!$C16,"")</f>
        <v/>
      </c>
      <c r="O17" t="str">
        <f>IF(stoicheometry!P16&lt;&gt;"",stoicheometry!P16&amp;"*"&amp;stoicheometry!$C16,"")</f>
        <v>1*dec_LOP_b</v>
      </c>
      <c r="P17" t="str">
        <f>IF(stoicheometry!Q16&lt;&gt;"",stoicheometry!Q16&amp;"*"&amp;stoicheometry!$C16,"")</f>
        <v/>
      </c>
      <c r="Q17" t="str">
        <f>IF(stoicheometry!R16&lt;&gt;"",stoicheometry!R16&amp;"*"&amp;stoicheometry!$C16,"")</f>
        <v/>
      </c>
      <c r="R17" t="str">
        <f>IF(stoicheometry!S16&lt;&gt;"",stoicheometry!S16&amp;"*"&amp;stoicheometry!$C16,"")</f>
        <v/>
      </c>
      <c r="S17" t="str">
        <f>IF(stoicheometry!T16&lt;&gt;"",stoicheometry!T16&amp;"*"&amp;stoicheometry!$C16,"")</f>
        <v/>
      </c>
      <c r="T17" t="str">
        <f>IF(stoicheometry!U16&lt;&gt;"",stoicheometry!U16&amp;"*"&amp;stoicheometry!$C16,"")</f>
        <v/>
      </c>
      <c r="U17" t="str">
        <f>IF(stoicheometry!V16&lt;&gt;"",stoicheometry!V16&amp;"*"&amp;stoicheometry!$C16,"")</f>
        <v/>
      </c>
      <c r="V17" t="str">
        <f>IF(stoicheometry!W16&lt;&gt;"",stoicheometry!W16&amp;"*"&amp;stoicheometry!$C16,"")</f>
        <v/>
      </c>
      <c r="W17" t="str">
        <f>IF(stoicheometry!X16&lt;&gt;"",stoicheometry!X16&amp;"*"&amp;stoicheometry!$C16,"")</f>
        <v/>
      </c>
      <c r="X17" t="str">
        <f>IF(stoicheometry!Y16&lt;&gt;"",stoicheometry!Y16&amp;"*"&amp;stoicheometry!$C16,"")</f>
        <v/>
      </c>
      <c r="Y17" t="str">
        <f>IF(stoicheometry!Z16&lt;&gt;"",stoicheometry!Z16&amp;"*"&amp;stoicheometry!$C16,"")</f>
        <v/>
      </c>
      <c r="Z17" t="str">
        <f>IF(stoicheometry!AA16&lt;&gt;"",stoicheometry!AA16&amp;"*"&amp;stoicheometry!$C16,"")</f>
        <v/>
      </c>
      <c r="AA17" t="str">
        <f>IF(stoicheometry!AB16&lt;&gt;"",stoicheometry!AB16&amp;"*"&amp;stoicheometry!$C16,"")</f>
        <v/>
      </c>
      <c r="AB17" t="str">
        <f>IF(stoicheometry!AC16&lt;&gt;"",stoicheometry!AC16&amp;"*"&amp;stoicheometry!$C16,"")</f>
        <v/>
      </c>
      <c r="AC17" t="str">
        <f>IF(stoicheometry!AD16&lt;&gt;"",stoicheometry!AD16&amp;"*"&amp;stoicheometry!$C16&amp;"*IO_"&amp;stoicheometry!$C16,"")</f>
        <v/>
      </c>
      <c r="AD17" t="str">
        <f>IF(stoicheometry!AE16&lt;&gt;"",stoicheometry!AE16&amp;"*"&amp;stoicheometry!$C16&amp;"*IO_"&amp;stoicheometry!$C16,"")</f>
        <v/>
      </c>
      <c r="AE17" t="str">
        <f>IF(stoicheometry!AF16&lt;&gt;"",stoicheometry!AF16&amp;"*"&amp;stoicheometry!$C16&amp;"*IO_"&amp;stoicheometry!$C16,"")</f>
        <v/>
      </c>
      <c r="AF17" t="str">
        <f>IF(stoicheometry!AG16&lt;&gt;"",stoicheometry!AG16&amp;"*"&amp;stoicheometry!$C16&amp;"*IO_"&amp;stoicheometry!$C16,"")</f>
        <v/>
      </c>
      <c r="AG17" t="str">
        <f>IF(stoicheometry!AH16&lt;&gt;"",stoicheometry!AH16&amp;"*"&amp;stoicheometry!$C16&amp;"*IO_"&amp;stoicheometry!$C16,"")</f>
        <v/>
      </c>
    </row>
    <row r="18" spans="2:33" x14ac:dyDescent="0.25">
      <c r="B18" s="10" t="str">
        <f>stoicheometry!C17</f>
        <v>dec_ROP_b</v>
      </c>
      <c r="C18" t="str">
        <f>IF(stoicheometry!D17&lt;&gt;"",stoicheometry!D17&amp;"*"&amp;stoicheometry!$C17,"")</f>
        <v/>
      </c>
      <c r="D18" t="str">
        <f>IF(stoicheometry!E17&lt;&gt;"",stoicheometry!E17&amp;"*"&amp;stoicheometry!$C17,"")</f>
        <v/>
      </c>
      <c r="E18" t="str">
        <f>IF(stoicheometry!F17&lt;&gt;"",stoicheometry!F17&amp;"*"&amp;stoicheometry!$C17,"")</f>
        <v/>
      </c>
      <c r="F18" t="str">
        <f>IF(stoicheometry!G17&lt;&gt;"",stoicheometry!G17&amp;"*"&amp;stoicheometry!$C17,"")</f>
        <v/>
      </c>
      <c r="G18" t="str">
        <f>IF(stoicheometry!H17&lt;&gt;"",stoicheometry!H17&amp;"*"&amp;stoicheometry!$C17,"")</f>
        <v/>
      </c>
      <c r="H18" t="str">
        <f>IF(stoicheometry!I17&lt;&gt;"",stoicheometry!I17&amp;"*"&amp;stoicheometry!$C17,"")</f>
        <v/>
      </c>
      <c r="I18" t="str">
        <f>IF(stoicheometry!J17&lt;&gt;"",stoicheometry!J17&amp;"*"&amp;stoicheometry!$C17,"")</f>
        <v/>
      </c>
      <c r="J18" t="str">
        <f>IF(stoicheometry!K17&lt;&gt;"",stoicheometry!K17&amp;"*"&amp;stoicheometry!$C17,"")</f>
        <v/>
      </c>
      <c r="K18" t="str">
        <f>IF(stoicheometry!L17&lt;&gt;"",stoicheometry!L17&amp;"*"&amp;stoicheometry!$C17,"")</f>
        <v/>
      </c>
      <c r="L18" t="str">
        <f>IF(stoicheometry!M17&lt;&gt;"",stoicheometry!M17&amp;"*"&amp;stoicheometry!$C17,"")</f>
        <v>-1*dec_ROP_b</v>
      </c>
      <c r="M18" t="str">
        <f>IF(stoicheometry!N17&lt;&gt;"",stoicheometry!N17&amp;"*"&amp;stoicheometry!$C17,"")</f>
        <v>1*dec_ROP_b</v>
      </c>
      <c r="N18" t="str">
        <f>IF(stoicheometry!O17&lt;&gt;"",stoicheometry!O17&amp;"*"&amp;stoicheometry!$C17,"")</f>
        <v/>
      </c>
      <c r="O18" t="str">
        <f>IF(stoicheometry!P17&lt;&gt;"",stoicheometry!P17&amp;"*"&amp;stoicheometry!$C17,"")</f>
        <v/>
      </c>
      <c r="P18" t="str">
        <f>IF(stoicheometry!Q17&lt;&gt;"",stoicheometry!Q17&amp;"*"&amp;stoicheometry!$C17,"")</f>
        <v/>
      </c>
      <c r="Q18" t="str">
        <f>IF(stoicheometry!R17&lt;&gt;"",stoicheometry!R17&amp;"*"&amp;stoicheometry!$C17,"")</f>
        <v/>
      </c>
      <c r="R18" t="str">
        <f>IF(stoicheometry!S17&lt;&gt;"",stoicheometry!S17&amp;"*"&amp;stoicheometry!$C17,"")</f>
        <v/>
      </c>
      <c r="S18" t="str">
        <f>IF(stoicheometry!T17&lt;&gt;"",stoicheometry!T17&amp;"*"&amp;stoicheometry!$C17,"")</f>
        <v/>
      </c>
      <c r="T18" t="str">
        <f>IF(stoicheometry!U17&lt;&gt;"",stoicheometry!U17&amp;"*"&amp;stoicheometry!$C17,"")</f>
        <v/>
      </c>
      <c r="U18" t="str">
        <f>IF(stoicheometry!V17&lt;&gt;"",stoicheometry!V17&amp;"*"&amp;stoicheometry!$C17,"")</f>
        <v/>
      </c>
      <c r="V18" t="str">
        <f>IF(stoicheometry!W17&lt;&gt;"",stoicheometry!W17&amp;"*"&amp;stoicheometry!$C17,"")</f>
        <v/>
      </c>
      <c r="W18" t="str">
        <f>IF(stoicheometry!X17&lt;&gt;"",stoicheometry!X17&amp;"*"&amp;stoicheometry!$C17,"")</f>
        <v/>
      </c>
      <c r="X18" t="str">
        <f>IF(stoicheometry!Y17&lt;&gt;"",stoicheometry!Y17&amp;"*"&amp;stoicheometry!$C17,"")</f>
        <v/>
      </c>
      <c r="Y18" t="str">
        <f>IF(stoicheometry!Z17&lt;&gt;"",stoicheometry!Z17&amp;"*"&amp;stoicheometry!$C17,"")</f>
        <v/>
      </c>
      <c r="Z18" t="str">
        <f>IF(stoicheometry!AA17&lt;&gt;"",stoicheometry!AA17&amp;"*"&amp;stoicheometry!$C17,"")</f>
        <v/>
      </c>
      <c r="AA18" t="str">
        <f>IF(stoicheometry!AB17&lt;&gt;"",stoicheometry!AB17&amp;"*"&amp;stoicheometry!$C17,"")</f>
        <v/>
      </c>
      <c r="AB18" t="str">
        <f>IF(stoicheometry!AC17&lt;&gt;"",stoicheometry!AC17&amp;"*"&amp;stoicheometry!$C17,"")</f>
        <v/>
      </c>
      <c r="AC18" t="str">
        <f>IF(stoicheometry!AD17&lt;&gt;"",stoicheometry!AD17&amp;"*"&amp;stoicheometry!$C17&amp;"*IO_"&amp;stoicheometry!$C17,"")</f>
        <v/>
      </c>
      <c r="AD18" t="str">
        <f>IF(stoicheometry!AE17&lt;&gt;"",stoicheometry!AE17&amp;"*"&amp;stoicheometry!$C17&amp;"*IO_"&amp;stoicheometry!$C17,"")</f>
        <v/>
      </c>
      <c r="AE18" t="str">
        <f>IF(stoicheometry!AF17&lt;&gt;"",stoicheometry!AF17&amp;"*"&amp;stoicheometry!$C17&amp;"*IO_"&amp;stoicheometry!$C17,"")</f>
        <v/>
      </c>
      <c r="AF18" t="str">
        <f>IF(stoicheometry!AG17&lt;&gt;"",stoicheometry!AG17&amp;"*"&amp;stoicheometry!$C17&amp;"*IO_"&amp;stoicheometry!$C17,"")</f>
        <v/>
      </c>
      <c r="AG18" t="str">
        <f>IF(stoicheometry!AH17&lt;&gt;"",stoicheometry!AH17&amp;"*"&amp;stoicheometry!$C17&amp;"*IO_"&amp;stoicheometry!$C17,"")</f>
        <v/>
      </c>
    </row>
    <row r="19" spans="2:33" x14ac:dyDescent="0.25">
      <c r="B19" s="10" t="str">
        <f>stoicheometry!C18</f>
        <v>diff_DIP_b2a</v>
      </c>
      <c r="C19" t="str">
        <f>IF(stoicheometry!D18&lt;&gt;"",stoicheometry!D18&amp;"*"&amp;stoicheometry!$C18,"")</f>
        <v/>
      </c>
      <c r="D19" t="str">
        <f>IF(stoicheometry!E18&lt;&gt;"",stoicheometry!E18&amp;"*"&amp;stoicheometry!$C18,"")</f>
        <v/>
      </c>
      <c r="E19" t="str">
        <f>IF(stoicheometry!F18&lt;&gt;"",stoicheometry!F18&amp;"*"&amp;stoicheometry!$C18,"")</f>
        <v/>
      </c>
      <c r="F19" t="str">
        <f>IF(stoicheometry!G18&lt;&gt;"",stoicheometry!G18&amp;"*"&amp;stoicheometry!$C18,"")</f>
        <v/>
      </c>
      <c r="G19" t="str">
        <f>IF(stoicheometry!H18&lt;&gt;"",stoicheometry!H18&amp;"*"&amp;stoicheometry!$C18,"")</f>
        <v/>
      </c>
      <c r="H19" t="str">
        <f>IF(stoicheometry!I18&lt;&gt;"",stoicheometry!I18&amp;"*"&amp;stoicheometry!$C18,"")</f>
        <v/>
      </c>
      <c r="I19" t="str">
        <f>IF(stoicheometry!J18&lt;&gt;"",stoicheometry!J18&amp;"*"&amp;stoicheometry!$C18,"")</f>
        <v/>
      </c>
      <c r="J19" t="str">
        <f>IF(stoicheometry!K18&lt;&gt;"",stoicheometry!K18&amp;"*"&amp;stoicheometry!$C18,"")</f>
        <v/>
      </c>
      <c r="K19" t="str">
        <f>IF(stoicheometry!L18&lt;&gt;"",stoicheometry!L18&amp;"*"&amp;stoicheometry!$C18,"")</f>
        <v>1*diff_DIP_b2a</v>
      </c>
      <c r="L19" t="str">
        <f>IF(stoicheometry!M18&lt;&gt;"",stoicheometry!M18&amp;"*"&amp;stoicheometry!$C18,"")</f>
        <v/>
      </c>
      <c r="M19" t="str">
        <f>IF(stoicheometry!N18&lt;&gt;"",stoicheometry!N18&amp;"*"&amp;stoicheometry!$C18,"")</f>
        <v/>
      </c>
      <c r="N19" t="str">
        <f>IF(stoicheometry!O18&lt;&gt;"",stoicheometry!O18&amp;"*"&amp;stoicheometry!$C18,"")</f>
        <v/>
      </c>
      <c r="O19" t="str">
        <f>IF(stoicheometry!P18&lt;&gt;"",stoicheometry!P18&amp;"*"&amp;stoicheometry!$C18,"")</f>
        <v>-1*diff_DIP_b2a</v>
      </c>
      <c r="P19" t="str">
        <f>IF(stoicheometry!Q18&lt;&gt;"",stoicheometry!Q18&amp;"*"&amp;stoicheometry!$C18,"")</f>
        <v/>
      </c>
      <c r="Q19" t="str">
        <f>IF(stoicheometry!R18&lt;&gt;"",stoicheometry!R18&amp;"*"&amp;stoicheometry!$C18,"")</f>
        <v/>
      </c>
      <c r="R19" t="str">
        <f>IF(stoicheometry!S18&lt;&gt;"",stoicheometry!S18&amp;"*"&amp;stoicheometry!$C18,"")</f>
        <v/>
      </c>
      <c r="S19" t="str">
        <f>IF(stoicheometry!T18&lt;&gt;"",stoicheometry!T18&amp;"*"&amp;stoicheometry!$C18,"")</f>
        <v/>
      </c>
      <c r="T19" t="str">
        <f>IF(stoicheometry!U18&lt;&gt;"",stoicheometry!U18&amp;"*"&amp;stoicheometry!$C18,"")</f>
        <v/>
      </c>
      <c r="U19" t="str">
        <f>IF(stoicheometry!V18&lt;&gt;"",stoicheometry!V18&amp;"*"&amp;stoicheometry!$C18,"")</f>
        <v/>
      </c>
      <c r="V19" t="str">
        <f>IF(stoicheometry!W18&lt;&gt;"",stoicheometry!W18&amp;"*"&amp;stoicheometry!$C18,"")</f>
        <v/>
      </c>
      <c r="W19" t="str">
        <f>IF(stoicheometry!X18&lt;&gt;"",stoicheometry!X18&amp;"*"&amp;stoicheometry!$C18,"")</f>
        <v/>
      </c>
      <c r="X19" t="str">
        <f>IF(stoicheometry!Y18&lt;&gt;"",stoicheometry!Y18&amp;"*"&amp;stoicheometry!$C18,"")</f>
        <v/>
      </c>
      <c r="Y19" t="str">
        <f>IF(stoicheometry!Z18&lt;&gt;"",stoicheometry!Z18&amp;"*"&amp;stoicheometry!$C18,"")</f>
        <v/>
      </c>
      <c r="Z19" t="str">
        <f>IF(stoicheometry!AA18&lt;&gt;"",stoicheometry!AA18&amp;"*"&amp;stoicheometry!$C18,"")</f>
        <v/>
      </c>
      <c r="AA19" t="str">
        <f>IF(stoicheometry!AB18&lt;&gt;"",stoicheometry!AB18&amp;"*"&amp;stoicheometry!$C18,"")</f>
        <v/>
      </c>
      <c r="AB19" t="str">
        <f>IF(stoicheometry!AC18&lt;&gt;"",stoicheometry!AC18&amp;"*"&amp;stoicheometry!$C18,"")</f>
        <v/>
      </c>
      <c r="AC19" t="str">
        <f>IF(stoicheometry!AD18&lt;&gt;"",stoicheometry!AD18&amp;"*"&amp;stoicheometry!$C18&amp;"*IO_"&amp;stoicheometry!$C18,"")</f>
        <v/>
      </c>
      <c r="AD19" t="str">
        <f>IF(stoicheometry!AE18&lt;&gt;"",stoicheometry!AE18&amp;"*"&amp;stoicheometry!$C18&amp;"*IO_"&amp;stoicheometry!$C18,"")</f>
        <v/>
      </c>
      <c r="AE19" t="str">
        <f>IF(stoicheometry!AF18&lt;&gt;"",stoicheometry!AF18&amp;"*"&amp;stoicheometry!$C18&amp;"*IO_"&amp;stoicheometry!$C18,"")</f>
        <v/>
      </c>
      <c r="AF19" t="str">
        <f>IF(stoicheometry!AG18&lt;&gt;"",stoicheometry!AG18&amp;"*"&amp;stoicheometry!$C18&amp;"*IO_"&amp;stoicheometry!$C18,"")</f>
        <v/>
      </c>
      <c r="AG19" t="str">
        <f>IF(stoicheometry!AH18&lt;&gt;"",stoicheometry!AH18&amp;"*"&amp;stoicheometry!$C18&amp;"*IO_"&amp;stoicheometry!$C18,"")</f>
        <v/>
      </c>
    </row>
    <row r="20" spans="2:33" x14ac:dyDescent="0.25">
      <c r="B20" s="10" t="e">
        <f>stoicheometry!#REF!</f>
        <v>#REF!</v>
      </c>
      <c r="C20" t="e">
        <f>IF(stoicheometry!#REF!&lt;&gt;"",stoicheometry!#REF!&amp;"*"&amp;stoicheometry!#REF!,"")</f>
        <v>#REF!</v>
      </c>
      <c r="D20" t="e">
        <f>IF(stoicheometry!#REF!&lt;&gt;"",stoicheometry!#REF!&amp;"*"&amp;stoicheometry!#REF!,"")</f>
        <v>#REF!</v>
      </c>
      <c r="E20" t="e">
        <f>IF(stoicheometry!#REF!&lt;&gt;"",stoicheometry!#REF!&amp;"*"&amp;stoicheometry!#REF!,"")</f>
        <v>#REF!</v>
      </c>
      <c r="F20" t="e">
        <f>IF(stoicheometry!#REF!&lt;&gt;"",stoicheometry!#REF!&amp;"*"&amp;stoicheometry!#REF!,"")</f>
        <v>#REF!</v>
      </c>
      <c r="G20" t="e">
        <f>IF(stoicheometry!#REF!&lt;&gt;"",stoicheometry!#REF!&amp;"*"&amp;stoicheometry!#REF!,"")</f>
        <v>#REF!</v>
      </c>
      <c r="H20" t="e">
        <f>IF(stoicheometry!#REF!&lt;&gt;"",stoicheometry!#REF!&amp;"*"&amp;stoicheometry!#REF!,"")</f>
        <v>#REF!</v>
      </c>
      <c r="I20" t="e">
        <f>IF(stoicheometry!#REF!&lt;&gt;"",stoicheometry!#REF!&amp;"*"&amp;stoicheometry!#REF!,"")</f>
        <v>#REF!</v>
      </c>
      <c r="J20" t="e">
        <f>IF(stoicheometry!#REF!&lt;&gt;"",stoicheometry!#REF!&amp;"*"&amp;stoicheometry!#REF!,"")</f>
        <v>#REF!</v>
      </c>
      <c r="K20" t="e">
        <f>IF(stoicheometry!#REF!&lt;&gt;"",stoicheometry!#REF!&amp;"*"&amp;stoicheometry!#REF!,"")</f>
        <v>#REF!</v>
      </c>
      <c r="L20" t="e">
        <f>IF(stoicheometry!#REF!&lt;&gt;"",stoicheometry!#REF!&amp;"*"&amp;stoicheometry!#REF!,"")</f>
        <v>#REF!</v>
      </c>
      <c r="M20" t="e">
        <f>IF(stoicheometry!#REF!&lt;&gt;"",stoicheometry!#REF!&amp;"*"&amp;stoicheometry!#REF!,"")</f>
        <v>#REF!</v>
      </c>
      <c r="N20" t="e">
        <f>IF(stoicheometry!#REF!&lt;&gt;"",stoicheometry!#REF!&amp;"*"&amp;stoicheometry!#REF!,"")</f>
        <v>#REF!</v>
      </c>
      <c r="O20" t="e">
        <f>IF(stoicheometry!#REF!&lt;&gt;"",stoicheometry!#REF!&amp;"*"&amp;stoicheometry!#REF!,"")</f>
        <v>#REF!</v>
      </c>
      <c r="P20" t="e">
        <f>IF(stoicheometry!#REF!&lt;&gt;"",stoicheometry!#REF!&amp;"*"&amp;stoicheometry!#REF!,"")</f>
        <v>#REF!</v>
      </c>
      <c r="Q20" t="e">
        <f>IF(stoicheometry!#REF!&lt;&gt;"",stoicheometry!#REF!&amp;"*"&amp;stoicheometry!#REF!,"")</f>
        <v>#REF!</v>
      </c>
      <c r="R20" t="e">
        <f>IF(stoicheometry!#REF!&lt;&gt;"",stoicheometry!#REF!&amp;"*"&amp;stoicheometry!#REF!,"")</f>
        <v>#REF!</v>
      </c>
      <c r="S20" t="e">
        <f>IF(stoicheometry!#REF!&lt;&gt;"",stoicheometry!#REF!&amp;"*"&amp;stoicheometry!#REF!,"")</f>
        <v>#REF!</v>
      </c>
      <c r="T20" t="e">
        <f>IF(stoicheometry!#REF!&lt;&gt;"",stoicheometry!#REF!&amp;"*"&amp;stoicheometry!#REF!,"")</f>
        <v>#REF!</v>
      </c>
      <c r="U20" t="e">
        <f>IF(stoicheometry!#REF!&lt;&gt;"",stoicheometry!#REF!&amp;"*"&amp;stoicheometry!#REF!,"")</f>
        <v>#REF!</v>
      </c>
      <c r="V20" t="e">
        <f>IF(stoicheometry!#REF!&lt;&gt;"",stoicheometry!#REF!&amp;"*"&amp;stoicheometry!#REF!,"")</f>
        <v>#REF!</v>
      </c>
      <c r="W20" t="e">
        <f>IF(stoicheometry!#REF!&lt;&gt;"",stoicheometry!#REF!&amp;"*"&amp;stoicheometry!#REF!,"")</f>
        <v>#REF!</v>
      </c>
      <c r="X20" t="e">
        <f>IF(stoicheometry!#REF!&lt;&gt;"",stoicheometry!#REF!&amp;"*"&amp;stoicheometry!#REF!,"")</f>
        <v>#REF!</v>
      </c>
      <c r="Y20" t="e">
        <f>IF(stoicheometry!#REF!&lt;&gt;"",stoicheometry!#REF!&amp;"*"&amp;stoicheometry!#REF!,"")</f>
        <v>#REF!</v>
      </c>
      <c r="Z20" t="e">
        <f>IF(stoicheometry!#REF!&lt;&gt;"",stoicheometry!#REF!&amp;"*"&amp;stoicheometry!#REF!,"")</f>
        <v>#REF!</v>
      </c>
      <c r="AA20" t="e">
        <f>IF(stoicheometry!#REF!&lt;&gt;"",stoicheometry!#REF!&amp;"*"&amp;stoicheometry!#REF!,"")</f>
        <v>#REF!</v>
      </c>
      <c r="AB20" t="e">
        <f>IF(stoicheometry!#REF!&lt;&gt;"",stoicheometry!#REF!&amp;"*"&amp;stoicheometry!#REF!,"")</f>
        <v>#REF!</v>
      </c>
      <c r="AC20" t="e">
        <f>IF(stoicheometry!#REF!&lt;&gt;"",stoicheometry!#REF!&amp;"*"&amp;stoicheometry!#REF!&amp;"*IO_"&amp;stoicheometry!#REF!,"")</f>
        <v>#REF!</v>
      </c>
      <c r="AD20" t="e">
        <f>IF(stoicheometry!#REF!&lt;&gt;"",stoicheometry!#REF!&amp;"*"&amp;stoicheometry!#REF!&amp;"*IO_"&amp;stoicheometry!#REF!,"")</f>
        <v>#REF!</v>
      </c>
      <c r="AE20" t="e">
        <f>IF(stoicheometry!#REF!&lt;&gt;"",stoicheometry!#REF!&amp;"*"&amp;stoicheometry!#REF!&amp;"*IO_"&amp;stoicheometry!#REF!,"")</f>
        <v>#REF!</v>
      </c>
      <c r="AF20" t="e">
        <f>IF(stoicheometry!#REF!&lt;&gt;"",stoicheometry!#REF!&amp;"*"&amp;stoicheometry!#REF!&amp;"*IO_"&amp;stoicheometry!#REF!,"")</f>
        <v>#REF!</v>
      </c>
      <c r="AG20" t="e">
        <f>IF(stoicheometry!#REF!&lt;&gt;"",stoicheometry!#REF!&amp;"*"&amp;stoicheometry!#REF!&amp;"*IO_"&amp;stoicheometry!#REF!,"")</f>
        <v>#REF!</v>
      </c>
    </row>
    <row r="21" spans="2:33" x14ac:dyDescent="0.25">
      <c r="B21" s="10" t="e">
        <f>stoicheometry!#REF!</f>
        <v>#REF!</v>
      </c>
      <c r="C21" t="e">
        <f>IF(stoicheometry!#REF!&lt;&gt;"",stoicheometry!#REF!&amp;"*"&amp;stoicheometry!#REF!,"")</f>
        <v>#REF!</v>
      </c>
      <c r="D21" t="e">
        <f>IF(stoicheometry!#REF!&lt;&gt;"",stoicheometry!#REF!&amp;"*"&amp;stoicheometry!#REF!,"")</f>
        <v>#REF!</v>
      </c>
      <c r="E21" t="e">
        <f>IF(stoicheometry!#REF!&lt;&gt;"",stoicheometry!#REF!&amp;"*"&amp;stoicheometry!#REF!,"")</f>
        <v>#REF!</v>
      </c>
      <c r="F21" t="e">
        <f>IF(stoicheometry!#REF!&lt;&gt;"",stoicheometry!#REF!&amp;"*"&amp;stoicheometry!#REF!,"")</f>
        <v>#REF!</v>
      </c>
      <c r="G21" t="e">
        <f>IF(stoicheometry!#REF!&lt;&gt;"",stoicheometry!#REF!&amp;"*"&amp;stoicheometry!#REF!,"")</f>
        <v>#REF!</v>
      </c>
      <c r="H21" t="e">
        <f>IF(stoicheometry!#REF!&lt;&gt;"",stoicheometry!#REF!&amp;"*"&amp;stoicheometry!#REF!,"")</f>
        <v>#REF!</v>
      </c>
      <c r="I21" t="e">
        <f>IF(stoicheometry!#REF!&lt;&gt;"",stoicheometry!#REF!&amp;"*"&amp;stoicheometry!#REF!,"")</f>
        <v>#REF!</v>
      </c>
      <c r="J21" t="e">
        <f>IF(stoicheometry!#REF!&lt;&gt;"",stoicheometry!#REF!&amp;"*"&amp;stoicheometry!#REF!,"")</f>
        <v>#REF!</v>
      </c>
      <c r="K21" t="e">
        <f>IF(stoicheometry!#REF!&lt;&gt;"",stoicheometry!#REF!&amp;"*"&amp;stoicheometry!#REF!,"")</f>
        <v>#REF!</v>
      </c>
      <c r="L21" t="e">
        <f>IF(stoicheometry!#REF!&lt;&gt;"",stoicheometry!#REF!&amp;"*"&amp;stoicheometry!#REF!,"")</f>
        <v>#REF!</v>
      </c>
      <c r="M21" t="e">
        <f>IF(stoicheometry!#REF!&lt;&gt;"",stoicheometry!#REF!&amp;"*"&amp;stoicheometry!#REF!,"")</f>
        <v>#REF!</v>
      </c>
      <c r="N21" t="e">
        <f>IF(stoicheometry!#REF!&lt;&gt;"",stoicheometry!#REF!&amp;"*"&amp;stoicheometry!#REF!,"")</f>
        <v>#REF!</v>
      </c>
      <c r="O21" t="e">
        <f>IF(stoicheometry!#REF!&lt;&gt;"",stoicheometry!#REF!&amp;"*"&amp;stoicheometry!#REF!,"")</f>
        <v>#REF!</v>
      </c>
      <c r="P21" t="e">
        <f>IF(stoicheometry!#REF!&lt;&gt;"",stoicheometry!#REF!&amp;"*"&amp;stoicheometry!#REF!,"")</f>
        <v>#REF!</v>
      </c>
      <c r="Q21" t="e">
        <f>IF(stoicheometry!#REF!&lt;&gt;"",stoicheometry!#REF!&amp;"*"&amp;stoicheometry!#REF!,"")</f>
        <v>#REF!</v>
      </c>
      <c r="R21" t="e">
        <f>IF(stoicheometry!#REF!&lt;&gt;"",stoicheometry!#REF!&amp;"*"&amp;stoicheometry!#REF!,"")</f>
        <v>#REF!</v>
      </c>
      <c r="S21" t="e">
        <f>IF(stoicheometry!#REF!&lt;&gt;"",stoicheometry!#REF!&amp;"*"&amp;stoicheometry!#REF!,"")</f>
        <v>#REF!</v>
      </c>
      <c r="T21" t="e">
        <f>IF(stoicheometry!#REF!&lt;&gt;"",stoicheometry!#REF!&amp;"*"&amp;stoicheometry!#REF!,"")</f>
        <v>#REF!</v>
      </c>
      <c r="U21" t="e">
        <f>IF(stoicheometry!#REF!&lt;&gt;"",stoicheometry!#REF!&amp;"*"&amp;stoicheometry!#REF!,"")</f>
        <v>#REF!</v>
      </c>
      <c r="V21" t="e">
        <f>IF(stoicheometry!#REF!&lt;&gt;"",stoicheometry!#REF!&amp;"*"&amp;stoicheometry!#REF!,"")</f>
        <v>#REF!</v>
      </c>
      <c r="W21" t="e">
        <f>IF(stoicheometry!#REF!&lt;&gt;"",stoicheometry!#REF!&amp;"*"&amp;stoicheometry!#REF!,"")</f>
        <v>#REF!</v>
      </c>
      <c r="X21" t="e">
        <f>IF(stoicheometry!#REF!&lt;&gt;"",stoicheometry!#REF!&amp;"*"&amp;stoicheometry!#REF!,"")</f>
        <v>#REF!</v>
      </c>
      <c r="Y21" t="e">
        <f>IF(stoicheometry!#REF!&lt;&gt;"",stoicheometry!#REF!&amp;"*"&amp;stoicheometry!#REF!,"")</f>
        <v>#REF!</v>
      </c>
      <c r="Z21" t="e">
        <f>IF(stoicheometry!#REF!&lt;&gt;"",stoicheometry!#REF!&amp;"*"&amp;stoicheometry!#REF!,"")</f>
        <v>#REF!</v>
      </c>
      <c r="AA21" t="e">
        <f>IF(stoicheometry!#REF!&lt;&gt;"",stoicheometry!#REF!&amp;"*"&amp;stoicheometry!#REF!,"")</f>
        <v>#REF!</v>
      </c>
      <c r="AB21" t="e">
        <f>IF(stoicheometry!#REF!&lt;&gt;"",stoicheometry!#REF!&amp;"*"&amp;stoicheometry!#REF!,"")</f>
        <v>#REF!</v>
      </c>
      <c r="AC21" t="e">
        <f>IF(stoicheometry!#REF!&lt;&gt;"",stoicheometry!#REF!&amp;"*"&amp;stoicheometry!#REF!&amp;"*IO_"&amp;stoicheometry!#REF!,"")</f>
        <v>#REF!</v>
      </c>
      <c r="AD21" t="e">
        <f>IF(stoicheometry!#REF!&lt;&gt;"",stoicheometry!#REF!&amp;"*"&amp;stoicheometry!#REF!&amp;"*IO_"&amp;stoicheometry!#REF!,"")</f>
        <v>#REF!</v>
      </c>
      <c r="AE21" t="e">
        <f>IF(stoicheometry!#REF!&lt;&gt;"",stoicheometry!#REF!&amp;"*"&amp;stoicheometry!#REF!&amp;"*IO_"&amp;stoicheometry!#REF!,"")</f>
        <v>#REF!</v>
      </c>
      <c r="AF21" t="e">
        <f>IF(stoicheometry!#REF!&lt;&gt;"",stoicheometry!#REF!&amp;"*"&amp;stoicheometry!#REF!&amp;"*IO_"&amp;stoicheometry!#REF!,"")</f>
        <v>#REF!</v>
      </c>
      <c r="AG21" t="e">
        <f>IF(stoicheometry!#REF!&lt;&gt;"",stoicheometry!#REF!&amp;"*"&amp;stoicheometry!#REF!&amp;"*IO_"&amp;stoicheometry!#REF!,"")</f>
        <v>#REF!</v>
      </c>
    </row>
    <row r="22" spans="2:33" x14ac:dyDescent="0.25">
      <c r="B22" s="10" t="e">
        <f>stoicheometry!#REF!</f>
        <v>#REF!</v>
      </c>
      <c r="C22" t="e">
        <f>IF(stoicheometry!#REF!&lt;&gt;"",stoicheometry!#REF!&amp;"*"&amp;stoicheometry!#REF!,"")</f>
        <v>#REF!</v>
      </c>
      <c r="D22" t="e">
        <f>IF(stoicheometry!#REF!&lt;&gt;"",stoicheometry!#REF!&amp;"*"&amp;stoicheometry!#REF!,"")</f>
        <v>#REF!</v>
      </c>
      <c r="E22" t="e">
        <f>IF(stoicheometry!#REF!&lt;&gt;"",stoicheometry!#REF!&amp;"*"&amp;stoicheometry!#REF!,"")</f>
        <v>#REF!</v>
      </c>
      <c r="F22" t="e">
        <f>IF(stoicheometry!#REF!&lt;&gt;"",stoicheometry!#REF!&amp;"*"&amp;stoicheometry!#REF!,"")</f>
        <v>#REF!</v>
      </c>
      <c r="G22" t="e">
        <f>IF(stoicheometry!#REF!&lt;&gt;"",stoicheometry!#REF!&amp;"*"&amp;stoicheometry!#REF!,"")</f>
        <v>#REF!</v>
      </c>
      <c r="H22" t="e">
        <f>IF(stoicheometry!#REF!&lt;&gt;"",stoicheometry!#REF!&amp;"*"&amp;stoicheometry!#REF!,"")</f>
        <v>#REF!</v>
      </c>
      <c r="I22" t="e">
        <f>IF(stoicheometry!#REF!&lt;&gt;"",stoicheometry!#REF!&amp;"*"&amp;stoicheometry!#REF!,"")</f>
        <v>#REF!</v>
      </c>
      <c r="J22" t="e">
        <f>IF(stoicheometry!#REF!&lt;&gt;"",stoicheometry!#REF!&amp;"*"&amp;stoicheometry!#REF!,"")</f>
        <v>#REF!</v>
      </c>
      <c r="K22" t="e">
        <f>IF(stoicheometry!#REF!&lt;&gt;"",stoicheometry!#REF!&amp;"*"&amp;stoicheometry!#REF!,"")</f>
        <v>#REF!</v>
      </c>
      <c r="L22" t="e">
        <f>IF(stoicheometry!#REF!&lt;&gt;"",stoicheometry!#REF!&amp;"*"&amp;stoicheometry!#REF!,"")</f>
        <v>#REF!</v>
      </c>
      <c r="M22" t="e">
        <f>IF(stoicheometry!#REF!&lt;&gt;"",stoicheometry!#REF!&amp;"*"&amp;stoicheometry!#REF!,"")</f>
        <v>#REF!</v>
      </c>
      <c r="N22" t="e">
        <f>IF(stoicheometry!#REF!&lt;&gt;"",stoicheometry!#REF!&amp;"*"&amp;stoicheometry!#REF!,"")</f>
        <v>#REF!</v>
      </c>
      <c r="O22" t="e">
        <f>IF(stoicheometry!#REF!&lt;&gt;"",stoicheometry!#REF!&amp;"*"&amp;stoicheometry!#REF!,"")</f>
        <v>#REF!</v>
      </c>
      <c r="P22" t="e">
        <f>IF(stoicheometry!#REF!&lt;&gt;"",stoicheometry!#REF!&amp;"*"&amp;stoicheometry!#REF!,"")</f>
        <v>#REF!</v>
      </c>
      <c r="Q22" t="e">
        <f>IF(stoicheometry!#REF!&lt;&gt;"",stoicheometry!#REF!&amp;"*"&amp;stoicheometry!#REF!,"")</f>
        <v>#REF!</v>
      </c>
      <c r="R22" t="e">
        <f>IF(stoicheometry!#REF!&lt;&gt;"",stoicheometry!#REF!&amp;"*"&amp;stoicheometry!#REF!,"")</f>
        <v>#REF!</v>
      </c>
      <c r="S22" t="e">
        <f>IF(stoicheometry!#REF!&lt;&gt;"",stoicheometry!#REF!&amp;"*"&amp;stoicheometry!#REF!,"")</f>
        <v>#REF!</v>
      </c>
      <c r="T22" t="e">
        <f>IF(stoicheometry!#REF!&lt;&gt;"",stoicheometry!#REF!&amp;"*"&amp;stoicheometry!#REF!,"")</f>
        <v>#REF!</v>
      </c>
      <c r="U22" t="e">
        <f>IF(stoicheometry!#REF!&lt;&gt;"",stoicheometry!#REF!&amp;"*"&amp;stoicheometry!#REF!,"")</f>
        <v>#REF!</v>
      </c>
      <c r="V22" t="e">
        <f>IF(stoicheometry!#REF!&lt;&gt;"",stoicheometry!#REF!&amp;"*"&amp;stoicheometry!#REF!,"")</f>
        <v>#REF!</v>
      </c>
      <c r="W22" t="e">
        <f>IF(stoicheometry!#REF!&lt;&gt;"",stoicheometry!#REF!&amp;"*"&amp;stoicheometry!#REF!,"")</f>
        <v>#REF!</v>
      </c>
      <c r="X22" t="e">
        <f>IF(stoicheometry!#REF!&lt;&gt;"",stoicheometry!#REF!&amp;"*"&amp;stoicheometry!#REF!,"")</f>
        <v>#REF!</v>
      </c>
      <c r="Y22" t="e">
        <f>IF(stoicheometry!#REF!&lt;&gt;"",stoicheometry!#REF!&amp;"*"&amp;stoicheometry!#REF!,"")</f>
        <v>#REF!</v>
      </c>
      <c r="Z22" t="e">
        <f>IF(stoicheometry!#REF!&lt;&gt;"",stoicheometry!#REF!&amp;"*"&amp;stoicheometry!#REF!,"")</f>
        <v>#REF!</v>
      </c>
      <c r="AA22" t="e">
        <f>IF(stoicheometry!#REF!&lt;&gt;"",stoicheometry!#REF!&amp;"*"&amp;stoicheometry!#REF!,"")</f>
        <v>#REF!</v>
      </c>
      <c r="AB22" t="e">
        <f>IF(stoicheometry!#REF!&lt;&gt;"",stoicheometry!#REF!&amp;"*"&amp;stoicheometry!#REF!,"")</f>
        <v>#REF!</v>
      </c>
      <c r="AC22" t="e">
        <f>IF(stoicheometry!#REF!&lt;&gt;"",stoicheometry!#REF!&amp;"*"&amp;stoicheometry!#REF!&amp;"*IO_"&amp;stoicheometry!#REF!,"")</f>
        <v>#REF!</v>
      </c>
      <c r="AD22" t="e">
        <f>IF(stoicheometry!#REF!&lt;&gt;"",stoicheometry!#REF!&amp;"*"&amp;stoicheometry!#REF!&amp;"*IO_"&amp;stoicheometry!#REF!,"")</f>
        <v>#REF!</v>
      </c>
      <c r="AE22" t="e">
        <f>IF(stoicheometry!#REF!&lt;&gt;"",stoicheometry!#REF!&amp;"*"&amp;stoicheometry!#REF!&amp;"*IO_"&amp;stoicheometry!#REF!,"")</f>
        <v>#REF!</v>
      </c>
      <c r="AF22" t="e">
        <f>IF(stoicheometry!#REF!&lt;&gt;"",stoicheometry!#REF!&amp;"*"&amp;stoicheometry!#REF!&amp;"*IO_"&amp;stoicheometry!#REF!,"")</f>
        <v>#REF!</v>
      </c>
      <c r="AG22" t="e">
        <f>IF(stoicheometry!#REF!&lt;&gt;"",stoicheometry!#REF!&amp;"*"&amp;stoicheometry!#REF!&amp;"*IO_"&amp;stoicheometry!#REF!,"")</f>
        <v>#REF!</v>
      </c>
    </row>
    <row r="23" spans="2:33" x14ac:dyDescent="0.25">
      <c r="B23" s="10" t="e">
        <f>stoicheometry!#REF!</f>
        <v>#REF!</v>
      </c>
      <c r="C23" t="e">
        <f>IF(stoicheometry!#REF!&lt;&gt;"",stoicheometry!#REF!&amp;"*"&amp;stoicheometry!#REF!,"")</f>
        <v>#REF!</v>
      </c>
      <c r="D23" t="e">
        <f>IF(stoicheometry!#REF!&lt;&gt;"",stoicheometry!#REF!&amp;"*"&amp;stoicheometry!#REF!,"")</f>
        <v>#REF!</v>
      </c>
      <c r="E23" t="e">
        <f>IF(stoicheometry!#REF!&lt;&gt;"",stoicheometry!#REF!&amp;"*"&amp;stoicheometry!#REF!,"")</f>
        <v>#REF!</v>
      </c>
      <c r="F23" t="e">
        <f>IF(stoicheometry!#REF!&lt;&gt;"",stoicheometry!#REF!&amp;"*"&amp;stoicheometry!#REF!,"")</f>
        <v>#REF!</v>
      </c>
      <c r="G23" t="e">
        <f>IF(stoicheometry!#REF!&lt;&gt;"",stoicheometry!#REF!&amp;"*"&amp;stoicheometry!#REF!,"")</f>
        <v>#REF!</v>
      </c>
      <c r="H23" t="e">
        <f>IF(stoicheometry!#REF!&lt;&gt;"",stoicheometry!#REF!&amp;"*"&amp;stoicheometry!#REF!,"")</f>
        <v>#REF!</v>
      </c>
      <c r="I23" t="e">
        <f>IF(stoicheometry!#REF!&lt;&gt;"",stoicheometry!#REF!&amp;"*"&amp;stoicheometry!#REF!,"")</f>
        <v>#REF!</v>
      </c>
      <c r="J23" t="e">
        <f>IF(stoicheometry!#REF!&lt;&gt;"",stoicheometry!#REF!&amp;"*"&amp;stoicheometry!#REF!,"")</f>
        <v>#REF!</v>
      </c>
      <c r="K23" t="e">
        <f>IF(stoicheometry!#REF!&lt;&gt;"",stoicheometry!#REF!&amp;"*"&amp;stoicheometry!#REF!,"")</f>
        <v>#REF!</v>
      </c>
      <c r="L23" t="e">
        <f>IF(stoicheometry!#REF!&lt;&gt;"",stoicheometry!#REF!&amp;"*"&amp;stoicheometry!#REF!,"")</f>
        <v>#REF!</v>
      </c>
      <c r="M23" t="e">
        <f>IF(stoicheometry!#REF!&lt;&gt;"",stoicheometry!#REF!&amp;"*"&amp;stoicheometry!#REF!,"")</f>
        <v>#REF!</v>
      </c>
      <c r="N23" t="e">
        <f>IF(stoicheometry!#REF!&lt;&gt;"",stoicheometry!#REF!&amp;"*"&amp;stoicheometry!#REF!,"")</f>
        <v>#REF!</v>
      </c>
      <c r="O23" t="e">
        <f>IF(stoicheometry!#REF!&lt;&gt;"",stoicheometry!#REF!&amp;"*"&amp;stoicheometry!#REF!,"")</f>
        <v>#REF!</v>
      </c>
      <c r="P23" t="e">
        <f>IF(stoicheometry!#REF!&lt;&gt;"",stoicheometry!#REF!&amp;"*"&amp;stoicheometry!#REF!,"")</f>
        <v>#REF!</v>
      </c>
      <c r="Q23" t="e">
        <f>IF(stoicheometry!#REF!&lt;&gt;"",stoicheometry!#REF!&amp;"*"&amp;stoicheometry!#REF!,"")</f>
        <v>#REF!</v>
      </c>
      <c r="R23" t="e">
        <f>IF(stoicheometry!#REF!&lt;&gt;"",stoicheometry!#REF!&amp;"*"&amp;stoicheometry!#REF!,"")</f>
        <v>#REF!</v>
      </c>
      <c r="S23" t="e">
        <f>IF(stoicheometry!#REF!&lt;&gt;"",stoicheometry!#REF!&amp;"*"&amp;stoicheometry!#REF!,"")</f>
        <v>#REF!</v>
      </c>
      <c r="T23" t="e">
        <f>IF(stoicheometry!#REF!&lt;&gt;"",stoicheometry!#REF!&amp;"*"&amp;stoicheometry!#REF!,"")</f>
        <v>#REF!</v>
      </c>
      <c r="U23" t="e">
        <f>IF(stoicheometry!#REF!&lt;&gt;"",stoicheometry!#REF!&amp;"*"&amp;stoicheometry!#REF!,"")</f>
        <v>#REF!</v>
      </c>
      <c r="V23" t="e">
        <f>IF(stoicheometry!#REF!&lt;&gt;"",stoicheometry!#REF!&amp;"*"&amp;stoicheometry!#REF!,"")</f>
        <v>#REF!</v>
      </c>
      <c r="W23" t="e">
        <f>IF(stoicheometry!#REF!&lt;&gt;"",stoicheometry!#REF!&amp;"*"&amp;stoicheometry!#REF!,"")</f>
        <v>#REF!</v>
      </c>
      <c r="X23" t="e">
        <f>IF(stoicheometry!#REF!&lt;&gt;"",stoicheometry!#REF!&amp;"*"&amp;stoicheometry!#REF!,"")</f>
        <v>#REF!</v>
      </c>
      <c r="Y23" t="e">
        <f>IF(stoicheometry!#REF!&lt;&gt;"",stoicheometry!#REF!&amp;"*"&amp;stoicheometry!#REF!,"")</f>
        <v>#REF!</v>
      </c>
      <c r="Z23" t="e">
        <f>IF(stoicheometry!#REF!&lt;&gt;"",stoicheometry!#REF!&amp;"*"&amp;stoicheometry!#REF!,"")</f>
        <v>#REF!</v>
      </c>
      <c r="AA23" t="e">
        <f>IF(stoicheometry!#REF!&lt;&gt;"",stoicheometry!#REF!&amp;"*"&amp;stoicheometry!#REF!,"")</f>
        <v>#REF!</v>
      </c>
      <c r="AB23" t="e">
        <f>IF(stoicheometry!#REF!&lt;&gt;"",stoicheometry!#REF!&amp;"*"&amp;stoicheometry!#REF!,"")</f>
        <v>#REF!</v>
      </c>
      <c r="AC23" t="e">
        <f>IF(stoicheometry!#REF!&lt;&gt;"",stoicheometry!#REF!&amp;"*"&amp;stoicheometry!#REF!&amp;"*IO_"&amp;stoicheometry!#REF!,"")</f>
        <v>#REF!</v>
      </c>
      <c r="AD23" t="e">
        <f>IF(stoicheometry!#REF!&lt;&gt;"",stoicheometry!#REF!&amp;"*"&amp;stoicheometry!#REF!&amp;"*IO_"&amp;stoicheometry!#REF!,"")</f>
        <v>#REF!</v>
      </c>
      <c r="AE23" t="e">
        <f>IF(stoicheometry!#REF!&lt;&gt;"",stoicheometry!#REF!&amp;"*"&amp;stoicheometry!#REF!&amp;"*IO_"&amp;stoicheometry!#REF!,"")</f>
        <v>#REF!</v>
      </c>
      <c r="AF23" t="e">
        <f>IF(stoicheometry!#REF!&lt;&gt;"",stoicheometry!#REF!&amp;"*"&amp;stoicheometry!#REF!&amp;"*IO_"&amp;stoicheometry!#REF!,"")</f>
        <v>#REF!</v>
      </c>
      <c r="AG23" t="e">
        <f>IF(stoicheometry!#REF!&lt;&gt;"",stoicheometry!#REF!&amp;"*"&amp;stoicheometry!#REF!&amp;"*IO_"&amp;stoicheometry!#REF!,"")</f>
        <v>#REF!</v>
      </c>
    </row>
    <row r="24" spans="2:33" x14ac:dyDescent="0.25">
      <c r="B24" s="10" t="str">
        <f>stoicheometry!C19</f>
        <v>sorp_DIP2PIP_b</v>
      </c>
      <c r="C24" t="str">
        <f>IF(stoicheometry!D19&lt;&gt;"",stoicheometry!D19&amp;"*"&amp;stoicheometry!$C19,"")</f>
        <v/>
      </c>
      <c r="D24" t="str">
        <f>IF(stoicheometry!E19&lt;&gt;"",stoicheometry!E19&amp;"*"&amp;stoicheometry!$C19,"")</f>
        <v/>
      </c>
      <c r="E24" t="str">
        <f>IF(stoicheometry!F19&lt;&gt;"",stoicheometry!F19&amp;"*"&amp;stoicheometry!$C19,"")</f>
        <v/>
      </c>
      <c r="F24" t="str">
        <f>IF(stoicheometry!G19&lt;&gt;"",stoicheometry!G19&amp;"*"&amp;stoicheometry!$C19,"")</f>
        <v/>
      </c>
      <c r="G24" t="str">
        <f>IF(stoicheometry!H19&lt;&gt;"",stoicheometry!H19&amp;"*"&amp;stoicheometry!$C19,"")</f>
        <v/>
      </c>
      <c r="H24" t="str">
        <f>IF(stoicheometry!I19&lt;&gt;"",stoicheometry!I19&amp;"*"&amp;stoicheometry!$C19,"")</f>
        <v/>
      </c>
      <c r="I24" t="str">
        <f>IF(stoicheometry!J19&lt;&gt;"",stoicheometry!J19&amp;"*"&amp;stoicheometry!$C19,"")</f>
        <v/>
      </c>
      <c r="J24" t="str">
        <f>IF(stoicheometry!K19&lt;&gt;"",stoicheometry!K19&amp;"*"&amp;stoicheometry!$C19,"")</f>
        <v/>
      </c>
      <c r="K24" t="str">
        <f>IF(stoicheometry!L19&lt;&gt;"",stoicheometry!L19&amp;"*"&amp;stoicheometry!$C19,"")</f>
        <v/>
      </c>
      <c r="L24" t="str">
        <f>IF(stoicheometry!M19&lt;&gt;"",stoicheometry!M19&amp;"*"&amp;stoicheometry!$C19,"")</f>
        <v/>
      </c>
      <c r="M24" t="str">
        <f>IF(stoicheometry!N19&lt;&gt;"",stoicheometry!N19&amp;"*"&amp;stoicheometry!$C19,"")</f>
        <v/>
      </c>
      <c r="N24" t="str">
        <f>IF(stoicheometry!O19&lt;&gt;"",stoicheometry!O19&amp;"*"&amp;stoicheometry!$C19,"")</f>
        <v>1*sorp_DIP2PIP_b</v>
      </c>
      <c r="O24" t="str">
        <f>IF(stoicheometry!P19&lt;&gt;"",stoicheometry!P19&amp;"*"&amp;stoicheometry!$C19,"")</f>
        <v>-1*sorp_DIP2PIP_b</v>
      </c>
      <c r="P24" t="str">
        <f>IF(stoicheometry!Q19&lt;&gt;"",stoicheometry!Q19&amp;"*"&amp;stoicheometry!$C19,"")</f>
        <v/>
      </c>
      <c r="Q24" t="str">
        <f>IF(stoicheometry!R19&lt;&gt;"",stoicheometry!R19&amp;"*"&amp;stoicheometry!$C19,"")</f>
        <v/>
      </c>
      <c r="R24" t="str">
        <f>IF(stoicheometry!S19&lt;&gt;"",stoicheometry!S19&amp;"*"&amp;stoicheometry!$C19,"")</f>
        <v/>
      </c>
      <c r="S24" t="str">
        <f>IF(stoicheometry!T19&lt;&gt;"",stoicheometry!T19&amp;"*"&amp;stoicheometry!$C19,"")</f>
        <v/>
      </c>
      <c r="T24" t="str">
        <f>IF(stoicheometry!U19&lt;&gt;"",stoicheometry!U19&amp;"*"&amp;stoicheometry!$C19,"")</f>
        <v/>
      </c>
      <c r="U24" t="str">
        <f>IF(stoicheometry!V19&lt;&gt;"",stoicheometry!V19&amp;"*"&amp;stoicheometry!$C19,"")</f>
        <v/>
      </c>
      <c r="V24" t="str">
        <f>IF(stoicheometry!W19&lt;&gt;"",stoicheometry!W19&amp;"*"&amp;stoicheometry!$C19,"")</f>
        <v/>
      </c>
      <c r="W24" t="str">
        <f>IF(stoicheometry!X19&lt;&gt;"",stoicheometry!X19&amp;"*"&amp;stoicheometry!$C19,"")</f>
        <v/>
      </c>
      <c r="X24" t="str">
        <f>IF(stoicheometry!Y19&lt;&gt;"",stoicheometry!Y19&amp;"*"&amp;stoicheometry!$C19,"")</f>
        <v/>
      </c>
      <c r="Y24" t="str">
        <f>IF(stoicheometry!Z19&lt;&gt;"",stoicheometry!Z19&amp;"*"&amp;stoicheometry!$C19,"")</f>
        <v/>
      </c>
      <c r="Z24" t="str">
        <f>IF(stoicheometry!AA19&lt;&gt;"",stoicheometry!AA19&amp;"*"&amp;stoicheometry!$C19,"")</f>
        <v/>
      </c>
      <c r="AA24" t="str">
        <f>IF(stoicheometry!AB19&lt;&gt;"",stoicheometry!AB19&amp;"*"&amp;stoicheometry!$C19,"")</f>
        <v/>
      </c>
      <c r="AB24" t="str">
        <f>IF(stoicheometry!AC19&lt;&gt;"",stoicheometry!AC19&amp;"*"&amp;stoicheometry!$C19,"")</f>
        <v/>
      </c>
      <c r="AC24" t="str">
        <f>IF(stoicheometry!AD19&lt;&gt;"",stoicheometry!AD19&amp;"*"&amp;stoicheometry!$C19&amp;"*IO_"&amp;stoicheometry!$C19,"")</f>
        <v/>
      </c>
      <c r="AD24" t="str">
        <f>IF(stoicheometry!AE19&lt;&gt;"",stoicheometry!AE19&amp;"*"&amp;stoicheometry!$C19&amp;"*IO_"&amp;stoicheometry!$C19,"")</f>
        <v/>
      </c>
      <c r="AE24" t="str">
        <f>IF(stoicheometry!AF19&lt;&gt;"",stoicheometry!AF19&amp;"*"&amp;stoicheometry!$C19&amp;"*IO_"&amp;stoicheometry!$C19,"")</f>
        <v/>
      </c>
      <c r="AF24" t="str">
        <f>IF(stoicheometry!AG19&lt;&gt;"",stoicheometry!AG19&amp;"*"&amp;stoicheometry!$C19&amp;"*IO_"&amp;stoicheometry!$C19,"")</f>
        <v/>
      </c>
      <c r="AG24" t="str">
        <f>IF(stoicheometry!AH19&lt;&gt;"",stoicheometry!AH19&amp;"*"&amp;stoicheometry!$C19&amp;"*IO_"&amp;stoicheometry!$C19,"")</f>
        <v/>
      </c>
    </row>
    <row r="25" spans="2:33" x14ac:dyDescent="0.25">
      <c r="B25" s="10" t="e">
        <f>stoicheometry!#REF!</f>
        <v>#REF!</v>
      </c>
      <c r="C25" t="e">
        <f>IF(stoicheometry!#REF!&lt;&gt;"",stoicheometry!#REF!&amp;"*"&amp;stoicheometry!#REF!,"")</f>
        <v>#REF!</v>
      </c>
      <c r="D25" t="e">
        <f>IF(stoicheometry!#REF!&lt;&gt;"",stoicheometry!#REF!&amp;"*"&amp;stoicheometry!#REF!,"")</f>
        <v>#REF!</v>
      </c>
      <c r="E25" t="e">
        <f>IF(stoicheometry!#REF!&lt;&gt;"",stoicheometry!#REF!&amp;"*"&amp;stoicheometry!#REF!,"")</f>
        <v>#REF!</v>
      </c>
      <c r="F25" t="e">
        <f>IF(stoicheometry!#REF!&lt;&gt;"",stoicheometry!#REF!&amp;"*"&amp;stoicheometry!#REF!,"")</f>
        <v>#REF!</v>
      </c>
      <c r="G25" t="e">
        <f>IF(stoicheometry!#REF!&lt;&gt;"",stoicheometry!#REF!&amp;"*"&amp;stoicheometry!#REF!,"")</f>
        <v>#REF!</v>
      </c>
      <c r="H25" t="e">
        <f>IF(stoicheometry!#REF!&lt;&gt;"",stoicheometry!#REF!&amp;"*"&amp;stoicheometry!#REF!,"")</f>
        <v>#REF!</v>
      </c>
      <c r="I25" t="e">
        <f>IF(stoicheometry!#REF!&lt;&gt;"",stoicheometry!#REF!&amp;"*"&amp;stoicheometry!#REF!,"")</f>
        <v>#REF!</v>
      </c>
      <c r="J25" t="e">
        <f>IF(stoicheometry!#REF!&lt;&gt;"",stoicheometry!#REF!&amp;"*"&amp;stoicheometry!#REF!,"")</f>
        <v>#REF!</v>
      </c>
      <c r="K25" t="e">
        <f>IF(stoicheometry!#REF!&lt;&gt;"",stoicheometry!#REF!&amp;"*"&amp;stoicheometry!#REF!,"")</f>
        <v>#REF!</v>
      </c>
      <c r="L25" t="e">
        <f>IF(stoicheometry!#REF!&lt;&gt;"",stoicheometry!#REF!&amp;"*"&amp;stoicheometry!#REF!,"")</f>
        <v>#REF!</v>
      </c>
      <c r="M25" t="e">
        <f>IF(stoicheometry!#REF!&lt;&gt;"",stoicheometry!#REF!&amp;"*"&amp;stoicheometry!#REF!,"")</f>
        <v>#REF!</v>
      </c>
      <c r="N25" t="e">
        <f>IF(stoicheometry!#REF!&lt;&gt;"",stoicheometry!#REF!&amp;"*"&amp;stoicheometry!#REF!,"")</f>
        <v>#REF!</v>
      </c>
      <c r="O25" t="e">
        <f>IF(stoicheometry!#REF!&lt;&gt;"",stoicheometry!#REF!&amp;"*"&amp;stoicheometry!#REF!,"")</f>
        <v>#REF!</v>
      </c>
      <c r="P25" t="e">
        <f>IF(stoicheometry!#REF!&lt;&gt;"",stoicheometry!#REF!&amp;"*"&amp;stoicheometry!#REF!,"")</f>
        <v>#REF!</v>
      </c>
      <c r="Q25" t="e">
        <f>IF(stoicheometry!#REF!&lt;&gt;"",stoicheometry!#REF!&amp;"*"&amp;stoicheometry!#REF!,"")</f>
        <v>#REF!</v>
      </c>
      <c r="R25" t="e">
        <f>IF(stoicheometry!#REF!&lt;&gt;"",stoicheometry!#REF!&amp;"*"&amp;stoicheometry!#REF!,"")</f>
        <v>#REF!</v>
      </c>
      <c r="S25" t="e">
        <f>IF(stoicheometry!#REF!&lt;&gt;"",stoicheometry!#REF!&amp;"*"&amp;stoicheometry!#REF!,"")</f>
        <v>#REF!</v>
      </c>
      <c r="T25" t="e">
        <f>IF(stoicheometry!#REF!&lt;&gt;"",stoicheometry!#REF!&amp;"*"&amp;stoicheometry!#REF!,"")</f>
        <v>#REF!</v>
      </c>
      <c r="U25" t="e">
        <f>IF(stoicheometry!#REF!&lt;&gt;"",stoicheometry!#REF!&amp;"*"&amp;stoicheometry!#REF!,"")</f>
        <v>#REF!</v>
      </c>
      <c r="V25" t="e">
        <f>IF(stoicheometry!#REF!&lt;&gt;"",stoicheometry!#REF!&amp;"*"&amp;stoicheometry!#REF!,"")</f>
        <v>#REF!</v>
      </c>
      <c r="W25" t="e">
        <f>IF(stoicheometry!#REF!&lt;&gt;"",stoicheometry!#REF!&amp;"*"&amp;stoicheometry!#REF!,"")</f>
        <v>#REF!</v>
      </c>
      <c r="X25" t="e">
        <f>IF(stoicheometry!#REF!&lt;&gt;"",stoicheometry!#REF!&amp;"*"&amp;stoicheometry!#REF!,"")</f>
        <v>#REF!</v>
      </c>
      <c r="Y25" t="e">
        <f>IF(stoicheometry!#REF!&lt;&gt;"",stoicheometry!#REF!&amp;"*"&amp;stoicheometry!#REF!,"")</f>
        <v>#REF!</v>
      </c>
      <c r="Z25" t="e">
        <f>IF(stoicheometry!#REF!&lt;&gt;"",stoicheometry!#REF!&amp;"*"&amp;stoicheometry!#REF!,"")</f>
        <v>#REF!</v>
      </c>
      <c r="AA25" t="e">
        <f>IF(stoicheometry!#REF!&lt;&gt;"",stoicheometry!#REF!&amp;"*"&amp;stoicheometry!#REF!,"")</f>
        <v>#REF!</v>
      </c>
      <c r="AB25" t="e">
        <f>IF(stoicheometry!#REF!&lt;&gt;"",stoicheometry!#REF!&amp;"*"&amp;stoicheometry!#REF!,"")</f>
        <v>#REF!</v>
      </c>
      <c r="AC25" t="e">
        <f>IF(stoicheometry!#REF!&lt;&gt;"",stoicheometry!#REF!&amp;"*"&amp;stoicheometry!#REF!&amp;"*IO_"&amp;stoicheometry!#REF!,"")</f>
        <v>#REF!</v>
      </c>
      <c r="AD25" t="e">
        <f>IF(stoicheometry!#REF!&lt;&gt;"",stoicheometry!#REF!&amp;"*"&amp;stoicheometry!#REF!&amp;"*IO_"&amp;stoicheometry!#REF!,"")</f>
        <v>#REF!</v>
      </c>
      <c r="AE25" t="e">
        <f>IF(stoicheometry!#REF!&lt;&gt;"",stoicheometry!#REF!&amp;"*"&amp;stoicheometry!#REF!&amp;"*IO_"&amp;stoicheometry!#REF!,"")</f>
        <v>#REF!</v>
      </c>
      <c r="AF25" t="e">
        <f>IF(stoicheometry!#REF!&lt;&gt;"",stoicheometry!#REF!&amp;"*"&amp;stoicheometry!#REF!&amp;"*IO_"&amp;stoicheometry!#REF!,"")</f>
        <v>#REF!</v>
      </c>
      <c r="AG25" t="e">
        <f>IF(stoicheometry!#REF!&lt;&gt;"",stoicheometry!#REF!&amp;"*"&amp;stoicheometry!#REF!&amp;"*IO_"&amp;stoicheometry!#REF!,"")</f>
        <v>#REF!</v>
      </c>
    </row>
    <row r="26" spans="2:33" x14ac:dyDescent="0.25">
      <c r="B26" s="10" t="str">
        <f>stoicheometry!C20</f>
        <v>in_IM</v>
      </c>
      <c r="C26" t="str">
        <f>IF(stoicheometry!D20&lt;&gt;"",stoicheometry!D20&amp;"*"&amp;stoicheometry!$C20,"")</f>
        <v>1*in_IM</v>
      </c>
      <c r="D26" t="str">
        <f>IF(stoicheometry!E20&lt;&gt;"",stoicheometry!E20&amp;"*"&amp;stoicheometry!$C20,"")</f>
        <v/>
      </c>
      <c r="E26" t="str">
        <f>IF(stoicheometry!F20&lt;&gt;"",stoicheometry!F20&amp;"*"&amp;stoicheometry!$C20,"")</f>
        <v/>
      </c>
      <c r="F26" t="str">
        <f>IF(stoicheometry!G20&lt;&gt;"",stoicheometry!G20&amp;"*"&amp;stoicheometry!$C20,"")</f>
        <v/>
      </c>
      <c r="G26" t="str">
        <f>IF(stoicheometry!H20&lt;&gt;"",stoicheometry!H20&amp;"*"&amp;stoicheometry!$C20,"")</f>
        <v/>
      </c>
      <c r="H26" t="str">
        <f>IF(stoicheometry!I20&lt;&gt;"",stoicheometry!I20&amp;"*"&amp;stoicheometry!$C20,"")</f>
        <v/>
      </c>
      <c r="I26" t="str">
        <f>IF(stoicheometry!J20&lt;&gt;"",stoicheometry!J20&amp;"*"&amp;stoicheometry!$C20,"")</f>
        <v/>
      </c>
      <c r="J26" t="str">
        <f>IF(stoicheometry!K20&lt;&gt;"",stoicheometry!K20&amp;"*"&amp;stoicheometry!$C20,"")</f>
        <v/>
      </c>
      <c r="K26" t="str">
        <f>IF(stoicheometry!L20&lt;&gt;"",stoicheometry!L20&amp;"*"&amp;stoicheometry!$C20,"")</f>
        <v/>
      </c>
      <c r="L26" t="str">
        <f>IF(stoicheometry!M20&lt;&gt;"",stoicheometry!M20&amp;"*"&amp;stoicheometry!$C20,"")</f>
        <v/>
      </c>
      <c r="M26" t="str">
        <f>IF(stoicheometry!N20&lt;&gt;"",stoicheometry!N20&amp;"*"&amp;stoicheometry!$C20,"")</f>
        <v/>
      </c>
      <c r="N26" t="str">
        <f>IF(stoicheometry!O20&lt;&gt;"",stoicheometry!O20&amp;"*"&amp;stoicheometry!$C20,"")</f>
        <v/>
      </c>
      <c r="O26" t="str">
        <f>IF(stoicheometry!P20&lt;&gt;"",stoicheometry!P20&amp;"*"&amp;stoicheometry!$C20,"")</f>
        <v/>
      </c>
      <c r="P26" t="str">
        <f>IF(stoicheometry!Q20&lt;&gt;"",stoicheometry!Q20&amp;"*"&amp;stoicheometry!$C20,"")</f>
        <v/>
      </c>
      <c r="Q26" t="str">
        <f>IF(stoicheometry!R20&lt;&gt;"",stoicheometry!R20&amp;"*"&amp;stoicheometry!$C20,"")</f>
        <v/>
      </c>
      <c r="R26" t="str">
        <f>IF(stoicheometry!S20&lt;&gt;"",stoicheometry!S20&amp;"*"&amp;stoicheometry!$C20,"")</f>
        <v/>
      </c>
      <c r="S26" t="str">
        <f>IF(stoicheometry!T20&lt;&gt;"",stoicheometry!T20&amp;"*"&amp;stoicheometry!$C20,"")</f>
        <v/>
      </c>
      <c r="T26" t="str">
        <f>IF(stoicheometry!U20&lt;&gt;"",stoicheometry!U20&amp;"*"&amp;stoicheometry!$C20,"")</f>
        <v/>
      </c>
      <c r="U26" t="str">
        <f>IF(stoicheometry!V20&lt;&gt;"",stoicheometry!V20&amp;"*"&amp;stoicheometry!$C20,"")</f>
        <v/>
      </c>
      <c r="V26" t="str">
        <f>IF(stoicheometry!W20&lt;&gt;"",stoicheometry!W20&amp;"*"&amp;stoicheometry!$C20,"")</f>
        <v/>
      </c>
      <c r="W26" t="str">
        <f>IF(stoicheometry!X20&lt;&gt;"",stoicheometry!X20&amp;"*"&amp;stoicheometry!$C20,"")</f>
        <v/>
      </c>
      <c r="X26" t="str">
        <f>IF(stoicheometry!Y20&lt;&gt;"",stoicheometry!Y20&amp;"*"&amp;stoicheometry!$C20,"")</f>
        <v/>
      </c>
      <c r="Y26" t="str">
        <f>IF(stoicheometry!Z20&lt;&gt;"",stoicheometry!Z20&amp;"*"&amp;stoicheometry!$C20,"")</f>
        <v/>
      </c>
      <c r="Z26" t="str">
        <f>IF(stoicheometry!AA20&lt;&gt;"",stoicheometry!AA20&amp;"*"&amp;stoicheometry!$C20,"")</f>
        <v/>
      </c>
      <c r="AA26" t="str">
        <f>IF(stoicheometry!AB20&lt;&gt;"",stoicheometry!AB20&amp;"*"&amp;stoicheometry!$C20,"")</f>
        <v/>
      </c>
      <c r="AB26" t="str">
        <f>IF(stoicheometry!AC20&lt;&gt;"",stoicheometry!AC20&amp;"*"&amp;stoicheometry!$C20,"")</f>
        <v/>
      </c>
      <c r="AC26" t="str">
        <f>IF(stoicheometry!AD20&lt;&gt;"",stoicheometry!AD20&amp;"*"&amp;stoicheometry!$C20&amp;"*IO_"&amp;stoicheometry!$C20,"")</f>
        <v/>
      </c>
      <c r="AD26" t="str">
        <f>IF(stoicheometry!AE20&lt;&gt;"",stoicheometry!AE20&amp;"*"&amp;stoicheometry!$C20&amp;"*IO_"&amp;stoicheometry!$C20,"")</f>
        <v/>
      </c>
      <c r="AE26" t="str">
        <f>IF(stoicheometry!AF20&lt;&gt;"",stoicheometry!AF20&amp;"*"&amp;stoicheometry!$C20&amp;"*IO_"&amp;stoicheometry!$C20,"")</f>
        <v/>
      </c>
      <c r="AF26" t="str">
        <f>IF(stoicheometry!AG20&lt;&gt;"",stoicheometry!AG20&amp;"*"&amp;stoicheometry!$C20&amp;"*IO_"&amp;stoicheometry!$C20,"")</f>
        <v/>
      </c>
      <c r="AG26" t="str">
        <f>IF(stoicheometry!AH20&lt;&gt;"",stoicheometry!AH20&amp;"*"&amp;stoicheometry!$C20&amp;"*IO_"&amp;stoicheometry!$C20,"")</f>
        <v/>
      </c>
    </row>
    <row r="27" spans="2:33" x14ac:dyDescent="0.25">
      <c r="B27" s="10" t="str">
        <f>stoicheometry!C21</f>
        <v>in_PIP</v>
      </c>
      <c r="C27" t="str">
        <f>IF(stoicheometry!D21&lt;&gt;"",stoicheometry!D21&amp;"*"&amp;stoicheometry!$C21,"")</f>
        <v/>
      </c>
      <c r="D27" t="str">
        <f>IF(stoicheometry!E21&lt;&gt;"",stoicheometry!E21&amp;"*"&amp;stoicheometry!$C21,"")</f>
        <v/>
      </c>
      <c r="E27" t="str">
        <f>IF(stoicheometry!F21&lt;&gt;"",stoicheometry!F21&amp;"*"&amp;stoicheometry!$C21,"")</f>
        <v/>
      </c>
      <c r="F27" t="str">
        <f>IF(stoicheometry!G21&lt;&gt;"",stoicheometry!G21&amp;"*"&amp;stoicheometry!$C21,"")</f>
        <v/>
      </c>
      <c r="G27" t="str">
        <f>IF(stoicheometry!H21&lt;&gt;"",stoicheometry!H21&amp;"*"&amp;stoicheometry!$C21,"")</f>
        <v/>
      </c>
      <c r="H27" t="str">
        <f>IF(stoicheometry!I21&lt;&gt;"",stoicheometry!I21&amp;"*"&amp;stoicheometry!$C21,"")</f>
        <v/>
      </c>
      <c r="I27" t="str">
        <f>IF(stoicheometry!J21&lt;&gt;"",stoicheometry!J21&amp;"*"&amp;stoicheometry!$C21,"")</f>
        <v/>
      </c>
      <c r="J27" t="str">
        <f>IF(stoicheometry!K21&lt;&gt;"",stoicheometry!K21&amp;"*"&amp;stoicheometry!$C21,"")</f>
        <v>1*in_PIP</v>
      </c>
      <c r="K27" t="str">
        <f>IF(stoicheometry!L21&lt;&gt;"",stoicheometry!L21&amp;"*"&amp;stoicheometry!$C21,"")</f>
        <v/>
      </c>
      <c r="L27" t="str">
        <f>IF(stoicheometry!M21&lt;&gt;"",stoicheometry!M21&amp;"*"&amp;stoicheometry!$C21,"")</f>
        <v/>
      </c>
      <c r="M27" t="str">
        <f>IF(stoicheometry!N21&lt;&gt;"",stoicheometry!N21&amp;"*"&amp;stoicheometry!$C21,"")</f>
        <v/>
      </c>
      <c r="N27" t="str">
        <f>IF(stoicheometry!O21&lt;&gt;"",stoicheometry!O21&amp;"*"&amp;stoicheometry!$C21,"")</f>
        <v/>
      </c>
      <c r="O27" t="str">
        <f>IF(stoicheometry!P21&lt;&gt;"",stoicheometry!P21&amp;"*"&amp;stoicheometry!$C21,"")</f>
        <v/>
      </c>
      <c r="P27" t="str">
        <f>IF(stoicheometry!Q21&lt;&gt;"",stoicheometry!Q21&amp;"*"&amp;stoicheometry!$C21,"")</f>
        <v/>
      </c>
      <c r="Q27" t="str">
        <f>IF(stoicheometry!R21&lt;&gt;"",stoicheometry!R21&amp;"*"&amp;stoicheometry!$C21,"")</f>
        <v/>
      </c>
      <c r="R27" t="str">
        <f>IF(stoicheometry!S21&lt;&gt;"",stoicheometry!S21&amp;"*"&amp;stoicheometry!$C21,"")</f>
        <v/>
      </c>
      <c r="S27" t="str">
        <f>IF(stoicheometry!T21&lt;&gt;"",stoicheometry!T21&amp;"*"&amp;stoicheometry!$C21,"")</f>
        <v/>
      </c>
      <c r="T27" t="str">
        <f>IF(stoicheometry!U21&lt;&gt;"",stoicheometry!U21&amp;"*"&amp;stoicheometry!$C21,"")</f>
        <v/>
      </c>
      <c r="U27" t="str">
        <f>IF(stoicheometry!V21&lt;&gt;"",stoicheometry!V21&amp;"*"&amp;stoicheometry!$C21,"")</f>
        <v/>
      </c>
      <c r="V27" t="str">
        <f>IF(stoicheometry!W21&lt;&gt;"",stoicheometry!W21&amp;"*"&amp;stoicheometry!$C21,"")</f>
        <v/>
      </c>
      <c r="W27" t="str">
        <f>IF(stoicheometry!X21&lt;&gt;"",stoicheometry!X21&amp;"*"&amp;stoicheometry!$C21,"")</f>
        <v/>
      </c>
      <c r="X27" t="str">
        <f>IF(stoicheometry!Y21&lt;&gt;"",stoicheometry!Y21&amp;"*"&amp;stoicheometry!$C21,"")</f>
        <v/>
      </c>
      <c r="Y27" t="str">
        <f>IF(stoicheometry!Z21&lt;&gt;"",stoicheometry!Z21&amp;"*"&amp;stoicheometry!$C21,"")</f>
        <v/>
      </c>
      <c r="Z27" t="str">
        <f>IF(stoicheometry!AA21&lt;&gt;"",stoicheometry!AA21&amp;"*"&amp;stoicheometry!$C21,"")</f>
        <v/>
      </c>
      <c r="AA27" t="str">
        <f>IF(stoicheometry!AB21&lt;&gt;"",stoicheometry!AB21&amp;"*"&amp;stoicheometry!$C21,"")</f>
        <v/>
      </c>
      <c r="AB27" t="str">
        <f>IF(stoicheometry!AC21&lt;&gt;"",stoicheometry!AC21&amp;"*"&amp;stoicheometry!$C21,"")</f>
        <v/>
      </c>
      <c r="AC27" t="str">
        <f>IF(stoicheometry!AD21&lt;&gt;"",stoicheometry!AD21&amp;"*"&amp;stoicheometry!$C21&amp;"*IO_"&amp;stoicheometry!$C21,"")</f>
        <v/>
      </c>
      <c r="AD27" t="str">
        <f>IF(stoicheometry!AE21&lt;&gt;"",stoicheometry!AE21&amp;"*"&amp;stoicheometry!$C21&amp;"*IO_"&amp;stoicheometry!$C21,"")</f>
        <v/>
      </c>
      <c r="AE27" t="str">
        <f>IF(stoicheometry!AF21&lt;&gt;"",stoicheometry!AF21&amp;"*"&amp;stoicheometry!$C21&amp;"*IO_"&amp;stoicheometry!$C21,"")</f>
        <v/>
      </c>
      <c r="AF27" t="str">
        <f>IF(stoicheometry!AG21&lt;&gt;"",stoicheometry!AG21&amp;"*"&amp;stoicheometry!$C21&amp;"*IO_"&amp;stoicheometry!$C21,"")</f>
        <v/>
      </c>
      <c r="AG27" t="str">
        <f>IF(stoicheometry!AH21&lt;&gt;"",stoicheometry!AH21&amp;"*"&amp;stoicheometry!$C21&amp;"*IO_"&amp;stoicheometry!$C21,"")</f>
        <v/>
      </c>
    </row>
    <row r="28" spans="2:33" x14ac:dyDescent="0.25">
      <c r="B28" s="10" t="str">
        <f>stoicheometry!C22</f>
        <v>in_LOP</v>
      </c>
      <c r="C28" t="str">
        <f>IF(stoicheometry!D22&lt;&gt;"",stoicheometry!D22&amp;"*"&amp;stoicheometry!$C22,"")</f>
        <v/>
      </c>
      <c r="D28" t="str">
        <f>IF(stoicheometry!E22&lt;&gt;"",stoicheometry!E22&amp;"*"&amp;stoicheometry!$C22,"")</f>
        <v/>
      </c>
      <c r="E28" t="str">
        <f>IF(stoicheometry!F22&lt;&gt;"",stoicheometry!F22&amp;"*"&amp;stoicheometry!$C22,"")</f>
        <v/>
      </c>
      <c r="F28" t="str">
        <f>IF(stoicheometry!G22&lt;&gt;"",stoicheometry!G22&amp;"*"&amp;stoicheometry!$C22,"")</f>
        <v/>
      </c>
      <c r="G28" t="str">
        <f>IF(stoicheometry!H22&lt;&gt;"",stoicheometry!H22&amp;"*"&amp;stoicheometry!$C22,"")</f>
        <v/>
      </c>
      <c r="H28" t="str">
        <f>IF(stoicheometry!I22&lt;&gt;"",stoicheometry!I22&amp;"*"&amp;stoicheometry!$C22,"")</f>
        <v/>
      </c>
      <c r="I28" t="str">
        <f>IF(stoicheometry!J22&lt;&gt;"",stoicheometry!J22&amp;"*"&amp;stoicheometry!$C22,"")</f>
        <v>1*in_LOP</v>
      </c>
      <c r="J28" t="str">
        <f>IF(stoicheometry!K22&lt;&gt;"",stoicheometry!K22&amp;"*"&amp;stoicheometry!$C22,"")</f>
        <v/>
      </c>
      <c r="K28" t="str">
        <f>IF(stoicheometry!L22&lt;&gt;"",stoicheometry!L22&amp;"*"&amp;stoicheometry!$C22,"")</f>
        <v/>
      </c>
      <c r="L28" t="str">
        <f>IF(stoicheometry!M22&lt;&gt;"",stoicheometry!M22&amp;"*"&amp;stoicheometry!$C22,"")</f>
        <v/>
      </c>
      <c r="M28" t="str">
        <f>IF(stoicheometry!N22&lt;&gt;"",stoicheometry!N22&amp;"*"&amp;stoicheometry!$C22,"")</f>
        <v/>
      </c>
      <c r="N28" t="str">
        <f>IF(stoicheometry!O22&lt;&gt;"",stoicheometry!O22&amp;"*"&amp;stoicheometry!$C22,"")</f>
        <v/>
      </c>
      <c r="O28" t="str">
        <f>IF(stoicheometry!P22&lt;&gt;"",stoicheometry!P22&amp;"*"&amp;stoicheometry!$C22,"")</f>
        <v/>
      </c>
      <c r="P28" t="str">
        <f>IF(stoicheometry!Q22&lt;&gt;"",stoicheometry!Q22&amp;"*"&amp;stoicheometry!$C22,"")</f>
        <v/>
      </c>
      <c r="Q28" t="str">
        <f>IF(stoicheometry!R22&lt;&gt;"",stoicheometry!R22&amp;"*"&amp;stoicheometry!$C22,"")</f>
        <v/>
      </c>
      <c r="R28" t="str">
        <f>IF(stoicheometry!S22&lt;&gt;"",stoicheometry!S22&amp;"*"&amp;stoicheometry!$C22,"")</f>
        <v/>
      </c>
      <c r="S28" t="str">
        <f>IF(stoicheometry!T22&lt;&gt;"",stoicheometry!T22&amp;"*"&amp;stoicheometry!$C22,"")</f>
        <v/>
      </c>
      <c r="T28" t="str">
        <f>IF(stoicheometry!U22&lt;&gt;"",stoicheometry!U22&amp;"*"&amp;stoicheometry!$C22,"")</f>
        <v/>
      </c>
      <c r="U28" t="str">
        <f>IF(stoicheometry!V22&lt;&gt;"",stoicheometry!V22&amp;"*"&amp;stoicheometry!$C22,"")</f>
        <v/>
      </c>
      <c r="V28" t="str">
        <f>IF(stoicheometry!W22&lt;&gt;"",stoicheometry!W22&amp;"*"&amp;stoicheometry!$C22,"")</f>
        <v/>
      </c>
      <c r="W28" t="str">
        <f>IF(stoicheometry!X22&lt;&gt;"",stoicheometry!X22&amp;"*"&amp;stoicheometry!$C22,"")</f>
        <v/>
      </c>
      <c r="X28" t="str">
        <f>IF(stoicheometry!Y22&lt;&gt;"",stoicheometry!Y22&amp;"*"&amp;stoicheometry!$C22,"")</f>
        <v/>
      </c>
      <c r="Y28" t="str">
        <f>IF(stoicheometry!Z22&lt;&gt;"",stoicheometry!Z22&amp;"*"&amp;stoicheometry!$C22,"")</f>
        <v/>
      </c>
      <c r="Z28" t="str">
        <f>IF(stoicheometry!AA22&lt;&gt;"",stoicheometry!AA22&amp;"*"&amp;stoicheometry!$C22,"")</f>
        <v/>
      </c>
      <c r="AA28" t="str">
        <f>IF(stoicheometry!AB22&lt;&gt;"",stoicheometry!AB22&amp;"*"&amp;stoicheometry!$C22,"")</f>
        <v/>
      </c>
      <c r="AB28" t="str">
        <f>IF(stoicheometry!AC22&lt;&gt;"",stoicheometry!AC22&amp;"*"&amp;stoicheometry!$C22,"")</f>
        <v/>
      </c>
      <c r="AC28" t="str">
        <f>IF(stoicheometry!AD22&lt;&gt;"",stoicheometry!AD22&amp;"*"&amp;stoicheometry!$C22&amp;"*IO_"&amp;stoicheometry!$C22,"")</f>
        <v/>
      </c>
      <c r="AD28" t="str">
        <f>IF(stoicheometry!AE22&lt;&gt;"",stoicheometry!AE22&amp;"*"&amp;stoicheometry!$C22&amp;"*IO_"&amp;stoicheometry!$C22,"")</f>
        <v/>
      </c>
      <c r="AE28" t="str">
        <f>IF(stoicheometry!AF22&lt;&gt;"",stoicheometry!AF22&amp;"*"&amp;stoicheometry!$C22&amp;"*IO_"&amp;stoicheometry!$C22,"")</f>
        <v/>
      </c>
      <c r="AF28" t="str">
        <f>IF(stoicheometry!AG22&lt;&gt;"",stoicheometry!AG22&amp;"*"&amp;stoicheometry!$C22&amp;"*IO_"&amp;stoicheometry!$C22,"")</f>
        <v/>
      </c>
      <c r="AG28" t="str">
        <f>IF(stoicheometry!AH22&lt;&gt;"",stoicheometry!AH22&amp;"*"&amp;stoicheometry!$C22&amp;"*IO_"&amp;stoicheometry!$C22,"")</f>
        <v/>
      </c>
    </row>
    <row r="29" spans="2:33" x14ac:dyDescent="0.25">
      <c r="B29" s="10" t="str">
        <f>stoicheometry!C23</f>
        <v>in_ROP</v>
      </c>
      <c r="C29" t="str">
        <f>IF(stoicheometry!D23&lt;&gt;"",stoicheometry!D23&amp;"*"&amp;stoicheometry!$C23,"")</f>
        <v/>
      </c>
      <c r="D29" t="str">
        <f>IF(stoicheometry!E23&lt;&gt;"",stoicheometry!E23&amp;"*"&amp;stoicheometry!$C23,"")</f>
        <v/>
      </c>
      <c r="E29" t="str">
        <f>IF(stoicheometry!F23&lt;&gt;"",stoicheometry!F23&amp;"*"&amp;stoicheometry!$C23,"")</f>
        <v/>
      </c>
      <c r="F29" t="str">
        <f>IF(stoicheometry!G23&lt;&gt;"",stoicheometry!G23&amp;"*"&amp;stoicheometry!$C23,"")</f>
        <v/>
      </c>
      <c r="G29" t="str">
        <f>IF(stoicheometry!H23&lt;&gt;"",stoicheometry!H23&amp;"*"&amp;stoicheometry!$C23,"")</f>
        <v/>
      </c>
      <c r="H29" t="str">
        <f>IF(stoicheometry!I23&lt;&gt;"",stoicheometry!I23&amp;"*"&amp;stoicheometry!$C23,"")</f>
        <v>1*in_ROP</v>
      </c>
      <c r="I29" t="str">
        <f>IF(stoicheometry!J23&lt;&gt;"",stoicheometry!J23&amp;"*"&amp;stoicheometry!$C23,"")</f>
        <v/>
      </c>
      <c r="J29" t="str">
        <f>IF(stoicheometry!K23&lt;&gt;"",stoicheometry!K23&amp;"*"&amp;stoicheometry!$C23,"")</f>
        <v/>
      </c>
      <c r="K29" t="str">
        <f>IF(stoicheometry!L23&lt;&gt;"",stoicheometry!L23&amp;"*"&amp;stoicheometry!$C23,"")</f>
        <v/>
      </c>
      <c r="L29" t="str">
        <f>IF(stoicheometry!M23&lt;&gt;"",stoicheometry!M23&amp;"*"&amp;stoicheometry!$C23,"")</f>
        <v/>
      </c>
      <c r="M29" t="str">
        <f>IF(stoicheometry!N23&lt;&gt;"",stoicheometry!N23&amp;"*"&amp;stoicheometry!$C23,"")</f>
        <v/>
      </c>
      <c r="N29" t="str">
        <f>IF(stoicheometry!O23&lt;&gt;"",stoicheometry!O23&amp;"*"&amp;stoicheometry!$C23,"")</f>
        <v/>
      </c>
      <c r="O29" t="str">
        <f>IF(stoicheometry!P23&lt;&gt;"",stoicheometry!P23&amp;"*"&amp;stoicheometry!$C23,"")</f>
        <v/>
      </c>
      <c r="P29" t="str">
        <f>IF(stoicheometry!Q23&lt;&gt;"",stoicheometry!Q23&amp;"*"&amp;stoicheometry!$C23,"")</f>
        <v/>
      </c>
      <c r="Q29" t="str">
        <f>IF(stoicheometry!R23&lt;&gt;"",stoicheometry!R23&amp;"*"&amp;stoicheometry!$C23,"")</f>
        <v/>
      </c>
      <c r="R29" t="str">
        <f>IF(stoicheometry!S23&lt;&gt;"",stoicheometry!S23&amp;"*"&amp;stoicheometry!$C23,"")</f>
        <v/>
      </c>
      <c r="S29" t="str">
        <f>IF(stoicheometry!T23&lt;&gt;"",stoicheometry!T23&amp;"*"&amp;stoicheometry!$C23,"")</f>
        <v/>
      </c>
      <c r="T29" t="str">
        <f>IF(stoicheometry!U23&lt;&gt;"",stoicheometry!U23&amp;"*"&amp;stoicheometry!$C23,"")</f>
        <v/>
      </c>
      <c r="U29" t="str">
        <f>IF(stoicheometry!V23&lt;&gt;"",stoicheometry!V23&amp;"*"&amp;stoicheometry!$C23,"")</f>
        <v/>
      </c>
      <c r="V29" t="str">
        <f>IF(stoicheometry!W23&lt;&gt;"",stoicheometry!W23&amp;"*"&amp;stoicheometry!$C23,"")</f>
        <v/>
      </c>
      <c r="W29" t="str">
        <f>IF(stoicheometry!X23&lt;&gt;"",stoicheometry!X23&amp;"*"&amp;stoicheometry!$C23,"")</f>
        <v/>
      </c>
      <c r="X29" t="str">
        <f>IF(stoicheometry!Y23&lt;&gt;"",stoicheometry!Y23&amp;"*"&amp;stoicheometry!$C23,"")</f>
        <v/>
      </c>
      <c r="Y29" t="str">
        <f>IF(stoicheometry!Z23&lt;&gt;"",stoicheometry!Z23&amp;"*"&amp;stoicheometry!$C23,"")</f>
        <v/>
      </c>
      <c r="Z29" t="str">
        <f>IF(stoicheometry!AA23&lt;&gt;"",stoicheometry!AA23&amp;"*"&amp;stoicheometry!$C23,"")</f>
        <v/>
      </c>
      <c r="AA29" t="str">
        <f>IF(stoicheometry!AB23&lt;&gt;"",stoicheometry!AB23&amp;"*"&amp;stoicheometry!$C23,"")</f>
        <v/>
      </c>
      <c r="AB29" t="str">
        <f>IF(stoicheometry!AC23&lt;&gt;"",stoicheometry!AC23&amp;"*"&amp;stoicheometry!$C23,"")</f>
        <v/>
      </c>
      <c r="AC29" t="str">
        <f>IF(stoicheometry!AD23&lt;&gt;"",stoicheometry!AD23&amp;"*"&amp;stoicheometry!$C23&amp;"*IO_"&amp;stoicheometry!$C23,"")</f>
        <v/>
      </c>
      <c r="AD29" t="str">
        <f>IF(stoicheometry!AE23&lt;&gt;"",stoicheometry!AE23&amp;"*"&amp;stoicheometry!$C23&amp;"*IO_"&amp;stoicheometry!$C23,"")</f>
        <v/>
      </c>
      <c r="AE29" t="str">
        <f>IF(stoicheometry!AF23&lt;&gt;"",stoicheometry!AF23&amp;"*"&amp;stoicheometry!$C23&amp;"*IO_"&amp;stoicheometry!$C23,"")</f>
        <v/>
      </c>
      <c r="AF29" t="str">
        <f>IF(stoicheometry!AG23&lt;&gt;"",stoicheometry!AG23&amp;"*"&amp;stoicheometry!$C23&amp;"*IO_"&amp;stoicheometry!$C23,"")</f>
        <v/>
      </c>
      <c r="AG29" t="str">
        <f>IF(stoicheometry!AH23&lt;&gt;"",stoicheometry!AH23&amp;"*"&amp;stoicheometry!$C23&amp;"*IO_"&amp;stoicheometry!$C23,"")</f>
        <v/>
      </c>
    </row>
    <row r="30" spans="2:33" x14ac:dyDescent="0.25">
      <c r="B30" s="10" t="str">
        <f>stoicheometry!C24</f>
        <v>in_DIP</v>
      </c>
      <c r="C30" t="str">
        <f>IF(stoicheometry!D24&lt;&gt;"",stoicheometry!D24&amp;"*"&amp;stoicheometry!$C24,"")</f>
        <v/>
      </c>
      <c r="D30" t="str">
        <f>IF(stoicheometry!E24&lt;&gt;"",stoicheometry!E24&amp;"*"&amp;stoicheometry!$C24,"")</f>
        <v/>
      </c>
      <c r="E30" t="str">
        <f>IF(stoicheometry!F24&lt;&gt;"",stoicheometry!F24&amp;"*"&amp;stoicheometry!$C24,"")</f>
        <v/>
      </c>
      <c r="F30" t="str">
        <f>IF(stoicheometry!G24&lt;&gt;"",stoicheometry!G24&amp;"*"&amp;stoicheometry!$C24,"")</f>
        <v/>
      </c>
      <c r="G30" t="str">
        <f>IF(stoicheometry!H24&lt;&gt;"",stoicheometry!H24&amp;"*"&amp;stoicheometry!$C24,"")</f>
        <v/>
      </c>
      <c r="H30" t="str">
        <f>IF(stoicheometry!I24&lt;&gt;"",stoicheometry!I24&amp;"*"&amp;stoicheometry!$C24,"")</f>
        <v/>
      </c>
      <c r="I30" t="str">
        <f>IF(stoicheometry!J24&lt;&gt;"",stoicheometry!J24&amp;"*"&amp;stoicheometry!$C24,"")</f>
        <v/>
      </c>
      <c r="J30" t="str">
        <f>IF(stoicheometry!K24&lt;&gt;"",stoicheometry!K24&amp;"*"&amp;stoicheometry!$C24,"")</f>
        <v/>
      </c>
      <c r="K30" t="str">
        <f>IF(stoicheometry!L24&lt;&gt;"",stoicheometry!L24&amp;"*"&amp;stoicheometry!$C24,"")</f>
        <v>1*in_DIP</v>
      </c>
      <c r="L30" t="str">
        <f>IF(stoicheometry!M24&lt;&gt;"",stoicheometry!M24&amp;"*"&amp;stoicheometry!$C24,"")</f>
        <v/>
      </c>
      <c r="M30" t="str">
        <f>IF(stoicheometry!N24&lt;&gt;"",stoicheometry!N24&amp;"*"&amp;stoicheometry!$C24,"")</f>
        <v/>
      </c>
      <c r="N30" t="str">
        <f>IF(stoicheometry!O24&lt;&gt;"",stoicheometry!O24&amp;"*"&amp;stoicheometry!$C24,"")</f>
        <v/>
      </c>
      <c r="O30" t="str">
        <f>IF(stoicheometry!P24&lt;&gt;"",stoicheometry!P24&amp;"*"&amp;stoicheometry!$C24,"")</f>
        <v/>
      </c>
      <c r="P30" t="str">
        <f>IF(stoicheometry!Q24&lt;&gt;"",stoicheometry!Q24&amp;"*"&amp;stoicheometry!$C24,"")</f>
        <v/>
      </c>
      <c r="Q30" t="str">
        <f>IF(stoicheometry!R24&lt;&gt;"",stoicheometry!R24&amp;"*"&amp;stoicheometry!$C24,"")</f>
        <v/>
      </c>
      <c r="R30" t="str">
        <f>IF(stoicheometry!S24&lt;&gt;"",stoicheometry!S24&amp;"*"&amp;stoicheometry!$C24,"")</f>
        <v/>
      </c>
      <c r="S30" t="str">
        <f>IF(stoicheometry!T24&lt;&gt;"",stoicheometry!T24&amp;"*"&amp;stoicheometry!$C24,"")</f>
        <v/>
      </c>
      <c r="T30" t="str">
        <f>IF(stoicheometry!U24&lt;&gt;"",stoicheometry!U24&amp;"*"&amp;stoicheometry!$C24,"")</f>
        <v/>
      </c>
      <c r="U30" t="str">
        <f>IF(stoicheometry!V24&lt;&gt;"",stoicheometry!V24&amp;"*"&amp;stoicheometry!$C24,"")</f>
        <v/>
      </c>
      <c r="V30" t="str">
        <f>IF(stoicheometry!W24&lt;&gt;"",stoicheometry!W24&amp;"*"&amp;stoicheometry!$C24,"")</f>
        <v/>
      </c>
      <c r="W30" t="str">
        <f>IF(stoicheometry!X24&lt;&gt;"",stoicheometry!X24&amp;"*"&amp;stoicheometry!$C24,"")</f>
        <v/>
      </c>
      <c r="X30" t="str">
        <f>IF(stoicheometry!Y24&lt;&gt;"",stoicheometry!Y24&amp;"*"&amp;stoicheometry!$C24,"")</f>
        <v/>
      </c>
      <c r="Y30" t="str">
        <f>IF(stoicheometry!Z24&lt;&gt;"",stoicheometry!Z24&amp;"*"&amp;stoicheometry!$C24,"")</f>
        <v/>
      </c>
      <c r="Z30" t="str">
        <f>IF(stoicheometry!AA24&lt;&gt;"",stoicheometry!AA24&amp;"*"&amp;stoicheometry!$C24,"")</f>
        <v/>
      </c>
      <c r="AA30" t="str">
        <f>IF(stoicheometry!AB24&lt;&gt;"",stoicheometry!AB24&amp;"*"&amp;stoicheometry!$C24,"")</f>
        <v/>
      </c>
      <c r="AB30" t="str">
        <f>IF(stoicheometry!AC24&lt;&gt;"",stoicheometry!AC24&amp;"*"&amp;stoicheometry!$C24,"")</f>
        <v/>
      </c>
      <c r="AC30" t="str">
        <f>IF(stoicheometry!AD24&lt;&gt;"",stoicheometry!AD24&amp;"*"&amp;stoicheometry!$C24&amp;"*IO_"&amp;stoicheometry!$C24,"")</f>
        <v/>
      </c>
      <c r="AD30" t="str">
        <f>IF(stoicheometry!AE24&lt;&gt;"",stoicheometry!AE24&amp;"*"&amp;stoicheometry!$C24&amp;"*IO_"&amp;stoicheometry!$C24,"")</f>
        <v/>
      </c>
      <c r="AE30" t="str">
        <f>IF(stoicheometry!AF24&lt;&gt;"",stoicheometry!AF24&amp;"*"&amp;stoicheometry!$C24&amp;"*IO_"&amp;stoicheometry!$C24,"")</f>
        <v/>
      </c>
      <c r="AF30" t="str">
        <f>IF(stoicheometry!AG24&lt;&gt;"",stoicheometry!AG24&amp;"*"&amp;stoicheometry!$C24&amp;"*IO_"&amp;stoicheometry!$C24,"")</f>
        <v/>
      </c>
      <c r="AG30" t="str">
        <f>IF(stoicheometry!AH24&lt;&gt;"",stoicheometry!AH24&amp;"*"&amp;stoicheometry!$C24&amp;"*IO_"&amp;stoicheometry!$C24,"")</f>
        <v/>
      </c>
    </row>
    <row r="31" spans="2:33" x14ac:dyDescent="0.25">
      <c r="B31" s="10" t="str">
        <f>stoicheometry!C25</f>
        <v>out_IM</v>
      </c>
      <c r="C31" t="str">
        <f>IF(stoicheometry!D25&lt;&gt;"",stoicheometry!D25&amp;"*"&amp;stoicheometry!$C25,"")</f>
        <v>-1*out_IM</v>
      </c>
      <c r="D31" t="str">
        <f>IF(stoicheometry!E25&lt;&gt;"",stoicheometry!E25&amp;"*"&amp;stoicheometry!$C25,"")</f>
        <v/>
      </c>
      <c r="E31" t="str">
        <f>IF(stoicheometry!F25&lt;&gt;"",stoicheometry!F25&amp;"*"&amp;stoicheometry!$C25,"")</f>
        <v/>
      </c>
      <c r="F31" t="str">
        <f>IF(stoicheometry!G25&lt;&gt;"",stoicheometry!G25&amp;"*"&amp;stoicheometry!$C25,"")</f>
        <v/>
      </c>
      <c r="G31" t="str">
        <f>IF(stoicheometry!H25&lt;&gt;"",stoicheometry!H25&amp;"*"&amp;stoicheometry!$C25,"")</f>
        <v/>
      </c>
      <c r="H31" t="str">
        <f>IF(stoicheometry!I25&lt;&gt;"",stoicheometry!I25&amp;"*"&amp;stoicheometry!$C25,"")</f>
        <v/>
      </c>
      <c r="I31" t="str">
        <f>IF(stoicheometry!J25&lt;&gt;"",stoicheometry!J25&amp;"*"&amp;stoicheometry!$C25,"")</f>
        <v/>
      </c>
      <c r="J31" t="str">
        <f>IF(stoicheometry!K25&lt;&gt;"",stoicheometry!K25&amp;"*"&amp;stoicheometry!$C25,"")</f>
        <v/>
      </c>
      <c r="K31" t="str">
        <f>IF(stoicheometry!L25&lt;&gt;"",stoicheometry!L25&amp;"*"&amp;stoicheometry!$C25,"")</f>
        <v/>
      </c>
      <c r="L31" t="str">
        <f>IF(stoicheometry!M25&lt;&gt;"",stoicheometry!M25&amp;"*"&amp;stoicheometry!$C25,"")</f>
        <v/>
      </c>
      <c r="M31" t="str">
        <f>IF(stoicheometry!N25&lt;&gt;"",stoicheometry!N25&amp;"*"&amp;stoicheometry!$C25,"")</f>
        <v/>
      </c>
      <c r="N31" t="str">
        <f>IF(stoicheometry!O25&lt;&gt;"",stoicheometry!O25&amp;"*"&amp;stoicheometry!$C25,"")</f>
        <v/>
      </c>
      <c r="O31" t="str">
        <f>IF(stoicheometry!P25&lt;&gt;"",stoicheometry!P25&amp;"*"&amp;stoicheometry!$C25,"")</f>
        <v/>
      </c>
      <c r="P31" t="str">
        <f>IF(stoicheometry!Q25&lt;&gt;"",stoicheometry!Q25&amp;"*"&amp;stoicheometry!$C25,"")</f>
        <v/>
      </c>
      <c r="Q31" t="str">
        <f>IF(stoicheometry!R25&lt;&gt;"",stoicheometry!R25&amp;"*"&amp;stoicheometry!$C25,"")</f>
        <v/>
      </c>
      <c r="R31" t="str">
        <f>IF(stoicheometry!S25&lt;&gt;"",stoicheometry!S25&amp;"*"&amp;stoicheometry!$C25,"")</f>
        <v/>
      </c>
      <c r="S31" t="str">
        <f>IF(stoicheometry!T25&lt;&gt;"",stoicheometry!T25&amp;"*"&amp;stoicheometry!$C25,"")</f>
        <v/>
      </c>
      <c r="T31" t="str">
        <f>IF(stoicheometry!U25&lt;&gt;"",stoicheometry!U25&amp;"*"&amp;stoicheometry!$C25,"")</f>
        <v/>
      </c>
      <c r="U31" t="str">
        <f>IF(stoicheometry!V25&lt;&gt;"",stoicheometry!V25&amp;"*"&amp;stoicheometry!$C25,"")</f>
        <v/>
      </c>
      <c r="V31" t="str">
        <f>IF(stoicheometry!W25&lt;&gt;"",stoicheometry!W25&amp;"*"&amp;stoicheometry!$C25,"")</f>
        <v/>
      </c>
      <c r="W31" t="str">
        <f>IF(stoicheometry!X25&lt;&gt;"",stoicheometry!X25&amp;"*"&amp;stoicheometry!$C25,"")</f>
        <v/>
      </c>
      <c r="X31" t="str">
        <f>IF(stoicheometry!Y25&lt;&gt;"",stoicheometry!Y25&amp;"*"&amp;stoicheometry!$C25,"")</f>
        <v/>
      </c>
      <c r="Y31" t="str">
        <f>IF(stoicheometry!Z25&lt;&gt;"",stoicheometry!Z25&amp;"*"&amp;stoicheometry!$C25,"")</f>
        <v/>
      </c>
      <c r="Z31" t="str">
        <f>IF(stoicheometry!AA25&lt;&gt;"",stoicheometry!AA25&amp;"*"&amp;stoicheometry!$C25,"")</f>
        <v/>
      </c>
      <c r="AA31" t="str">
        <f>IF(stoicheometry!AB25&lt;&gt;"",stoicheometry!AB25&amp;"*"&amp;stoicheometry!$C25,"")</f>
        <v/>
      </c>
      <c r="AB31" t="str">
        <f>IF(stoicheometry!AC25&lt;&gt;"",stoicheometry!AC25&amp;"*"&amp;stoicheometry!$C25,"")</f>
        <v/>
      </c>
      <c r="AC31" t="str">
        <f>IF(stoicheometry!AD25&lt;&gt;"",stoicheometry!AD25&amp;"*"&amp;stoicheometry!$C25&amp;"*IO_"&amp;stoicheometry!$C25,"")</f>
        <v/>
      </c>
      <c r="AD31" t="str">
        <f>IF(stoicheometry!AE25&lt;&gt;"",stoicheometry!AE25&amp;"*"&amp;stoicheometry!$C25&amp;"*IO_"&amp;stoicheometry!$C25,"")</f>
        <v/>
      </c>
      <c r="AE31" t="str">
        <f>IF(stoicheometry!AF25&lt;&gt;"",stoicheometry!AF25&amp;"*"&amp;stoicheometry!$C25&amp;"*IO_"&amp;stoicheometry!$C25,"")</f>
        <v/>
      </c>
      <c r="AF31" t="str">
        <f>IF(stoicheometry!AG25&lt;&gt;"",stoicheometry!AG25&amp;"*"&amp;stoicheometry!$C25&amp;"*IO_"&amp;stoicheometry!$C25,"")</f>
        <v/>
      </c>
      <c r="AG31" t="str">
        <f>IF(stoicheometry!AH25&lt;&gt;"",stoicheometry!AH25&amp;"*"&amp;stoicheometry!$C25&amp;"*IO_"&amp;stoicheometry!$C25,"")</f>
        <v/>
      </c>
    </row>
    <row r="32" spans="2:33" x14ac:dyDescent="0.25">
      <c r="B32" s="10" t="str">
        <f>stoicheometry!C26</f>
        <v>out_PIP</v>
      </c>
      <c r="C32" t="str">
        <f>IF(stoicheometry!D26&lt;&gt;"",stoicheometry!D26&amp;"*"&amp;stoicheometry!$C26,"")</f>
        <v/>
      </c>
      <c r="D32" t="str">
        <f>IF(stoicheometry!E26&lt;&gt;"",stoicheometry!E26&amp;"*"&amp;stoicheometry!$C26,"")</f>
        <v/>
      </c>
      <c r="E32" t="str">
        <f>IF(stoicheometry!F26&lt;&gt;"",stoicheometry!F26&amp;"*"&amp;stoicheometry!$C26,"")</f>
        <v/>
      </c>
      <c r="F32" t="str">
        <f>IF(stoicheometry!G26&lt;&gt;"",stoicheometry!G26&amp;"*"&amp;stoicheometry!$C26,"")</f>
        <v/>
      </c>
      <c r="G32" t="str">
        <f>IF(stoicheometry!H26&lt;&gt;"",stoicheometry!H26&amp;"*"&amp;stoicheometry!$C26,"")</f>
        <v/>
      </c>
      <c r="H32" t="str">
        <f>IF(stoicheometry!I26&lt;&gt;"",stoicheometry!I26&amp;"*"&amp;stoicheometry!$C26,"")</f>
        <v/>
      </c>
      <c r="I32" t="str">
        <f>IF(stoicheometry!J26&lt;&gt;"",stoicheometry!J26&amp;"*"&amp;stoicheometry!$C26,"")</f>
        <v/>
      </c>
      <c r="J32" t="str">
        <f>IF(stoicheometry!K26&lt;&gt;"",stoicheometry!K26&amp;"*"&amp;stoicheometry!$C26,"")</f>
        <v>-1*out_PIP</v>
      </c>
      <c r="K32" t="str">
        <f>IF(stoicheometry!L26&lt;&gt;"",stoicheometry!L26&amp;"*"&amp;stoicheometry!$C26,"")</f>
        <v/>
      </c>
      <c r="L32" t="str">
        <f>IF(stoicheometry!M26&lt;&gt;"",stoicheometry!M26&amp;"*"&amp;stoicheometry!$C26,"")</f>
        <v/>
      </c>
      <c r="M32" t="str">
        <f>IF(stoicheometry!N26&lt;&gt;"",stoicheometry!N26&amp;"*"&amp;stoicheometry!$C26,"")</f>
        <v/>
      </c>
      <c r="N32" t="str">
        <f>IF(stoicheometry!O26&lt;&gt;"",stoicheometry!O26&amp;"*"&amp;stoicheometry!$C26,"")</f>
        <v/>
      </c>
      <c r="O32" t="str">
        <f>IF(stoicheometry!P26&lt;&gt;"",stoicheometry!P26&amp;"*"&amp;stoicheometry!$C26,"")</f>
        <v/>
      </c>
      <c r="P32" t="str">
        <f>IF(stoicheometry!Q26&lt;&gt;"",stoicheometry!Q26&amp;"*"&amp;stoicheometry!$C26,"")</f>
        <v/>
      </c>
      <c r="Q32" t="str">
        <f>IF(stoicheometry!R26&lt;&gt;"",stoicheometry!R26&amp;"*"&amp;stoicheometry!$C26,"")</f>
        <v/>
      </c>
      <c r="R32" t="str">
        <f>IF(stoicheometry!S26&lt;&gt;"",stoicheometry!S26&amp;"*"&amp;stoicheometry!$C26,"")</f>
        <v/>
      </c>
      <c r="S32" t="str">
        <f>IF(stoicheometry!T26&lt;&gt;"",stoicheometry!T26&amp;"*"&amp;stoicheometry!$C26,"")</f>
        <v/>
      </c>
      <c r="T32" t="str">
        <f>IF(stoicheometry!U26&lt;&gt;"",stoicheometry!U26&amp;"*"&amp;stoicheometry!$C26,"")</f>
        <v/>
      </c>
      <c r="U32" t="str">
        <f>IF(stoicheometry!V26&lt;&gt;"",stoicheometry!V26&amp;"*"&amp;stoicheometry!$C26,"")</f>
        <v/>
      </c>
      <c r="V32" t="str">
        <f>IF(stoicheometry!W26&lt;&gt;"",stoicheometry!W26&amp;"*"&amp;stoicheometry!$C26,"")</f>
        <v/>
      </c>
      <c r="W32" t="str">
        <f>IF(stoicheometry!X26&lt;&gt;"",stoicheometry!X26&amp;"*"&amp;stoicheometry!$C26,"")</f>
        <v/>
      </c>
      <c r="X32" t="str">
        <f>IF(stoicheometry!Y26&lt;&gt;"",stoicheometry!Y26&amp;"*"&amp;stoicheometry!$C26,"")</f>
        <v/>
      </c>
      <c r="Y32" t="str">
        <f>IF(stoicheometry!Z26&lt;&gt;"",stoicheometry!Z26&amp;"*"&amp;stoicheometry!$C26,"")</f>
        <v/>
      </c>
      <c r="Z32" t="str">
        <f>IF(stoicheometry!AA26&lt;&gt;"",stoicheometry!AA26&amp;"*"&amp;stoicheometry!$C26,"")</f>
        <v/>
      </c>
      <c r="AA32" t="str">
        <f>IF(stoicheometry!AB26&lt;&gt;"",stoicheometry!AB26&amp;"*"&amp;stoicheometry!$C26,"")</f>
        <v/>
      </c>
      <c r="AB32" t="str">
        <f>IF(stoicheometry!AC26&lt;&gt;"",stoicheometry!AC26&amp;"*"&amp;stoicheometry!$C26,"")</f>
        <v/>
      </c>
      <c r="AC32" t="str">
        <f>IF(stoicheometry!AD26&lt;&gt;"",stoicheometry!AD26&amp;"*"&amp;stoicheometry!$C26&amp;"*IO_"&amp;stoicheometry!$C26,"")</f>
        <v/>
      </c>
      <c r="AD32" t="str">
        <f>IF(stoicheometry!AE26&lt;&gt;"",stoicheometry!AE26&amp;"*"&amp;stoicheometry!$C26&amp;"*IO_"&amp;stoicheometry!$C26,"")</f>
        <v/>
      </c>
      <c r="AE32" t="str">
        <f>IF(stoicheometry!AF26&lt;&gt;"",stoicheometry!AF26&amp;"*"&amp;stoicheometry!$C26&amp;"*IO_"&amp;stoicheometry!$C26,"")</f>
        <v/>
      </c>
      <c r="AF32" t="str">
        <f>IF(stoicheometry!AG26&lt;&gt;"",stoicheometry!AG26&amp;"*"&amp;stoicheometry!$C26&amp;"*IO_"&amp;stoicheometry!$C26,"")</f>
        <v/>
      </c>
      <c r="AG32" t="str">
        <f>IF(stoicheometry!AH26&lt;&gt;"",stoicheometry!AH26&amp;"*"&amp;stoicheometry!$C26&amp;"*IO_"&amp;stoicheometry!$C26,"")</f>
        <v/>
      </c>
    </row>
    <row r="33" spans="2:33" x14ac:dyDescent="0.25">
      <c r="B33" s="10" t="str">
        <f>stoicheometry!C27</f>
        <v>out_LOP</v>
      </c>
      <c r="C33" t="str">
        <f>IF(stoicheometry!D27&lt;&gt;"",stoicheometry!D27&amp;"*"&amp;stoicheometry!$C27,"")</f>
        <v/>
      </c>
      <c r="D33" t="str">
        <f>IF(stoicheometry!E27&lt;&gt;"",stoicheometry!E27&amp;"*"&amp;stoicheometry!$C27,"")</f>
        <v/>
      </c>
      <c r="E33" t="str">
        <f>IF(stoicheometry!F27&lt;&gt;"",stoicheometry!F27&amp;"*"&amp;stoicheometry!$C27,"")</f>
        <v/>
      </c>
      <c r="F33" t="str">
        <f>IF(stoicheometry!G27&lt;&gt;"",stoicheometry!G27&amp;"*"&amp;stoicheometry!$C27,"")</f>
        <v/>
      </c>
      <c r="G33" t="str">
        <f>IF(stoicheometry!H27&lt;&gt;"",stoicheometry!H27&amp;"*"&amp;stoicheometry!$C27,"")</f>
        <v/>
      </c>
      <c r="H33" t="str">
        <f>IF(stoicheometry!I27&lt;&gt;"",stoicheometry!I27&amp;"*"&amp;stoicheometry!$C27,"")</f>
        <v/>
      </c>
      <c r="I33" t="str">
        <f>IF(stoicheometry!J27&lt;&gt;"",stoicheometry!J27&amp;"*"&amp;stoicheometry!$C27,"")</f>
        <v>-1*out_LOP</v>
      </c>
      <c r="J33" t="str">
        <f>IF(stoicheometry!K27&lt;&gt;"",stoicheometry!K27&amp;"*"&amp;stoicheometry!$C27,"")</f>
        <v/>
      </c>
      <c r="K33" t="str">
        <f>IF(stoicheometry!L27&lt;&gt;"",stoicheometry!L27&amp;"*"&amp;stoicheometry!$C27,"")</f>
        <v/>
      </c>
      <c r="L33" t="str">
        <f>IF(stoicheometry!M27&lt;&gt;"",stoicheometry!M27&amp;"*"&amp;stoicheometry!$C27,"")</f>
        <v/>
      </c>
      <c r="M33" t="str">
        <f>IF(stoicheometry!N27&lt;&gt;"",stoicheometry!N27&amp;"*"&amp;stoicheometry!$C27,"")</f>
        <v/>
      </c>
      <c r="N33" t="str">
        <f>IF(stoicheometry!O27&lt;&gt;"",stoicheometry!O27&amp;"*"&amp;stoicheometry!$C27,"")</f>
        <v/>
      </c>
      <c r="O33" t="str">
        <f>IF(stoicheometry!P27&lt;&gt;"",stoicheometry!P27&amp;"*"&amp;stoicheometry!$C27,"")</f>
        <v/>
      </c>
      <c r="P33" t="str">
        <f>IF(stoicheometry!Q27&lt;&gt;"",stoicheometry!Q27&amp;"*"&amp;stoicheometry!$C27,"")</f>
        <v/>
      </c>
      <c r="Q33" t="str">
        <f>IF(stoicheometry!R27&lt;&gt;"",stoicheometry!R27&amp;"*"&amp;stoicheometry!$C27,"")</f>
        <v/>
      </c>
      <c r="R33" t="str">
        <f>IF(stoicheometry!S27&lt;&gt;"",stoicheometry!S27&amp;"*"&amp;stoicheometry!$C27,"")</f>
        <v/>
      </c>
      <c r="S33" t="str">
        <f>IF(stoicheometry!T27&lt;&gt;"",stoicheometry!T27&amp;"*"&amp;stoicheometry!$C27,"")</f>
        <v/>
      </c>
      <c r="T33" t="str">
        <f>IF(stoicheometry!U27&lt;&gt;"",stoicheometry!U27&amp;"*"&amp;stoicheometry!$C27,"")</f>
        <v/>
      </c>
      <c r="U33" t="str">
        <f>IF(stoicheometry!V27&lt;&gt;"",stoicheometry!V27&amp;"*"&amp;stoicheometry!$C27,"")</f>
        <v/>
      </c>
      <c r="V33" t="str">
        <f>IF(stoicheometry!W27&lt;&gt;"",stoicheometry!W27&amp;"*"&amp;stoicheometry!$C27,"")</f>
        <v/>
      </c>
      <c r="W33" t="str">
        <f>IF(stoicheometry!X27&lt;&gt;"",stoicheometry!X27&amp;"*"&amp;stoicheometry!$C27,"")</f>
        <v/>
      </c>
      <c r="X33" t="str">
        <f>IF(stoicheometry!Y27&lt;&gt;"",stoicheometry!Y27&amp;"*"&amp;stoicheometry!$C27,"")</f>
        <v/>
      </c>
      <c r="Y33" t="str">
        <f>IF(stoicheometry!Z27&lt;&gt;"",stoicheometry!Z27&amp;"*"&amp;stoicheometry!$C27,"")</f>
        <v/>
      </c>
      <c r="Z33" t="str">
        <f>IF(stoicheometry!AA27&lt;&gt;"",stoicheometry!AA27&amp;"*"&amp;stoicheometry!$C27,"")</f>
        <v/>
      </c>
      <c r="AA33" t="str">
        <f>IF(stoicheometry!AB27&lt;&gt;"",stoicheometry!AB27&amp;"*"&amp;stoicheometry!$C27,"")</f>
        <v/>
      </c>
      <c r="AB33" t="str">
        <f>IF(stoicheometry!AC27&lt;&gt;"",stoicheometry!AC27&amp;"*"&amp;stoicheometry!$C27,"")</f>
        <v/>
      </c>
      <c r="AC33" t="str">
        <f>IF(stoicheometry!AD27&lt;&gt;"",stoicheometry!AD27&amp;"*"&amp;stoicheometry!$C27&amp;"*IO_"&amp;stoicheometry!$C27,"")</f>
        <v/>
      </c>
      <c r="AD33" t="str">
        <f>IF(stoicheometry!AE27&lt;&gt;"",stoicheometry!AE27&amp;"*"&amp;stoicheometry!$C27&amp;"*IO_"&amp;stoicheometry!$C27,"")</f>
        <v/>
      </c>
      <c r="AE33" t="str">
        <f>IF(stoicheometry!AF27&lt;&gt;"",stoicheometry!AF27&amp;"*"&amp;stoicheometry!$C27&amp;"*IO_"&amp;stoicheometry!$C27,"")</f>
        <v/>
      </c>
      <c r="AF33" t="str">
        <f>IF(stoicheometry!AG27&lt;&gt;"",stoicheometry!AG27&amp;"*"&amp;stoicheometry!$C27&amp;"*IO_"&amp;stoicheometry!$C27,"")</f>
        <v/>
      </c>
      <c r="AG33" t="str">
        <f>IF(stoicheometry!AH27&lt;&gt;"",stoicheometry!AH27&amp;"*"&amp;stoicheometry!$C27&amp;"*IO_"&amp;stoicheometry!$C27,"")</f>
        <v/>
      </c>
    </row>
    <row r="34" spans="2:33" x14ac:dyDescent="0.25">
      <c r="B34" s="10" t="str">
        <f>stoicheometry!C28</f>
        <v>out_ROP</v>
      </c>
      <c r="C34" t="str">
        <f>IF(stoicheometry!D28&lt;&gt;"",stoicheometry!D28&amp;"*"&amp;stoicheometry!$C28,"")</f>
        <v/>
      </c>
      <c r="D34" t="str">
        <f>IF(stoicheometry!E28&lt;&gt;"",stoicheometry!E28&amp;"*"&amp;stoicheometry!$C28,"")</f>
        <v/>
      </c>
      <c r="E34" t="str">
        <f>IF(stoicheometry!F28&lt;&gt;"",stoicheometry!F28&amp;"*"&amp;stoicheometry!$C28,"")</f>
        <v/>
      </c>
      <c r="F34" t="str">
        <f>IF(stoicheometry!G28&lt;&gt;"",stoicheometry!G28&amp;"*"&amp;stoicheometry!$C28,"")</f>
        <v/>
      </c>
      <c r="G34" t="str">
        <f>IF(stoicheometry!H28&lt;&gt;"",stoicheometry!H28&amp;"*"&amp;stoicheometry!$C28,"")</f>
        <v/>
      </c>
      <c r="H34" t="str">
        <f>IF(stoicheometry!I28&lt;&gt;"",stoicheometry!I28&amp;"*"&amp;stoicheometry!$C28,"")</f>
        <v>-1*out_ROP</v>
      </c>
      <c r="I34" t="str">
        <f>IF(stoicheometry!J28&lt;&gt;"",stoicheometry!J28&amp;"*"&amp;stoicheometry!$C28,"")</f>
        <v/>
      </c>
      <c r="J34" t="str">
        <f>IF(stoicheometry!K28&lt;&gt;"",stoicheometry!K28&amp;"*"&amp;stoicheometry!$C28,"")</f>
        <v/>
      </c>
      <c r="K34" t="str">
        <f>IF(stoicheometry!L28&lt;&gt;"",stoicheometry!L28&amp;"*"&amp;stoicheometry!$C28,"")</f>
        <v/>
      </c>
      <c r="L34" t="str">
        <f>IF(stoicheometry!M28&lt;&gt;"",stoicheometry!M28&amp;"*"&amp;stoicheometry!$C28,"")</f>
        <v/>
      </c>
      <c r="M34" t="str">
        <f>IF(stoicheometry!N28&lt;&gt;"",stoicheometry!N28&amp;"*"&amp;stoicheometry!$C28,"")</f>
        <v/>
      </c>
      <c r="N34" t="str">
        <f>IF(stoicheometry!O28&lt;&gt;"",stoicheometry!O28&amp;"*"&amp;stoicheometry!$C28,"")</f>
        <v/>
      </c>
      <c r="O34" t="str">
        <f>IF(stoicheometry!P28&lt;&gt;"",stoicheometry!P28&amp;"*"&amp;stoicheometry!$C28,"")</f>
        <v/>
      </c>
      <c r="P34" t="str">
        <f>IF(stoicheometry!Q28&lt;&gt;"",stoicheometry!Q28&amp;"*"&amp;stoicheometry!$C28,"")</f>
        <v/>
      </c>
      <c r="Q34" t="str">
        <f>IF(stoicheometry!R28&lt;&gt;"",stoicheometry!R28&amp;"*"&amp;stoicheometry!$C28,"")</f>
        <v/>
      </c>
      <c r="R34" t="str">
        <f>IF(stoicheometry!S28&lt;&gt;"",stoicheometry!S28&amp;"*"&amp;stoicheometry!$C28,"")</f>
        <v/>
      </c>
      <c r="S34" t="str">
        <f>IF(stoicheometry!T28&lt;&gt;"",stoicheometry!T28&amp;"*"&amp;stoicheometry!$C28,"")</f>
        <v/>
      </c>
      <c r="T34" t="str">
        <f>IF(stoicheometry!U28&lt;&gt;"",stoicheometry!U28&amp;"*"&amp;stoicheometry!$C28,"")</f>
        <v/>
      </c>
      <c r="U34" t="str">
        <f>IF(stoicheometry!V28&lt;&gt;"",stoicheometry!V28&amp;"*"&amp;stoicheometry!$C28,"")</f>
        <v/>
      </c>
      <c r="V34" t="str">
        <f>IF(stoicheometry!W28&lt;&gt;"",stoicheometry!W28&amp;"*"&amp;stoicheometry!$C28,"")</f>
        <v/>
      </c>
      <c r="W34" t="str">
        <f>IF(stoicheometry!X28&lt;&gt;"",stoicheometry!X28&amp;"*"&amp;stoicheometry!$C28,"")</f>
        <v/>
      </c>
      <c r="X34" t="str">
        <f>IF(stoicheometry!Y28&lt;&gt;"",stoicheometry!Y28&amp;"*"&amp;stoicheometry!$C28,"")</f>
        <v/>
      </c>
      <c r="Y34" t="str">
        <f>IF(stoicheometry!Z28&lt;&gt;"",stoicheometry!Z28&amp;"*"&amp;stoicheometry!$C28,"")</f>
        <v/>
      </c>
      <c r="Z34" t="str">
        <f>IF(stoicheometry!AA28&lt;&gt;"",stoicheometry!AA28&amp;"*"&amp;stoicheometry!$C28,"")</f>
        <v/>
      </c>
      <c r="AA34" t="str">
        <f>IF(stoicheometry!AB28&lt;&gt;"",stoicheometry!AB28&amp;"*"&amp;stoicheometry!$C28,"")</f>
        <v/>
      </c>
      <c r="AB34" t="str">
        <f>IF(stoicheometry!AC28&lt;&gt;"",stoicheometry!AC28&amp;"*"&amp;stoicheometry!$C28,"")</f>
        <v/>
      </c>
      <c r="AC34" t="str">
        <f>IF(stoicheometry!AD28&lt;&gt;"",stoicheometry!AD28&amp;"*"&amp;stoicheometry!$C28&amp;"*IO_"&amp;stoicheometry!$C28,"")</f>
        <v/>
      </c>
      <c r="AD34" t="str">
        <f>IF(stoicheometry!AE28&lt;&gt;"",stoicheometry!AE28&amp;"*"&amp;stoicheometry!$C28&amp;"*IO_"&amp;stoicheometry!$C28,"")</f>
        <v/>
      </c>
      <c r="AE34" t="str">
        <f>IF(stoicheometry!AF28&lt;&gt;"",stoicheometry!AF28&amp;"*"&amp;stoicheometry!$C28&amp;"*IO_"&amp;stoicheometry!$C28,"")</f>
        <v/>
      </c>
      <c r="AF34" t="str">
        <f>IF(stoicheometry!AG28&lt;&gt;"",stoicheometry!AG28&amp;"*"&amp;stoicheometry!$C28&amp;"*IO_"&amp;stoicheometry!$C28,"")</f>
        <v/>
      </c>
      <c r="AG34" t="str">
        <f>IF(stoicheometry!AH28&lt;&gt;"",stoicheometry!AH28&amp;"*"&amp;stoicheometry!$C28&amp;"*IO_"&amp;stoicheometry!$C28,"")</f>
        <v/>
      </c>
    </row>
    <row r="35" spans="2:33" x14ac:dyDescent="0.25">
      <c r="B35" s="10" t="str">
        <f>stoicheometry!C29</f>
        <v>out_DIP</v>
      </c>
      <c r="C35" t="str">
        <f>IF(stoicheometry!D29&lt;&gt;"",stoicheometry!D29&amp;"*"&amp;stoicheometry!$C29,"")</f>
        <v/>
      </c>
      <c r="D35" t="str">
        <f>IF(stoicheometry!E29&lt;&gt;"",stoicheometry!E29&amp;"*"&amp;stoicheometry!$C29,"")</f>
        <v/>
      </c>
      <c r="E35" t="str">
        <f>IF(stoicheometry!F29&lt;&gt;"",stoicheometry!F29&amp;"*"&amp;stoicheometry!$C29,"")</f>
        <v/>
      </c>
      <c r="F35" t="str">
        <f>IF(stoicheometry!G29&lt;&gt;"",stoicheometry!G29&amp;"*"&amp;stoicheometry!$C29,"")</f>
        <v/>
      </c>
      <c r="G35" t="str">
        <f>IF(stoicheometry!H29&lt;&gt;"",stoicheometry!H29&amp;"*"&amp;stoicheometry!$C29,"")</f>
        <v/>
      </c>
      <c r="H35" t="str">
        <f>IF(stoicheometry!I29&lt;&gt;"",stoicheometry!I29&amp;"*"&amp;stoicheometry!$C29,"")</f>
        <v/>
      </c>
      <c r="I35" t="str">
        <f>IF(stoicheometry!J29&lt;&gt;"",stoicheometry!J29&amp;"*"&amp;stoicheometry!$C29,"")</f>
        <v/>
      </c>
      <c r="J35" t="str">
        <f>IF(stoicheometry!K29&lt;&gt;"",stoicheometry!K29&amp;"*"&amp;stoicheometry!$C29,"")</f>
        <v/>
      </c>
      <c r="K35" t="str">
        <f>IF(stoicheometry!L29&lt;&gt;"",stoicheometry!L29&amp;"*"&amp;stoicheometry!$C29,"")</f>
        <v>-1*out_DIP</v>
      </c>
      <c r="L35" t="str">
        <f>IF(stoicheometry!M29&lt;&gt;"",stoicheometry!M29&amp;"*"&amp;stoicheometry!$C29,"")</f>
        <v/>
      </c>
      <c r="M35" t="str">
        <f>IF(stoicheometry!N29&lt;&gt;"",stoicheometry!N29&amp;"*"&amp;stoicheometry!$C29,"")</f>
        <v/>
      </c>
      <c r="N35" t="str">
        <f>IF(stoicheometry!O29&lt;&gt;"",stoicheometry!O29&amp;"*"&amp;stoicheometry!$C29,"")</f>
        <v/>
      </c>
      <c r="O35" t="str">
        <f>IF(stoicheometry!P29&lt;&gt;"",stoicheometry!P29&amp;"*"&amp;stoicheometry!$C29,"")</f>
        <v/>
      </c>
      <c r="P35" t="str">
        <f>IF(stoicheometry!Q29&lt;&gt;"",stoicheometry!Q29&amp;"*"&amp;stoicheometry!$C29,"")</f>
        <v/>
      </c>
      <c r="Q35" t="str">
        <f>IF(stoicheometry!R29&lt;&gt;"",stoicheometry!R29&amp;"*"&amp;stoicheometry!$C29,"")</f>
        <v/>
      </c>
      <c r="R35" t="str">
        <f>IF(stoicheometry!S29&lt;&gt;"",stoicheometry!S29&amp;"*"&amp;stoicheometry!$C29,"")</f>
        <v/>
      </c>
      <c r="S35" t="str">
        <f>IF(stoicheometry!T29&lt;&gt;"",stoicheometry!T29&amp;"*"&amp;stoicheometry!$C29,"")</f>
        <v/>
      </c>
      <c r="T35" t="str">
        <f>IF(stoicheometry!U29&lt;&gt;"",stoicheometry!U29&amp;"*"&amp;stoicheometry!$C29,"")</f>
        <v/>
      </c>
      <c r="U35" t="str">
        <f>IF(stoicheometry!V29&lt;&gt;"",stoicheometry!V29&amp;"*"&amp;stoicheometry!$C29,"")</f>
        <v/>
      </c>
      <c r="V35" t="str">
        <f>IF(stoicheometry!W29&lt;&gt;"",stoicheometry!W29&amp;"*"&amp;stoicheometry!$C29,"")</f>
        <v/>
      </c>
      <c r="W35" t="str">
        <f>IF(stoicheometry!X29&lt;&gt;"",stoicheometry!X29&amp;"*"&amp;stoicheometry!$C29,"")</f>
        <v/>
      </c>
      <c r="X35" t="str">
        <f>IF(stoicheometry!Y29&lt;&gt;"",stoicheometry!Y29&amp;"*"&amp;stoicheometry!$C29,"")</f>
        <v/>
      </c>
      <c r="Y35" t="str">
        <f>IF(stoicheometry!Z29&lt;&gt;"",stoicheometry!Z29&amp;"*"&amp;stoicheometry!$C29,"")</f>
        <v/>
      </c>
      <c r="Z35" t="str">
        <f>IF(stoicheometry!AA29&lt;&gt;"",stoicheometry!AA29&amp;"*"&amp;stoicheometry!$C29,"")</f>
        <v/>
      </c>
      <c r="AA35" t="str">
        <f>IF(stoicheometry!AB29&lt;&gt;"",stoicheometry!AB29&amp;"*"&amp;stoicheometry!$C29,"")</f>
        <v/>
      </c>
      <c r="AB35" t="str">
        <f>IF(stoicheometry!AC29&lt;&gt;"",stoicheometry!AC29&amp;"*"&amp;stoicheometry!$C29,"")</f>
        <v/>
      </c>
      <c r="AC35" t="str">
        <f>IF(stoicheometry!AD29&lt;&gt;"",stoicheometry!AD29&amp;"*"&amp;stoicheometry!$C29&amp;"*IO_"&amp;stoicheometry!$C29,"")</f>
        <v/>
      </c>
      <c r="AD35" t="str">
        <f>IF(stoicheometry!AE29&lt;&gt;"",stoicheometry!AE29&amp;"*"&amp;stoicheometry!$C29&amp;"*IO_"&amp;stoicheometry!$C29,"")</f>
        <v/>
      </c>
      <c r="AE35" t="str">
        <f>IF(stoicheometry!AF29&lt;&gt;"",stoicheometry!AF29&amp;"*"&amp;stoicheometry!$C29&amp;"*IO_"&amp;stoicheometry!$C29,"")</f>
        <v/>
      </c>
      <c r="AF35" t="str">
        <f>IF(stoicheometry!AG29&lt;&gt;"",stoicheometry!AG29&amp;"*"&amp;stoicheometry!$C29&amp;"*IO_"&amp;stoicheometry!$C29,"")</f>
        <v/>
      </c>
      <c r="AG35" t="str">
        <f>IF(stoicheometry!AH29&lt;&gt;"",stoicheometry!AH29&amp;"*"&amp;stoicheometry!$C29&amp;"*IO_"&amp;stoicheometry!$C29,"")</f>
        <v/>
      </c>
    </row>
    <row r="36" spans="2:33" x14ac:dyDescent="0.25">
      <c r="B36" s="10">
        <f>stoicheometry!C30</f>
        <v>0</v>
      </c>
      <c r="C36" t="str">
        <f>IF(stoicheometry!D30&lt;&gt;"",stoicheometry!D30&amp;"*"&amp;stoicheometry!$C30,"")</f>
        <v/>
      </c>
      <c r="D36" t="str">
        <f>IF(stoicheometry!E30&lt;&gt;"",stoicheometry!E30&amp;"*"&amp;stoicheometry!$C30,"")</f>
        <v/>
      </c>
      <c r="E36" t="str">
        <f>IF(stoicheometry!F30&lt;&gt;"",stoicheometry!F30&amp;"*"&amp;stoicheometry!$C30,"")</f>
        <v/>
      </c>
      <c r="F36" t="str">
        <f>IF(stoicheometry!G30&lt;&gt;"",stoicheometry!G30&amp;"*"&amp;stoicheometry!$C30,"")</f>
        <v/>
      </c>
      <c r="G36" t="str">
        <f>IF(stoicheometry!H30&lt;&gt;"",stoicheometry!H30&amp;"*"&amp;stoicheometry!$C30,"")</f>
        <v/>
      </c>
      <c r="H36" t="str">
        <f>IF(stoicheometry!I30&lt;&gt;"",stoicheometry!I30&amp;"*"&amp;stoicheometry!$C30,"")</f>
        <v/>
      </c>
      <c r="I36" t="str">
        <f>IF(stoicheometry!J30&lt;&gt;"",stoicheometry!J30&amp;"*"&amp;stoicheometry!$C30,"")</f>
        <v/>
      </c>
      <c r="J36" t="str">
        <f>IF(stoicheometry!K30&lt;&gt;"",stoicheometry!K30&amp;"*"&amp;stoicheometry!$C30,"")</f>
        <v/>
      </c>
      <c r="K36" t="str">
        <f>IF(stoicheometry!L30&lt;&gt;"",stoicheometry!L30&amp;"*"&amp;stoicheometry!$C30,"")</f>
        <v/>
      </c>
      <c r="L36" t="str">
        <f>IF(stoicheometry!M30&lt;&gt;"",stoicheometry!M30&amp;"*"&amp;stoicheometry!$C30,"")</f>
        <v/>
      </c>
      <c r="M36" t="str">
        <f>IF(stoicheometry!N30&lt;&gt;"",stoicheometry!N30&amp;"*"&amp;stoicheometry!$C30,"")</f>
        <v/>
      </c>
      <c r="N36" t="str">
        <f>IF(stoicheometry!O30&lt;&gt;"",stoicheometry!O30&amp;"*"&amp;stoicheometry!$C30,"")</f>
        <v/>
      </c>
      <c r="O36" t="str">
        <f>IF(stoicheometry!P30&lt;&gt;"",stoicheometry!P30&amp;"*"&amp;stoicheometry!$C30,"")</f>
        <v/>
      </c>
      <c r="P36" t="str">
        <f>IF(stoicheometry!Q30&lt;&gt;"",stoicheometry!Q30&amp;"*"&amp;stoicheometry!$C30,"")</f>
        <v/>
      </c>
      <c r="Q36" t="str">
        <f>IF(stoicheometry!R30&lt;&gt;"",stoicheometry!R30&amp;"*"&amp;stoicheometry!$C30,"")</f>
        <v/>
      </c>
      <c r="R36" t="str">
        <f>IF(stoicheometry!S30&lt;&gt;"",stoicheometry!S30&amp;"*"&amp;stoicheometry!$C30,"")</f>
        <v/>
      </c>
      <c r="S36" t="str">
        <f>IF(stoicheometry!T30&lt;&gt;"",stoicheometry!T30&amp;"*"&amp;stoicheometry!$C30,"")</f>
        <v/>
      </c>
      <c r="T36" t="str">
        <f>IF(stoicheometry!U30&lt;&gt;"",stoicheometry!U30&amp;"*"&amp;stoicheometry!$C30,"")</f>
        <v/>
      </c>
      <c r="U36" t="str">
        <f>IF(stoicheometry!V30&lt;&gt;"",stoicheometry!V30&amp;"*"&amp;stoicheometry!$C30,"")</f>
        <v/>
      </c>
      <c r="V36" t="str">
        <f>IF(stoicheometry!W30&lt;&gt;"",stoicheometry!W30&amp;"*"&amp;stoicheometry!$C30,"")</f>
        <v/>
      </c>
      <c r="W36" t="str">
        <f>IF(stoicheometry!X30&lt;&gt;"",stoicheometry!X30&amp;"*"&amp;stoicheometry!$C30,"")</f>
        <v/>
      </c>
      <c r="X36" t="str">
        <f>IF(stoicheometry!Y30&lt;&gt;"",stoicheometry!Y30&amp;"*"&amp;stoicheometry!$C30,"")</f>
        <v/>
      </c>
      <c r="Y36" t="str">
        <f>IF(stoicheometry!Z30&lt;&gt;"",stoicheometry!Z30&amp;"*"&amp;stoicheometry!$C30,"")</f>
        <v/>
      </c>
      <c r="Z36" t="str">
        <f>IF(stoicheometry!AA30&lt;&gt;"",stoicheometry!AA30&amp;"*"&amp;stoicheometry!$C30,"")</f>
        <v/>
      </c>
      <c r="AA36" t="str">
        <f>IF(stoicheometry!AB30&lt;&gt;"",stoicheometry!AB30&amp;"*"&amp;stoicheometry!$C30,"")</f>
        <v/>
      </c>
      <c r="AB36" t="str">
        <f>IF(stoicheometry!AC30&lt;&gt;"",stoicheometry!AC30&amp;"*"&amp;stoicheometry!$C30,"")</f>
        <v/>
      </c>
      <c r="AC36" t="str">
        <f>IF(stoicheometry!AD30&lt;&gt;"",stoicheometry!AD30&amp;"*"&amp;stoicheometry!$C30&amp;"*IO_"&amp;stoicheometry!$C30,"")</f>
        <v/>
      </c>
      <c r="AD36" t="str">
        <f>IF(stoicheometry!AE30&lt;&gt;"",stoicheometry!AE30&amp;"*"&amp;stoicheometry!$C30&amp;"*IO_"&amp;stoicheometry!$C30,"")</f>
        <v/>
      </c>
      <c r="AE36" t="str">
        <f>IF(stoicheometry!AF30&lt;&gt;"",stoicheometry!AF30&amp;"*"&amp;stoicheometry!$C30&amp;"*IO_"&amp;stoicheometry!$C30,"")</f>
        <v/>
      </c>
      <c r="AF36" t="str">
        <f>IF(stoicheometry!AG30&lt;&gt;"",stoicheometry!AG30&amp;"*"&amp;stoicheometry!$C30&amp;"*IO_"&amp;stoicheometry!$C30,"")</f>
        <v/>
      </c>
      <c r="AG36" t="str">
        <f>IF(stoicheometry!AH30&lt;&gt;"",stoicheometry!AH30&amp;"*"&amp;stoicheometry!$C30&amp;"*IO_"&amp;stoicheometry!$C30,"")</f>
        <v/>
      </c>
    </row>
    <row r="37" spans="2:33" x14ac:dyDescent="0.25">
      <c r="B37" s="10">
        <f>stoicheometry!C31</f>
        <v>0</v>
      </c>
      <c r="C37" t="str">
        <f>IF(stoicheometry!D31&lt;&gt;"",stoicheometry!D31&amp;"*"&amp;stoicheometry!$C31,"")</f>
        <v/>
      </c>
      <c r="D37" t="str">
        <f>IF(stoicheometry!E31&lt;&gt;"",stoicheometry!E31&amp;"*"&amp;stoicheometry!$C31,"")</f>
        <v/>
      </c>
      <c r="E37" t="str">
        <f>IF(stoicheometry!F31&lt;&gt;"",stoicheometry!F31&amp;"*"&amp;stoicheometry!$C31,"")</f>
        <v/>
      </c>
      <c r="F37" t="str">
        <f>IF(stoicheometry!G31&lt;&gt;"",stoicheometry!G31&amp;"*"&amp;stoicheometry!$C31,"")</f>
        <v/>
      </c>
      <c r="G37" t="str">
        <f>IF(stoicheometry!H31&lt;&gt;"",stoicheometry!H31&amp;"*"&amp;stoicheometry!$C31,"")</f>
        <v/>
      </c>
      <c r="H37" t="str">
        <f>IF(stoicheometry!I31&lt;&gt;"",stoicheometry!I31&amp;"*"&amp;stoicheometry!$C31,"")</f>
        <v/>
      </c>
      <c r="I37" t="str">
        <f>IF(stoicheometry!J31&lt;&gt;"",stoicheometry!J31&amp;"*"&amp;stoicheometry!$C31,"")</f>
        <v/>
      </c>
      <c r="J37" t="str">
        <f>IF(stoicheometry!K31&lt;&gt;"",stoicheometry!K31&amp;"*"&amp;stoicheometry!$C31,"")</f>
        <v/>
      </c>
      <c r="K37" t="str">
        <f>IF(stoicheometry!L31&lt;&gt;"",stoicheometry!L31&amp;"*"&amp;stoicheometry!$C31,"")</f>
        <v/>
      </c>
      <c r="L37" t="str">
        <f>IF(stoicheometry!M31&lt;&gt;"",stoicheometry!M31&amp;"*"&amp;stoicheometry!$C31,"")</f>
        <v/>
      </c>
      <c r="M37" t="str">
        <f>IF(stoicheometry!N31&lt;&gt;"",stoicheometry!N31&amp;"*"&amp;stoicheometry!$C31,"")</f>
        <v/>
      </c>
      <c r="N37" t="str">
        <f>IF(stoicheometry!O31&lt;&gt;"",stoicheometry!O31&amp;"*"&amp;stoicheometry!$C31,"")</f>
        <v/>
      </c>
      <c r="O37" t="str">
        <f>IF(stoicheometry!P31&lt;&gt;"",stoicheometry!P31&amp;"*"&amp;stoicheometry!$C31,"")</f>
        <v/>
      </c>
      <c r="P37" t="str">
        <f>IF(stoicheometry!Q31&lt;&gt;"",stoicheometry!Q31&amp;"*"&amp;stoicheometry!$C31,"")</f>
        <v/>
      </c>
      <c r="Q37" t="str">
        <f>IF(stoicheometry!R31&lt;&gt;"",stoicheometry!R31&amp;"*"&amp;stoicheometry!$C31,"")</f>
        <v/>
      </c>
      <c r="R37" t="str">
        <f>IF(stoicheometry!S31&lt;&gt;"",stoicheometry!S31&amp;"*"&amp;stoicheometry!$C31,"")</f>
        <v/>
      </c>
      <c r="S37" t="str">
        <f>IF(stoicheometry!T31&lt;&gt;"",stoicheometry!T31&amp;"*"&amp;stoicheometry!$C31,"")</f>
        <v/>
      </c>
      <c r="T37" t="str">
        <f>IF(stoicheometry!U31&lt;&gt;"",stoicheometry!U31&amp;"*"&amp;stoicheometry!$C31,"")</f>
        <v/>
      </c>
      <c r="U37" t="str">
        <f>IF(stoicheometry!V31&lt;&gt;"",stoicheometry!V31&amp;"*"&amp;stoicheometry!$C31,"")</f>
        <v/>
      </c>
      <c r="V37" t="str">
        <f>IF(stoicheometry!W31&lt;&gt;"",stoicheometry!W31&amp;"*"&amp;stoicheometry!$C31,"")</f>
        <v/>
      </c>
      <c r="W37" t="str">
        <f>IF(stoicheometry!X31&lt;&gt;"",stoicheometry!X31&amp;"*"&amp;stoicheometry!$C31,"")</f>
        <v/>
      </c>
      <c r="X37" t="str">
        <f>IF(stoicheometry!Y31&lt;&gt;"",stoicheometry!Y31&amp;"*"&amp;stoicheometry!$C31,"")</f>
        <v/>
      </c>
      <c r="Y37" t="str">
        <f>IF(stoicheometry!Z31&lt;&gt;"",stoicheometry!Z31&amp;"*"&amp;stoicheometry!$C31,"")</f>
        <v/>
      </c>
      <c r="Z37" t="str">
        <f>IF(stoicheometry!AA31&lt;&gt;"",stoicheometry!AA31&amp;"*"&amp;stoicheometry!$C31,"")</f>
        <v/>
      </c>
      <c r="AA37" t="str">
        <f>IF(stoicheometry!AB31&lt;&gt;"",stoicheometry!AB31&amp;"*"&amp;stoicheometry!$C31,"")</f>
        <v/>
      </c>
      <c r="AB37" t="str">
        <f>IF(stoicheometry!AC31&lt;&gt;"",stoicheometry!AC31&amp;"*"&amp;stoicheometry!$C31,"")</f>
        <v/>
      </c>
      <c r="AC37" t="str">
        <f>IF(stoicheometry!AD31&lt;&gt;"",stoicheometry!AD31&amp;"*"&amp;stoicheometry!$C31&amp;"*IO_"&amp;stoicheometry!$C31,"")</f>
        <v/>
      </c>
      <c r="AD37" t="str">
        <f>IF(stoicheometry!AE31&lt;&gt;"",stoicheometry!AE31&amp;"*"&amp;stoicheometry!$C31&amp;"*IO_"&amp;stoicheometry!$C31,"")</f>
        <v/>
      </c>
      <c r="AE37" t="str">
        <f>IF(stoicheometry!AF31&lt;&gt;"",stoicheometry!AF31&amp;"*"&amp;stoicheometry!$C31&amp;"*IO_"&amp;stoicheometry!$C31,"")</f>
        <v/>
      </c>
      <c r="AF37" t="str">
        <f>IF(stoicheometry!AG31&lt;&gt;"",stoicheometry!AG31&amp;"*"&amp;stoicheometry!$C31&amp;"*IO_"&amp;stoicheometry!$C31,"")</f>
        <v/>
      </c>
      <c r="AG37" t="str">
        <f>IF(stoicheometry!AH31&lt;&gt;"",stoicheometry!AH31&amp;"*"&amp;stoicheometry!$C31&amp;"*IO_"&amp;stoicheometry!$C31,"")</f>
        <v/>
      </c>
    </row>
    <row r="38" spans="2:33" x14ac:dyDescent="0.25">
      <c r="B38" s="10">
        <f>stoicheometry!C32</f>
        <v>0</v>
      </c>
      <c r="C38" t="str">
        <f>IF(stoicheometry!D32&lt;&gt;"",stoicheometry!D32&amp;"*"&amp;stoicheometry!$C32,"")</f>
        <v/>
      </c>
      <c r="D38" t="str">
        <f>IF(stoicheometry!E32&lt;&gt;"",stoicheometry!E32&amp;"*"&amp;stoicheometry!$C32,"")</f>
        <v/>
      </c>
      <c r="E38" t="str">
        <f>IF(stoicheometry!F32&lt;&gt;"",stoicheometry!F32&amp;"*"&amp;stoicheometry!$C32,"")</f>
        <v/>
      </c>
      <c r="F38" t="str">
        <f>IF(stoicheometry!G32&lt;&gt;"",stoicheometry!G32&amp;"*"&amp;stoicheometry!$C32,"")</f>
        <v/>
      </c>
      <c r="G38" t="str">
        <f>IF(stoicheometry!H32&lt;&gt;"",stoicheometry!H32&amp;"*"&amp;stoicheometry!$C32,"")</f>
        <v/>
      </c>
      <c r="H38" t="str">
        <f>IF(stoicheometry!I32&lt;&gt;"",stoicheometry!I32&amp;"*"&amp;stoicheometry!$C32,"")</f>
        <v/>
      </c>
      <c r="I38" t="str">
        <f>IF(stoicheometry!J32&lt;&gt;"",stoicheometry!J32&amp;"*"&amp;stoicheometry!$C32,"")</f>
        <v/>
      </c>
      <c r="J38" t="str">
        <f>IF(stoicheometry!K32&lt;&gt;"",stoicheometry!K32&amp;"*"&amp;stoicheometry!$C32,"")</f>
        <v/>
      </c>
      <c r="K38" t="str">
        <f>IF(stoicheometry!L32&lt;&gt;"",stoicheometry!L32&amp;"*"&amp;stoicheometry!$C32,"")</f>
        <v/>
      </c>
      <c r="L38" t="str">
        <f>IF(stoicheometry!M32&lt;&gt;"",stoicheometry!M32&amp;"*"&amp;stoicheometry!$C32,"")</f>
        <v/>
      </c>
      <c r="M38" t="str">
        <f>IF(stoicheometry!N32&lt;&gt;"",stoicheometry!N32&amp;"*"&amp;stoicheometry!$C32,"")</f>
        <v/>
      </c>
      <c r="N38" t="str">
        <f>IF(stoicheometry!O32&lt;&gt;"",stoicheometry!O32&amp;"*"&amp;stoicheometry!$C32,"")</f>
        <v/>
      </c>
      <c r="O38" t="str">
        <f>IF(stoicheometry!P32&lt;&gt;"",stoicheometry!P32&amp;"*"&amp;stoicheometry!$C32,"")</f>
        <v/>
      </c>
      <c r="P38" t="str">
        <f>IF(stoicheometry!Q32&lt;&gt;"",stoicheometry!Q32&amp;"*"&amp;stoicheometry!$C32,"")</f>
        <v/>
      </c>
      <c r="Q38" t="str">
        <f>IF(stoicheometry!R32&lt;&gt;"",stoicheometry!R32&amp;"*"&amp;stoicheometry!$C32,"")</f>
        <v/>
      </c>
      <c r="R38" t="str">
        <f>IF(stoicheometry!S32&lt;&gt;"",stoicheometry!S32&amp;"*"&amp;stoicheometry!$C32,"")</f>
        <v/>
      </c>
      <c r="S38" t="str">
        <f>IF(stoicheometry!T32&lt;&gt;"",stoicheometry!T32&amp;"*"&amp;stoicheometry!$C32,"")</f>
        <v/>
      </c>
      <c r="T38" t="str">
        <f>IF(stoicheometry!U32&lt;&gt;"",stoicheometry!U32&amp;"*"&amp;stoicheometry!$C32,"")</f>
        <v/>
      </c>
      <c r="U38" t="str">
        <f>IF(stoicheometry!V32&lt;&gt;"",stoicheometry!V32&amp;"*"&amp;stoicheometry!$C32,"")</f>
        <v/>
      </c>
      <c r="V38" t="str">
        <f>IF(stoicheometry!W32&lt;&gt;"",stoicheometry!W32&amp;"*"&amp;stoicheometry!$C32,"")</f>
        <v/>
      </c>
      <c r="W38" t="str">
        <f>IF(stoicheometry!X32&lt;&gt;"",stoicheometry!X32&amp;"*"&amp;stoicheometry!$C32,"")</f>
        <v/>
      </c>
      <c r="X38" t="str">
        <f>IF(stoicheometry!Y32&lt;&gt;"",stoicheometry!Y32&amp;"*"&amp;stoicheometry!$C32,"")</f>
        <v/>
      </c>
      <c r="Y38" t="str">
        <f>IF(stoicheometry!Z32&lt;&gt;"",stoicheometry!Z32&amp;"*"&amp;stoicheometry!$C32,"")</f>
        <v/>
      </c>
      <c r="Z38" t="str">
        <f>IF(stoicheometry!AA32&lt;&gt;"",stoicheometry!AA32&amp;"*"&amp;stoicheometry!$C32,"")</f>
        <v/>
      </c>
      <c r="AA38" t="str">
        <f>IF(stoicheometry!AB32&lt;&gt;"",stoicheometry!AB32&amp;"*"&amp;stoicheometry!$C32,"")</f>
        <v/>
      </c>
      <c r="AB38" t="str">
        <f>IF(stoicheometry!AC32&lt;&gt;"",stoicheometry!AC32&amp;"*"&amp;stoicheometry!$C32,"")</f>
        <v/>
      </c>
      <c r="AC38" t="str">
        <f>IF(stoicheometry!AD32&lt;&gt;"",stoicheometry!AD32&amp;"*"&amp;stoicheometry!$C32&amp;"*IO_"&amp;stoicheometry!$C32,"")</f>
        <v/>
      </c>
      <c r="AD38" t="str">
        <f>IF(stoicheometry!AE32&lt;&gt;"",stoicheometry!AE32&amp;"*"&amp;stoicheometry!$C32&amp;"*IO_"&amp;stoicheometry!$C32,"")</f>
        <v/>
      </c>
      <c r="AE38" t="str">
        <f>IF(stoicheometry!AF32&lt;&gt;"",stoicheometry!AF32&amp;"*"&amp;stoicheometry!$C32&amp;"*IO_"&amp;stoicheometry!$C32,"")</f>
        <v/>
      </c>
      <c r="AF38" t="str">
        <f>IF(stoicheometry!AG32&lt;&gt;"",stoicheometry!AG32&amp;"*"&amp;stoicheometry!$C32&amp;"*IO_"&amp;stoicheometry!$C32,"")</f>
        <v/>
      </c>
      <c r="AG38" t="str">
        <f>IF(stoicheometry!AH32&lt;&gt;"",stoicheometry!AH32&amp;"*"&amp;stoicheometry!$C32&amp;"*IO_"&amp;stoicheometry!$C32,"")</f>
        <v/>
      </c>
    </row>
    <row r="39" spans="2:33" x14ac:dyDescent="0.25">
      <c r="B39" s="10">
        <f>stoicheometry!C33</f>
        <v>0</v>
      </c>
      <c r="C39" t="str">
        <f>IF(stoicheometry!D33&lt;&gt;"",stoicheometry!D33&amp;"*"&amp;stoicheometry!$C33,"")</f>
        <v/>
      </c>
      <c r="D39" t="str">
        <f>IF(stoicheometry!E33&lt;&gt;"",stoicheometry!E33&amp;"*"&amp;stoicheometry!$C33,"")</f>
        <v/>
      </c>
      <c r="E39" t="str">
        <f>IF(stoicheometry!F33&lt;&gt;"",stoicheometry!F33&amp;"*"&amp;stoicheometry!$C33,"")</f>
        <v/>
      </c>
      <c r="F39" t="str">
        <f>IF(stoicheometry!G33&lt;&gt;"",stoicheometry!G33&amp;"*"&amp;stoicheometry!$C33,"")</f>
        <v/>
      </c>
      <c r="G39" t="str">
        <f>IF(stoicheometry!H33&lt;&gt;"",stoicheometry!H33&amp;"*"&amp;stoicheometry!$C33,"")</f>
        <v/>
      </c>
      <c r="H39" t="str">
        <f>IF(stoicheometry!I33&lt;&gt;"",stoicheometry!I33&amp;"*"&amp;stoicheometry!$C33,"")</f>
        <v/>
      </c>
      <c r="I39" t="str">
        <f>IF(stoicheometry!J33&lt;&gt;"",stoicheometry!J33&amp;"*"&amp;stoicheometry!$C33,"")</f>
        <v/>
      </c>
      <c r="J39" t="str">
        <f>IF(stoicheometry!K33&lt;&gt;"",stoicheometry!K33&amp;"*"&amp;stoicheometry!$C33,"")</f>
        <v/>
      </c>
      <c r="K39" t="str">
        <f>IF(stoicheometry!L33&lt;&gt;"",stoicheometry!L33&amp;"*"&amp;stoicheometry!$C33,"")</f>
        <v/>
      </c>
      <c r="L39" t="str">
        <f>IF(stoicheometry!M33&lt;&gt;"",stoicheometry!M33&amp;"*"&amp;stoicheometry!$C33,"")</f>
        <v/>
      </c>
      <c r="M39" t="str">
        <f>IF(stoicheometry!N33&lt;&gt;"",stoicheometry!N33&amp;"*"&amp;stoicheometry!$C33,"")</f>
        <v/>
      </c>
      <c r="N39" t="str">
        <f>IF(stoicheometry!O33&lt;&gt;"",stoicheometry!O33&amp;"*"&amp;stoicheometry!$C33,"")</f>
        <v/>
      </c>
      <c r="O39" t="str">
        <f>IF(stoicheometry!P33&lt;&gt;"",stoicheometry!P33&amp;"*"&amp;stoicheometry!$C33,"")</f>
        <v/>
      </c>
      <c r="P39" t="str">
        <f>IF(stoicheometry!Q33&lt;&gt;"",stoicheometry!Q33&amp;"*"&amp;stoicheometry!$C33,"")</f>
        <v/>
      </c>
      <c r="Q39" t="str">
        <f>IF(stoicheometry!R33&lt;&gt;"",stoicheometry!R33&amp;"*"&amp;stoicheometry!$C33,"")</f>
        <v/>
      </c>
      <c r="R39" t="str">
        <f>IF(stoicheometry!S33&lt;&gt;"",stoicheometry!S33&amp;"*"&amp;stoicheometry!$C33,"")</f>
        <v/>
      </c>
      <c r="S39" t="str">
        <f>IF(stoicheometry!T33&lt;&gt;"",stoicheometry!T33&amp;"*"&amp;stoicheometry!$C33,"")</f>
        <v/>
      </c>
      <c r="T39" t="str">
        <f>IF(stoicheometry!U33&lt;&gt;"",stoicheometry!U33&amp;"*"&amp;stoicheometry!$C33,"")</f>
        <v/>
      </c>
      <c r="U39" t="str">
        <f>IF(stoicheometry!V33&lt;&gt;"",stoicheometry!V33&amp;"*"&amp;stoicheometry!$C33,"")</f>
        <v/>
      </c>
      <c r="V39" t="str">
        <f>IF(stoicheometry!W33&lt;&gt;"",stoicheometry!W33&amp;"*"&amp;stoicheometry!$C33,"")</f>
        <v/>
      </c>
      <c r="W39" t="str">
        <f>IF(stoicheometry!X33&lt;&gt;"",stoicheometry!X33&amp;"*"&amp;stoicheometry!$C33,"")</f>
        <v/>
      </c>
      <c r="X39" t="str">
        <f>IF(stoicheometry!Y33&lt;&gt;"",stoicheometry!Y33&amp;"*"&amp;stoicheometry!$C33,"")</f>
        <v/>
      </c>
      <c r="Y39" t="str">
        <f>IF(stoicheometry!Z33&lt;&gt;"",stoicheometry!Z33&amp;"*"&amp;stoicheometry!$C33,"")</f>
        <v/>
      </c>
      <c r="Z39" t="str">
        <f>IF(stoicheometry!AA33&lt;&gt;"",stoicheometry!AA33&amp;"*"&amp;stoicheometry!$C33,"")</f>
        <v/>
      </c>
      <c r="AA39" t="str">
        <f>IF(stoicheometry!AB33&lt;&gt;"",stoicheometry!AB33&amp;"*"&amp;stoicheometry!$C33,"")</f>
        <v/>
      </c>
      <c r="AB39" t="str">
        <f>IF(stoicheometry!AC33&lt;&gt;"",stoicheometry!AC33&amp;"*"&amp;stoicheometry!$C33,"")</f>
        <v/>
      </c>
      <c r="AC39" t="str">
        <f>IF(stoicheometry!AD33&lt;&gt;"",stoicheometry!AD33&amp;"*"&amp;stoicheometry!$C33&amp;"*IO_"&amp;stoicheometry!$C33,"")</f>
        <v/>
      </c>
      <c r="AD39" t="str">
        <f>IF(stoicheometry!AE33&lt;&gt;"",stoicheometry!AE33&amp;"*"&amp;stoicheometry!$C33&amp;"*IO_"&amp;stoicheometry!$C33,"")</f>
        <v/>
      </c>
      <c r="AE39" t="str">
        <f>IF(stoicheometry!AF33&lt;&gt;"",stoicheometry!AF33&amp;"*"&amp;stoicheometry!$C33&amp;"*IO_"&amp;stoicheometry!$C33,"")</f>
        <v/>
      </c>
      <c r="AF39" t="str">
        <f>IF(stoicheometry!AG33&lt;&gt;"",stoicheometry!AG33&amp;"*"&amp;stoicheometry!$C33&amp;"*IO_"&amp;stoicheometry!$C33,"")</f>
        <v/>
      </c>
      <c r="AG39" t="str">
        <f>IF(stoicheometry!AH33&lt;&gt;"",stoicheometry!AH33&amp;"*"&amp;stoicheometry!$C33&amp;"*IO_"&amp;stoicheometry!$C33,"")</f>
        <v/>
      </c>
    </row>
    <row r="40" spans="2:33" x14ac:dyDescent="0.25">
      <c r="B40" s="10">
        <f>stoicheometry!C34</f>
        <v>0</v>
      </c>
      <c r="C40" t="str">
        <f>IF(stoicheometry!D34&lt;&gt;"",stoicheometry!D34&amp;"*"&amp;stoicheometry!$C34,"")</f>
        <v/>
      </c>
      <c r="D40" t="str">
        <f>IF(stoicheometry!E34&lt;&gt;"",stoicheometry!E34&amp;"*"&amp;stoicheometry!$C34,"")</f>
        <v/>
      </c>
      <c r="E40" t="str">
        <f>IF(stoicheometry!F34&lt;&gt;"",stoicheometry!F34&amp;"*"&amp;stoicheometry!$C34,"")</f>
        <v/>
      </c>
      <c r="F40" t="str">
        <f>IF(stoicheometry!G34&lt;&gt;"",stoicheometry!G34&amp;"*"&amp;stoicheometry!$C34,"")</f>
        <v/>
      </c>
      <c r="G40" t="str">
        <f>IF(stoicheometry!H34&lt;&gt;"",stoicheometry!H34&amp;"*"&amp;stoicheometry!$C34,"")</f>
        <v/>
      </c>
      <c r="H40" t="str">
        <f>IF(stoicheometry!I34&lt;&gt;"",stoicheometry!I34&amp;"*"&amp;stoicheometry!$C34,"")</f>
        <v/>
      </c>
      <c r="I40" t="str">
        <f>IF(stoicheometry!J34&lt;&gt;"",stoicheometry!J34&amp;"*"&amp;stoicheometry!$C34,"")</f>
        <v/>
      </c>
      <c r="J40" t="str">
        <f>IF(stoicheometry!K34&lt;&gt;"",stoicheometry!K34&amp;"*"&amp;stoicheometry!$C34,"")</f>
        <v/>
      </c>
      <c r="K40" t="str">
        <f>IF(stoicheometry!L34&lt;&gt;"",stoicheometry!L34&amp;"*"&amp;stoicheometry!$C34,"")</f>
        <v/>
      </c>
      <c r="L40" t="str">
        <f>IF(stoicheometry!M34&lt;&gt;"",stoicheometry!M34&amp;"*"&amp;stoicheometry!$C34,"")</f>
        <v/>
      </c>
      <c r="M40" t="str">
        <f>IF(stoicheometry!N34&lt;&gt;"",stoicheometry!N34&amp;"*"&amp;stoicheometry!$C34,"")</f>
        <v/>
      </c>
      <c r="N40" t="str">
        <f>IF(stoicheometry!O34&lt;&gt;"",stoicheometry!O34&amp;"*"&amp;stoicheometry!$C34,"")</f>
        <v/>
      </c>
      <c r="O40" t="str">
        <f>IF(stoicheometry!P34&lt;&gt;"",stoicheometry!P34&amp;"*"&amp;stoicheometry!$C34,"")</f>
        <v/>
      </c>
      <c r="P40" t="str">
        <f>IF(stoicheometry!Q34&lt;&gt;"",stoicheometry!Q34&amp;"*"&amp;stoicheometry!$C34,"")</f>
        <v/>
      </c>
      <c r="Q40" t="str">
        <f>IF(stoicheometry!R34&lt;&gt;"",stoicheometry!R34&amp;"*"&amp;stoicheometry!$C34,"")</f>
        <v/>
      </c>
      <c r="R40" t="str">
        <f>IF(stoicheometry!S34&lt;&gt;"",stoicheometry!S34&amp;"*"&amp;stoicheometry!$C34,"")</f>
        <v/>
      </c>
      <c r="S40" t="str">
        <f>IF(stoicheometry!T34&lt;&gt;"",stoicheometry!T34&amp;"*"&amp;stoicheometry!$C34,"")</f>
        <v/>
      </c>
      <c r="T40" t="str">
        <f>IF(stoicheometry!U34&lt;&gt;"",stoicheometry!U34&amp;"*"&amp;stoicheometry!$C34,"")</f>
        <v/>
      </c>
      <c r="U40" t="str">
        <f>IF(stoicheometry!V34&lt;&gt;"",stoicheometry!V34&amp;"*"&amp;stoicheometry!$C34,"")</f>
        <v/>
      </c>
      <c r="V40" t="str">
        <f>IF(stoicheometry!W34&lt;&gt;"",stoicheometry!W34&amp;"*"&amp;stoicheometry!$C34,"")</f>
        <v/>
      </c>
      <c r="W40" t="str">
        <f>IF(stoicheometry!X34&lt;&gt;"",stoicheometry!X34&amp;"*"&amp;stoicheometry!$C34,"")</f>
        <v/>
      </c>
      <c r="X40" t="str">
        <f>IF(stoicheometry!Y34&lt;&gt;"",stoicheometry!Y34&amp;"*"&amp;stoicheometry!$C34,"")</f>
        <v/>
      </c>
      <c r="Y40" t="str">
        <f>IF(stoicheometry!Z34&lt;&gt;"",stoicheometry!Z34&amp;"*"&amp;stoicheometry!$C34,"")</f>
        <v/>
      </c>
      <c r="Z40" t="str">
        <f>IF(stoicheometry!AA34&lt;&gt;"",stoicheometry!AA34&amp;"*"&amp;stoicheometry!$C34,"")</f>
        <v/>
      </c>
      <c r="AA40" t="str">
        <f>IF(stoicheometry!AB34&lt;&gt;"",stoicheometry!AB34&amp;"*"&amp;stoicheometry!$C34,"")</f>
        <v/>
      </c>
      <c r="AB40" t="str">
        <f>IF(stoicheometry!AC34&lt;&gt;"",stoicheometry!AC34&amp;"*"&amp;stoicheometry!$C34,"")</f>
        <v/>
      </c>
      <c r="AC40" t="str">
        <f>IF(stoicheometry!AD34&lt;&gt;"",stoicheometry!AD34&amp;"*"&amp;stoicheometry!$C34&amp;"*IO_"&amp;stoicheometry!$C34,"")</f>
        <v/>
      </c>
      <c r="AD40" t="str">
        <f>IF(stoicheometry!AE34&lt;&gt;"",stoicheometry!AE34&amp;"*"&amp;stoicheometry!$C34&amp;"*IO_"&amp;stoicheometry!$C34,"")</f>
        <v/>
      </c>
      <c r="AE40" t="str">
        <f>IF(stoicheometry!AF34&lt;&gt;"",stoicheometry!AF34&amp;"*"&amp;stoicheometry!$C34&amp;"*IO_"&amp;stoicheometry!$C34,"")</f>
        <v/>
      </c>
      <c r="AF40" t="str">
        <f>IF(stoicheometry!AG34&lt;&gt;"",stoicheometry!AG34&amp;"*"&amp;stoicheometry!$C34&amp;"*IO_"&amp;stoicheometry!$C34,"")</f>
        <v/>
      </c>
      <c r="AG40" t="str">
        <f>IF(stoicheometry!AH34&lt;&gt;"",stoicheometry!AH34&amp;"*"&amp;stoicheometry!$C34&amp;"*IO_"&amp;stoicheometry!$C34,"")</f>
        <v/>
      </c>
    </row>
    <row r="41" spans="2:33" x14ac:dyDescent="0.25">
      <c r="B41" s="10">
        <f>stoicheometry!C35</f>
        <v>0</v>
      </c>
      <c r="C41" t="str">
        <f>IF(stoicheometry!D35&lt;&gt;"",stoicheometry!D35&amp;"*"&amp;stoicheometry!$C35,"")</f>
        <v/>
      </c>
      <c r="D41" t="str">
        <f>IF(stoicheometry!E35&lt;&gt;"",stoicheometry!E35&amp;"*"&amp;stoicheometry!$C35,"")</f>
        <v/>
      </c>
      <c r="E41" t="str">
        <f>IF(stoicheometry!F35&lt;&gt;"",stoicheometry!F35&amp;"*"&amp;stoicheometry!$C35,"")</f>
        <v/>
      </c>
      <c r="F41" t="str">
        <f>IF(stoicheometry!G35&lt;&gt;"",stoicheometry!G35&amp;"*"&amp;stoicheometry!$C35,"")</f>
        <v/>
      </c>
      <c r="G41" t="str">
        <f>IF(stoicheometry!H35&lt;&gt;"",stoicheometry!H35&amp;"*"&amp;stoicheometry!$C35,"")</f>
        <v/>
      </c>
      <c r="H41" t="str">
        <f>IF(stoicheometry!I35&lt;&gt;"",stoicheometry!I35&amp;"*"&amp;stoicheometry!$C35,"")</f>
        <v/>
      </c>
      <c r="I41" t="str">
        <f>IF(stoicheometry!J35&lt;&gt;"",stoicheometry!J35&amp;"*"&amp;stoicheometry!$C35,"")</f>
        <v/>
      </c>
      <c r="J41" t="str">
        <f>IF(stoicheometry!K35&lt;&gt;"",stoicheometry!K35&amp;"*"&amp;stoicheometry!$C35,"")</f>
        <v/>
      </c>
      <c r="K41" t="str">
        <f>IF(stoicheometry!L35&lt;&gt;"",stoicheometry!L35&amp;"*"&amp;stoicheometry!$C35,"")</f>
        <v/>
      </c>
      <c r="L41" t="str">
        <f>IF(stoicheometry!M35&lt;&gt;"",stoicheometry!M35&amp;"*"&amp;stoicheometry!$C35,"")</f>
        <v/>
      </c>
      <c r="M41" t="str">
        <f>IF(stoicheometry!N35&lt;&gt;"",stoicheometry!N35&amp;"*"&amp;stoicheometry!$C35,"")</f>
        <v/>
      </c>
      <c r="N41" t="str">
        <f>IF(stoicheometry!O35&lt;&gt;"",stoicheometry!O35&amp;"*"&amp;stoicheometry!$C35,"")</f>
        <v/>
      </c>
      <c r="O41" t="str">
        <f>IF(stoicheometry!P35&lt;&gt;"",stoicheometry!P35&amp;"*"&amp;stoicheometry!$C35,"")</f>
        <v/>
      </c>
      <c r="P41" t="str">
        <f>IF(stoicheometry!Q35&lt;&gt;"",stoicheometry!Q35&amp;"*"&amp;stoicheometry!$C35,"")</f>
        <v/>
      </c>
      <c r="Q41" t="str">
        <f>IF(stoicheometry!R35&lt;&gt;"",stoicheometry!R35&amp;"*"&amp;stoicheometry!$C35,"")</f>
        <v/>
      </c>
      <c r="R41" t="str">
        <f>IF(stoicheometry!S35&lt;&gt;"",stoicheometry!S35&amp;"*"&amp;stoicheometry!$C35,"")</f>
        <v/>
      </c>
      <c r="S41" t="str">
        <f>IF(stoicheometry!T35&lt;&gt;"",stoicheometry!T35&amp;"*"&amp;stoicheometry!$C35,"")</f>
        <v/>
      </c>
      <c r="T41" t="str">
        <f>IF(stoicheometry!U35&lt;&gt;"",stoicheometry!U35&amp;"*"&amp;stoicheometry!$C35,"")</f>
        <v/>
      </c>
      <c r="U41" t="str">
        <f>IF(stoicheometry!V35&lt;&gt;"",stoicheometry!V35&amp;"*"&amp;stoicheometry!$C35,"")</f>
        <v/>
      </c>
      <c r="V41" t="str">
        <f>IF(stoicheometry!W35&lt;&gt;"",stoicheometry!W35&amp;"*"&amp;stoicheometry!$C35,"")</f>
        <v/>
      </c>
      <c r="W41" t="str">
        <f>IF(stoicheometry!X35&lt;&gt;"",stoicheometry!X35&amp;"*"&amp;stoicheometry!$C35,"")</f>
        <v/>
      </c>
      <c r="X41" t="str">
        <f>IF(stoicheometry!Y35&lt;&gt;"",stoicheometry!Y35&amp;"*"&amp;stoicheometry!$C35,"")</f>
        <v/>
      </c>
      <c r="Y41" t="str">
        <f>IF(stoicheometry!Z35&lt;&gt;"",stoicheometry!Z35&amp;"*"&amp;stoicheometry!$C35,"")</f>
        <v/>
      </c>
      <c r="Z41" t="str">
        <f>IF(stoicheometry!AA35&lt;&gt;"",stoicheometry!AA35&amp;"*"&amp;stoicheometry!$C35,"")</f>
        <v/>
      </c>
      <c r="AA41" t="str">
        <f>IF(stoicheometry!AB35&lt;&gt;"",stoicheometry!AB35&amp;"*"&amp;stoicheometry!$C35,"")</f>
        <v/>
      </c>
      <c r="AB41" t="str">
        <f>IF(stoicheometry!AC35&lt;&gt;"",stoicheometry!AC35&amp;"*"&amp;stoicheometry!$C35,"")</f>
        <v/>
      </c>
      <c r="AC41" t="str">
        <f>IF(stoicheometry!AD35&lt;&gt;"",stoicheometry!AD35&amp;"*"&amp;stoicheometry!$C35&amp;"*IO_"&amp;stoicheometry!$C35,"")</f>
        <v/>
      </c>
      <c r="AD41" t="str">
        <f>IF(stoicheometry!AE35&lt;&gt;"",stoicheometry!AE35&amp;"*"&amp;stoicheometry!$C35&amp;"*IO_"&amp;stoicheometry!$C35,"")</f>
        <v/>
      </c>
      <c r="AE41" t="str">
        <f>IF(stoicheometry!AF35&lt;&gt;"",stoicheometry!AF35&amp;"*"&amp;stoicheometry!$C35&amp;"*IO_"&amp;stoicheometry!$C35,"")</f>
        <v/>
      </c>
      <c r="AF41" t="str">
        <f>IF(stoicheometry!AG35&lt;&gt;"",stoicheometry!AG35&amp;"*"&amp;stoicheometry!$C35&amp;"*IO_"&amp;stoicheometry!$C35,"")</f>
        <v/>
      </c>
      <c r="AG41" t="str">
        <f>IF(stoicheometry!AH35&lt;&gt;"",stoicheometry!AH35&amp;"*"&amp;stoicheometry!$C35&amp;"*IO_"&amp;stoicheometry!$C35,"")</f>
        <v/>
      </c>
    </row>
    <row r="42" spans="2:33" x14ac:dyDescent="0.25">
      <c r="B42" s="10">
        <f>stoicheometry!C36</f>
        <v>0</v>
      </c>
      <c r="C42" t="str">
        <f>IF(stoicheometry!D36&lt;&gt;"",stoicheometry!D36&amp;"*"&amp;stoicheometry!$C36,"")</f>
        <v/>
      </c>
      <c r="D42" t="str">
        <f>IF(stoicheometry!E36&lt;&gt;"",stoicheometry!E36&amp;"*"&amp;stoicheometry!$C36,"")</f>
        <v/>
      </c>
      <c r="E42" t="str">
        <f>IF(stoicheometry!F36&lt;&gt;"",stoicheometry!F36&amp;"*"&amp;stoicheometry!$C36,"")</f>
        <v/>
      </c>
      <c r="F42" t="str">
        <f>IF(stoicheometry!G36&lt;&gt;"",stoicheometry!G36&amp;"*"&amp;stoicheometry!$C36,"")</f>
        <v/>
      </c>
      <c r="G42" t="str">
        <f>IF(stoicheometry!H36&lt;&gt;"",stoicheometry!H36&amp;"*"&amp;stoicheometry!$C36,"")</f>
        <v/>
      </c>
      <c r="H42" t="str">
        <f>IF(stoicheometry!I36&lt;&gt;"",stoicheometry!I36&amp;"*"&amp;stoicheometry!$C36,"")</f>
        <v/>
      </c>
      <c r="I42" t="str">
        <f>IF(stoicheometry!J36&lt;&gt;"",stoicheometry!J36&amp;"*"&amp;stoicheometry!$C36,"")</f>
        <v/>
      </c>
      <c r="J42" t="str">
        <f>IF(stoicheometry!K36&lt;&gt;"",stoicheometry!K36&amp;"*"&amp;stoicheometry!$C36,"")</f>
        <v/>
      </c>
      <c r="K42" t="str">
        <f>IF(stoicheometry!L36&lt;&gt;"",stoicheometry!L36&amp;"*"&amp;stoicheometry!$C36,"")</f>
        <v/>
      </c>
      <c r="L42" t="str">
        <f>IF(stoicheometry!M36&lt;&gt;"",stoicheometry!M36&amp;"*"&amp;stoicheometry!$C36,"")</f>
        <v/>
      </c>
      <c r="M42" t="str">
        <f>IF(stoicheometry!N36&lt;&gt;"",stoicheometry!N36&amp;"*"&amp;stoicheometry!$C36,"")</f>
        <v/>
      </c>
      <c r="N42" t="str">
        <f>IF(stoicheometry!O36&lt;&gt;"",stoicheometry!O36&amp;"*"&amp;stoicheometry!$C36,"")</f>
        <v/>
      </c>
      <c r="O42" t="str">
        <f>IF(stoicheometry!P36&lt;&gt;"",stoicheometry!P36&amp;"*"&amp;stoicheometry!$C36,"")</f>
        <v/>
      </c>
      <c r="P42" t="str">
        <f>IF(stoicheometry!Q36&lt;&gt;"",stoicheometry!Q36&amp;"*"&amp;stoicheometry!$C36,"")</f>
        <v/>
      </c>
      <c r="Q42" t="str">
        <f>IF(stoicheometry!R36&lt;&gt;"",stoicheometry!R36&amp;"*"&amp;stoicheometry!$C36,"")</f>
        <v/>
      </c>
      <c r="R42" t="str">
        <f>IF(stoicheometry!S36&lt;&gt;"",stoicheometry!S36&amp;"*"&amp;stoicheometry!$C36,"")</f>
        <v/>
      </c>
      <c r="S42" t="str">
        <f>IF(stoicheometry!T36&lt;&gt;"",stoicheometry!T36&amp;"*"&amp;stoicheometry!$C36,"")</f>
        <v/>
      </c>
      <c r="T42" t="str">
        <f>IF(stoicheometry!U36&lt;&gt;"",stoicheometry!U36&amp;"*"&amp;stoicheometry!$C36,"")</f>
        <v/>
      </c>
      <c r="U42" t="str">
        <f>IF(stoicheometry!V36&lt;&gt;"",stoicheometry!V36&amp;"*"&amp;stoicheometry!$C36,"")</f>
        <v/>
      </c>
      <c r="V42" t="str">
        <f>IF(stoicheometry!W36&lt;&gt;"",stoicheometry!W36&amp;"*"&amp;stoicheometry!$C36,"")</f>
        <v/>
      </c>
      <c r="W42" t="str">
        <f>IF(stoicheometry!X36&lt;&gt;"",stoicheometry!X36&amp;"*"&amp;stoicheometry!$C36,"")</f>
        <v/>
      </c>
      <c r="X42" t="str">
        <f>IF(stoicheometry!Y36&lt;&gt;"",stoicheometry!Y36&amp;"*"&amp;stoicheometry!$C36,"")</f>
        <v/>
      </c>
      <c r="Y42" t="str">
        <f>IF(stoicheometry!Z36&lt;&gt;"",stoicheometry!Z36&amp;"*"&amp;stoicheometry!$C36,"")</f>
        <v/>
      </c>
      <c r="Z42" t="str">
        <f>IF(stoicheometry!AA36&lt;&gt;"",stoicheometry!AA36&amp;"*"&amp;stoicheometry!$C36,"")</f>
        <v/>
      </c>
      <c r="AA42" t="str">
        <f>IF(stoicheometry!AB36&lt;&gt;"",stoicheometry!AB36&amp;"*"&amp;stoicheometry!$C36,"")</f>
        <v/>
      </c>
      <c r="AB42" t="str">
        <f>IF(stoicheometry!AC36&lt;&gt;"",stoicheometry!AC36&amp;"*"&amp;stoicheometry!$C36,"")</f>
        <v/>
      </c>
      <c r="AC42" t="str">
        <f>IF(stoicheometry!AD36&lt;&gt;"",stoicheometry!AD36&amp;"*"&amp;stoicheometry!$C36&amp;"*IO_"&amp;stoicheometry!$C36,"")</f>
        <v/>
      </c>
      <c r="AD42" t="str">
        <f>IF(stoicheometry!AE36&lt;&gt;"",stoicheometry!AE36&amp;"*"&amp;stoicheometry!$C36&amp;"*IO_"&amp;stoicheometry!$C36,"")</f>
        <v/>
      </c>
      <c r="AE42" t="str">
        <f>IF(stoicheometry!AF36&lt;&gt;"",stoicheometry!AF36&amp;"*"&amp;stoicheometry!$C36&amp;"*IO_"&amp;stoicheometry!$C36,"")</f>
        <v/>
      </c>
      <c r="AF42" t="str">
        <f>IF(stoicheometry!AG36&lt;&gt;"",stoicheometry!AG36&amp;"*"&amp;stoicheometry!$C36&amp;"*IO_"&amp;stoicheometry!$C36,"")</f>
        <v/>
      </c>
      <c r="AG42" t="str">
        <f>IF(stoicheometry!AH36&lt;&gt;"",stoicheometry!AH36&amp;"*"&amp;stoicheometry!$C36&amp;"*IO_"&amp;stoicheometry!$C36,"")</f>
        <v/>
      </c>
    </row>
    <row r="43" spans="2:33" x14ac:dyDescent="0.25">
      <c r="B43" s="10">
        <f>stoicheometry!C37</f>
        <v>0</v>
      </c>
      <c r="C43" t="str">
        <f>IF(stoicheometry!D37&lt;&gt;"",stoicheometry!D37&amp;"*"&amp;stoicheometry!$C37,"")</f>
        <v/>
      </c>
      <c r="D43" t="str">
        <f>IF(stoicheometry!E37&lt;&gt;"",stoicheometry!E37&amp;"*"&amp;stoicheometry!$C37,"")</f>
        <v/>
      </c>
      <c r="E43" t="str">
        <f>IF(stoicheometry!F37&lt;&gt;"",stoicheometry!F37&amp;"*"&amp;stoicheometry!$C37,"")</f>
        <v/>
      </c>
      <c r="F43" t="str">
        <f>IF(stoicheometry!G37&lt;&gt;"",stoicheometry!G37&amp;"*"&amp;stoicheometry!$C37,"")</f>
        <v/>
      </c>
      <c r="G43" t="str">
        <f>IF(stoicheometry!H37&lt;&gt;"",stoicheometry!H37&amp;"*"&amp;stoicheometry!$C37,"")</f>
        <v/>
      </c>
      <c r="H43" t="str">
        <f>IF(stoicheometry!I37&lt;&gt;"",stoicheometry!I37&amp;"*"&amp;stoicheometry!$C37,"")</f>
        <v/>
      </c>
      <c r="I43" t="str">
        <f>IF(stoicheometry!J37&lt;&gt;"",stoicheometry!J37&amp;"*"&amp;stoicheometry!$C37,"")</f>
        <v/>
      </c>
      <c r="J43" t="str">
        <f>IF(stoicheometry!K37&lt;&gt;"",stoicheometry!K37&amp;"*"&amp;stoicheometry!$C37,"")</f>
        <v/>
      </c>
      <c r="K43" t="str">
        <f>IF(stoicheometry!L37&lt;&gt;"",stoicheometry!L37&amp;"*"&amp;stoicheometry!$C37,"")</f>
        <v/>
      </c>
      <c r="L43" t="str">
        <f>IF(stoicheometry!M37&lt;&gt;"",stoicheometry!M37&amp;"*"&amp;stoicheometry!$C37,"")</f>
        <v/>
      </c>
      <c r="M43" t="str">
        <f>IF(stoicheometry!N37&lt;&gt;"",stoicheometry!N37&amp;"*"&amp;stoicheometry!$C37,"")</f>
        <v/>
      </c>
      <c r="N43" t="str">
        <f>IF(stoicheometry!O37&lt;&gt;"",stoicheometry!O37&amp;"*"&amp;stoicheometry!$C37,"")</f>
        <v/>
      </c>
      <c r="O43" t="str">
        <f>IF(stoicheometry!P37&lt;&gt;"",stoicheometry!P37&amp;"*"&amp;stoicheometry!$C37,"")</f>
        <v/>
      </c>
      <c r="P43" t="str">
        <f>IF(stoicheometry!Q37&lt;&gt;"",stoicheometry!Q37&amp;"*"&amp;stoicheometry!$C37,"")</f>
        <v/>
      </c>
      <c r="Q43" t="str">
        <f>IF(stoicheometry!R37&lt;&gt;"",stoicheometry!R37&amp;"*"&amp;stoicheometry!$C37,"")</f>
        <v/>
      </c>
      <c r="R43" t="str">
        <f>IF(stoicheometry!S37&lt;&gt;"",stoicheometry!S37&amp;"*"&amp;stoicheometry!$C37,"")</f>
        <v/>
      </c>
      <c r="S43" t="str">
        <f>IF(stoicheometry!T37&lt;&gt;"",stoicheometry!T37&amp;"*"&amp;stoicheometry!$C37,"")</f>
        <v/>
      </c>
      <c r="T43" t="str">
        <f>IF(stoicheometry!U37&lt;&gt;"",stoicheometry!U37&amp;"*"&amp;stoicheometry!$C37,"")</f>
        <v/>
      </c>
      <c r="U43" t="str">
        <f>IF(stoicheometry!V37&lt;&gt;"",stoicheometry!V37&amp;"*"&amp;stoicheometry!$C37,"")</f>
        <v/>
      </c>
      <c r="V43" t="str">
        <f>IF(stoicheometry!W37&lt;&gt;"",stoicheometry!W37&amp;"*"&amp;stoicheometry!$C37,"")</f>
        <v/>
      </c>
      <c r="W43" t="str">
        <f>IF(stoicheometry!X37&lt;&gt;"",stoicheometry!X37&amp;"*"&amp;stoicheometry!$C37,"")</f>
        <v/>
      </c>
      <c r="X43" t="str">
        <f>IF(stoicheometry!Y37&lt;&gt;"",stoicheometry!Y37&amp;"*"&amp;stoicheometry!$C37,"")</f>
        <v/>
      </c>
      <c r="Y43" t="str">
        <f>IF(stoicheometry!Z37&lt;&gt;"",stoicheometry!Z37&amp;"*"&amp;stoicheometry!$C37,"")</f>
        <v/>
      </c>
      <c r="Z43" t="str">
        <f>IF(stoicheometry!AA37&lt;&gt;"",stoicheometry!AA37&amp;"*"&amp;stoicheometry!$C37,"")</f>
        <v/>
      </c>
      <c r="AA43" t="str">
        <f>IF(stoicheometry!AB37&lt;&gt;"",stoicheometry!AB37&amp;"*"&amp;stoicheometry!$C37,"")</f>
        <v/>
      </c>
      <c r="AB43" t="str">
        <f>IF(stoicheometry!AC37&lt;&gt;"",stoicheometry!AC37&amp;"*"&amp;stoicheometry!$C37,"")</f>
        <v/>
      </c>
      <c r="AC43" t="str">
        <f>IF(stoicheometry!AD37&lt;&gt;"",stoicheometry!AD37&amp;"*"&amp;stoicheometry!$C37&amp;"*IO_"&amp;stoicheometry!$C37,"")</f>
        <v/>
      </c>
      <c r="AD43" t="str">
        <f>IF(stoicheometry!AE37&lt;&gt;"",stoicheometry!AE37&amp;"*"&amp;stoicheometry!$C37&amp;"*IO_"&amp;stoicheometry!$C37,"")</f>
        <v/>
      </c>
      <c r="AE43" t="str">
        <f>IF(stoicheometry!AF37&lt;&gt;"",stoicheometry!AF37&amp;"*"&amp;stoicheometry!$C37&amp;"*IO_"&amp;stoicheometry!$C37,"")</f>
        <v/>
      </c>
      <c r="AF43" t="str">
        <f>IF(stoicheometry!AG37&lt;&gt;"",stoicheometry!AG37&amp;"*"&amp;stoicheometry!$C37&amp;"*IO_"&amp;stoicheometry!$C37,"")</f>
        <v/>
      </c>
      <c r="AG43" t="str">
        <f>IF(stoicheometry!AH37&lt;&gt;"",stoicheometry!AH37&amp;"*"&amp;stoicheometry!$C37&amp;"*IO_"&amp;stoicheometry!$C37,"")</f>
        <v/>
      </c>
    </row>
    <row r="44" spans="2:33" x14ac:dyDescent="0.25">
      <c r="B44" s="10">
        <f>stoicheometry!C38</f>
        <v>0</v>
      </c>
      <c r="C44" t="str">
        <f>IF(stoicheometry!D38&lt;&gt;"",stoicheometry!D38&amp;"*"&amp;stoicheometry!$C38,"")</f>
        <v/>
      </c>
      <c r="D44" t="str">
        <f>IF(stoicheometry!E38&lt;&gt;"",stoicheometry!E38&amp;"*"&amp;stoicheometry!$C38,"")</f>
        <v/>
      </c>
      <c r="E44" t="str">
        <f>IF(stoicheometry!F38&lt;&gt;"",stoicheometry!F38&amp;"*"&amp;stoicheometry!$C38,"")</f>
        <v/>
      </c>
      <c r="F44" t="str">
        <f>IF(stoicheometry!G38&lt;&gt;"",stoicheometry!G38&amp;"*"&amp;stoicheometry!$C38,"")</f>
        <v/>
      </c>
      <c r="G44" t="str">
        <f>IF(stoicheometry!H38&lt;&gt;"",stoicheometry!H38&amp;"*"&amp;stoicheometry!$C38,"")</f>
        <v/>
      </c>
      <c r="H44" t="str">
        <f>IF(stoicheometry!I38&lt;&gt;"",stoicheometry!I38&amp;"*"&amp;stoicheometry!$C38,"")</f>
        <v/>
      </c>
      <c r="I44" t="str">
        <f>IF(stoicheometry!J38&lt;&gt;"",stoicheometry!J38&amp;"*"&amp;stoicheometry!$C38,"")</f>
        <v/>
      </c>
      <c r="J44" t="str">
        <f>IF(stoicheometry!K38&lt;&gt;"",stoicheometry!K38&amp;"*"&amp;stoicheometry!$C38,"")</f>
        <v/>
      </c>
      <c r="K44" t="str">
        <f>IF(stoicheometry!L38&lt;&gt;"",stoicheometry!L38&amp;"*"&amp;stoicheometry!$C38,"")</f>
        <v/>
      </c>
      <c r="L44" t="str">
        <f>IF(stoicheometry!M38&lt;&gt;"",stoicheometry!M38&amp;"*"&amp;stoicheometry!$C38,"")</f>
        <v/>
      </c>
      <c r="M44" t="str">
        <f>IF(stoicheometry!N38&lt;&gt;"",stoicheometry!N38&amp;"*"&amp;stoicheometry!$C38,"")</f>
        <v/>
      </c>
      <c r="N44" t="str">
        <f>IF(stoicheometry!O38&lt;&gt;"",stoicheometry!O38&amp;"*"&amp;stoicheometry!$C38,"")</f>
        <v/>
      </c>
      <c r="O44" t="str">
        <f>IF(stoicheometry!P38&lt;&gt;"",stoicheometry!P38&amp;"*"&amp;stoicheometry!$C38,"")</f>
        <v/>
      </c>
      <c r="P44" t="str">
        <f>IF(stoicheometry!Q38&lt;&gt;"",stoicheometry!Q38&amp;"*"&amp;stoicheometry!$C38,"")</f>
        <v/>
      </c>
      <c r="Q44" t="str">
        <f>IF(stoicheometry!R38&lt;&gt;"",stoicheometry!R38&amp;"*"&amp;stoicheometry!$C38,"")</f>
        <v/>
      </c>
      <c r="R44" t="str">
        <f>IF(stoicheometry!S38&lt;&gt;"",stoicheometry!S38&amp;"*"&amp;stoicheometry!$C38,"")</f>
        <v/>
      </c>
      <c r="S44" t="str">
        <f>IF(stoicheometry!T38&lt;&gt;"",stoicheometry!T38&amp;"*"&amp;stoicheometry!$C38,"")</f>
        <v/>
      </c>
      <c r="T44" t="str">
        <f>IF(stoicheometry!U38&lt;&gt;"",stoicheometry!U38&amp;"*"&amp;stoicheometry!$C38,"")</f>
        <v/>
      </c>
      <c r="U44" t="str">
        <f>IF(stoicheometry!V38&lt;&gt;"",stoicheometry!V38&amp;"*"&amp;stoicheometry!$C38,"")</f>
        <v/>
      </c>
      <c r="V44" t="str">
        <f>IF(stoicheometry!W38&lt;&gt;"",stoicheometry!W38&amp;"*"&amp;stoicheometry!$C38,"")</f>
        <v/>
      </c>
      <c r="W44" t="str">
        <f>IF(stoicheometry!X38&lt;&gt;"",stoicheometry!X38&amp;"*"&amp;stoicheometry!$C38,"")</f>
        <v/>
      </c>
      <c r="X44" t="str">
        <f>IF(stoicheometry!Y38&lt;&gt;"",stoicheometry!Y38&amp;"*"&amp;stoicheometry!$C38,"")</f>
        <v/>
      </c>
      <c r="Y44" t="str">
        <f>IF(stoicheometry!Z38&lt;&gt;"",stoicheometry!Z38&amp;"*"&amp;stoicheometry!$C38,"")</f>
        <v/>
      </c>
      <c r="Z44" t="str">
        <f>IF(stoicheometry!AA38&lt;&gt;"",stoicheometry!AA38&amp;"*"&amp;stoicheometry!$C38,"")</f>
        <v/>
      </c>
      <c r="AA44" t="str">
        <f>IF(stoicheometry!AB38&lt;&gt;"",stoicheometry!AB38&amp;"*"&amp;stoicheometry!$C38,"")</f>
        <v/>
      </c>
      <c r="AB44" t="str">
        <f>IF(stoicheometry!AC38&lt;&gt;"",stoicheometry!AC38&amp;"*"&amp;stoicheometry!$C38,"")</f>
        <v/>
      </c>
      <c r="AC44" t="str">
        <f>IF(stoicheometry!AD38&lt;&gt;"",stoicheometry!AD38&amp;"*"&amp;stoicheometry!$C38&amp;"*IO_"&amp;stoicheometry!$C38,"")</f>
        <v/>
      </c>
      <c r="AD44" t="str">
        <f>IF(stoicheometry!AE38&lt;&gt;"",stoicheometry!AE38&amp;"*"&amp;stoicheometry!$C38&amp;"*IO_"&amp;stoicheometry!$C38,"")</f>
        <v/>
      </c>
      <c r="AE44" t="str">
        <f>IF(stoicheometry!AF38&lt;&gt;"",stoicheometry!AF38&amp;"*"&amp;stoicheometry!$C38&amp;"*IO_"&amp;stoicheometry!$C38,"")</f>
        <v/>
      </c>
      <c r="AF44" t="str">
        <f>IF(stoicheometry!AG38&lt;&gt;"",stoicheometry!AG38&amp;"*"&amp;stoicheometry!$C38&amp;"*IO_"&amp;stoicheometry!$C38,"")</f>
        <v/>
      </c>
      <c r="AG44" t="str">
        <f>IF(stoicheometry!AH38&lt;&gt;"",stoicheometry!AH38&amp;"*"&amp;stoicheometry!$C38&amp;"*IO_"&amp;stoicheometry!$C38,"")</f>
        <v/>
      </c>
    </row>
    <row r="45" spans="2:33" x14ac:dyDescent="0.25">
      <c r="B45" s="10">
        <f>stoicheometry!C39</f>
        <v>0</v>
      </c>
      <c r="C45" t="str">
        <f>IF(stoicheometry!D39&lt;&gt;"",stoicheometry!D39&amp;"*"&amp;stoicheometry!$C39,"")</f>
        <v/>
      </c>
      <c r="D45" t="str">
        <f>IF(stoicheometry!E39&lt;&gt;"",stoicheometry!E39&amp;"*"&amp;stoicheometry!$C39,"")</f>
        <v/>
      </c>
      <c r="E45" t="str">
        <f>IF(stoicheometry!F39&lt;&gt;"",stoicheometry!F39&amp;"*"&amp;stoicheometry!$C39,"")</f>
        <v/>
      </c>
      <c r="F45" t="str">
        <f>IF(stoicheometry!G39&lt;&gt;"",stoicheometry!G39&amp;"*"&amp;stoicheometry!$C39,"")</f>
        <v/>
      </c>
      <c r="G45" t="str">
        <f>IF(stoicheometry!H39&lt;&gt;"",stoicheometry!H39&amp;"*"&amp;stoicheometry!$C39,"")</f>
        <v/>
      </c>
      <c r="H45" t="str">
        <f>IF(stoicheometry!I39&lt;&gt;"",stoicheometry!I39&amp;"*"&amp;stoicheometry!$C39,"")</f>
        <v/>
      </c>
      <c r="I45" t="str">
        <f>IF(stoicheometry!J39&lt;&gt;"",stoicheometry!J39&amp;"*"&amp;stoicheometry!$C39,"")</f>
        <v/>
      </c>
      <c r="J45" t="str">
        <f>IF(stoicheometry!K39&lt;&gt;"",stoicheometry!K39&amp;"*"&amp;stoicheometry!$C39,"")</f>
        <v/>
      </c>
      <c r="K45" t="str">
        <f>IF(stoicheometry!L39&lt;&gt;"",stoicheometry!L39&amp;"*"&amp;stoicheometry!$C39,"")</f>
        <v/>
      </c>
      <c r="L45" t="str">
        <f>IF(stoicheometry!M39&lt;&gt;"",stoicheometry!M39&amp;"*"&amp;stoicheometry!$C39,"")</f>
        <v/>
      </c>
      <c r="M45" t="str">
        <f>IF(stoicheometry!N39&lt;&gt;"",stoicheometry!N39&amp;"*"&amp;stoicheometry!$C39,"")</f>
        <v/>
      </c>
      <c r="N45" t="str">
        <f>IF(stoicheometry!O39&lt;&gt;"",stoicheometry!O39&amp;"*"&amp;stoicheometry!$C39,"")</f>
        <v/>
      </c>
      <c r="O45" t="str">
        <f>IF(stoicheometry!P39&lt;&gt;"",stoicheometry!P39&amp;"*"&amp;stoicheometry!$C39,"")</f>
        <v/>
      </c>
      <c r="P45" t="str">
        <f>IF(stoicheometry!Q39&lt;&gt;"",stoicheometry!Q39&amp;"*"&amp;stoicheometry!$C39,"")</f>
        <v/>
      </c>
      <c r="Q45" t="str">
        <f>IF(stoicheometry!R39&lt;&gt;"",stoicheometry!R39&amp;"*"&amp;stoicheometry!$C39,"")</f>
        <v/>
      </c>
      <c r="R45" t="str">
        <f>IF(stoicheometry!S39&lt;&gt;"",stoicheometry!S39&amp;"*"&amp;stoicheometry!$C39,"")</f>
        <v/>
      </c>
      <c r="S45" t="str">
        <f>IF(stoicheometry!T39&lt;&gt;"",stoicheometry!T39&amp;"*"&amp;stoicheometry!$C39,"")</f>
        <v/>
      </c>
      <c r="T45" t="str">
        <f>IF(stoicheometry!U39&lt;&gt;"",stoicheometry!U39&amp;"*"&amp;stoicheometry!$C39,"")</f>
        <v/>
      </c>
      <c r="U45" t="str">
        <f>IF(stoicheometry!V39&lt;&gt;"",stoicheometry!V39&amp;"*"&amp;stoicheometry!$C39,"")</f>
        <v/>
      </c>
      <c r="V45" t="str">
        <f>IF(stoicheometry!W39&lt;&gt;"",stoicheometry!W39&amp;"*"&amp;stoicheometry!$C39,"")</f>
        <v/>
      </c>
      <c r="W45" t="str">
        <f>IF(stoicheometry!X39&lt;&gt;"",stoicheometry!X39&amp;"*"&amp;stoicheometry!$C39,"")</f>
        <v/>
      </c>
      <c r="X45" t="str">
        <f>IF(stoicheometry!Y39&lt;&gt;"",stoicheometry!Y39&amp;"*"&amp;stoicheometry!$C39,"")</f>
        <v/>
      </c>
      <c r="Y45" t="str">
        <f>IF(stoicheometry!Z39&lt;&gt;"",stoicheometry!Z39&amp;"*"&amp;stoicheometry!$C39,"")</f>
        <v/>
      </c>
      <c r="Z45" t="str">
        <f>IF(stoicheometry!AA39&lt;&gt;"",stoicheometry!AA39&amp;"*"&amp;stoicheometry!$C39,"")</f>
        <v/>
      </c>
      <c r="AA45" t="str">
        <f>IF(stoicheometry!AB39&lt;&gt;"",stoicheometry!AB39&amp;"*"&amp;stoicheometry!$C39,"")</f>
        <v/>
      </c>
      <c r="AB45" t="str">
        <f>IF(stoicheometry!AC39&lt;&gt;"",stoicheometry!AC39&amp;"*"&amp;stoicheometry!$C39,"")</f>
        <v/>
      </c>
      <c r="AC45" t="str">
        <f>IF(stoicheometry!AD39&lt;&gt;"",stoicheometry!AD39&amp;"*"&amp;stoicheometry!$C39&amp;"*IO_"&amp;stoicheometry!$C39,"")</f>
        <v/>
      </c>
      <c r="AD45" t="str">
        <f>IF(stoicheometry!AE39&lt;&gt;"",stoicheometry!AE39&amp;"*"&amp;stoicheometry!$C39&amp;"*IO_"&amp;stoicheometry!$C39,"")</f>
        <v/>
      </c>
      <c r="AE45" t="str">
        <f>IF(stoicheometry!AF39&lt;&gt;"",stoicheometry!AF39&amp;"*"&amp;stoicheometry!$C39&amp;"*IO_"&amp;stoicheometry!$C39,"")</f>
        <v/>
      </c>
      <c r="AF45" t="str">
        <f>IF(stoicheometry!AG39&lt;&gt;"",stoicheometry!AG39&amp;"*"&amp;stoicheometry!$C39&amp;"*IO_"&amp;stoicheometry!$C39,"")</f>
        <v/>
      </c>
      <c r="AG45" t="str">
        <f>IF(stoicheometry!AH39&lt;&gt;"",stoicheometry!AH39&amp;"*"&amp;stoicheometry!$C39&amp;"*IO_"&amp;stoicheometry!$C39,"")</f>
        <v/>
      </c>
    </row>
    <row r="46" spans="2:33" x14ac:dyDescent="0.25">
      <c r="B46" s="10">
        <f>stoicheometry!C40</f>
        <v>0</v>
      </c>
      <c r="C46" t="str">
        <f>IF(stoicheometry!D40&lt;&gt;"",stoicheometry!D40&amp;"*"&amp;stoicheometry!$C40,"")</f>
        <v/>
      </c>
      <c r="D46" t="str">
        <f>IF(stoicheometry!E40&lt;&gt;"",stoicheometry!E40&amp;"*"&amp;stoicheometry!$C40,"")</f>
        <v/>
      </c>
      <c r="E46" t="str">
        <f>IF(stoicheometry!F40&lt;&gt;"",stoicheometry!F40&amp;"*"&amp;stoicheometry!$C40,"")</f>
        <v/>
      </c>
      <c r="F46" t="str">
        <f>IF(stoicheometry!G40&lt;&gt;"",stoicheometry!G40&amp;"*"&amp;stoicheometry!$C40,"")</f>
        <v/>
      </c>
      <c r="G46" t="str">
        <f>IF(stoicheometry!H40&lt;&gt;"",stoicheometry!H40&amp;"*"&amp;stoicheometry!$C40,"")</f>
        <v/>
      </c>
      <c r="H46" t="str">
        <f>IF(stoicheometry!I40&lt;&gt;"",stoicheometry!I40&amp;"*"&amp;stoicheometry!$C40,"")</f>
        <v/>
      </c>
      <c r="I46" t="str">
        <f>IF(stoicheometry!J40&lt;&gt;"",stoicheometry!J40&amp;"*"&amp;stoicheometry!$C40,"")</f>
        <v/>
      </c>
      <c r="J46" t="str">
        <f>IF(stoicheometry!K40&lt;&gt;"",stoicheometry!K40&amp;"*"&amp;stoicheometry!$C40,"")</f>
        <v/>
      </c>
      <c r="K46" t="str">
        <f>IF(stoicheometry!L40&lt;&gt;"",stoicheometry!L40&amp;"*"&amp;stoicheometry!$C40,"")</f>
        <v/>
      </c>
      <c r="L46" t="str">
        <f>IF(stoicheometry!M40&lt;&gt;"",stoicheometry!M40&amp;"*"&amp;stoicheometry!$C40,"")</f>
        <v/>
      </c>
      <c r="M46" t="str">
        <f>IF(stoicheometry!N40&lt;&gt;"",stoicheometry!N40&amp;"*"&amp;stoicheometry!$C40,"")</f>
        <v/>
      </c>
      <c r="N46" t="str">
        <f>IF(stoicheometry!O40&lt;&gt;"",stoicheometry!O40&amp;"*"&amp;stoicheometry!$C40,"")</f>
        <v/>
      </c>
      <c r="O46" t="str">
        <f>IF(stoicheometry!P40&lt;&gt;"",stoicheometry!P40&amp;"*"&amp;stoicheometry!$C40,"")</f>
        <v/>
      </c>
      <c r="P46" t="str">
        <f>IF(stoicheometry!Q40&lt;&gt;"",stoicheometry!Q40&amp;"*"&amp;stoicheometry!$C40,"")</f>
        <v/>
      </c>
      <c r="Q46" t="str">
        <f>IF(stoicheometry!R40&lt;&gt;"",stoicheometry!R40&amp;"*"&amp;stoicheometry!$C40,"")</f>
        <v/>
      </c>
      <c r="R46" t="str">
        <f>IF(stoicheometry!S40&lt;&gt;"",stoicheometry!S40&amp;"*"&amp;stoicheometry!$C40,"")</f>
        <v/>
      </c>
      <c r="S46" t="str">
        <f>IF(stoicheometry!T40&lt;&gt;"",stoicheometry!T40&amp;"*"&amp;stoicheometry!$C40,"")</f>
        <v/>
      </c>
      <c r="T46" t="str">
        <f>IF(stoicheometry!U40&lt;&gt;"",stoicheometry!U40&amp;"*"&amp;stoicheometry!$C40,"")</f>
        <v/>
      </c>
      <c r="U46" t="str">
        <f>IF(stoicheometry!V40&lt;&gt;"",stoicheometry!V40&amp;"*"&amp;stoicheometry!$C40,"")</f>
        <v/>
      </c>
      <c r="V46" t="str">
        <f>IF(stoicheometry!W40&lt;&gt;"",stoicheometry!W40&amp;"*"&amp;stoicheometry!$C40,"")</f>
        <v/>
      </c>
      <c r="W46" t="str">
        <f>IF(stoicheometry!X40&lt;&gt;"",stoicheometry!X40&amp;"*"&amp;stoicheometry!$C40,"")</f>
        <v/>
      </c>
      <c r="X46" t="str">
        <f>IF(stoicheometry!Y40&lt;&gt;"",stoicheometry!Y40&amp;"*"&amp;stoicheometry!$C40,"")</f>
        <v/>
      </c>
      <c r="Y46" t="str">
        <f>IF(stoicheometry!Z40&lt;&gt;"",stoicheometry!Z40&amp;"*"&amp;stoicheometry!$C40,"")</f>
        <v/>
      </c>
      <c r="Z46" t="str">
        <f>IF(stoicheometry!AA40&lt;&gt;"",stoicheometry!AA40&amp;"*"&amp;stoicheometry!$C40,"")</f>
        <v/>
      </c>
      <c r="AA46" t="str">
        <f>IF(stoicheometry!AB40&lt;&gt;"",stoicheometry!AB40&amp;"*"&amp;stoicheometry!$C40,"")</f>
        <v/>
      </c>
      <c r="AB46" t="str">
        <f>IF(stoicheometry!AC40&lt;&gt;"",stoicheometry!AC40&amp;"*"&amp;stoicheometry!$C40,"")</f>
        <v/>
      </c>
      <c r="AC46" t="str">
        <f>IF(stoicheometry!AD40&lt;&gt;"",stoicheometry!AD40&amp;"*"&amp;stoicheometry!$C40&amp;"*IO_"&amp;stoicheometry!$C40,"")</f>
        <v/>
      </c>
      <c r="AD46" t="str">
        <f>IF(stoicheometry!AE40&lt;&gt;"",stoicheometry!AE40&amp;"*"&amp;stoicheometry!$C40&amp;"*IO_"&amp;stoicheometry!$C40,"")</f>
        <v/>
      </c>
      <c r="AE46" t="str">
        <f>IF(stoicheometry!AF40&lt;&gt;"",stoicheometry!AF40&amp;"*"&amp;stoicheometry!$C40&amp;"*IO_"&amp;stoicheometry!$C40,"")</f>
        <v/>
      </c>
      <c r="AF46" t="str">
        <f>IF(stoicheometry!AG40&lt;&gt;"",stoicheometry!AG40&amp;"*"&amp;stoicheometry!$C40&amp;"*IO_"&amp;stoicheometry!$C40,"")</f>
        <v/>
      </c>
      <c r="AG46" t="str">
        <f>IF(stoicheometry!AH40&lt;&gt;"",stoicheometry!AH40&amp;"*"&amp;stoicheometry!$C40&amp;"*IO_"&amp;stoicheometry!$C40,"")</f>
        <v/>
      </c>
    </row>
    <row r="47" spans="2:33" x14ac:dyDescent="0.25">
      <c r="B47" s="10">
        <f>stoicheometry!C41</f>
        <v>0</v>
      </c>
      <c r="C47" t="str">
        <f>IF(stoicheometry!D41&lt;&gt;"",stoicheometry!D41&amp;"*"&amp;stoicheometry!$C41,"")</f>
        <v/>
      </c>
      <c r="D47" t="str">
        <f>IF(stoicheometry!E41&lt;&gt;"",stoicheometry!E41&amp;"*"&amp;stoicheometry!$C41,"")</f>
        <v/>
      </c>
      <c r="E47" t="str">
        <f>IF(stoicheometry!F41&lt;&gt;"",stoicheometry!F41&amp;"*"&amp;stoicheometry!$C41,"")</f>
        <v/>
      </c>
      <c r="F47" t="str">
        <f>IF(stoicheometry!G41&lt;&gt;"",stoicheometry!G41&amp;"*"&amp;stoicheometry!$C41,"")</f>
        <v/>
      </c>
      <c r="G47" t="str">
        <f>IF(stoicheometry!H41&lt;&gt;"",stoicheometry!H41&amp;"*"&amp;stoicheometry!$C41,"")</f>
        <v/>
      </c>
      <c r="H47" t="str">
        <f>IF(stoicheometry!I41&lt;&gt;"",stoicheometry!I41&amp;"*"&amp;stoicheometry!$C41,"")</f>
        <v/>
      </c>
      <c r="I47" t="str">
        <f>IF(stoicheometry!J41&lt;&gt;"",stoicheometry!J41&amp;"*"&amp;stoicheometry!$C41,"")</f>
        <v/>
      </c>
      <c r="J47" t="str">
        <f>IF(stoicheometry!K41&lt;&gt;"",stoicheometry!K41&amp;"*"&amp;stoicheometry!$C41,"")</f>
        <v/>
      </c>
      <c r="K47" t="str">
        <f>IF(stoicheometry!L41&lt;&gt;"",stoicheometry!L41&amp;"*"&amp;stoicheometry!$C41,"")</f>
        <v/>
      </c>
      <c r="L47" t="str">
        <f>IF(stoicheometry!M41&lt;&gt;"",stoicheometry!M41&amp;"*"&amp;stoicheometry!$C41,"")</f>
        <v/>
      </c>
      <c r="M47" t="str">
        <f>IF(stoicheometry!N41&lt;&gt;"",stoicheometry!N41&amp;"*"&amp;stoicheometry!$C41,"")</f>
        <v/>
      </c>
      <c r="N47" t="str">
        <f>IF(stoicheometry!O41&lt;&gt;"",stoicheometry!O41&amp;"*"&amp;stoicheometry!$C41,"")</f>
        <v/>
      </c>
      <c r="O47" t="str">
        <f>IF(stoicheometry!P41&lt;&gt;"",stoicheometry!P41&amp;"*"&amp;stoicheometry!$C41,"")</f>
        <v/>
      </c>
      <c r="P47" t="str">
        <f>IF(stoicheometry!Q41&lt;&gt;"",stoicheometry!Q41&amp;"*"&amp;stoicheometry!$C41,"")</f>
        <v/>
      </c>
      <c r="Q47" t="str">
        <f>IF(stoicheometry!R41&lt;&gt;"",stoicheometry!R41&amp;"*"&amp;stoicheometry!$C41,"")</f>
        <v/>
      </c>
      <c r="R47" t="str">
        <f>IF(stoicheometry!S41&lt;&gt;"",stoicheometry!S41&amp;"*"&amp;stoicheometry!$C41,"")</f>
        <v/>
      </c>
      <c r="S47" t="str">
        <f>IF(stoicheometry!T41&lt;&gt;"",stoicheometry!T41&amp;"*"&amp;stoicheometry!$C41,"")</f>
        <v/>
      </c>
      <c r="T47" t="str">
        <f>IF(stoicheometry!U41&lt;&gt;"",stoicheometry!U41&amp;"*"&amp;stoicheometry!$C41,"")</f>
        <v/>
      </c>
      <c r="U47" t="str">
        <f>IF(stoicheometry!V41&lt;&gt;"",stoicheometry!V41&amp;"*"&amp;stoicheometry!$C41,"")</f>
        <v/>
      </c>
      <c r="V47" t="str">
        <f>IF(stoicheometry!W41&lt;&gt;"",stoicheometry!W41&amp;"*"&amp;stoicheometry!$C41,"")</f>
        <v/>
      </c>
      <c r="W47" t="str">
        <f>IF(stoicheometry!X41&lt;&gt;"",stoicheometry!X41&amp;"*"&amp;stoicheometry!$C41,"")</f>
        <v/>
      </c>
      <c r="X47" t="str">
        <f>IF(stoicheometry!Y41&lt;&gt;"",stoicheometry!Y41&amp;"*"&amp;stoicheometry!$C41,"")</f>
        <v/>
      </c>
      <c r="Y47" t="str">
        <f>IF(stoicheometry!Z41&lt;&gt;"",stoicheometry!Z41&amp;"*"&amp;stoicheometry!$C41,"")</f>
        <v/>
      </c>
      <c r="Z47" t="str">
        <f>IF(stoicheometry!AA41&lt;&gt;"",stoicheometry!AA41&amp;"*"&amp;stoicheometry!$C41,"")</f>
        <v/>
      </c>
      <c r="AA47" t="str">
        <f>IF(stoicheometry!AB41&lt;&gt;"",stoicheometry!AB41&amp;"*"&amp;stoicheometry!$C41,"")</f>
        <v/>
      </c>
      <c r="AB47" t="str">
        <f>IF(stoicheometry!AC41&lt;&gt;"",stoicheometry!AC41&amp;"*"&amp;stoicheometry!$C41,"")</f>
        <v/>
      </c>
      <c r="AC47" t="str">
        <f>IF(stoicheometry!AD41&lt;&gt;"",stoicheometry!AD41&amp;"*"&amp;stoicheometry!$C41&amp;"*IO_"&amp;stoicheometry!$C41,"")</f>
        <v/>
      </c>
      <c r="AD47" t="str">
        <f>IF(stoicheometry!AE41&lt;&gt;"",stoicheometry!AE41&amp;"*"&amp;stoicheometry!$C41&amp;"*IO_"&amp;stoicheometry!$C41,"")</f>
        <v/>
      </c>
      <c r="AE47" t="str">
        <f>IF(stoicheometry!AF41&lt;&gt;"",stoicheometry!AF41&amp;"*"&amp;stoicheometry!$C41&amp;"*IO_"&amp;stoicheometry!$C41,"")</f>
        <v/>
      </c>
      <c r="AF47" t="str">
        <f>IF(stoicheometry!AG41&lt;&gt;"",stoicheometry!AG41&amp;"*"&amp;stoicheometry!$C41&amp;"*IO_"&amp;stoicheometry!$C41,"")</f>
        <v/>
      </c>
      <c r="AG47" t="str">
        <f>IF(stoicheometry!AH41&lt;&gt;"",stoicheometry!AH41&amp;"*"&amp;stoicheometry!$C41&amp;"*IO_"&amp;stoicheometry!$C41,"")</f>
        <v/>
      </c>
    </row>
    <row r="48" spans="2:33" x14ac:dyDescent="0.25">
      <c r="B48" s="10">
        <f>stoicheometry!C42</f>
        <v>0</v>
      </c>
      <c r="C48" t="str">
        <f>IF(stoicheometry!D42&lt;&gt;"",stoicheometry!D42&amp;"*"&amp;stoicheometry!$C42,"")</f>
        <v/>
      </c>
      <c r="D48" t="str">
        <f>IF(stoicheometry!E42&lt;&gt;"",stoicheometry!E42&amp;"*"&amp;stoicheometry!$C42,"")</f>
        <v/>
      </c>
      <c r="E48" t="str">
        <f>IF(stoicheometry!F42&lt;&gt;"",stoicheometry!F42&amp;"*"&amp;stoicheometry!$C42,"")</f>
        <v/>
      </c>
      <c r="F48" t="str">
        <f>IF(stoicheometry!G42&lt;&gt;"",stoicheometry!G42&amp;"*"&amp;stoicheometry!$C42,"")</f>
        <v/>
      </c>
      <c r="G48" t="str">
        <f>IF(stoicheometry!H42&lt;&gt;"",stoicheometry!H42&amp;"*"&amp;stoicheometry!$C42,"")</f>
        <v/>
      </c>
      <c r="H48" t="str">
        <f>IF(stoicheometry!I42&lt;&gt;"",stoicheometry!I42&amp;"*"&amp;stoicheometry!$C42,"")</f>
        <v/>
      </c>
      <c r="I48" t="str">
        <f>IF(stoicheometry!J42&lt;&gt;"",stoicheometry!J42&amp;"*"&amp;stoicheometry!$C42,"")</f>
        <v/>
      </c>
      <c r="J48" t="str">
        <f>IF(stoicheometry!K42&lt;&gt;"",stoicheometry!K42&amp;"*"&amp;stoicheometry!$C42,"")</f>
        <v/>
      </c>
      <c r="K48" t="str">
        <f>IF(stoicheometry!L42&lt;&gt;"",stoicheometry!L42&amp;"*"&amp;stoicheometry!$C42,"")</f>
        <v/>
      </c>
      <c r="L48" t="str">
        <f>IF(stoicheometry!M42&lt;&gt;"",stoicheometry!M42&amp;"*"&amp;stoicheometry!$C42,"")</f>
        <v/>
      </c>
      <c r="M48" t="str">
        <f>IF(stoicheometry!N42&lt;&gt;"",stoicheometry!N42&amp;"*"&amp;stoicheometry!$C42,"")</f>
        <v/>
      </c>
      <c r="N48" t="str">
        <f>IF(stoicheometry!O42&lt;&gt;"",stoicheometry!O42&amp;"*"&amp;stoicheometry!$C42,"")</f>
        <v/>
      </c>
      <c r="O48" t="str">
        <f>IF(stoicheometry!P42&lt;&gt;"",stoicheometry!P42&amp;"*"&amp;stoicheometry!$C42,"")</f>
        <v/>
      </c>
      <c r="P48" t="str">
        <f>IF(stoicheometry!Q42&lt;&gt;"",stoicheometry!Q42&amp;"*"&amp;stoicheometry!$C42,"")</f>
        <v/>
      </c>
      <c r="Q48" t="str">
        <f>IF(stoicheometry!R42&lt;&gt;"",stoicheometry!R42&amp;"*"&amp;stoicheometry!$C42,"")</f>
        <v/>
      </c>
      <c r="R48" t="str">
        <f>IF(stoicheometry!S42&lt;&gt;"",stoicheometry!S42&amp;"*"&amp;stoicheometry!$C42,"")</f>
        <v/>
      </c>
      <c r="S48" t="str">
        <f>IF(stoicheometry!T42&lt;&gt;"",stoicheometry!T42&amp;"*"&amp;stoicheometry!$C42,"")</f>
        <v/>
      </c>
      <c r="T48" t="str">
        <f>IF(stoicheometry!U42&lt;&gt;"",stoicheometry!U42&amp;"*"&amp;stoicheometry!$C42,"")</f>
        <v/>
      </c>
      <c r="U48" t="str">
        <f>IF(stoicheometry!V42&lt;&gt;"",stoicheometry!V42&amp;"*"&amp;stoicheometry!$C42,"")</f>
        <v/>
      </c>
      <c r="V48" t="str">
        <f>IF(stoicheometry!W42&lt;&gt;"",stoicheometry!W42&amp;"*"&amp;stoicheometry!$C42,"")</f>
        <v/>
      </c>
      <c r="W48" t="str">
        <f>IF(stoicheometry!X42&lt;&gt;"",stoicheometry!X42&amp;"*"&amp;stoicheometry!$C42,"")</f>
        <v/>
      </c>
      <c r="X48" t="str">
        <f>IF(stoicheometry!Y42&lt;&gt;"",stoicheometry!Y42&amp;"*"&amp;stoicheometry!$C42,"")</f>
        <v/>
      </c>
      <c r="Y48" t="str">
        <f>IF(stoicheometry!Z42&lt;&gt;"",stoicheometry!Z42&amp;"*"&amp;stoicheometry!$C42,"")</f>
        <v/>
      </c>
      <c r="Z48" t="str">
        <f>IF(stoicheometry!AA42&lt;&gt;"",stoicheometry!AA42&amp;"*"&amp;stoicheometry!$C42,"")</f>
        <v/>
      </c>
      <c r="AA48" t="str">
        <f>IF(stoicheometry!AB42&lt;&gt;"",stoicheometry!AB42&amp;"*"&amp;stoicheometry!$C42,"")</f>
        <v/>
      </c>
      <c r="AB48" t="str">
        <f>IF(stoicheometry!AC42&lt;&gt;"",stoicheometry!AC42&amp;"*"&amp;stoicheometry!$C42,"")</f>
        <v/>
      </c>
      <c r="AC48" t="str">
        <f>IF(stoicheometry!AD42&lt;&gt;"",stoicheometry!AD42&amp;"*"&amp;stoicheometry!$C42&amp;"*IO_"&amp;stoicheometry!$C42,"")</f>
        <v/>
      </c>
      <c r="AD48" t="str">
        <f>IF(stoicheometry!AE42&lt;&gt;"",stoicheometry!AE42&amp;"*"&amp;stoicheometry!$C42&amp;"*IO_"&amp;stoicheometry!$C42,"")</f>
        <v/>
      </c>
      <c r="AE48" t="str">
        <f>IF(stoicheometry!AF42&lt;&gt;"",stoicheometry!AF42&amp;"*"&amp;stoicheometry!$C42&amp;"*IO_"&amp;stoicheometry!$C42,"")</f>
        <v/>
      </c>
      <c r="AF48" t="str">
        <f>IF(stoicheometry!AG42&lt;&gt;"",stoicheometry!AG42&amp;"*"&amp;stoicheometry!$C42&amp;"*IO_"&amp;stoicheometry!$C42,"")</f>
        <v/>
      </c>
      <c r="AG48" t="str">
        <f>IF(stoicheometry!AH42&lt;&gt;"",stoicheometry!AH42&amp;"*"&amp;stoicheometry!$C42&amp;"*IO_"&amp;stoicheometry!$C42,"")</f>
        <v/>
      </c>
    </row>
    <row r="49" spans="2:33" x14ac:dyDescent="0.25">
      <c r="B49" s="10">
        <f>stoicheometry!C43</f>
        <v>0</v>
      </c>
      <c r="C49" t="str">
        <f>IF(stoicheometry!D43&lt;&gt;"",stoicheometry!D43&amp;"*"&amp;stoicheometry!$C43,"")</f>
        <v/>
      </c>
      <c r="D49" t="str">
        <f>IF(stoicheometry!E43&lt;&gt;"",stoicheometry!E43&amp;"*"&amp;stoicheometry!$C43,"")</f>
        <v/>
      </c>
      <c r="E49" t="str">
        <f>IF(stoicheometry!F43&lt;&gt;"",stoicheometry!F43&amp;"*"&amp;stoicheometry!$C43,"")</f>
        <v/>
      </c>
      <c r="F49" t="str">
        <f>IF(stoicheometry!G43&lt;&gt;"",stoicheometry!G43&amp;"*"&amp;stoicheometry!$C43,"")</f>
        <v/>
      </c>
      <c r="G49" t="str">
        <f>IF(stoicheometry!H43&lt;&gt;"",stoicheometry!H43&amp;"*"&amp;stoicheometry!$C43,"")</f>
        <v/>
      </c>
      <c r="H49" t="str">
        <f>IF(stoicheometry!I43&lt;&gt;"",stoicheometry!I43&amp;"*"&amp;stoicheometry!$C43,"")</f>
        <v/>
      </c>
      <c r="I49" t="str">
        <f>IF(stoicheometry!J43&lt;&gt;"",stoicheometry!J43&amp;"*"&amp;stoicheometry!$C43,"")</f>
        <v/>
      </c>
      <c r="J49" t="str">
        <f>IF(stoicheometry!K43&lt;&gt;"",stoicheometry!K43&amp;"*"&amp;stoicheometry!$C43,"")</f>
        <v/>
      </c>
      <c r="K49" t="str">
        <f>IF(stoicheometry!L43&lt;&gt;"",stoicheometry!L43&amp;"*"&amp;stoicheometry!$C43,"")</f>
        <v/>
      </c>
      <c r="L49" t="str">
        <f>IF(stoicheometry!M43&lt;&gt;"",stoicheometry!M43&amp;"*"&amp;stoicheometry!$C43,"")</f>
        <v/>
      </c>
      <c r="M49" t="str">
        <f>IF(stoicheometry!N43&lt;&gt;"",stoicheometry!N43&amp;"*"&amp;stoicheometry!$C43,"")</f>
        <v/>
      </c>
      <c r="N49" t="str">
        <f>IF(stoicheometry!O43&lt;&gt;"",stoicheometry!O43&amp;"*"&amp;stoicheometry!$C43,"")</f>
        <v/>
      </c>
      <c r="O49" t="str">
        <f>IF(stoicheometry!P43&lt;&gt;"",stoicheometry!P43&amp;"*"&amp;stoicheometry!$C43,"")</f>
        <v/>
      </c>
      <c r="P49" t="str">
        <f>IF(stoicheometry!Q43&lt;&gt;"",stoicheometry!Q43&amp;"*"&amp;stoicheometry!$C43,"")</f>
        <v/>
      </c>
      <c r="Q49" t="str">
        <f>IF(stoicheometry!R43&lt;&gt;"",stoicheometry!R43&amp;"*"&amp;stoicheometry!$C43,"")</f>
        <v/>
      </c>
      <c r="R49" t="str">
        <f>IF(stoicheometry!S43&lt;&gt;"",stoicheometry!S43&amp;"*"&amp;stoicheometry!$C43,"")</f>
        <v/>
      </c>
      <c r="S49" t="str">
        <f>IF(stoicheometry!T43&lt;&gt;"",stoicheometry!T43&amp;"*"&amp;stoicheometry!$C43,"")</f>
        <v/>
      </c>
      <c r="T49" t="str">
        <f>IF(stoicheometry!U43&lt;&gt;"",stoicheometry!U43&amp;"*"&amp;stoicheometry!$C43,"")</f>
        <v/>
      </c>
      <c r="U49" t="str">
        <f>IF(stoicheometry!V43&lt;&gt;"",stoicheometry!V43&amp;"*"&amp;stoicheometry!$C43,"")</f>
        <v/>
      </c>
      <c r="V49" t="str">
        <f>IF(stoicheometry!W43&lt;&gt;"",stoicheometry!W43&amp;"*"&amp;stoicheometry!$C43,"")</f>
        <v/>
      </c>
      <c r="W49" t="str">
        <f>IF(stoicheometry!X43&lt;&gt;"",stoicheometry!X43&amp;"*"&amp;stoicheometry!$C43,"")</f>
        <v/>
      </c>
      <c r="X49" t="str">
        <f>IF(stoicheometry!Y43&lt;&gt;"",stoicheometry!Y43&amp;"*"&amp;stoicheometry!$C43,"")</f>
        <v/>
      </c>
      <c r="Y49" t="str">
        <f>IF(stoicheometry!Z43&lt;&gt;"",stoicheometry!Z43&amp;"*"&amp;stoicheometry!$C43,"")</f>
        <v/>
      </c>
      <c r="Z49" t="str">
        <f>IF(stoicheometry!AA43&lt;&gt;"",stoicheometry!AA43&amp;"*"&amp;stoicheometry!$C43,"")</f>
        <v/>
      </c>
      <c r="AA49" t="str">
        <f>IF(stoicheometry!AB43&lt;&gt;"",stoicheometry!AB43&amp;"*"&amp;stoicheometry!$C43,"")</f>
        <v/>
      </c>
      <c r="AB49" t="str">
        <f>IF(stoicheometry!AC43&lt;&gt;"",stoicheometry!AC43&amp;"*"&amp;stoicheometry!$C43,"")</f>
        <v/>
      </c>
      <c r="AC49" t="str">
        <f>IF(stoicheometry!AD43&lt;&gt;"",stoicheometry!AD43&amp;"*"&amp;stoicheometry!$C43&amp;"*IO_"&amp;stoicheometry!$C43,"")</f>
        <v/>
      </c>
      <c r="AD49" t="str">
        <f>IF(stoicheometry!AE43&lt;&gt;"",stoicheometry!AE43&amp;"*"&amp;stoicheometry!$C43&amp;"*IO_"&amp;stoicheometry!$C43,"")</f>
        <v/>
      </c>
      <c r="AE49" t="str">
        <f>IF(stoicheometry!AF43&lt;&gt;"",stoicheometry!AF43&amp;"*"&amp;stoicheometry!$C43&amp;"*IO_"&amp;stoicheometry!$C43,"")</f>
        <v/>
      </c>
      <c r="AF49" t="str">
        <f>IF(stoicheometry!AG43&lt;&gt;"",stoicheometry!AG43&amp;"*"&amp;stoicheometry!$C43&amp;"*IO_"&amp;stoicheometry!$C43,"")</f>
        <v/>
      </c>
      <c r="AG49" t="str">
        <f>IF(stoicheometry!AH43&lt;&gt;"",stoicheometry!AH43&amp;"*"&amp;stoicheometry!$C43&amp;"*IO_"&amp;stoicheometry!$C43,"")</f>
        <v/>
      </c>
    </row>
    <row r="50" spans="2:33" x14ac:dyDescent="0.25">
      <c r="B50" s="10">
        <f>stoicheometry!C44</f>
        <v>0</v>
      </c>
      <c r="C50" t="str">
        <f>IF(stoicheometry!D44&lt;&gt;"",stoicheometry!D44&amp;"*"&amp;stoicheometry!$C44,"")</f>
        <v/>
      </c>
      <c r="D50" t="str">
        <f>IF(stoicheometry!E44&lt;&gt;"",stoicheometry!E44&amp;"*"&amp;stoicheometry!$C44,"")</f>
        <v/>
      </c>
      <c r="E50" t="str">
        <f>IF(stoicheometry!F44&lt;&gt;"",stoicheometry!F44&amp;"*"&amp;stoicheometry!$C44,"")</f>
        <v/>
      </c>
      <c r="F50" t="str">
        <f>IF(stoicheometry!G44&lt;&gt;"",stoicheometry!G44&amp;"*"&amp;stoicheometry!$C44,"")</f>
        <v/>
      </c>
      <c r="G50" t="str">
        <f>IF(stoicheometry!H44&lt;&gt;"",stoicheometry!H44&amp;"*"&amp;stoicheometry!$C44,"")</f>
        <v/>
      </c>
      <c r="H50" t="str">
        <f>IF(stoicheometry!I44&lt;&gt;"",stoicheometry!I44&amp;"*"&amp;stoicheometry!$C44,"")</f>
        <v/>
      </c>
      <c r="I50" t="str">
        <f>IF(stoicheometry!J44&lt;&gt;"",stoicheometry!J44&amp;"*"&amp;stoicheometry!$C44,"")</f>
        <v/>
      </c>
      <c r="J50" t="str">
        <f>IF(stoicheometry!K44&lt;&gt;"",stoicheometry!K44&amp;"*"&amp;stoicheometry!$C44,"")</f>
        <v/>
      </c>
      <c r="K50" t="str">
        <f>IF(stoicheometry!L44&lt;&gt;"",stoicheometry!L44&amp;"*"&amp;stoicheometry!$C44,"")</f>
        <v/>
      </c>
      <c r="L50" t="str">
        <f>IF(stoicheometry!M44&lt;&gt;"",stoicheometry!M44&amp;"*"&amp;stoicheometry!$C44,"")</f>
        <v/>
      </c>
      <c r="M50" t="str">
        <f>IF(stoicheometry!N44&lt;&gt;"",stoicheometry!N44&amp;"*"&amp;stoicheometry!$C44,"")</f>
        <v/>
      </c>
      <c r="N50" t="str">
        <f>IF(stoicheometry!O44&lt;&gt;"",stoicheometry!O44&amp;"*"&amp;stoicheometry!$C44,"")</f>
        <v/>
      </c>
      <c r="O50" t="str">
        <f>IF(stoicheometry!P44&lt;&gt;"",stoicheometry!P44&amp;"*"&amp;stoicheometry!$C44,"")</f>
        <v/>
      </c>
      <c r="P50" t="str">
        <f>IF(stoicheometry!Q44&lt;&gt;"",stoicheometry!Q44&amp;"*"&amp;stoicheometry!$C44,"")</f>
        <v/>
      </c>
      <c r="Q50" t="str">
        <f>IF(stoicheometry!R44&lt;&gt;"",stoicheometry!R44&amp;"*"&amp;stoicheometry!$C44,"")</f>
        <v/>
      </c>
      <c r="R50" t="str">
        <f>IF(stoicheometry!S44&lt;&gt;"",stoicheometry!S44&amp;"*"&amp;stoicheometry!$C44,"")</f>
        <v/>
      </c>
      <c r="S50" t="str">
        <f>IF(stoicheometry!T44&lt;&gt;"",stoicheometry!T44&amp;"*"&amp;stoicheometry!$C44,"")</f>
        <v/>
      </c>
      <c r="T50" t="str">
        <f>IF(stoicheometry!U44&lt;&gt;"",stoicheometry!U44&amp;"*"&amp;stoicheometry!$C44,"")</f>
        <v/>
      </c>
      <c r="U50" t="str">
        <f>IF(stoicheometry!V44&lt;&gt;"",stoicheometry!V44&amp;"*"&amp;stoicheometry!$C44,"")</f>
        <v/>
      </c>
      <c r="V50" t="str">
        <f>IF(stoicheometry!W44&lt;&gt;"",stoicheometry!W44&amp;"*"&amp;stoicheometry!$C44,"")</f>
        <v/>
      </c>
      <c r="W50" t="str">
        <f>IF(stoicheometry!X44&lt;&gt;"",stoicheometry!X44&amp;"*"&amp;stoicheometry!$C44,"")</f>
        <v/>
      </c>
      <c r="X50" t="str">
        <f>IF(stoicheometry!Y44&lt;&gt;"",stoicheometry!Y44&amp;"*"&amp;stoicheometry!$C44,"")</f>
        <v/>
      </c>
      <c r="Y50" t="str">
        <f>IF(stoicheometry!Z44&lt;&gt;"",stoicheometry!Z44&amp;"*"&amp;stoicheometry!$C44,"")</f>
        <v/>
      </c>
      <c r="Z50" t="str">
        <f>IF(stoicheometry!AA44&lt;&gt;"",stoicheometry!AA44&amp;"*"&amp;stoicheometry!$C44,"")</f>
        <v/>
      </c>
      <c r="AA50" t="str">
        <f>IF(stoicheometry!AB44&lt;&gt;"",stoicheometry!AB44&amp;"*"&amp;stoicheometry!$C44,"")</f>
        <v/>
      </c>
      <c r="AB50" t="str">
        <f>IF(stoicheometry!AC44&lt;&gt;"",stoicheometry!AC44&amp;"*"&amp;stoicheometry!$C44,"")</f>
        <v/>
      </c>
      <c r="AC50" t="str">
        <f>IF(stoicheometry!AD44&lt;&gt;"",stoicheometry!AD44&amp;"*"&amp;stoicheometry!$C44&amp;"*IO_"&amp;stoicheometry!$C44,"")</f>
        <v/>
      </c>
      <c r="AD50" t="str">
        <f>IF(stoicheometry!AE44&lt;&gt;"",stoicheometry!AE44&amp;"*"&amp;stoicheometry!$C44&amp;"*IO_"&amp;stoicheometry!$C44,"")</f>
        <v/>
      </c>
      <c r="AE50" t="str">
        <f>IF(stoicheometry!AF44&lt;&gt;"",stoicheometry!AF44&amp;"*"&amp;stoicheometry!$C44&amp;"*IO_"&amp;stoicheometry!$C44,"")</f>
        <v/>
      </c>
      <c r="AF50" t="str">
        <f>IF(stoicheometry!AG44&lt;&gt;"",stoicheometry!AG44&amp;"*"&amp;stoicheometry!$C44&amp;"*IO_"&amp;stoicheometry!$C44,"")</f>
        <v/>
      </c>
      <c r="AG50" t="str">
        <f>IF(stoicheometry!AH44&lt;&gt;"",stoicheometry!AH44&amp;"*"&amp;stoicheometry!$C44&amp;"*IO_"&amp;stoicheometry!$C44,"")</f>
        <v/>
      </c>
    </row>
    <row r="51" spans="2:33" x14ac:dyDescent="0.25">
      <c r="B51" s="10">
        <f>stoicheometry!C45</f>
        <v>0</v>
      </c>
      <c r="C51" t="str">
        <f>IF(stoicheometry!D45&lt;&gt;"",stoicheometry!D45&amp;"*"&amp;stoicheometry!$C45,"")</f>
        <v/>
      </c>
      <c r="D51" t="str">
        <f>IF(stoicheometry!E45&lt;&gt;"",stoicheometry!E45&amp;"*"&amp;stoicheometry!$C45,"")</f>
        <v/>
      </c>
      <c r="E51" t="str">
        <f>IF(stoicheometry!F45&lt;&gt;"",stoicheometry!F45&amp;"*"&amp;stoicheometry!$C45,"")</f>
        <v/>
      </c>
      <c r="F51" t="str">
        <f>IF(stoicheometry!G45&lt;&gt;"",stoicheometry!G45&amp;"*"&amp;stoicheometry!$C45,"")</f>
        <v/>
      </c>
      <c r="G51" t="str">
        <f>IF(stoicheometry!H45&lt;&gt;"",stoicheometry!H45&amp;"*"&amp;stoicheometry!$C45,"")</f>
        <v/>
      </c>
      <c r="H51" t="str">
        <f>IF(stoicheometry!I45&lt;&gt;"",stoicheometry!I45&amp;"*"&amp;stoicheometry!$C45,"")</f>
        <v/>
      </c>
      <c r="I51" t="str">
        <f>IF(stoicheometry!J45&lt;&gt;"",stoicheometry!J45&amp;"*"&amp;stoicheometry!$C45,"")</f>
        <v/>
      </c>
      <c r="J51" t="str">
        <f>IF(stoicheometry!K45&lt;&gt;"",stoicheometry!K45&amp;"*"&amp;stoicheometry!$C45,"")</f>
        <v/>
      </c>
      <c r="K51" t="str">
        <f>IF(stoicheometry!L45&lt;&gt;"",stoicheometry!L45&amp;"*"&amp;stoicheometry!$C45,"")</f>
        <v/>
      </c>
      <c r="L51" t="str">
        <f>IF(stoicheometry!M45&lt;&gt;"",stoicheometry!M45&amp;"*"&amp;stoicheometry!$C45,"")</f>
        <v/>
      </c>
      <c r="M51" t="str">
        <f>IF(stoicheometry!N45&lt;&gt;"",stoicheometry!N45&amp;"*"&amp;stoicheometry!$C45,"")</f>
        <v/>
      </c>
      <c r="N51" t="str">
        <f>IF(stoicheometry!O45&lt;&gt;"",stoicheometry!O45&amp;"*"&amp;stoicheometry!$C45,"")</f>
        <v/>
      </c>
      <c r="O51" t="str">
        <f>IF(stoicheometry!P45&lt;&gt;"",stoicheometry!P45&amp;"*"&amp;stoicheometry!$C45,"")</f>
        <v/>
      </c>
      <c r="P51" t="str">
        <f>IF(stoicheometry!Q45&lt;&gt;"",stoicheometry!Q45&amp;"*"&amp;stoicheometry!$C45,"")</f>
        <v/>
      </c>
      <c r="Q51" t="str">
        <f>IF(stoicheometry!R45&lt;&gt;"",stoicheometry!R45&amp;"*"&amp;stoicheometry!$C45,"")</f>
        <v/>
      </c>
      <c r="R51" t="str">
        <f>IF(stoicheometry!S45&lt;&gt;"",stoicheometry!S45&amp;"*"&amp;stoicheometry!$C45,"")</f>
        <v/>
      </c>
      <c r="S51" t="str">
        <f>IF(stoicheometry!T45&lt;&gt;"",stoicheometry!T45&amp;"*"&amp;stoicheometry!$C45,"")</f>
        <v/>
      </c>
      <c r="T51" t="str">
        <f>IF(stoicheometry!U45&lt;&gt;"",stoicheometry!U45&amp;"*"&amp;stoicheometry!$C45,"")</f>
        <v/>
      </c>
      <c r="U51" t="str">
        <f>IF(stoicheometry!V45&lt;&gt;"",stoicheometry!V45&amp;"*"&amp;stoicheometry!$C45,"")</f>
        <v/>
      </c>
      <c r="V51" t="str">
        <f>IF(stoicheometry!W45&lt;&gt;"",stoicheometry!W45&amp;"*"&amp;stoicheometry!$C45,"")</f>
        <v/>
      </c>
      <c r="W51" t="str">
        <f>IF(stoicheometry!X45&lt;&gt;"",stoicheometry!X45&amp;"*"&amp;stoicheometry!$C45,"")</f>
        <v/>
      </c>
      <c r="X51" t="str">
        <f>IF(stoicheometry!Y45&lt;&gt;"",stoicheometry!Y45&amp;"*"&amp;stoicheometry!$C45,"")</f>
        <v/>
      </c>
      <c r="Y51" t="str">
        <f>IF(stoicheometry!Z45&lt;&gt;"",stoicheometry!Z45&amp;"*"&amp;stoicheometry!$C45,"")</f>
        <v/>
      </c>
      <c r="Z51" t="str">
        <f>IF(stoicheometry!AA45&lt;&gt;"",stoicheometry!AA45&amp;"*"&amp;stoicheometry!$C45,"")</f>
        <v/>
      </c>
      <c r="AA51" t="str">
        <f>IF(stoicheometry!AB45&lt;&gt;"",stoicheometry!AB45&amp;"*"&amp;stoicheometry!$C45,"")</f>
        <v/>
      </c>
      <c r="AB51" t="str">
        <f>IF(stoicheometry!AC45&lt;&gt;"",stoicheometry!AC45&amp;"*"&amp;stoicheometry!$C45,"")</f>
        <v/>
      </c>
      <c r="AC51" t="str">
        <f>IF(stoicheometry!AD45&lt;&gt;"",stoicheometry!AD45&amp;"*"&amp;stoicheometry!$C45&amp;"*IO_"&amp;stoicheometry!$C45,"")</f>
        <v/>
      </c>
      <c r="AD51" t="str">
        <f>IF(stoicheometry!AE45&lt;&gt;"",stoicheometry!AE45&amp;"*"&amp;stoicheometry!$C45&amp;"*IO_"&amp;stoicheometry!$C45,"")</f>
        <v/>
      </c>
      <c r="AE51" t="str">
        <f>IF(stoicheometry!AF45&lt;&gt;"",stoicheometry!AF45&amp;"*"&amp;stoicheometry!$C45&amp;"*IO_"&amp;stoicheometry!$C45,"")</f>
        <v/>
      </c>
      <c r="AF51" t="str">
        <f>IF(stoicheometry!AG45&lt;&gt;"",stoicheometry!AG45&amp;"*"&amp;stoicheometry!$C45&amp;"*IO_"&amp;stoicheometry!$C45,"")</f>
        <v/>
      </c>
      <c r="AG51" t="str">
        <f>IF(stoicheometry!AH45&lt;&gt;"",stoicheometry!AH45&amp;"*"&amp;stoicheometry!$C45&amp;"*IO_"&amp;stoicheometry!$C45,"")</f>
        <v/>
      </c>
    </row>
    <row r="52" spans="2:33" x14ac:dyDescent="0.25">
      <c r="H52" s="2"/>
    </row>
    <row r="53" spans="2:33" x14ac:dyDescent="0.25">
      <c r="H53" s="2"/>
    </row>
    <row r="54" spans="2:33" x14ac:dyDescent="0.25">
      <c r="H54" s="2"/>
    </row>
    <row r="55" spans="2:33" x14ac:dyDescent="0.25">
      <c r="H55" s="2"/>
    </row>
    <row r="56" spans="2:33" x14ac:dyDescent="0.25">
      <c r="H56" s="2"/>
    </row>
    <row r="57" spans="2:33" x14ac:dyDescent="0.25">
      <c r="H57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8CBC-0E44-41BF-9EC4-93A446A126CE}">
  <sheetPr codeName="Sheet12">
    <tabColor rgb="FF0070C0"/>
  </sheetPr>
  <dimension ref="A1:B526"/>
  <sheetViews>
    <sheetView workbookViewId="0">
      <selection activeCell="E142" sqref="E142"/>
    </sheetView>
  </sheetViews>
  <sheetFormatPr defaultColWidth="9" defaultRowHeight="13.8" x14ac:dyDescent="0.25"/>
  <cols>
    <col min="1" max="16384" width="9" style="16"/>
  </cols>
  <sheetData>
    <row r="1" spans="1:2" x14ac:dyDescent="0.25">
      <c r="B1" s="16" t="str">
        <f ca="1">"cat('"&amp;_xlfn.TEXTJOIN(" ",TRUE,meta!A1:C11)&amp;"')"</f>
        <v>cat('# META DATA --------------------- \n model name: wetlandP \n version: 0-4 \n author: Adrian Wiegman \n revision date: 2021-10-25')</v>
      </c>
    </row>
    <row r="2" spans="1:2" x14ac:dyDescent="0.25">
      <c r="A2" s="16" t="s">
        <v>17</v>
      </c>
      <c r="B2" s="16" t="s">
        <v>92</v>
      </c>
    </row>
    <row r="13" spans="1:2" x14ac:dyDescent="0.25">
      <c r="B13" s="16" t="str">
        <f>"wetlandP &lt;- function(t, states, constants) {"</f>
        <v>wetlandP &lt;- function(t, states, constants) {</v>
      </c>
    </row>
    <row r="14" spans="1:2" x14ac:dyDescent="0.25">
      <c r="B14" s="16" t="s">
        <v>81</v>
      </c>
    </row>
    <row r="15" spans="1:2" s="17" customFormat="1" x14ac:dyDescent="0.25">
      <c r="B15" s="17" t="str">
        <f ca="1">forces!H1</f>
        <v># forces ------------------------------</v>
      </c>
    </row>
    <row r="16" spans="1:2" x14ac:dyDescent="0.25">
      <c r="B16" s="16" t="str">
        <f>forces!H2</f>
        <v>#name = expression # (unit) description [references]</v>
      </c>
    </row>
    <row r="17" spans="2:2" x14ac:dyDescent="0.25">
      <c r="B17" s="16" t="str">
        <f>forces!H3</f>
        <v/>
      </c>
    </row>
    <row r="18" spans="2:2" x14ac:dyDescent="0.25">
      <c r="B18" s="16" t="str">
        <f>forces!H4</f>
        <v/>
      </c>
    </row>
    <row r="19" spans="2:2" x14ac:dyDescent="0.25">
      <c r="B19" s="16" t="str">
        <f>forces!H5</f>
        <v/>
      </c>
    </row>
    <row r="20" spans="2:2" x14ac:dyDescent="0.25">
      <c r="B20" s="16" t="str">
        <f>forces!H6</f>
        <v/>
      </c>
    </row>
    <row r="21" spans="2:2" x14ac:dyDescent="0.25">
      <c r="B21" s="16" t="str">
        <f>forces!H7</f>
        <v/>
      </c>
    </row>
    <row r="22" spans="2:2" x14ac:dyDescent="0.25">
      <c r="B22" s="16" t="str">
        <f>forces!H8</f>
        <v/>
      </c>
    </row>
    <row r="23" spans="2:2" x14ac:dyDescent="0.25">
      <c r="B23" s="16" t="str">
        <f>forces!H9</f>
        <v/>
      </c>
    </row>
    <row r="24" spans="2:2" x14ac:dyDescent="0.25">
      <c r="B24" s="16" t="str">
        <f>forces!H10</f>
        <v/>
      </c>
    </row>
    <row r="25" spans="2:2" x14ac:dyDescent="0.25">
      <c r="B25" s="16" t="str">
        <f>forces!H11</f>
        <v/>
      </c>
    </row>
    <row r="26" spans="2:2" x14ac:dyDescent="0.25">
      <c r="B26" s="16" t="str">
        <f>forces!H12</f>
        <v/>
      </c>
    </row>
    <row r="27" spans="2:2" x14ac:dyDescent="0.25">
      <c r="B27" s="16" t="str">
        <f>forces!H13</f>
        <v/>
      </c>
    </row>
    <row r="28" spans="2:2" x14ac:dyDescent="0.25">
      <c r="B28" s="16" t="str">
        <f>forces!H14</f>
        <v/>
      </c>
    </row>
    <row r="29" spans="2:2" x14ac:dyDescent="0.25">
      <c r="B29" s="16" t="str">
        <f>forces!H15</f>
        <v/>
      </c>
    </row>
    <row r="30" spans="2:2" x14ac:dyDescent="0.25">
      <c r="B30" s="16" t="str">
        <f>forces!H16</f>
        <v/>
      </c>
    </row>
    <row r="31" spans="2:2" x14ac:dyDescent="0.25">
      <c r="B31" s="16" t="str">
        <f>forces!H17</f>
        <v/>
      </c>
    </row>
    <row r="32" spans="2:2" x14ac:dyDescent="0.25">
      <c r="B32" s="16" t="str">
        <f>forces!H18</f>
        <v/>
      </c>
    </row>
    <row r="33" spans="2:2" x14ac:dyDescent="0.25">
      <c r="B33" s="16" t="str">
        <f>forces!H19</f>
        <v/>
      </c>
    </row>
    <row r="34" spans="2:2" x14ac:dyDescent="0.25">
      <c r="B34" s="16" t="str">
        <f>forces!H20</f>
        <v/>
      </c>
    </row>
    <row r="35" spans="2:2" x14ac:dyDescent="0.25">
      <c r="B35" s="16" t="str">
        <f>forces!H21</f>
        <v/>
      </c>
    </row>
    <row r="36" spans="2:2" x14ac:dyDescent="0.25">
      <c r="B36" s="16" t="str">
        <f>forces!H22</f>
        <v/>
      </c>
    </row>
    <row r="37" spans="2:2" x14ac:dyDescent="0.25">
      <c r="B37" s="16" t="str">
        <f>forces!H23</f>
        <v/>
      </c>
    </row>
    <row r="38" spans="2:2" x14ac:dyDescent="0.25">
      <c r="B38" s="16" t="str">
        <f>forces!H24</f>
        <v/>
      </c>
    </row>
    <row r="39" spans="2:2" x14ac:dyDescent="0.25">
      <c r="B39" s="16" t="str">
        <f>forces!H25</f>
        <v/>
      </c>
    </row>
    <row r="40" spans="2:2" x14ac:dyDescent="0.25">
      <c r="B40" s="16" t="str">
        <f>forces!H26</f>
        <v/>
      </c>
    </row>
    <row r="41" spans="2:2" x14ac:dyDescent="0.25">
      <c r="B41" s="16" t="str">
        <f>forces!H27</f>
        <v/>
      </c>
    </row>
    <row r="42" spans="2:2" x14ac:dyDescent="0.25">
      <c r="B42" s="16" t="str">
        <f>forces!H28</f>
        <v/>
      </c>
    </row>
    <row r="43" spans="2:2" x14ac:dyDescent="0.25">
      <c r="B43" s="16" t="str">
        <f>forces!H29</f>
        <v/>
      </c>
    </row>
    <row r="44" spans="2:2" x14ac:dyDescent="0.25">
      <c r="B44" s="16" t="str">
        <f>forces!H30</f>
        <v/>
      </c>
    </row>
    <row r="45" spans="2:2" x14ac:dyDescent="0.25">
      <c r="B45" s="16" t="str">
        <f>processes!G29</f>
        <v>in_DIP = Q_in*C_DIP_in*IO_in_DIP # g P/d | ""</v>
      </c>
    </row>
    <row r="46" spans="2:2" x14ac:dyDescent="0.25">
      <c r="B46" s="16" t="str">
        <f ca="1">intermediates!H1</f>
        <v># intermediates ------------------------------</v>
      </c>
    </row>
    <row r="47" spans="2:2" x14ac:dyDescent="0.25">
      <c r="B47" s="16" t="str">
        <f>intermediates!H2</f>
        <v>#name = expression # unit | description | references</v>
      </c>
    </row>
    <row r="48" spans="2:2" x14ac:dyDescent="0.25">
      <c r="B48" s="16" t="str">
        <f>intermediates!H3</f>
        <v xml:space="preserve">shootM = shootP*k_P2BM # g d.w. | shoot dry mass | </v>
      </c>
    </row>
    <row r="49" spans="2:2" x14ac:dyDescent="0.25">
      <c r="B49" s="16" t="str">
        <f>intermediates!H4</f>
        <v xml:space="preserve">rootM = rootP*k_P2BM # g d.w. | root dry mass | </v>
      </c>
    </row>
    <row r="50" spans="2:2" x14ac:dyDescent="0.25">
      <c r="B50" s="16" t="str">
        <f>intermediates!H5</f>
        <v xml:space="preserve">litterM = litterP*k_P2BM # g d.w. | litter dry mass | </v>
      </c>
    </row>
    <row r="51" spans="2:2" x14ac:dyDescent="0.25">
      <c r="B51" s="16" t="str">
        <f>intermediates!H6</f>
        <v xml:space="preserve">LOM_a = LOP_a*k_P2LOP # g d.w. | labile OM aboveground | </v>
      </c>
    </row>
    <row r="52" spans="2:2" x14ac:dyDescent="0.25">
      <c r="B52" s="16" t="str">
        <f>intermediates!H7</f>
        <v xml:space="preserve">ROM_a = ROP_a*k_P2ROP # g d.w. | refractory OM aboveground | </v>
      </c>
    </row>
    <row r="53" spans="2:2" x14ac:dyDescent="0.25">
      <c r="B53" s="16" t="str">
        <f>intermediates!H8</f>
        <v xml:space="preserve">LOM_b = LOP_b*k_P2LOP # g d.w. | labile OM belowground | </v>
      </c>
    </row>
    <row r="54" spans="2:2" x14ac:dyDescent="0.25">
      <c r="B54" s="16" t="str">
        <f>intermediates!H9</f>
        <v xml:space="preserve">ROM_b = ROP_b*k_P2ROP # g d.w. | refractory OM belowground | </v>
      </c>
    </row>
    <row r="55" spans="2:2" x14ac:dyDescent="0.25">
      <c r="B55" s="16" t="str">
        <f>intermediates!H10</f>
        <v xml:space="preserve">OM_a = sum(shootM,litterM,LOP_a,ROP_a) # g d.w. | OM aboveground | </v>
      </c>
    </row>
    <row r="56" spans="2:2" x14ac:dyDescent="0.25">
      <c r="B56" s="16" t="str">
        <f>intermediates!H11</f>
        <v xml:space="preserve">OM_b = sum(rootM,LOP_b,ROP_b) # g d.w. | OM belowground | </v>
      </c>
    </row>
    <row r="57" spans="2:2" x14ac:dyDescent="0.25">
      <c r="B57" s="16" t="str">
        <f>intermediates!H12</f>
        <v xml:space="preserve">BM = sum(shootM,rootM) # g d.w. | total biomass | </v>
      </c>
    </row>
    <row r="58" spans="2:2" x14ac:dyDescent="0.25">
      <c r="B58" s="16" t="str">
        <f>intermediates!H13</f>
        <v xml:space="preserve">TM_a = IM_a+OM_a # g d.w. | total mass aboveground | </v>
      </c>
    </row>
    <row r="59" spans="2:2" x14ac:dyDescent="0.25">
      <c r="B59" s="16" t="str">
        <f>intermediates!H14</f>
        <v xml:space="preserve">TM_b = IM_b+OM_b # g d.w. | total mass belowground | </v>
      </c>
    </row>
    <row r="60" spans="2:2" x14ac:dyDescent="0.25">
      <c r="B60" s="16" t="str">
        <f>intermediates!H15</f>
        <v xml:space="preserve">TP = sum(shootP,rootP,litterP,LOP_a,LOP_b,ROP_a,ROP_b,PIP_a,PIP_b,DIP_a,DIP_b) # g P | total P | </v>
      </c>
    </row>
    <row r="61" spans="2:2" x14ac:dyDescent="0.25">
      <c r="B61" s="16" t="str">
        <f>intermediates!H16</f>
        <v xml:space="preserve">TM = TM_a + TM_b # g d.w. | total mass | </v>
      </c>
    </row>
    <row r="62" spans="2:2" x14ac:dyDescent="0.25">
      <c r="B62" s="16" t="e">
        <f>intermediates!#REF!</f>
        <v>#REF!</v>
      </c>
    </row>
    <row r="63" spans="2:2" x14ac:dyDescent="0.25">
      <c r="B63" s="16" t="e">
        <f>intermediates!#REF!</f>
        <v>#REF!</v>
      </c>
    </row>
    <row r="64" spans="2:2" x14ac:dyDescent="0.25">
      <c r="B64" s="16" t="e">
        <f>intermediates!#REF!</f>
        <v>#REF!</v>
      </c>
    </row>
    <row r="65" spans="2:2" x14ac:dyDescent="0.25">
      <c r="B65" s="16" t="str">
        <f>intermediates!H17</f>
        <v xml:space="preserve"># Organic matter content </v>
      </c>
    </row>
    <row r="66" spans="2:2" x14ac:dyDescent="0.25">
      <c r="B66" s="16" t="str">
        <f>intermediates!H18</f>
        <v xml:space="preserve">LOI_a = OM_a/(TM_a)  # g/g | organic matter content aboveground | </v>
      </c>
    </row>
    <row r="67" spans="2:2" x14ac:dyDescent="0.25">
      <c r="B67" s="16" t="str">
        <f>intermediates!H19</f>
        <v xml:space="preserve">LOI_b = OM_b/(TM_b) # g/g | organic matter content belowground | </v>
      </c>
    </row>
    <row r="68" spans="2:2" x14ac:dyDescent="0.25">
      <c r="B68" s="16" t="str">
        <f>intermediates!H20</f>
        <v xml:space="preserve">BD_b =  # g/g | bulk density belowground  | </v>
      </c>
    </row>
    <row r="69" spans="2:2" x14ac:dyDescent="0.25">
      <c r="B69" s="16" t="str">
        <f>intermediates!H21</f>
        <v/>
      </c>
    </row>
    <row r="70" spans="2:2" x14ac:dyDescent="0.25">
      <c r="B70" s="16" t="str">
        <f>intermediates!H22</f>
        <v/>
      </c>
    </row>
    <row r="71" spans="2:2" x14ac:dyDescent="0.25">
      <c r="B71" s="16" t="str">
        <f>intermediates!H23</f>
        <v/>
      </c>
    </row>
    <row r="72" spans="2:2" x14ac:dyDescent="0.25">
      <c r="B72" s="16" t="str">
        <f>intermediates!H24</f>
        <v/>
      </c>
    </row>
    <row r="73" spans="2:2" x14ac:dyDescent="0.25">
      <c r="B73" s="16" t="str">
        <f>intermediates!H25</f>
        <v/>
      </c>
    </row>
    <row r="74" spans="2:2" x14ac:dyDescent="0.25">
      <c r="B74" s="16" t="str">
        <f>intermediates!H26</f>
        <v/>
      </c>
    </row>
    <row r="75" spans="2:2" x14ac:dyDescent="0.25">
      <c r="B75" s="16" t="str">
        <f>intermediates!H27</f>
        <v/>
      </c>
    </row>
    <row r="76" spans="2:2" x14ac:dyDescent="0.25">
      <c r="B76" s="16" t="str">
        <f>intermediates!H28</f>
        <v/>
      </c>
    </row>
    <row r="77" spans="2:2" x14ac:dyDescent="0.25">
      <c r="B77" s="16" t="str">
        <f>intermediates!H29</f>
        <v/>
      </c>
    </row>
    <row r="78" spans="2:2" x14ac:dyDescent="0.25">
      <c r="B78" s="16" t="str">
        <f>intermediates!H30</f>
        <v/>
      </c>
    </row>
    <row r="79" spans="2:2" x14ac:dyDescent="0.25">
      <c r="B79" s="16" t="str">
        <f>intermediates!H31</f>
        <v/>
      </c>
    </row>
    <row r="80" spans="2:2" x14ac:dyDescent="0.25">
      <c r="B80" s="16">
        <f>intermediates!H32</f>
        <v>0</v>
      </c>
    </row>
    <row r="81" spans="2:2" x14ac:dyDescent="0.25">
      <c r="B81" s="16">
        <f>intermediates!H33</f>
        <v>0</v>
      </c>
    </row>
    <row r="82" spans="2:2" x14ac:dyDescent="0.25">
      <c r="B82" s="16">
        <f>intermediates!H34</f>
        <v>0</v>
      </c>
    </row>
    <row r="83" spans="2:2" x14ac:dyDescent="0.25">
      <c r="B83" s="16">
        <f>intermediates!H35</f>
        <v>0</v>
      </c>
    </row>
    <row r="84" spans="2:2" x14ac:dyDescent="0.25">
      <c r="B84" s="16">
        <f>intermediates!H36</f>
        <v>0</v>
      </c>
    </row>
    <row r="85" spans="2:2" x14ac:dyDescent="0.25">
      <c r="B85" s="16">
        <f>intermediates!H37</f>
        <v>0</v>
      </c>
    </row>
    <row r="86" spans="2:2" x14ac:dyDescent="0.25">
      <c r="B86" s="16">
        <f>intermediates!H38</f>
        <v>0</v>
      </c>
    </row>
    <row r="87" spans="2:2" x14ac:dyDescent="0.25">
      <c r="B87" s="16">
        <f>intermediates!H39</f>
        <v>0</v>
      </c>
    </row>
    <row r="88" spans="2:2" x14ac:dyDescent="0.25">
      <c r="B88" s="16">
        <f>intermediates!H40</f>
        <v>0</v>
      </c>
    </row>
    <row r="89" spans="2:2" x14ac:dyDescent="0.25">
      <c r="B89" s="16">
        <f>intermediates!H41</f>
        <v>0</v>
      </c>
    </row>
    <row r="90" spans="2:2" x14ac:dyDescent="0.25">
      <c r="B90" s="16">
        <f>intermediates!H42</f>
        <v>0</v>
      </c>
    </row>
    <row r="91" spans="2:2" x14ac:dyDescent="0.25">
      <c r="B91" s="16">
        <f>intermediates!H43</f>
        <v>0</v>
      </c>
    </row>
    <row r="92" spans="2:2" x14ac:dyDescent="0.25">
      <c r="B92" s="16">
        <f>intermediates!H44</f>
        <v>0</v>
      </c>
    </row>
    <row r="93" spans="2:2" x14ac:dyDescent="0.25">
      <c r="B93" s="16">
        <f>intermediates!H45</f>
        <v>0</v>
      </c>
    </row>
    <row r="94" spans="2:2" x14ac:dyDescent="0.25">
      <c r="B94" s="16">
        <f>intermediates!H46</f>
        <v>0</v>
      </c>
    </row>
    <row r="95" spans="2:2" x14ac:dyDescent="0.25">
      <c r="B95" s="16">
        <f>intermediates!H47</f>
        <v>0</v>
      </c>
    </row>
    <row r="96" spans="2:2" x14ac:dyDescent="0.25">
      <c r="B96" s="16" t="str">
        <f ca="1">processes!G1</f>
        <v># processes ------------------------------</v>
      </c>
    </row>
    <row r="97" spans="2:2" x14ac:dyDescent="0.25">
      <c r="B97" s="16" t="str">
        <f>processes!G2</f>
        <v># name = expression # units | description</v>
      </c>
    </row>
    <row r="98" spans="2:2" x14ac:dyDescent="0.25">
      <c r="B98" s="16" t="e">
        <f>processes!#REF!</f>
        <v>#REF!</v>
      </c>
    </row>
    <row r="99" spans="2:2" x14ac:dyDescent="0.25">
      <c r="B99" s="16" t="str">
        <f>processes!G3</f>
        <v xml:space="preserve">assim_shootP = r_assim*(k_f_sh_G)*IO_assim_shootP # g P/d | growth of root P </v>
      </c>
    </row>
    <row r="100" spans="2:2" x14ac:dyDescent="0.25">
      <c r="B100" s="16" t="str">
        <f>processes!G4</f>
        <v xml:space="preserve">assim_rootP = r_assim*(1-k_f_sh_G)*IO_assim_rootP # g P/d | growth of root P </v>
      </c>
    </row>
    <row r="101" spans="2:2" x14ac:dyDescent="0.25">
      <c r="B101" s="16" t="str">
        <f>processes!G5</f>
        <v xml:space="preserve">mort_shootP2litterP = r_mort_shoot*shootP*IO_mort_shootP2litterP # g P/d | mortality of shoot P to litterP </v>
      </c>
    </row>
    <row r="102" spans="2:2" x14ac:dyDescent="0.25">
      <c r="B102" s="16" t="str">
        <f>processes!G6</f>
        <v>mort_rootP2LOP = r_mort_root*rootP*(k_f_labile_root)*IO_mort_rootP2LOP # g P/d | mortality of shoot P to LOP</v>
      </c>
    </row>
    <row r="103" spans="2:2" x14ac:dyDescent="0.25">
      <c r="B103" s="16" t="str">
        <f>processes!G7</f>
        <v>mort_rootP2ROP = r_mort_root*rootP*(1-k_f_labile_root)*IO_mort_rootP2ROP # g P/d | mortatlity of root P</v>
      </c>
    </row>
    <row r="104" spans="2:2" x14ac:dyDescent="0.25">
      <c r="B104" s="16" t="str">
        <f>processes!G8</f>
        <v>sed_IM = r_sed_IM*IM_a*IO_sed_IM # g d.w./d | sedimentation of inorganic matter</v>
      </c>
    </row>
    <row r="105" spans="2:2" x14ac:dyDescent="0.25">
      <c r="B105" s="16" t="str">
        <f>processes!G9</f>
        <v>sed_PIP = sed_IM*k_ISS2P*IO_sed_PIP # g P/d | sedimentation of inorganic P</v>
      </c>
    </row>
    <row r="106" spans="2:2" x14ac:dyDescent="0.25">
      <c r="B106" s="16" t="str">
        <f>processes!G10</f>
        <v>sed_LOP = r_sed_OM*LOP_a*IO_sed_LOP # g P/d | sedimentation of labile organic P</v>
      </c>
    </row>
    <row r="107" spans="2:2" x14ac:dyDescent="0.25">
      <c r="B107" s="16" t="str">
        <f>processes!G11</f>
        <v>sed_ROP = r_sed_OM*ROP_a*IO_sed_ROP # g P/d | sedimentation of refractory organic P</v>
      </c>
    </row>
    <row r="108" spans="2:2" x14ac:dyDescent="0.25">
      <c r="B108" s="16" t="str">
        <f>processes!G12</f>
        <v>dec_litter2LOP_a = r_decay_litter*litterP*(k_f_labile_litter)*IO_dec_litter2LOP_a # g P/d | decomposition of litter P to labile organic P</v>
      </c>
    </row>
    <row r="109" spans="2:2" x14ac:dyDescent="0.25">
      <c r="B109" s="16" t="str">
        <f>processes!G13</f>
        <v>dec_litter2ROP_a = r_decay_litter*litterP*(1-k_f_labile_litter)*IO_dec_litter2ROP_a # g P/d | decomposition of litter P to refractory organic P</v>
      </c>
    </row>
    <row r="110" spans="2:2" x14ac:dyDescent="0.25">
      <c r="B110" s="16" t="str">
        <f>processes!G14</f>
        <v>dec_LOP_a = r_decay_LOP*LOP_a*IO_dec_LOP_a # g P/d | decomposition of labile OP to DIP</v>
      </c>
    </row>
    <row r="111" spans="2:2" x14ac:dyDescent="0.25">
      <c r="B111" s="16" t="str">
        <f>processes!G15</f>
        <v>dec_ROP_a = r_decay_ROP*ROP_a*IO_dec_ROP_a # g P/d | decomposition of refractory OP to labile OP</v>
      </c>
    </row>
    <row r="112" spans="2:2" x14ac:dyDescent="0.25">
      <c r="B112" s="16" t="str">
        <f>processes!G16</f>
        <v>dec_LOP_b = r_decay_LOP*LOP_b*IO_dec_LOP_b # g P/d | decomposition of labile OP to DIP</v>
      </c>
    </row>
    <row r="113" spans="2:2" x14ac:dyDescent="0.25">
      <c r="B113" s="16" t="str">
        <f>processes!G17</f>
        <v>dec_ROP_b = r_decay_ROP*ROP_b*IO_dec_ROP_b # g P/d | decomposition of refractory OP to labile OP</v>
      </c>
    </row>
    <row r="114" spans="2:2" x14ac:dyDescent="0.25">
      <c r="B114" s="16" t="str">
        <f>processes!G22</f>
        <v>bioturb_ROP = r_bioturb*ROP_b*IO_bioturb_ROP # g P/d | bioturbation diffusion of ROP from b to a</v>
      </c>
    </row>
    <row r="115" spans="2:2" x14ac:dyDescent="0.25">
      <c r="B115" s="16" t="str">
        <f>processes!G23</f>
        <v>sorp_DIP2PIP_b = r_adsorp_b*V_w_b*IO_sorp_DIP2PIP_b # g P/d | adsorption of DIP onto PIP aboveground</v>
      </c>
    </row>
    <row r="116" spans="2:2" x14ac:dyDescent="0.25">
      <c r="B116" s="16" t="str">
        <f>processes!G24</f>
        <v>sorp_DIP2PIP_a = r_adsorp_a*V_w_a*IO_sorp_DIP2PIP_a # g d.w./d | adsorption of DIP onto PIP belowground</v>
      </c>
    </row>
    <row r="117" spans="2:2" x14ac:dyDescent="0.25">
      <c r="B117" s="16" t="str">
        <f>processes!G25</f>
        <v>in_IM = Q_in*ISS*IO_in_IM # g d.w./d | inflow of IM from surface waters</v>
      </c>
    </row>
    <row r="118" spans="2:2" x14ac:dyDescent="0.25">
      <c r="B118" s="16" t="str">
        <f>processes!G26</f>
        <v>in_PIP = in_IM*k_ISS2P*IO_in_PIP # g P/d | ""</v>
      </c>
    </row>
    <row r="119" spans="2:2" x14ac:dyDescent="0.25">
      <c r="B119" s="16" t="str">
        <f>processes!G27</f>
        <v>in_LOP = Q_in*OSS*k_f_labile_OSS*k_LOM2P*IO_in_LOP # g P/d | ""</v>
      </c>
    </row>
    <row r="120" spans="2:2" x14ac:dyDescent="0.25">
      <c r="B120" s="16" t="str">
        <f>processes!G28</f>
        <v>in_ROP = Q_in*OSS*(1-k_f_labile_OSS)*k_ROM2P*IO_in_ROP # g P/d | ""</v>
      </c>
    </row>
    <row r="121" spans="2:2" x14ac:dyDescent="0.25">
      <c r="B121" s="16" t="str">
        <f>processes!G29</f>
        <v>in_DIP = Q_in*C_DIP_in*IO_in_DIP # g P/d | ""</v>
      </c>
    </row>
    <row r="122" spans="2:2" x14ac:dyDescent="0.25">
      <c r="B122" s="16" t="str">
        <f>processes!G30</f>
        <v>out_IM = Q_out*IM_a/V_w_a*IO_out_IM # g P/d | outflow of IM</v>
      </c>
    </row>
    <row r="123" spans="2:2" x14ac:dyDescent="0.25">
      <c r="B123" s="16" t="str">
        <f>processes!G31</f>
        <v>out_PIP = Q_out*PIP_a/V_w_a*IO_out_PIP # g P/d | ""</v>
      </c>
    </row>
    <row r="124" spans="2:2" x14ac:dyDescent="0.25">
      <c r="B124" s="16" t="str">
        <f>processes!G32</f>
        <v>out_LOP = Q_out*LOP_a/V_w_a*IO_out_LOP # g P/d | ""</v>
      </c>
    </row>
    <row r="125" spans="2:2" x14ac:dyDescent="0.25">
      <c r="B125" s="16" t="str">
        <f>processes!G33</f>
        <v>out_ROP = Q_out*ROP_a/V_w_a*IO_out_ROP # g P/d | ""</v>
      </c>
    </row>
    <row r="127" spans="2:2" x14ac:dyDescent="0.25">
      <c r="B127" s="16" t="str">
        <f>derivs!G1</f>
        <v># differential equations ---------------------------------</v>
      </c>
    </row>
    <row r="128" spans="2:2" x14ac:dyDescent="0.25">
      <c r="B128" s="16" t="str">
        <f>derivs!G2</f>
        <v># name = expression</v>
      </c>
    </row>
    <row r="129" spans="2:2" x14ac:dyDescent="0.25">
      <c r="B129" s="16" t="e">
        <f ca="1">derivs!G3</f>
        <v>#REF!</v>
      </c>
    </row>
    <row r="130" spans="2:2" x14ac:dyDescent="0.25">
      <c r="B130" s="16" t="e">
        <f ca="1">derivs!G4</f>
        <v>#REF!</v>
      </c>
    </row>
    <row r="131" spans="2:2" x14ac:dyDescent="0.25">
      <c r="B131" s="16" t="e">
        <f ca="1">derivs!G5</f>
        <v>#REF!</v>
      </c>
    </row>
    <row r="132" spans="2:2" x14ac:dyDescent="0.25">
      <c r="B132" s="16" t="e">
        <f ca="1">derivs!G6</f>
        <v>#REF!</v>
      </c>
    </row>
    <row r="133" spans="2:2" x14ac:dyDescent="0.25">
      <c r="B133" s="16" t="e">
        <f ca="1">derivs!G7</f>
        <v>#REF!</v>
      </c>
    </row>
    <row r="134" spans="2:2" x14ac:dyDescent="0.25">
      <c r="B134" s="16" t="e">
        <f ca="1">derivs!G8</f>
        <v>#REF!</v>
      </c>
    </row>
    <row r="135" spans="2:2" x14ac:dyDescent="0.25">
      <c r="B135" s="16" t="e">
        <f ca="1">derivs!G9</f>
        <v>#REF!</v>
      </c>
    </row>
    <row r="136" spans="2:2" x14ac:dyDescent="0.25">
      <c r="B136" s="16" t="e">
        <f ca="1">derivs!G10</f>
        <v>#REF!</v>
      </c>
    </row>
    <row r="137" spans="2:2" x14ac:dyDescent="0.25">
      <c r="B137" s="16" t="e">
        <f ca="1">derivs!G11</f>
        <v>#REF!</v>
      </c>
    </row>
    <row r="138" spans="2:2" x14ac:dyDescent="0.25">
      <c r="B138" s="16" t="e">
        <f ca="1">derivs!G12</f>
        <v>#REF!</v>
      </c>
    </row>
    <row r="139" spans="2:2" x14ac:dyDescent="0.25">
      <c r="B139" s="16" t="e">
        <f ca="1">derivs!G13</f>
        <v>#REF!</v>
      </c>
    </row>
    <row r="140" spans="2:2" x14ac:dyDescent="0.25">
      <c r="B140" s="16" t="e">
        <f ca="1">derivs!G14</f>
        <v>#REF!</v>
      </c>
    </row>
    <row r="141" spans="2:2" x14ac:dyDescent="0.25">
      <c r="B141" s="16" t="e">
        <f ca="1">derivs!G15</f>
        <v>#REF!</v>
      </c>
    </row>
    <row r="143" spans="2:2" x14ac:dyDescent="0.25">
      <c r="B143" s="16" t="str">
        <f>lists!E1</f>
        <v># compile lists ---------------------</v>
      </c>
    </row>
    <row r="144" spans="2:2" x14ac:dyDescent="0.25">
      <c r="B144" s="16" t="str">
        <f ca="1">lists!E5</f>
        <v>forces = c(ff = ff)</v>
      </c>
    </row>
    <row r="145" spans="2:2" x14ac:dyDescent="0.25">
      <c r="B145" s="16" t="str">
        <f ca="1">lists!E6</f>
        <v>intermediates = c(shootM = shootM, rootM = rootM, litterM = litterM, LOM_a = LOM_a, ROM_a = ROM_a, LOM_b = LOM_b, ROM_b = ROM_b, OM_a = OM_a, OM_b = OM_b, BM = BM, TM_a = TM_a, TM_b = TM_b, TP = TP, TM = TM, # Organic matter content  = # Organic matter content , LOI_a = LOI_a, LOI_b = LOI_b, BD_b = BD_b)</v>
      </c>
    </row>
    <row r="146" spans="2:2" x14ac:dyDescent="0.25">
      <c r="B146" s="16" t="str">
        <f ca="1">lists!E7</f>
        <v>processes = c(assim_shootP = assim_shootP, assim_rootP = assim_rootP, mort_shootP2litterP = mort_shootP2litterP, mort_rootP2LOP = mort_rootP2LOP, mort_rootP2ROP = mort_rootP2ROP, sed_IM = sed_IM, sed_PIP = sed_PIP, sed_LOP = sed_LOP, sed_ROP = sed_ROP, dec_litter2LOP_a = dec_litter2LOP_a, dec_litter2ROP_a = dec_litter2ROP_a, dec_LOP_a = dec_LOP_a, dec_ROP_a = dec_ROP_a, dec_LOP_b = dec_LOP_b, dec_ROP_b = dec_ROP_b, diff_DIP_b2a = diff_DIP_b2a, bioturb_IM = bioturb_IM, bioturb_PIP = bioturb_PIP, bioturb_LOP = bioturb_LOP, bioturb_ROP = bioturb_ROP, sorp_DIP2PIP_b = sorp_DIP2PIP_b, sorp_DIP2PIP_a = sorp_DIP2PIP_a, in_IM = in_IM, in_PIP = in_PIP, in_LOP = in_LOP, in_ROP = in_ROP, in_DIP = in_DIP, out_IM = out_IM, out_PIP = out_PIP, out_LOP = out_LOP, out_ROP = out_ROP, out_DIP = out_DIP)</v>
      </c>
    </row>
    <row r="147" spans="2:2" x14ac:dyDescent="0.25">
      <c r="B147" s="16" t="str">
        <f ca="1">lists!E8</f>
        <v>derivs = c(d_IM_a = d_IM_a, d_IM_b = d_IM_b, d_shootP = d_shootP, d_rootP = d_rootP, d_litterP = d_litterP, d_ROP_a = d_ROP_a, d_LOP_a = d_LOP_a, d_PIP_a = d_PIP_a, d_DIP_a = d_DIP_a, d_ROP_b = d_ROP_b, d_LOP_b = d_LOP_b, d_PIP_b = d_PIP_b, d_DIP_b = d_DIP_b,  = ,  = ,  = ,  = ,  = ,  = ,  = ,  = ,  = ,  = ,  = ,  = ,  = ,  = ,  = ,  = ,  = ,  = ,  = ,  = ,  = )</v>
      </c>
    </row>
    <row r="148" spans="2:2" x14ac:dyDescent="0.25">
      <c r="B148" s="16" t="str">
        <f>lists!E9</f>
        <v>X = c(t, constants, states, forces, intermediates, processes, derivs)</v>
      </c>
    </row>
    <row r="150" spans="2:2" x14ac:dyDescent="0.25">
      <c r="B150" s="16" t="str">
        <f ca="1">derivs!G24</f>
        <v/>
      </c>
    </row>
    <row r="151" spans="2:2" x14ac:dyDescent="0.25">
      <c r="B151" s="16" t="str">
        <f ca="1">derivs!G25</f>
        <v/>
      </c>
    </row>
    <row r="152" spans="2:2" x14ac:dyDescent="0.25">
      <c r="B152" s="16" t="str">
        <f ca="1">derivs!G26</f>
        <v/>
      </c>
    </row>
    <row r="153" spans="2:2" x14ac:dyDescent="0.25">
      <c r="B153" s="16" t="str">
        <f ca="1">derivs!G27</f>
        <v/>
      </c>
    </row>
    <row r="154" spans="2:2" x14ac:dyDescent="0.25">
      <c r="B154" s="16" t="str">
        <f ca="1">derivs!G28</f>
        <v/>
      </c>
    </row>
    <row r="155" spans="2:2" x14ac:dyDescent="0.25">
      <c r="B155" s="16" t="str">
        <f ca="1">derivs!G29</f>
        <v/>
      </c>
    </row>
    <row r="156" spans="2:2" x14ac:dyDescent="0.25">
      <c r="B156" s="16" t="s">
        <v>102</v>
      </c>
    </row>
    <row r="157" spans="2:2" x14ac:dyDescent="0.25">
      <c r="B157" s="16" t="s">
        <v>103</v>
      </c>
    </row>
    <row r="158" spans="2:2" x14ac:dyDescent="0.25">
      <c r="B158" s="16" t="s">
        <v>112</v>
      </c>
    </row>
    <row r="159" spans="2:2" x14ac:dyDescent="0.25">
      <c r="B159" s="16" t="s">
        <v>104</v>
      </c>
    </row>
    <row r="160" spans="2:2" x14ac:dyDescent="0.25">
      <c r="B160" s="16" t="s">
        <v>105</v>
      </c>
    </row>
    <row r="161" spans="2:2" x14ac:dyDescent="0.25">
      <c r="B161" s="16" t="s">
        <v>106</v>
      </c>
    </row>
    <row r="162" spans="2:2" x14ac:dyDescent="0.25">
      <c r="B162" s="16" t="s">
        <v>107</v>
      </c>
    </row>
    <row r="163" spans="2:2" x14ac:dyDescent="0.25">
      <c r="B163" s="16" t="s">
        <v>108</v>
      </c>
    </row>
    <row r="164" spans="2:2" x14ac:dyDescent="0.25">
      <c r="B164" s="16" t="s">
        <v>105</v>
      </c>
    </row>
    <row r="165" spans="2:2" x14ac:dyDescent="0.25">
      <c r="B165" s="16" t="s">
        <v>109</v>
      </c>
    </row>
    <row r="166" spans="2:2" x14ac:dyDescent="0.25">
      <c r="B166" s="16" t="s">
        <v>110</v>
      </c>
    </row>
    <row r="167" spans="2:2" x14ac:dyDescent="0.25">
      <c r="B167" s="16" t="s">
        <v>111</v>
      </c>
    </row>
    <row r="168" spans="2:2" x14ac:dyDescent="0.25">
      <c r="B168" s="16" t="str">
        <f>derivs!G42</f>
        <v/>
      </c>
    </row>
    <row r="169" spans="2:2" x14ac:dyDescent="0.25">
      <c r="B169" s="16" t="str">
        <f>derivs!G43</f>
        <v/>
      </c>
    </row>
    <row r="170" spans="2:2" x14ac:dyDescent="0.25">
      <c r="B170" s="16" t="str">
        <f>derivs!G44</f>
        <v/>
      </c>
    </row>
    <row r="171" spans="2:2" x14ac:dyDescent="0.25">
      <c r="B171" s="16" t="str">
        <f>derivs!G45</f>
        <v/>
      </c>
    </row>
    <row r="172" spans="2:2" x14ac:dyDescent="0.25">
      <c r="B172" s="16" t="str">
        <f>derivs!G46</f>
        <v/>
      </c>
    </row>
    <row r="173" spans="2:2" x14ac:dyDescent="0.25">
      <c r="B173" s="16" t="str">
        <f>derivs!G47</f>
        <v/>
      </c>
    </row>
    <row r="174" spans="2:2" x14ac:dyDescent="0.25">
      <c r="B174" s="16" t="str">
        <f>derivs!G48</f>
        <v/>
      </c>
    </row>
    <row r="175" spans="2:2" x14ac:dyDescent="0.25">
      <c r="B175" s="16" t="str">
        <f>derivs!G49</f>
        <v/>
      </c>
    </row>
    <row r="176" spans="2:2" x14ac:dyDescent="0.25">
      <c r="B176" s="16" t="str">
        <f>derivs!G50</f>
        <v/>
      </c>
    </row>
    <row r="177" spans="2:2" x14ac:dyDescent="0.25">
      <c r="B177" s="16" t="str">
        <f>derivs!G51</f>
        <v/>
      </c>
    </row>
    <row r="178" spans="2:2" x14ac:dyDescent="0.25">
      <c r="B178" s="16" t="str">
        <f>derivs!G52</f>
        <v/>
      </c>
    </row>
    <row r="179" spans="2:2" x14ac:dyDescent="0.25">
      <c r="B179" s="16" t="str">
        <f>derivs!G53</f>
        <v/>
      </c>
    </row>
    <row r="180" spans="2:2" x14ac:dyDescent="0.25">
      <c r="B180" s="16" t="str">
        <f>derivs!G54</f>
        <v/>
      </c>
    </row>
    <row r="181" spans="2:2" x14ac:dyDescent="0.25">
      <c r="B181" s="16" t="str">
        <f>derivs!G55</f>
        <v/>
      </c>
    </row>
    <row r="182" spans="2:2" x14ac:dyDescent="0.25">
      <c r="B182" s="16" t="str">
        <f>derivs!G56</f>
        <v/>
      </c>
    </row>
    <row r="183" spans="2:2" x14ac:dyDescent="0.25">
      <c r="B183" s="16" t="str">
        <f>derivs!G57</f>
        <v/>
      </c>
    </row>
    <row r="184" spans="2:2" x14ac:dyDescent="0.25">
      <c r="B184" s="16" t="str">
        <f>derivs!G58</f>
        <v/>
      </c>
    </row>
    <row r="185" spans="2:2" x14ac:dyDescent="0.25">
      <c r="B185" s="16" t="str">
        <f>derivs!G59</f>
        <v/>
      </c>
    </row>
    <row r="186" spans="2:2" x14ac:dyDescent="0.25">
      <c r="B186" s="16" t="str">
        <f>derivs!G60</f>
        <v/>
      </c>
    </row>
    <row r="187" spans="2:2" x14ac:dyDescent="0.25">
      <c r="B187" s="16" t="str">
        <f>derivs!G61</f>
        <v/>
      </c>
    </row>
    <row r="188" spans="2:2" x14ac:dyDescent="0.25">
      <c r="B188" s="16" t="str">
        <f>derivs!G62</f>
        <v/>
      </c>
    </row>
    <row r="189" spans="2:2" x14ac:dyDescent="0.25">
      <c r="B189" s="16" t="str">
        <f>derivs!G63</f>
        <v/>
      </c>
    </row>
    <row r="190" spans="2:2" x14ac:dyDescent="0.25">
      <c r="B190" s="16" t="str">
        <f>derivs!G64</f>
        <v/>
      </c>
    </row>
    <row r="191" spans="2:2" x14ac:dyDescent="0.25">
      <c r="B191" s="16" t="str">
        <f>derivs!G65</f>
        <v/>
      </c>
    </row>
    <row r="192" spans="2:2" x14ac:dyDescent="0.25">
      <c r="B192" s="16" t="str">
        <f>derivs!G66</f>
        <v/>
      </c>
    </row>
    <row r="193" spans="2:2" x14ac:dyDescent="0.25">
      <c r="B193" s="16" t="str">
        <f>derivs!G67</f>
        <v/>
      </c>
    </row>
    <row r="194" spans="2:2" x14ac:dyDescent="0.25">
      <c r="B194" s="16" t="str">
        <f>derivs!G68</f>
        <v/>
      </c>
    </row>
    <row r="195" spans="2:2" x14ac:dyDescent="0.25">
      <c r="B195" s="16" t="str">
        <f>derivs!G69</f>
        <v/>
      </c>
    </row>
    <row r="196" spans="2:2" x14ac:dyDescent="0.25">
      <c r="B196" s="16" t="str">
        <f>derivs!G70</f>
        <v/>
      </c>
    </row>
    <row r="197" spans="2:2" x14ac:dyDescent="0.25">
      <c r="B197" s="16" t="str">
        <f>derivs!G71</f>
        <v/>
      </c>
    </row>
    <row r="198" spans="2:2" x14ac:dyDescent="0.25">
      <c r="B198" s="16" t="str">
        <f>derivs!G72</f>
        <v/>
      </c>
    </row>
    <row r="199" spans="2:2" x14ac:dyDescent="0.25">
      <c r="B199" s="16" t="str">
        <f>derivs!G73</f>
        <v/>
      </c>
    </row>
    <row r="200" spans="2:2" x14ac:dyDescent="0.25">
      <c r="B200" s="16" t="str">
        <f>derivs!G74</f>
        <v/>
      </c>
    </row>
    <row r="201" spans="2:2" x14ac:dyDescent="0.25">
      <c r="B201" s="16" t="str">
        <f>derivs!G75</f>
        <v/>
      </c>
    </row>
    <row r="202" spans="2:2" x14ac:dyDescent="0.25">
      <c r="B202" s="16" t="str">
        <f>derivs!G76</f>
        <v/>
      </c>
    </row>
    <row r="203" spans="2:2" x14ac:dyDescent="0.25">
      <c r="B203" s="16" t="str">
        <f>derivs!G77</f>
        <v/>
      </c>
    </row>
    <row r="204" spans="2:2" x14ac:dyDescent="0.25">
      <c r="B204" s="16" t="str">
        <f>derivs!G78</f>
        <v/>
      </c>
    </row>
    <row r="205" spans="2:2" x14ac:dyDescent="0.25">
      <c r="B205" s="16">
        <f>derivs!G79</f>
        <v>0</v>
      </c>
    </row>
    <row r="206" spans="2:2" x14ac:dyDescent="0.25">
      <c r="B206" s="16">
        <f>derivs!G80</f>
        <v>0</v>
      </c>
    </row>
    <row r="207" spans="2:2" x14ac:dyDescent="0.25">
      <c r="B207" s="16">
        <f>derivs!G81</f>
        <v>0</v>
      </c>
    </row>
    <row r="208" spans="2:2" x14ac:dyDescent="0.25">
      <c r="B208" s="16">
        <f>derivs!G82</f>
        <v>0</v>
      </c>
    </row>
    <row r="209" spans="2:2" x14ac:dyDescent="0.25">
      <c r="B209" s="16">
        <f>derivs!G83</f>
        <v>0</v>
      </c>
    </row>
    <row r="210" spans="2:2" x14ac:dyDescent="0.25">
      <c r="B210" s="16">
        <f>derivs!G84</f>
        <v>0</v>
      </c>
    </row>
    <row r="211" spans="2:2" x14ac:dyDescent="0.25">
      <c r="B211" s="16">
        <f>derivs!G85</f>
        <v>0</v>
      </c>
    </row>
    <row r="212" spans="2:2" x14ac:dyDescent="0.25">
      <c r="B212" s="16">
        <f>derivs!G86</f>
        <v>0</v>
      </c>
    </row>
    <row r="213" spans="2:2" x14ac:dyDescent="0.25">
      <c r="B213" s="16">
        <f>derivs!G87</f>
        <v>0</v>
      </c>
    </row>
    <row r="214" spans="2:2" x14ac:dyDescent="0.25">
      <c r="B214" s="16">
        <f>derivs!G88</f>
        <v>0</v>
      </c>
    </row>
    <row r="215" spans="2:2" x14ac:dyDescent="0.25">
      <c r="B215" s="16">
        <f>derivs!G89</f>
        <v>0</v>
      </c>
    </row>
    <row r="216" spans="2:2" x14ac:dyDescent="0.25">
      <c r="B216" s="16">
        <f>derivs!G90</f>
        <v>0</v>
      </c>
    </row>
    <row r="217" spans="2:2" x14ac:dyDescent="0.25">
      <c r="B217" s="16">
        <f>derivs!G91</f>
        <v>0</v>
      </c>
    </row>
    <row r="218" spans="2:2" x14ac:dyDescent="0.25">
      <c r="B218" s="16">
        <f>derivs!G92</f>
        <v>0</v>
      </c>
    </row>
    <row r="219" spans="2:2" x14ac:dyDescent="0.25">
      <c r="B219" s="16">
        <f>derivs!G93</f>
        <v>0</v>
      </c>
    </row>
    <row r="220" spans="2:2" x14ac:dyDescent="0.25">
      <c r="B220" s="16">
        <f>derivs!G94</f>
        <v>0</v>
      </c>
    </row>
    <row r="221" spans="2:2" x14ac:dyDescent="0.25">
      <c r="B221" s="16">
        <f>derivs!G95</f>
        <v>0</v>
      </c>
    </row>
    <row r="222" spans="2:2" x14ac:dyDescent="0.25">
      <c r="B222" s="16">
        <f>derivs!G96</f>
        <v>0</v>
      </c>
    </row>
    <row r="223" spans="2:2" x14ac:dyDescent="0.25">
      <c r="B223" s="16">
        <f>derivs!G97</f>
        <v>0</v>
      </c>
    </row>
    <row r="224" spans="2:2" x14ac:dyDescent="0.25">
      <c r="B224" s="16">
        <f>derivs!G98</f>
        <v>0</v>
      </c>
    </row>
    <row r="225" spans="2:2" x14ac:dyDescent="0.25">
      <c r="B225" s="16">
        <f>derivs!G99</f>
        <v>0</v>
      </c>
    </row>
    <row r="226" spans="2:2" x14ac:dyDescent="0.25">
      <c r="B226" s="16">
        <f>derivs!G100</f>
        <v>0</v>
      </c>
    </row>
    <row r="227" spans="2:2" x14ac:dyDescent="0.25">
      <c r="B227" s="16">
        <f>derivs!G101</f>
        <v>0</v>
      </c>
    </row>
    <row r="228" spans="2:2" x14ac:dyDescent="0.25">
      <c r="B228" s="16">
        <f>derivs!G102</f>
        <v>0</v>
      </c>
    </row>
    <row r="229" spans="2:2" x14ac:dyDescent="0.25">
      <c r="B229" s="16">
        <f>derivs!G103</f>
        <v>0</v>
      </c>
    </row>
    <row r="230" spans="2:2" x14ac:dyDescent="0.25">
      <c r="B230" s="16">
        <f>derivs!G104</f>
        <v>0</v>
      </c>
    </row>
    <row r="231" spans="2:2" x14ac:dyDescent="0.25">
      <c r="B231" s="16">
        <f>derivs!G105</f>
        <v>0</v>
      </c>
    </row>
    <row r="232" spans="2:2" x14ac:dyDescent="0.25">
      <c r="B232" s="16">
        <f>derivs!G106</f>
        <v>0</v>
      </c>
    </row>
    <row r="233" spans="2:2" x14ac:dyDescent="0.25">
      <c r="B233" s="16">
        <f>derivs!G107</f>
        <v>0</v>
      </c>
    </row>
    <row r="234" spans="2:2" x14ac:dyDescent="0.25">
      <c r="B234" s="16">
        <f>derivs!G108</f>
        <v>0</v>
      </c>
    </row>
    <row r="235" spans="2:2" x14ac:dyDescent="0.25">
      <c r="B235" s="16">
        <f>derivs!G109</f>
        <v>0</v>
      </c>
    </row>
    <row r="236" spans="2:2" x14ac:dyDescent="0.25">
      <c r="B236" s="16">
        <f>derivs!G110</f>
        <v>0</v>
      </c>
    </row>
    <row r="237" spans="2:2" x14ac:dyDescent="0.25">
      <c r="B237" s="16">
        <f>derivs!G111</f>
        <v>0</v>
      </c>
    </row>
    <row r="238" spans="2:2" x14ac:dyDescent="0.25">
      <c r="B238" s="16">
        <f>derivs!G112</f>
        <v>0</v>
      </c>
    </row>
    <row r="239" spans="2:2" x14ac:dyDescent="0.25">
      <c r="B239" s="16">
        <f>derivs!G113</f>
        <v>0</v>
      </c>
    </row>
    <row r="240" spans="2:2" x14ac:dyDescent="0.25">
      <c r="B240" s="16">
        <f>derivs!G114</f>
        <v>0</v>
      </c>
    </row>
    <row r="241" spans="2:2" x14ac:dyDescent="0.25">
      <c r="B241" s="16">
        <f>derivs!G115</f>
        <v>0</v>
      </c>
    </row>
    <row r="242" spans="2:2" x14ac:dyDescent="0.25">
      <c r="B242" s="16">
        <f>derivs!G116</f>
        <v>0</v>
      </c>
    </row>
    <row r="243" spans="2:2" x14ac:dyDescent="0.25">
      <c r="B243" s="16">
        <f>derivs!G117</f>
        <v>0</v>
      </c>
    </row>
    <row r="244" spans="2:2" x14ac:dyDescent="0.25">
      <c r="B244" s="16">
        <f>derivs!G118</f>
        <v>0</v>
      </c>
    </row>
    <row r="245" spans="2:2" x14ac:dyDescent="0.25">
      <c r="B245" s="16">
        <f>derivs!G119</f>
        <v>0</v>
      </c>
    </row>
    <row r="246" spans="2:2" x14ac:dyDescent="0.25">
      <c r="B246" s="16">
        <f>derivs!G120</f>
        <v>0</v>
      </c>
    </row>
    <row r="247" spans="2:2" x14ac:dyDescent="0.25">
      <c r="B247" s="16">
        <f>derivs!G121</f>
        <v>0</v>
      </c>
    </row>
    <row r="248" spans="2:2" x14ac:dyDescent="0.25">
      <c r="B248" s="16">
        <f>derivs!G122</f>
        <v>0</v>
      </c>
    </row>
    <row r="249" spans="2:2" x14ac:dyDescent="0.25">
      <c r="B249" s="16">
        <f>derivs!G123</f>
        <v>0</v>
      </c>
    </row>
    <row r="250" spans="2:2" x14ac:dyDescent="0.25">
      <c r="B250" s="16">
        <f>derivs!G124</f>
        <v>0</v>
      </c>
    </row>
    <row r="251" spans="2:2" x14ac:dyDescent="0.25">
      <c r="B251" s="16">
        <f>derivs!G125</f>
        <v>0</v>
      </c>
    </row>
    <row r="252" spans="2:2" x14ac:dyDescent="0.25">
      <c r="B252" s="16">
        <f>derivs!G126</f>
        <v>0</v>
      </c>
    </row>
    <row r="253" spans="2:2" x14ac:dyDescent="0.25">
      <c r="B253" s="16">
        <f>derivs!G127</f>
        <v>0</v>
      </c>
    </row>
    <row r="254" spans="2:2" x14ac:dyDescent="0.25">
      <c r="B254" s="16">
        <f>derivs!G128</f>
        <v>0</v>
      </c>
    </row>
    <row r="255" spans="2:2" x14ac:dyDescent="0.25">
      <c r="B255" s="16">
        <f>derivs!G129</f>
        <v>0</v>
      </c>
    </row>
    <row r="256" spans="2:2" x14ac:dyDescent="0.25">
      <c r="B256" s="16">
        <f>derivs!G130</f>
        <v>0</v>
      </c>
    </row>
    <row r="257" spans="2:2" x14ac:dyDescent="0.25">
      <c r="B257" s="16">
        <f>derivs!G131</f>
        <v>0</v>
      </c>
    </row>
    <row r="258" spans="2:2" x14ac:dyDescent="0.25">
      <c r="B258" s="16">
        <f>derivs!G132</f>
        <v>0</v>
      </c>
    </row>
    <row r="259" spans="2:2" x14ac:dyDescent="0.25">
      <c r="B259" s="16">
        <f>derivs!G133</f>
        <v>0</v>
      </c>
    </row>
    <row r="260" spans="2:2" x14ac:dyDescent="0.25">
      <c r="B260" s="16">
        <f>derivs!G134</f>
        <v>0</v>
      </c>
    </row>
    <row r="261" spans="2:2" x14ac:dyDescent="0.25">
      <c r="B261" s="16">
        <f>derivs!G135</f>
        <v>0</v>
      </c>
    </row>
    <row r="262" spans="2:2" x14ac:dyDescent="0.25">
      <c r="B262" s="16">
        <f>derivs!G136</f>
        <v>0</v>
      </c>
    </row>
    <row r="263" spans="2:2" x14ac:dyDescent="0.25">
      <c r="B263" s="16">
        <f>derivs!G137</f>
        <v>0</v>
      </c>
    </row>
    <row r="264" spans="2:2" x14ac:dyDescent="0.25">
      <c r="B264" s="16">
        <f>derivs!G138</f>
        <v>0</v>
      </c>
    </row>
    <row r="265" spans="2:2" x14ac:dyDescent="0.25">
      <c r="B265" s="16">
        <f>derivs!G139</f>
        <v>0</v>
      </c>
    </row>
    <row r="266" spans="2:2" x14ac:dyDescent="0.25">
      <c r="B266" s="16">
        <f>derivs!G140</f>
        <v>0</v>
      </c>
    </row>
    <row r="267" spans="2:2" x14ac:dyDescent="0.25">
      <c r="B267" s="16">
        <f>derivs!G141</f>
        <v>0</v>
      </c>
    </row>
    <row r="268" spans="2:2" x14ac:dyDescent="0.25">
      <c r="B268" s="16">
        <f>derivs!G142</f>
        <v>0</v>
      </c>
    </row>
    <row r="269" spans="2:2" x14ac:dyDescent="0.25">
      <c r="B269" s="16">
        <f>derivs!G143</f>
        <v>0</v>
      </c>
    </row>
    <row r="270" spans="2:2" x14ac:dyDescent="0.25">
      <c r="B270" s="16">
        <f>derivs!G144</f>
        <v>0</v>
      </c>
    </row>
    <row r="271" spans="2:2" x14ac:dyDescent="0.25">
      <c r="B271" s="16">
        <f>derivs!G145</f>
        <v>0</v>
      </c>
    </row>
    <row r="272" spans="2:2" x14ac:dyDescent="0.25">
      <c r="B272" s="16">
        <f>derivs!G146</f>
        <v>0</v>
      </c>
    </row>
    <row r="273" spans="2:2" x14ac:dyDescent="0.25">
      <c r="B273" s="16">
        <f>derivs!G147</f>
        <v>0</v>
      </c>
    </row>
    <row r="274" spans="2:2" x14ac:dyDescent="0.25">
      <c r="B274" s="16">
        <f>derivs!G148</f>
        <v>0</v>
      </c>
    </row>
    <row r="275" spans="2:2" x14ac:dyDescent="0.25">
      <c r="B275" s="16">
        <f>derivs!G149</f>
        <v>0</v>
      </c>
    </row>
    <row r="276" spans="2:2" x14ac:dyDescent="0.25">
      <c r="B276" s="16">
        <f>derivs!G150</f>
        <v>0</v>
      </c>
    </row>
    <row r="277" spans="2:2" x14ac:dyDescent="0.25">
      <c r="B277" s="16">
        <f>derivs!G151</f>
        <v>0</v>
      </c>
    </row>
    <row r="278" spans="2:2" x14ac:dyDescent="0.25">
      <c r="B278" s="16">
        <f>derivs!G152</f>
        <v>0</v>
      </c>
    </row>
    <row r="279" spans="2:2" x14ac:dyDescent="0.25">
      <c r="B279" s="16">
        <f>derivs!G153</f>
        <v>0</v>
      </c>
    </row>
    <row r="280" spans="2:2" x14ac:dyDescent="0.25">
      <c r="B280" s="16">
        <f>derivs!G154</f>
        <v>0</v>
      </c>
    </row>
    <row r="281" spans="2:2" x14ac:dyDescent="0.25">
      <c r="B281" s="16">
        <f>derivs!G155</f>
        <v>0</v>
      </c>
    </row>
    <row r="282" spans="2:2" x14ac:dyDescent="0.25">
      <c r="B282" s="16">
        <f>derivs!G156</f>
        <v>0</v>
      </c>
    </row>
    <row r="283" spans="2:2" x14ac:dyDescent="0.25">
      <c r="B283" s="16">
        <f>derivs!G157</f>
        <v>0</v>
      </c>
    </row>
    <row r="284" spans="2:2" x14ac:dyDescent="0.25">
      <c r="B284" s="16">
        <f>derivs!G158</f>
        <v>0</v>
      </c>
    </row>
    <row r="285" spans="2:2" x14ac:dyDescent="0.25">
      <c r="B285" s="16">
        <f>derivs!G159</f>
        <v>0</v>
      </c>
    </row>
    <row r="286" spans="2:2" x14ac:dyDescent="0.25">
      <c r="B286" s="16">
        <f>derivs!G160</f>
        <v>0</v>
      </c>
    </row>
    <row r="287" spans="2:2" x14ac:dyDescent="0.25">
      <c r="B287" s="16">
        <f>derivs!G161</f>
        <v>0</v>
      </c>
    </row>
    <row r="288" spans="2:2" x14ac:dyDescent="0.25">
      <c r="B288" s="16">
        <f>derivs!G162</f>
        <v>0</v>
      </c>
    </row>
    <row r="289" spans="2:2" x14ac:dyDescent="0.25">
      <c r="B289" s="16">
        <f>derivs!G163</f>
        <v>0</v>
      </c>
    </row>
    <row r="290" spans="2:2" x14ac:dyDescent="0.25">
      <c r="B290" s="16">
        <f>derivs!G164</f>
        <v>0</v>
      </c>
    </row>
    <row r="291" spans="2:2" x14ac:dyDescent="0.25">
      <c r="B291" s="16">
        <f>derivs!G165</f>
        <v>0</v>
      </c>
    </row>
    <row r="292" spans="2:2" x14ac:dyDescent="0.25">
      <c r="B292" s="16">
        <f>derivs!G166</f>
        <v>0</v>
      </c>
    </row>
    <row r="293" spans="2:2" x14ac:dyDescent="0.25">
      <c r="B293" s="16">
        <f>derivs!G167</f>
        <v>0</v>
      </c>
    </row>
    <row r="294" spans="2:2" x14ac:dyDescent="0.25">
      <c r="B294" s="16">
        <f>derivs!G168</f>
        <v>0</v>
      </c>
    </row>
    <row r="295" spans="2:2" x14ac:dyDescent="0.25">
      <c r="B295" s="16">
        <f>derivs!G169</f>
        <v>0</v>
      </c>
    </row>
    <row r="296" spans="2:2" x14ac:dyDescent="0.25">
      <c r="B296" s="16">
        <f>derivs!G170</f>
        <v>0</v>
      </c>
    </row>
    <row r="297" spans="2:2" x14ac:dyDescent="0.25">
      <c r="B297" s="16">
        <f>derivs!G171</f>
        <v>0</v>
      </c>
    </row>
    <row r="298" spans="2:2" x14ac:dyDescent="0.25">
      <c r="B298" s="16">
        <f>derivs!G172</f>
        <v>0</v>
      </c>
    </row>
    <row r="299" spans="2:2" x14ac:dyDescent="0.25">
      <c r="B299" s="16">
        <f>derivs!G173</f>
        <v>0</v>
      </c>
    </row>
    <row r="300" spans="2:2" x14ac:dyDescent="0.25">
      <c r="B300" s="16">
        <f>derivs!G174</f>
        <v>0</v>
      </c>
    </row>
    <row r="301" spans="2:2" x14ac:dyDescent="0.25">
      <c r="B301" s="16">
        <f>derivs!G175</f>
        <v>0</v>
      </c>
    </row>
    <row r="302" spans="2:2" x14ac:dyDescent="0.25">
      <c r="B302" s="16">
        <f>derivs!G176</f>
        <v>0</v>
      </c>
    </row>
    <row r="303" spans="2:2" x14ac:dyDescent="0.25">
      <c r="B303" s="16">
        <f>derivs!G177</f>
        <v>0</v>
      </c>
    </row>
    <row r="304" spans="2:2" x14ac:dyDescent="0.25">
      <c r="B304" s="16">
        <f>derivs!G178</f>
        <v>0</v>
      </c>
    </row>
    <row r="305" spans="2:2" x14ac:dyDescent="0.25">
      <c r="B305" s="16">
        <f>derivs!G179</f>
        <v>0</v>
      </c>
    </row>
    <row r="306" spans="2:2" x14ac:dyDescent="0.25">
      <c r="B306" s="16">
        <f>derivs!G180</f>
        <v>0</v>
      </c>
    </row>
    <row r="307" spans="2:2" x14ac:dyDescent="0.25">
      <c r="B307" s="16">
        <f>derivs!G181</f>
        <v>0</v>
      </c>
    </row>
    <row r="308" spans="2:2" x14ac:dyDescent="0.25">
      <c r="B308" s="16">
        <f>derivs!G182</f>
        <v>0</v>
      </c>
    </row>
    <row r="309" spans="2:2" x14ac:dyDescent="0.25">
      <c r="B309" s="16">
        <f>derivs!G183</f>
        <v>0</v>
      </c>
    </row>
    <row r="310" spans="2:2" x14ac:dyDescent="0.25">
      <c r="B310" s="16">
        <f>derivs!G184</f>
        <v>0</v>
      </c>
    </row>
    <row r="311" spans="2:2" x14ac:dyDescent="0.25">
      <c r="B311" s="16">
        <f>derivs!G185</f>
        <v>0</v>
      </c>
    </row>
    <row r="312" spans="2:2" x14ac:dyDescent="0.25">
      <c r="B312" s="16">
        <f>derivs!G186</f>
        <v>0</v>
      </c>
    </row>
    <row r="313" spans="2:2" x14ac:dyDescent="0.25">
      <c r="B313" s="16">
        <f>derivs!G187</f>
        <v>0</v>
      </c>
    </row>
    <row r="314" spans="2:2" x14ac:dyDescent="0.25">
      <c r="B314" s="16">
        <f>derivs!G188</f>
        <v>0</v>
      </c>
    </row>
    <row r="315" spans="2:2" x14ac:dyDescent="0.25">
      <c r="B315" s="16">
        <f>derivs!G189</f>
        <v>0</v>
      </c>
    </row>
    <row r="316" spans="2:2" x14ac:dyDescent="0.25">
      <c r="B316" s="16">
        <f>derivs!G190</f>
        <v>0</v>
      </c>
    </row>
    <row r="317" spans="2:2" x14ac:dyDescent="0.25">
      <c r="B317" s="16">
        <f>derivs!G191</f>
        <v>0</v>
      </c>
    </row>
    <row r="318" spans="2:2" x14ac:dyDescent="0.25">
      <c r="B318" s="16">
        <f>derivs!G192</f>
        <v>0</v>
      </c>
    </row>
    <row r="319" spans="2:2" x14ac:dyDescent="0.25">
      <c r="B319" s="16">
        <f>derivs!G193</f>
        <v>0</v>
      </c>
    </row>
    <row r="320" spans="2:2" x14ac:dyDescent="0.25">
      <c r="B320" s="16">
        <f>derivs!G194</f>
        <v>0</v>
      </c>
    </row>
    <row r="321" spans="2:2" x14ac:dyDescent="0.25">
      <c r="B321" s="16">
        <f>derivs!G195</f>
        <v>0</v>
      </c>
    </row>
    <row r="322" spans="2:2" x14ac:dyDescent="0.25">
      <c r="B322" s="16">
        <f>derivs!G196</f>
        <v>0</v>
      </c>
    </row>
    <row r="323" spans="2:2" x14ac:dyDescent="0.25">
      <c r="B323" s="16">
        <f>derivs!G197</f>
        <v>0</v>
      </c>
    </row>
    <row r="324" spans="2:2" x14ac:dyDescent="0.25">
      <c r="B324" s="16">
        <f>derivs!G198</f>
        <v>0</v>
      </c>
    </row>
    <row r="325" spans="2:2" x14ac:dyDescent="0.25">
      <c r="B325" s="16">
        <f>derivs!G199</f>
        <v>0</v>
      </c>
    </row>
    <row r="326" spans="2:2" x14ac:dyDescent="0.25">
      <c r="B326" s="16">
        <f>derivs!G200</f>
        <v>0</v>
      </c>
    </row>
    <row r="327" spans="2:2" x14ac:dyDescent="0.25">
      <c r="B327" s="16">
        <f>derivs!G201</f>
        <v>0</v>
      </c>
    </row>
    <row r="328" spans="2:2" x14ac:dyDescent="0.25">
      <c r="B328" s="16">
        <f>derivs!G202</f>
        <v>0</v>
      </c>
    </row>
    <row r="329" spans="2:2" x14ac:dyDescent="0.25">
      <c r="B329" s="16">
        <f>derivs!G203</f>
        <v>0</v>
      </c>
    </row>
    <row r="330" spans="2:2" x14ac:dyDescent="0.25">
      <c r="B330" s="16">
        <f>derivs!G204</f>
        <v>0</v>
      </c>
    </row>
    <row r="331" spans="2:2" x14ac:dyDescent="0.25">
      <c r="B331" s="16">
        <f>derivs!G205</f>
        <v>0</v>
      </c>
    </row>
    <row r="332" spans="2:2" x14ac:dyDescent="0.25">
      <c r="B332" s="16">
        <f>derivs!G206</f>
        <v>0</v>
      </c>
    </row>
    <row r="333" spans="2:2" x14ac:dyDescent="0.25">
      <c r="B333" s="16">
        <f>derivs!G207</f>
        <v>0</v>
      </c>
    </row>
    <row r="334" spans="2:2" x14ac:dyDescent="0.25">
      <c r="B334" s="16">
        <f>derivs!G208</f>
        <v>0</v>
      </c>
    </row>
    <row r="335" spans="2:2" x14ac:dyDescent="0.25">
      <c r="B335" s="16">
        <f>derivs!G209</f>
        <v>0</v>
      </c>
    </row>
    <row r="336" spans="2:2" x14ac:dyDescent="0.25">
      <c r="B336" s="16">
        <f>derivs!G210</f>
        <v>0</v>
      </c>
    </row>
    <row r="337" spans="2:2" x14ac:dyDescent="0.25">
      <c r="B337" s="16">
        <f>derivs!G211</f>
        <v>0</v>
      </c>
    </row>
    <row r="338" spans="2:2" x14ac:dyDescent="0.25">
      <c r="B338" s="16">
        <f>derivs!G212</f>
        <v>0</v>
      </c>
    </row>
    <row r="339" spans="2:2" x14ac:dyDescent="0.25">
      <c r="B339" s="16">
        <f>derivs!G213</f>
        <v>0</v>
      </c>
    </row>
    <row r="340" spans="2:2" x14ac:dyDescent="0.25">
      <c r="B340" s="16">
        <f>derivs!G214</f>
        <v>0</v>
      </c>
    </row>
    <row r="341" spans="2:2" x14ac:dyDescent="0.25">
      <c r="B341" s="16">
        <f>derivs!G215</f>
        <v>0</v>
      </c>
    </row>
    <row r="342" spans="2:2" x14ac:dyDescent="0.25">
      <c r="B342" s="16">
        <f>derivs!G216</f>
        <v>0</v>
      </c>
    </row>
    <row r="343" spans="2:2" x14ac:dyDescent="0.25">
      <c r="B343" s="16">
        <f>derivs!G217</f>
        <v>0</v>
      </c>
    </row>
    <row r="344" spans="2:2" x14ac:dyDescent="0.25">
      <c r="B344" s="16">
        <f>derivs!G218</f>
        <v>0</v>
      </c>
    </row>
    <row r="345" spans="2:2" x14ac:dyDescent="0.25">
      <c r="B345" s="16">
        <f>derivs!G219</f>
        <v>0</v>
      </c>
    </row>
    <row r="346" spans="2:2" x14ac:dyDescent="0.25">
      <c r="B346" s="16">
        <f>derivs!G220</f>
        <v>0</v>
      </c>
    </row>
    <row r="347" spans="2:2" x14ac:dyDescent="0.25">
      <c r="B347" s="16">
        <f>derivs!G221</f>
        <v>0</v>
      </c>
    </row>
    <row r="348" spans="2:2" x14ac:dyDescent="0.25">
      <c r="B348" s="16">
        <f>derivs!G222</f>
        <v>0</v>
      </c>
    </row>
    <row r="349" spans="2:2" x14ac:dyDescent="0.25">
      <c r="B349" s="16">
        <f>derivs!G223</f>
        <v>0</v>
      </c>
    </row>
    <row r="350" spans="2:2" x14ac:dyDescent="0.25">
      <c r="B350" s="16">
        <f>derivs!G224</f>
        <v>0</v>
      </c>
    </row>
    <row r="351" spans="2:2" x14ac:dyDescent="0.25">
      <c r="B351" s="16">
        <f>derivs!G225</f>
        <v>0</v>
      </c>
    </row>
    <row r="352" spans="2:2" x14ac:dyDescent="0.25">
      <c r="B352" s="16">
        <f>derivs!G226</f>
        <v>0</v>
      </c>
    </row>
    <row r="353" spans="2:2" x14ac:dyDescent="0.25">
      <c r="B353" s="16">
        <f>derivs!G227</f>
        <v>0</v>
      </c>
    </row>
    <row r="354" spans="2:2" x14ac:dyDescent="0.25">
      <c r="B354" s="16">
        <f>derivs!G228</f>
        <v>0</v>
      </c>
    </row>
    <row r="355" spans="2:2" x14ac:dyDescent="0.25">
      <c r="B355" s="16">
        <f>derivs!G229</f>
        <v>0</v>
      </c>
    </row>
    <row r="356" spans="2:2" x14ac:dyDescent="0.25">
      <c r="B356" s="16">
        <f>derivs!G230</f>
        <v>0</v>
      </c>
    </row>
    <row r="357" spans="2:2" x14ac:dyDescent="0.25">
      <c r="B357" s="16">
        <f>derivs!G231</f>
        <v>0</v>
      </c>
    </row>
    <row r="358" spans="2:2" x14ac:dyDescent="0.25">
      <c r="B358" s="16">
        <f>derivs!G232</f>
        <v>0</v>
      </c>
    </row>
    <row r="359" spans="2:2" x14ac:dyDescent="0.25">
      <c r="B359" s="16">
        <f>derivs!G233</f>
        <v>0</v>
      </c>
    </row>
    <row r="360" spans="2:2" x14ac:dyDescent="0.25">
      <c r="B360" s="16">
        <f>derivs!G234</f>
        <v>0</v>
      </c>
    </row>
    <row r="361" spans="2:2" x14ac:dyDescent="0.25">
      <c r="B361" s="16">
        <f>derivs!G235</f>
        <v>0</v>
      </c>
    </row>
    <row r="362" spans="2:2" x14ac:dyDescent="0.25">
      <c r="B362" s="16">
        <f>derivs!G236</f>
        <v>0</v>
      </c>
    </row>
    <row r="363" spans="2:2" x14ac:dyDescent="0.25">
      <c r="B363" s="16">
        <f>derivs!G237</f>
        <v>0</v>
      </c>
    </row>
    <row r="364" spans="2:2" x14ac:dyDescent="0.25">
      <c r="B364" s="16">
        <f>derivs!G238</f>
        <v>0</v>
      </c>
    </row>
    <row r="365" spans="2:2" x14ac:dyDescent="0.25">
      <c r="B365" s="16">
        <f>derivs!G239</f>
        <v>0</v>
      </c>
    </row>
    <row r="366" spans="2:2" x14ac:dyDescent="0.25">
      <c r="B366" s="16">
        <f>derivs!G240</f>
        <v>0</v>
      </c>
    </row>
    <row r="367" spans="2:2" x14ac:dyDescent="0.25">
      <c r="B367" s="16">
        <f>derivs!G241</f>
        <v>0</v>
      </c>
    </row>
    <row r="368" spans="2:2" x14ac:dyDescent="0.25">
      <c r="B368" s="16">
        <f>derivs!G242</f>
        <v>0</v>
      </c>
    </row>
    <row r="369" spans="2:2" x14ac:dyDescent="0.25">
      <c r="B369" s="16">
        <f>derivs!G243</f>
        <v>0</v>
      </c>
    </row>
    <row r="370" spans="2:2" x14ac:dyDescent="0.25">
      <c r="B370" s="16">
        <f>derivs!G244</f>
        <v>0</v>
      </c>
    </row>
    <row r="371" spans="2:2" x14ac:dyDescent="0.25">
      <c r="B371" s="16">
        <f>derivs!G245</f>
        <v>0</v>
      </c>
    </row>
    <row r="372" spans="2:2" x14ac:dyDescent="0.25">
      <c r="B372" s="16">
        <f>derivs!G246</f>
        <v>0</v>
      </c>
    </row>
    <row r="373" spans="2:2" x14ac:dyDescent="0.25">
      <c r="B373" s="16">
        <f>derivs!G247</f>
        <v>0</v>
      </c>
    </row>
    <row r="374" spans="2:2" x14ac:dyDescent="0.25">
      <c r="B374" s="16">
        <f>derivs!G248</f>
        <v>0</v>
      </c>
    </row>
    <row r="375" spans="2:2" x14ac:dyDescent="0.25">
      <c r="B375" s="16">
        <f>derivs!G249</f>
        <v>0</v>
      </c>
    </row>
    <row r="376" spans="2:2" x14ac:dyDescent="0.25">
      <c r="B376" s="16">
        <f>derivs!G250</f>
        <v>0</v>
      </c>
    </row>
    <row r="377" spans="2:2" x14ac:dyDescent="0.25">
      <c r="B377" s="16">
        <f>derivs!G251</f>
        <v>0</v>
      </c>
    </row>
    <row r="378" spans="2:2" x14ac:dyDescent="0.25">
      <c r="B378" s="16">
        <f>derivs!G252</f>
        <v>0</v>
      </c>
    </row>
    <row r="379" spans="2:2" x14ac:dyDescent="0.25">
      <c r="B379" s="16">
        <f>derivs!G253</f>
        <v>0</v>
      </c>
    </row>
    <row r="380" spans="2:2" x14ac:dyDescent="0.25">
      <c r="B380" s="16">
        <f>derivs!G254</f>
        <v>0</v>
      </c>
    </row>
    <row r="381" spans="2:2" x14ac:dyDescent="0.25">
      <c r="B381" s="16">
        <f>derivs!G255</f>
        <v>0</v>
      </c>
    </row>
    <row r="382" spans="2:2" x14ac:dyDescent="0.25">
      <c r="B382" s="16">
        <f>derivs!G256</f>
        <v>0</v>
      </c>
    </row>
    <row r="383" spans="2:2" x14ac:dyDescent="0.25">
      <c r="B383" s="16">
        <f>derivs!G257</f>
        <v>0</v>
      </c>
    </row>
    <row r="384" spans="2:2" x14ac:dyDescent="0.25">
      <c r="B384" s="16">
        <f>derivs!G258</f>
        <v>0</v>
      </c>
    </row>
    <row r="385" spans="2:2" x14ac:dyDescent="0.25">
      <c r="B385" s="16">
        <f>derivs!G259</f>
        <v>0</v>
      </c>
    </row>
    <row r="386" spans="2:2" x14ac:dyDescent="0.25">
      <c r="B386" s="16">
        <f>derivs!G260</f>
        <v>0</v>
      </c>
    </row>
    <row r="387" spans="2:2" x14ac:dyDescent="0.25">
      <c r="B387" s="16">
        <f>derivs!G261</f>
        <v>0</v>
      </c>
    </row>
    <row r="388" spans="2:2" x14ac:dyDescent="0.25">
      <c r="B388" s="16">
        <f>derivs!G262</f>
        <v>0</v>
      </c>
    </row>
    <row r="389" spans="2:2" x14ac:dyDescent="0.25">
      <c r="B389" s="16">
        <f>derivs!G263</f>
        <v>0</v>
      </c>
    </row>
    <row r="390" spans="2:2" x14ac:dyDescent="0.25">
      <c r="B390" s="16">
        <f>derivs!G264</f>
        <v>0</v>
      </c>
    </row>
    <row r="391" spans="2:2" x14ac:dyDescent="0.25">
      <c r="B391" s="16">
        <f>derivs!G265</f>
        <v>0</v>
      </c>
    </row>
    <row r="392" spans="2:2" x14ac:dyDescent="0.25">
      <c r="B392" s="16">
        <f>derivs!G266</f>
        <v>0</v>
      </c>
    </row>
    <row r="393" spans="2:2" x14ac:dyDescent="0.25">
      <c r="B393" s="16">
        <f>derivs!G267</f>
        <v>0</v>
      </c>
    </row>
    <row r="394" spans="2:2" x14ac:dyDescent="0.25">
      <c r="B394" s="16">
        <f>derivs!G268</f>
        <v>0</v>
      </c>
    </row>
    <row r="395" spans="2:2" x14ac:dyDescent="0.25">
      <c r="B395" s="16">
        <f>derivs!G269</f>
        <v>0</v>
      </c>
    </row>
    <row r="396" spans="2:2" x14ac:dyDescent="0.25">
      <c r="B396" s="16">
        <f>derivs!G270</f>
        <v>0</v>
      </c>
    </row>
    <row r="397" spans="2:2" x14ac:dyDescent="0.25">
      <c r="B397" s="16">
        <f>derivs!G271</f>
        <v>0</v>
      </c>
    </row>
    <row r="398" spans="2:2" x14ac:dyDescent="0.25">
      <c r="B398" s="16">
        <f>derivs!G272</f>
        <v>0</v>
      </c>
    </row>
    <row r="399" spans="2:2" x14ac:dyDescent="0.25">
      <c r="B399" s="16">
        <f>derivs!G273</f>
        <v>0</v>
      </c>
    </row>
    <row r="400" spans="2:2" x14ac:dyDescent="0.25">
      <c r="B400" s="16">
        <f>derivs!G274</f>
        <v>0</v>
      </c>
    </row>
    <row r="401" spans="2:2" x14ac:dyDescent="0.25">
      <c r="B401" s="16">
        <f>derivs!G275</f>
        <v>0</v>
      </c>
    </row>
    <row r="402" spans="2:2" x14ac:dyDescent="0.25">
      <c r="B402" s="16">
        <f>derivs!G276</f>
        <v>0</v>
      </c>
    </row>
    <row r="403" spans="2:2" x14ac:dyDescent="0.25">
      <c r="B403" s="16">
        <f>derivs!G277</f>
        <v>0</v>
      </c>
    </row>
    <row r="404" spans="2:2" x14ac:dyDescent="0.25">
      <c r="B404" s="16">
        <f>derivs!G278</f>
        <v>0</v>
      </c>
    </row>
    <row r="405" spans="2:2" x14ac:dyDescent="0.25">
      <c r="B405" s="16">
        <f>derivs!G279</f>
        <v>0</v>
      </c>
    </row>
    <row r="406" spans="2:2" x14ac:dyDescent="0.25">
      <c r="B406" s="16">
        <f>derivs!G280</f>
        <v>0</v>
      </c>
    </row>
    <row r="407" spans="2:2" x14ac:dyDescent="0.25">
      <c r="B407" s="16">
        <f>derivs!G281</f>
        <v>0</v>
      </c>
    </row>
    <row r="408" spans="2:2" x14ac:dyDescent="0.25">
      <c r="B408" s="16">
        <f>derivs!G282</f>
        <v>0</v>
      </c>
    </row>
    <row r="409" spans="2:2" x14ac:dyDescent="0.25">
      <c r="B409" s="16">
        <f>derivs!G283</f>
        <v>0</v>
      </c>
    </row>
    <row r="410" spans="2:2" x14ac:dyDescent="0.25">
      <c r="B410" s="16">
        <f>derivs!G284</f>
        <v>0</v>
      </c>
    </row>
    <row r="411" spans="2:2" x14ac:dyDescent="0.25">
      <c r="B411" s="16">
        <f>derivs!G285</f>
        <v>0</v>
      </c>
    </row>
    <row r="412" spans="2:2" x14ac:dyDescent="0.25">
      <c r="B412" s="16">
        <f>derivs!G286</f>
        <v>0</v>
      </c>
    </row>
    <row r="413" spans="2:2" x14ac:dyDescent="0.25">
      <c r="B413" s="16">
        <f>derivs!G287</f>
        <v>0</v>
      </c>
    </row>
    <row r="414" spans="2:2" x14ac:dyDescent="0.25">
      <c r="B414" s="16">
        <f>derivs!G288</f>
        <v>0</v>
      </c>
    </row>
    <row r="415" spans="2:2" x14ac:dyDescent="0.25">
      <c r="B415" s="16">
        <f>derivs!G289</f>
        <v>0</v>
      </c>
    </row>
    <row r="416" spans="2:2" x14ac:dyDescent="0.25">
      <c r="B416" s="16">
        <f>derivs!G290</f>
        <v>0</v>
      </c>
    </row>
    <row r="417" spans="2:2" x14ac:dyDescent="0.25">
      <c r="B417" s="16">
        <f>derivs!G291</f>
        <v>0</v>
      </c>
    </row>
    <row r="418" spans="2:2" x14ac:dyDescent="0.25">
      <c r="B418" s="16">
        <f>derivs!G292</f>
        <v>0</v>
      </c>
    </row>
    <row r="419" spans="2:2" x14ac:dyDescent="0.25">
      <c r="B419" s="16">
        <f>derivs!G293</f>
        <v>0</v>
      </c>
    </row>
    <row r="420" spans="2:2" x14ac:dyDescent="0.25">
      <c r="B420" s="16">
        <f>derivs!G294</f>
        <v>0</v>
      </c>
    </row>
    <row r="421" spans="2:2" x14ac:dyDescent="0.25">
      <c r="B421" s="16">
        <f>derivs!G295</f>
        <v>0</v>
      </c>
    </row>
    <row r="422" spans="2:2" x14ac:dyDescent="0.25">
      <c r="B422" s="16">
        <f>derivs!G296</f>
        <v>0</v>
      </c>
    </row>
    <row r="423" spans="2:2" x14ac:dyDescent="0.25">
      <c r="B423" s="16">
        <f>derivs!G297</f>
        <v>0</v>
      </c>
    </row>
    <row r="424" spans="2:2" x14ac:dyDescent="0.25">
      <c r="B424" s="16">
        <f>derivs!G298</f>
        <v>0</v>
      </c>
    </row>
    <row r="425" spans="2:2" x14ac:dyDescent="0.25">
      <c r="B425" s="16">
        <f>derivs!G299</f>
        <v>0</v>
      </c>
    </row>
    <row r="426" spans="2:2" x14ac:dyDescent="0.25">
      <c r="B426" s="16">
        <f>derivs!G300</f>
        <v>0</v>
      </c>
    </row>
    <row r="427" spans="2:2" x14ac:dyDescent="0.25">
      <c r="B427" s="16">
        <f>derivs!G301</f>
        <v>0</v>
      </c>
    </row>
    <row r="428" spans="2:2" x14ac:dyDescent="0.25">
      <c r="B428" s="16">
        <f>derivs!G302</f>
        <v>0</v>
      </c>
    </row>
    <row r="429" spans="2:2" x14ac:dyDescent="0.25">
      <c r="B429" s="16">
        <f>derivs!G303</f>
        <v>0</v>
      </c>
    </row>
    <row r="430" spans="2:2" x14ac:dyDescent="0.25">
      <c r="B430" s="16">
        <f>derivs!G304</f>
        <v>0</v>
      </c>
    </row>
    <row r="431" spans="2:2" x14ac:dyDescent="0.25">
      <c r="B431" s="16">
        <f>derivs!G305</f>
        <v>0</v>
      </c>
    </row>
    <row r="432" spans="2:2" x14ac:dyDescent="0.25">
      <c r="B432" s="16">
        <f>derivs!G306</f>
        <v>0</v>
      </c>
    </row>
    <row r="433" spans="2:2" x14ac:dyDescent="0.25">
      <c r="B433" s="16">
        <f>derivs!G307</f>
        <v>0</v>
      </c>
    </row>
    <row r="434" spans="2:2" x14ac:dyDescent="0.25">
      <c r="B434" s="16">
        <f>derivs!G308</f>
        <v>0</v>
      </c>
    </row>
    <row r="435" spans="2:2" x14ac:dyDescent="0.25">
      <c r="B435" s="16">
        <f>derivs!G309</f>
        <v>0</v>
      </c>
    </row>
    <row r="436" spans="2:2" x14ac:dyDescent="0.25">
      <c r="B436" s="16">
        <f>derivs!G310</f>
        <v>0</v>
      </c>
    </row>
    <row r="437" spans="2:2" x14ac:dyDescent="0.25">
      <c r="B437" s="16">
        <f>derivs!G311</f>
        <v>0</v>
      </c>
    </row>
    <row r="438" spans="2:2" x14ac:dyDescent="0.25">
      <c r="B438" s="16">
        <f>derivs!G312</f>
        <v>0</v>
      </c>
    </row>
    <row r="439" spans="2:2" x14ac:dyDescent="0.25">
      <c r="B439" s="16">
        <f>derivs!G313</f>
        <v>0</v>
      </c>
    </row>
    <row r="440" spans="2:2" x14ac:dyDescent="0.25">
      <c r="B440" s="16">
        <f>derivs!G314</f>
        <v>0</v>
      </c>
    </row>
    <row r="441" spans="2:2" x14ac:dyDescent="0.25">
      <c r="B441" s="16">
        <f>derivs!G315</f>
        <v>0</v>
      </c>
    </row>
    <row r="442" spans="2:2" x14ac:dyDescent="0.25">
      <c r="B442" s="16">
        <f>derivs!G316</f>
        <v>0</v>
      </c>
    </row>
    <row r="443" spans="2:2" x14ac:dyDescent="0.25">
      <c r="B443" s="16">
        <f>derivs!G317</f>
        <v>0</v>
      </c>
    </row>
    <row r="444" spans="2:2" x14ac:dyDescent="0.25">
      <c r="B444" s="16">
        <f>derivs!G318</f>
        <v>0</v>
      </c>
    </row>
    <row r="445" spans="2:2" x14ac:dyDescent="0.25">
      <c r="B445" s="16">
        <f>derivs!G319</f>
        <v>0</v>
      </c>
    </row>
    <row r="446" spans="2:2" x14ac:dyDescent="0.25">
      <c r="B446" s="16">
        <f>derivs!G320</f>
        <v>0</v>
      </c>
    </row>
    <row r="447" spans="2:2" x14ac:dyDescent="0.25">
      <c r="B447" s="16">
        <f>derivs!G321</f>
        <v>0</v>
      </c>
    </row>
    <row r="448" spans="2:2" x14ac:dyDescent="0.25">
      <c r="B448" s="16">
        <f>derivs!G322</f>
        <v>0</v>
      </c>
    </row>
    <row r="449" spans="2:2" x14ac:dyDescent="0.25">
      <c r="B449" s="16">
        <f>derivs!G323</f>
        <v>0</v>
      </c>
    </row>
    <row r="450" spans="2:2" x14ac:dyDescent="0.25">
      <c r="B450" s="16">
        <f>derivs!G324</f>
        <v>0</v>
      </c>
    </row>
    <row r="451" spans="2:2" x14ac:dyDescent="0.25">
      <c r="B451" s="16">
        <f>derivs!G325</f>
        <v>0</v>
      </c>
    </row>
    <row r="452" spans="2:2" x14ac:dyDescent="0.25">
      <c r="B452" s="16">
        <f>derivs!G326</f>
        <v>0</v>
      </c>
    </row>
    <row r="453" spans="2:2" x14ac:dyDescent="0.25">
      <c r="B453" s="16">
        <f>derivs!G327</f>
        <v>0</v>
      </c>
    </row>
    <row r="454" spans="2:2" x14ac:dyDescent="0.25">
      <c r="B454" s="16">
        <f>derivs!G328</f>
        <v>0</v>
      </c>
    </row>
    <row r="455" spans="2:2" x14ac:dyDescent="0.25">
      <c r="B455" s="16">
        <f>derivs!G329</f>
        <v>0</v>
      </c>
    </row>
    <row r="456" spans="2:2" x14ac:dyDescent="0.25">
      <c r="B456" s="16">
        <f>derivs!G330</f>
        <v>0</v>
      </c>
    </row>
    <row r="457" spans="2:2" x14ac:dyDescent="0.25">
      <c r="B457" s="16">
        <f>derivs!G331</f>
        <v>0</v>
      </c>
    </row>
    <row r="458" spans="2:2" x14ac:dyDescent="0.25">
      <c r="B458" s="16">
        <f>derivs!G332</f>
        <v>0</v>
      </c>
    </row>
    <row r="459" spans="2:2" x14ac:dyDescent="0.25">
      <c r="B459" s="16">
        <f>derivs!G333</f>
        <v>0</v>
      </c>
    </row>
    <row r="460" spans="2:2" x14ac:dyDescent="0.25">
      <c r="B460" s="16">
        <f>derivs!G334</f>
        <v>0</v>
      </c>
    </row>
    <row r="461" spans="2:2" x14ac:dyDescent="0.25">
      <c r="B461" s="16">
        <f>derivs!G335</f>
        <v>0</v>
      </c>
    </row>
    <row r="462" spans="2:2" x14ac:dyDescent="0.25">
      <c r="B462" s="16">
        <f>derivs!G336</f>
        <v>0</v>
      </c>
    </row>
    <row r="463" spans="2:2" x14ac:dyDescent="0.25">
      <c r="B463" s="16">
        <f>derivs!G337</f>
        <v>0</v>
      </c>
    </row>
    <row r="464" spans="2:2" x14ac:dyDescent="0.25">
      <c r="B464" s="16">
        <f>derivs!G338</f>
        <v>0</v>
      </c>
    </row>
    <row r="465" spans="2:2" x14ac:dyDescent="0.25">
      <c r="B465" s="16">
        <f>derivs!G339</f>
        <v>0</v>
      </c>
    </row>
    <row r="466" spans="2:2" x14ac:dyDescent="0.25">
      <c r="B466" s="16">
        <f>derivs!G340</f>
        <v>0</v>
      </c>
    </row>
    <row r="467" spans="2:2" x14ac:dyDescent="0.25">
      <c r="B467" s="16">
        <f>derivs!G341</f>
        <v>0</v>
      </c>
    </row>
    <row r="468" spans="2:2" x14ac:dyDescent="0.25">
      <c r="B468" s="16">
        <f>derivs!G342</f>
        <v>0</v>
      </c>
    </row>
    <row r="469" spans="2:2" x14ac:dyDescent="0.25">
      <c r="B469" s="16">
        <f>derivs!G343</f>
        <v>0</v>
      </c>
    </row>
    <row r="470" spans="2:2" x14ac:dyDescent="0.25">
      <c r="B470" s="16">
        <f>derivs!G344</f>
        <v>0</v>
      </c>
    </row>
    <row r="471" spans="2:2" x14ac:dyDescent="0.25">
      <c r="B471" s="16">
        <f>derivs!G345</f>
        <v>0</v>
      </c>
    </row>
    <row r="472" spans="2:2" x14ac:dyDescent="0.25">
      <c r="B472" s="16">
        <f>derivs!G346</f>
        <v>0</v>
      </c>
    </row>
    <row r="473" spans="2:2" x14ac:dyDescent="0.25">
      <c r="B473" s="16">
        <f>derivs!G347</f>
        <v>0</v>
      </c>
    </row>
    <row r="474" spans="2:2" x14ac:dyDescent="0.25">
      <c r="B474" s="16">
        <f>derivs!G348</f>
        <v>0</v>
      </c>
    </row>
    <row r="475" spans="2:2" x14ac:dyDescent="0.25">
      <c r="B475" s="16">
        <f>derivs!G349</f>
        <v>0</v>
      </c>
    </row>
    <row r="476" spans="2:2" x14ac:dyDescent="0.25">
      <c r="B476" s="16">
        <f>derivs!G350</f>
        <v>0</v>
      </c>
    </row>
    <row r="477" spans="2:2" x14ac:dyDescent="0.25">
      <c r="B477" s="16">
        <f>derivs!G351</f>
        <v>0</v>
      </c>
    </row>
    <row r="478" spans="2:2" x14ac:dyDescent="0.25">
      <c r="B478" s="16">
        <f>derivs!G352</f>
        <v>0</v>
      </c>
    </row>
    <row r="479" spans="2:2" x14ac:dyDescent="0.25">
      <c r="B479" s="16">
        <f>derivs!G353</f>
        <v>0</v>
      </c>
    </row>
    <row r="480" spans="2:2" x14ac:dyDescent="0.25">
      <c r="B480" s="16">
        <f>derivs!G354</f>
        <v>0</v>
      </c>
    </row>
    <row r="481" spans="2:2" x14ac:dyDescent="0.25">
      <c r="B481" s="16">
        <f>derivs!G355</f>
        <v>0</v>
      </c>
    </row>
    <row r="482" spans="2:2" x14ac:dyDescent="0.25">
      <c r="B482" s="16">
        <f>derivs!G356</f>
        <v>0</v>
      </c>
    </row>
    <row r="483" spans="2:2" x14ac:dyDescent="0.25">
      <c r="B483" s="16">
        <f>derivs!G357</f>
        <v>0</v>
      </c>
    </row>
    <row r="484" spans="2:2" x14ac:dyDescent="0.25">
      <c r="B484" s="16">
        <f>derivs!G358</f>
        <v>0</v>
      </c>
    </row>
    <row r="485" spans="2:2" x14ac:dyDescent="0.25">
      <c r="B485" s="16">
        <f>derivs!G359</f>
        <v>0</v>
      </c>
    </row>
    <row r="486" spans="2:2" x14ac:dyDescent="0.25">
      <c r="B486" s="16">
        <f>derivs!G360</f>
        <v>0</v>
      </c>
    </row>
    <row r="487" spans="2:2" x14ac:dyDescent="0.25">
      <c r="B487" s="16">
        <f>derivs!G361</f>
        <v>0</v>
      </c>
    </row>
    <row r="488" spans="2:2" x14ac:dyDescent="0.25">
      <c r="B488" s="16">
        <f>derivs!G362</f>
        <v>0</v>
      </c>
    </row>
    <row r="489" spans="2:2" x14ac:dyDescent="0.25">
      <c r="B489" s="16">
        <f>derivs!G363</f>
        <v>0</v>
      </c>
    </row>
    <row r="490" spans="2:2" x14ac:dyDescent="0.25">
      <c r="B490" s="16">
        <f>derivs!G364</f>
        <v>0</v>
      </c>
    </row>
    <row r="491" spans="2:2" x14ac:dyDescent="0.25">
      <c r="B491" s="16">
        <f>derivs!G365</f>
        <v>0</v>
      </c>
    </row>
    <row r="492" spans="2:2" x14ac:dyDescent="0.25">
      <c r="B492" s="16">
        <f>derivs!G366</f>
        <v>0</v>
      </c>
    </row>
    <row r="493" spans="2:2" x14ac:dyDescent="0.25">
      <c r="B493" s="16">
        <f>derivs!G367</f>
        <v>0</v>
      </c>
    </row>
    <row r="494" spans="2:2" x14ac:dyDescent="0.25">
      <c r="B494" s="16">
        <f>derivs!G368</f>
        <v>0</v>
      </c>
    </row>
    <row r="495" spans="2:2" x14ac:dyDescent="0.25">
      <c r="B495" s="16">
        <f>derivs!G369</f>
        <v>0</v>
      </c>
    </row>
    <row r="496" spans="2:2" x14ac:dyDescent="0.25">
      <c r="B496" s="16">
        <f>derivs!G370</f>
        <v>0</v>
      </c>
    </row>
    <row r="497" spans="2:2" x14ac:dyDescent="0.25">
      <c r="B497" s="16">
        <f>derivs!G371</f>
        <v>0</v>
      </c>
    </row>
    <row r="498" spans="2:2" x14ac:dyDescent="0.25">
      <c r="B498" s="16">
        <f>derivs!G372</f>
        <v>0</v>
      </c>
    </row>
    <row r="499" spans="2:2" x14ac:dyDescent="0.25">
      <c r="B499" s="16">
        <f>derivs!G373</f>
        <v>0</v>
      </c>
    </row>
    <row r="500" spans="2:2" x14ac:dyDescent="0.25">
      <c r="B500" s="16">
        <f>derivs!G374</f>
        <v>0</v>
      </c>
    </row>
    <row r="501" spans="2:2" x14ac:dyDescent="0.25">
      <c r="B501" s="16">
        <f>derivs!G375</f>
        <v>0</v>
      </c>
    </row>
    <row r="502" spans="2:2" x14ac:dyDescent="0.25">
      <c r="B502" s="16">
        <f>derivs!G376</f>
        <v>0</v>
      </c>
    </row>
    <row r="503" spans="2:2" x14ac:dyDescent="0.25">
      <c r="B503" s="16">
        <f>derivs!G377</f>
        <v>0</v>
      </c>
    </row>
    <row r="504" spans="2:2" x14ac:dyDescent="0.25">
      <c r="B504" s="16">
        <f>derivs!G378</f>
        <v>0</v>
      </c>
    </row>
    <row r="505" spans="2:2" x14ac:dyDescent="0.25">
      <c r="B505" s="16">
        <f>derivs!G379</f>
        <v>0</v>
      </c>
    </row>
    <row r="506" spans="2:2" x14ac:dyDescent="0.25">
      <c r="B506" s="16">
        <f>derivs!G380</f>
        <v>0</v>
      </c>
    </row>
    <row r="507" spans="2:2" x14ac:dyDescent="0.25">
      <c r="B507" s="16">
        <f>derivs!G381</f>
        <v>0</v>
      </c>
    </row>
    <row r="508" spans="2:2" x14ac:dyDescent="0.25">
      <c r="B508" s="16">
        <f>derivs!G382</f>
        <v>0</v>
      </c>
    </row>
    <row r="509" spans="2:2" x14ac:dyDescent="0.25">
      <c r="B509" s="16">
        <f>derivs!G383</f>
        <v>0</v>
      </c>
    </row>
    <row r="510" spans="2:2" x14ac:dyDescent="0.25">
      <c r="B510" s="16">
        <f>derivs!G384</f>
        <v>0</v>
      </c>
    </row>
    <row r="511" spans="2:2" x14ac:dyDescent="0.25">
      <c r="B511" s="16">
        <f>derivs!G385</f>
        <v>0</v>
      </c>
    </row>
    <row r="512" spans="2:2" x14ac:dyDescent="0.25">
      <c r="B512" s="16">
        <f>derivs!G386</f>
        <v>0</v>
      </c>
    </row>
    <row r="513" spans="2:2" x14ac:dyDescent="0.25">
      <c r="B513" s="16">
        <f>derivs!G387</f>
        <v>0</v>
      </c>
    </row>
    <row r="514" spans="2:2" x14ac:dyDescent="0.25">
      <c r="B514" s="16">
        <f>derivs!G388</f>
        <v>0</v>
      </c>
    </row>
    <row r="515" spans="2:2" x14ac:dyDescent="0.25">
      <c r="B515" s="16">
        <f>derivs!G389</f>
        <v>0</v>
      </c>
    </row>
    <row r="516" spans="2:2" x14ac:dyDescent="0.25">
      <c r="B516" s="16">
        <f>derivs!G390</f>
        <v>0</v>
      </c>
    </row>
    <row r="517" spans="2:2" x14ac:dyDescent="0.25">
      <c r="B517" s="16">
        <f>derivs!G391</f>
        <v>0</v>
      </c>
    </row>
    <row r="518" spans="2:2" x14ac:dyDescent="0.25">
      <c r="B518" s="16">
        <f>derivs!G392</f>
        <v>0</v>
      </c>
    </row>
    <row r="519" spans="2:2" x14ac:dyDescent="0.25">
      <c r="B519" s="16">
        <f>derivs!G393</f>
        <v>0</v>
      </c>
    </row>
    <row r="520" spans="2:2" x14ac:dyDescent="0.25">
      <c r="B520" s="16">
        <f>derivs!G394</f>
        <v>0</v>
      </c>
    </row>
    <row r="521" spans="2:2" x14ac:dyDescent="0.25">
      <c r="B521" s="16">
        <f>derivs!G395</f>
        <v>0</v>
      </c>
    </row>
    <row r="522" spans="2:2" x14ac:dyDescent="0.25">
      <c r="B522" s="16">
        <f>derivs!G396</f>
        <v>0</v>
      </c>
    </row>
    <row r="523" spans="2:2" x14ac:dyDescent="0.25">
      <c r="B523" s="16">
        <f>derivs!G397</f>
        <v>0</v>
      </c>
    </row>
    <row r="524" spans="2:2" x14ac:dyDescent="0.25">
      <c r="B524" s="16">
        <f>derivs!G398</f>
        <v>0</v>
      </c>
    </row>
    <row r="525" spans="2:2" x14ac:dyDescent="0.25">
      <c r="B525" s="16">
        <f>derivs!G399</f>
        <v>0</v>
      </c>
    </row>
    <row r="526" spans="2:2" x14ac:dyDescent="0.25">
      <c r="B526" s="16">
        <f>derivs!G400</f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</vt:lpstr>
      <vt:lpstr>constants</vt:lpstr>
      <vt:lpstr>expressions</vt:lpstr>
      <vt:lpstr>states</vt:lpstr>
      <vt:lpstr>forces</vt:lpstr>
      <vt:lpstr>intermediates</vt:lpstr>
      <vt:lpstr>rates</vt:lpstr>
      <vt:lpstr>processes</vt:lpstr>
      <vt:lpstr>stoicheometry</vt:lpstr>
      <vt:lpstr>derivs</vt:lpstr>
      <vt:lpstr>lists</vt:lpstr>
      <vt:lpstr>pros_stoi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2020-05-04T02:28:53Z</cp:lastPrinted>
  <dcterms:created xsi:type="dcterms:W3CDTF">2020-04-22T17:53:11Z</dcterms:created>
  <dcterms:modified xsi:type="dcterms:W3CDTF">2021-10-25T18:53:55Z</dcterms:modified>
</cp:coreProperties>
</file>